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.xml" ContentType="application/vnd.openxmlformats-officedocument.drawing+xml"/>
  <Override PartName="/xl/drawings/drawing70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9" activeTab="72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3.22" sheetId="78" r:id="rId62"/>
    <sheet name="4.11" sheetId="79" r:id="rId63"/>
    <sheet name="4.24" sheetId="80" r:id="rId64"/>
    <sheet name="5.8" sheetId="81" r:id="rId65"/>
    <sheet name="5.28" sheetId="82" r:id="rId66"/>
    <sheet name="6.5" sheetId="83" r:id="rId67"/>
    <sheet name="6.18" sheetId="84" r:id="rId68"/>
    <sheet name="6.27" sheetId="85" r:id="rId69"/>
    <sheet name="7.9" sheetId="86" r:id="rId70"/>
    <sheet name="8.15" sheetId="88" r:id="rId71"/>
    <sheet name="19年暑假包房" sheetId="89" r:id="rId72"/>
    <sheet name="8.27" sheetId="87" r:id="rId73"/>
    <sheet name="Ori" sheetId="11" state="hidden" r:id="rId74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73" hidden="1">Ori!$A$24:$H$40</definedName>
    <definedName name="_xlnm.Print_Titles" localSheetId="2">'3-13（3.27核对）'!$1:$23</definedName>
    <definedName name="_xlnm.Print_Titles" localSheetId="73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75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10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1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2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3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4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5.xml><?xml version="1.0" encoding="utf-8"?>
<comments xmlns="http://schemas.openxmlformats.org/spreadsheetml/2006/main">
  <authors>
    <author>pongsura</author>
    <author>pongsura pattaramahasaed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  <comment ref="D95" authorId="1">
      <text>
        <r>
          <rPr>
            <sz val="9"/>
            <rFont val="Tahoma"/>
            <charset val="134"/>
          </rPr>
          <t xml:space="preserve">Cancellation charge one nt for 2 rooms to CIT under Ref: 1521608 </t>
        </r>
      </text>
    </comment>
    <comment ref="D98" authorId="1">
      <text>
        <r>
          <rPr>
            <sz val="9"/>
            <rFont val="Tahoma"/>
            <charset val="134"/>
          </rPr>
          <t xml:space="preserve">No show chare entire stay 2 rooms under ref.1511991
</t>
        </r>
      </text>
    </comment>
    <comment ref="D99" authorId="1">
      <text>
        <r>
          <rPr>
            <sz val="9"/>
            <rFont val="Tahoma"/>
            <charset val="134"/>
          </rPr>
          <t xml:space="preserve">No show chare entire stay 1 room under ref.1512004
</t>
        </r>
      </text>
    </comment>
    <comment ref="D100" authorId="1">
      <text>
        <r>
          <rPr>
            <sz val="9"/>
            <rFont val="Tahoma"/>
            <charset val="134"/>
          </rPr>
          <t xml:space="preserve">No show chare entire stay 1 room under ref.1511998
</t>
        </r>
      </text>
    </comment>
  </commentList>
</comments>
</file>

<file path=xl/comments16.xml><?xml version="1.0" encoding="utf-8"?>
<comments xmlns="http://schemas.openxmlformats.org/spreadsheetml/2006/main">
  <authors>
    <author>pongsura pattaramahasaed</author>
  </authors>
  <commentList>
    <comment ref="F6" authorId="0">
      <text>
        <r>
          <rPr>
            <sz val="9"/>
            <rFont val="Tahoma"/>
            <charset val="134"/>
          </rPr>
          <t>@3,000x2 = 6,000.00</t>
        </r>
      </text>
    </comment>
    <comment ref="F7" authorId="0">
      <text>
        <r>
          <rPr>
            <sz val="9"/>
            <rFont val="Tahoma"/>
            <charset val="134"/>
          </rPr>
          <t>@3,000x2 = 6,000.00</t>
        </r>
      </text>
    </comment>
    <comment ref="F8" authorId="0">
      <text>
        <r>
          <rPr>
            <sz val="9"/>
            <rFont val="Tahoma"/>
            <charset val="134"/>
          </rPr>
          <t>@3,000x1 = 3,000.00</t>
        </r>
      </text>
    </comment>
  </commentList>
</comments>
</file>

<file path=xl/comments1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8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9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<sst xmlns="http://schemas.openxmlformats.org/spreadsheetml/2006/main" count="23621" uniqueCount="6358">
  <si>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</si>
  <si>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</si>
  <si>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</si>
  <si>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</si>
  <si>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</si>
  <si>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</si>
  <si>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</si>
  <si>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</si>
  <si>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</si>
  <si>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</si>
  <si>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</si>
  <si>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</si>
  <si>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</si>
  <si>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</si>
  <si>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</si>
  <si>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</si>
  <si>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</si>
  <si>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</si>
  <si>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</si>
  <si>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</si>
  <si>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</si>
  <si>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</si>
  <si>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</si>
  <si>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</si>
  <si>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</si>
  <si>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</si>
  <si>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</si>
  <si>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</si>
  <si>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</si>
  <si>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</si>
  <si>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</si>
  <si>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</si>
  <si>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</si>
  <si>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</si>
  <si>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</si>
  <si>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</si>
  <si>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</si>
  <si>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</si>
  <si>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</si>
  <si>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</si>
  <si>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</si>
  <si>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</si>
  <si>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</si>
  <si>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</si>
  <si>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</si>
  <si>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</si>
  <si>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</si>
  <si>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</si>
  <si>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</si>
  <si>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</si>
  <si>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</si>
  <si>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</si>
  <si>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</si>
  <si>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</si>
  <si>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</si>
  <si>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</si>
  <si>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</si>
  <si>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</si>
  <si>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</si>
  <si>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</si>
  <si>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</si>
  <si>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</si>
  <si>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</si>
  <si>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</si>
  <si>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</si>
  <si>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</si>
  <si>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</si>
  <si>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</si>
  <si>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</si>
  <si>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</si>
  <si>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</si>
  <si>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</si>
  <si>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</si>
  <si>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</si>
  <si>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</si>
  <si>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</si>
  <si>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</si>
  <si>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</si>
  <si>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</si>
  <si>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</si>
  <si>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</si>
  <si>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</si>
  <si>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</si>
  <si>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</si>
  <si>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</si>
  <si>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</si>
  <si>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</si>
  <si>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</si>
  <si>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</si>
  <si>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</si>
  <si>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</si>
  <si>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</si>
  <si>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</si>
  <si>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</si>
  <si>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</si>
  <si>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</si>
  <si>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</si>
  <si>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</si>
  <si>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</si>
  <si>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</si>
  <si>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</si>
  <si>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</si>
  <si>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</si>
  <si>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</si>
  <si>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</si>
  <si>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</si>
  <si>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</si>
  <si>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</si>
  <si>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</si>
  <si>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</si>
  <si>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</si>
  <si>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</si>
  <si>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</si>
  <si>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</si>
  <si>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</si>
  <si>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</si>
  <si>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</si>
  <si>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</si>
  <si>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</si>
  <si>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</si>
  <si>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</si>
  <si>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</si>
  <si>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</si>
  <si>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</si>
  <si>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</si>
  <si>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</si>
  <si>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</si>
  <si>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</si>
  <si>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</si>
  <si>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</si>
  <si>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</si>
  <si>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</si>
  <si>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</si>
  <si>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</si>
  <si>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</si>
  <si>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</si>
  <si>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</si>
  <si>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</si>
  <si>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</si>
  <si>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</si>
  <si>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</si>
  <si>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</si>
  <si>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</si>
  <si>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</si>
  <si>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</si>
  <si>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</si>
  <si>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</si>
  <si>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</si>
  <si>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</si>
  <si>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</si>
  <si>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</si>
  <si>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</si>
  <si>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</si>
  <si>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</si>
  <si>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</si>
  <si>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</si>
  <si>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</si>
  <si>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</si>
  <si>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</si>
  <si>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</si>
  <si>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</si>
  <si>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</si>
  <si>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</si>
  <si>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</si>
  <si>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</si>
  <si>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</si>
  <si>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</si>
  <si>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</si>
  <si>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</si>
  <si>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</si>
  <si>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</si>
  <si>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</si>
  <si>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</si>
  <si>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</si>
  <si>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</si>
  <si>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</si>
  <si>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</si>
  <si>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</si>
  <si>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</si>
  <si>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</si>
  <si>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</si>
  <si>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</si>
  <si>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</si>
  <si>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</si>
  <si>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</si>
  <si>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</si>
  <si>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</si>
  <si>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</si>
  <si>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</si>
  <si>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</si>
  <si>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</si>
  <si>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</si>
  <si>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</si>
  <si>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</si>
  <si>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</si>
  <si>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</si>
  <si>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</si>
  <si>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</si>
  <si>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</si>
  <si>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</si>
  <si>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</si>
  <si>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</si>
  <si>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</si>
  <si>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</si>
  <si>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</si>
  <si>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</si>
  <si>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</si>
  <si>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</si>
  <si>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</si>
  <si>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</si>
  <si>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</si>
  <si>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</si>
  <si>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</si>
  <si>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</si>
  <si>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</si>
  <si>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</si>
  <si>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</si>
  <si>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</si>
  <si>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</si>
  <si>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</si>
  <si>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</si>
  <si>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</si>
  <si>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</si>
  <si>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</si>
  <si>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</si>
  <si>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</si>
  <si>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</si>
  <si>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</si>
  <si>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</si>
  <si>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</si>
  <si>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</si>
  <si>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</si>
  <si>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</si>
  <si>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</si>
  <si>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</si>
  <si>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</si>
  <si>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</si>
  <si>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</si>
  <si>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</si>
  <si>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</si>
  <si>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</si>
  <si>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</si>
  <si>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</si>
  <si>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</si>
  <si>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</si>
  <si>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</si>
  <si>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</si>
  <si>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</si>
  <si>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</si>
  <si>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</si>
  <si>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</si>
  <si>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</si>
  <si>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</si>
  <si>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</si>
  <si>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</si>
  <si>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</si>
  <si>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</si>
  <si>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</si>
  <si>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</si>
  <si>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</si>
  <si>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</si>
  <si>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</si>
  <si>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</si>
  <si>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</si>
  <si>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</si>
  <si>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</si>
  <si>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</si>
  <si>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</si>
  <si>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</si>
  <si>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</si>
  <si>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</si>
  <si>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</si>
  <si>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</si>
  <si>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</si>
  <si>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</si>
  <si>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</si>
  <si>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</si>
  <si>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</si>
  <si>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</si>
  <si>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</si>
  <si>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</si>
  <si>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</si>
  <si>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</si>
  <si>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</si>
  <si>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</si>
  <si>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</si>
  <si>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</si>
  <si>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</si>
  <si>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</si>
  <si>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</si>
  <si>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</si>
  <si>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</si>
  <si>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</si>
  <si>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</si>
  <si>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</si>
  <si>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</si>
  <si>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</si>
  <si>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</si>
  <si>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</si>
  <si>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</si>
  <si>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</si>
  <si>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</si>
  <si>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</si>
  <si>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</si>
  <si>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</si>
  <si>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</si>
  <si>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</si>
  <si>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</si>
  <si>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</si>
  <si>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</si>
  <si>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</si>
  <si>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</si>
  <si>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</si>
  <si>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</si>
  <si>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</si>
  <si>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</si>
  <si>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</si>
  <si>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</si>
  <si>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</si>
  <si>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</si>
  <si>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</si>
  <si>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</si>
  <si>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</si>
  <si>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</si>
  <si>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</si>
  <si>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</si>
  <si>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</si>
  <si>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</si>
  <si>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</si>
  <si>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</si>
  <si>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</si>
  <si>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</si>
  <si>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</si>
  <si>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</si>
  <si>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</si>
  <si>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</si>
  <si>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</si>
  <si>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</si>
  <si>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</si>
  <si>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</si>
  <si>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</si>
  <si>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</si>
  <si>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</si>
  <si>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</si>
  <si>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</si>
  <si>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</si>
  <si>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</si>
  <si>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</si>
  <si>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</si>
  <si>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</si>
  <si>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</si>
  <si>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</si>
  <si>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</si>
  <si>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</si>
  <si>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</si>
  <si>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</si>
  <si>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</si>
  <si>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</si>
  <si>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</si>
  <si>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</si>
  <si>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</si>
  <si>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</si>
  <si>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</si>
  <si>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</si>
  <si>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</si>
  <si>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</si>
  <si>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</si>
  <si>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</si>
  <si>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</si>
  <si>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</si>
  <si>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</si>
  <si>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</si>
  <si>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</si>
  <si>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</si>
  <si>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</si>
  <si>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</si>
  <si>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</si>
  <si>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</si>
  <si>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</si>
  <si>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</si>
  <si>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</si>
  <si>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</si>
  <si>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</si>
  <si>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</si>
  <si>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</si>
  <si>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</si>
  <si>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</si>
  <si>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</si>
  <si>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</si>
  <si>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</si>
  <si>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</si>
  <si>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</si>
  <si>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</si>
  <si>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</si>
  <si>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</si>
  <si>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</si>
  <si>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</si>
  <si>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</si>
  <si>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</si>
  <si>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</si>
  <si>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</si>
  <si>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</si>
  <si>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</si>
  <si>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</si>
  <si>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</si>
  <si>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</si>
  <si>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</si>
  <si>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</si>
  <si>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</si>
  <si>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</si>
  <si>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</si>
  <si>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</si>
  <si>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</si>
  <si>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</si>
  <si>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</si>
  <si>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</si>
  <si>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</si>
  <si>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</si>
  <si>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</si>
  <si>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</si>
  <si>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</si>
  <si>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</si>
  <si>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</si>
  <si>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</si>
  <si>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</si>
  <si>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</si>
  <si>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</si>
  <si>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</si>
  <si>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</si>
  <si>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</si>
  <si>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</si>
  <si>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</si>
  <si>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</si>
  <si>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</si>
  <si>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</si>
  <si>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</si>
  <si>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</si>
  <si>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</si>
  <si>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</si>
  <si>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</si>
  <si>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</si>
  <si>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</si>
  <si>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</si>
  <si>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</si>
  <si>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</si>
  <si>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</si>
  <si>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</si>
  <si>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</si>
  <si>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</si>
  <si>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</si>
  <si>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</si>
  <si>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</si>
  <si>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</si>
  <si>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</si>
  <si>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</si>
  <si>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</si>
  <si>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</si>
  <si>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</si>
  <si>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</si>
  <si>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</si>
  <si>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</si>
  <si>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</si>
  <si>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</si>
  <si>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</si>
  <si>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</si>
  <si>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</si>
  <si>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</si>
  <si>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</si>
  <si>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</si>
  <si>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</si>
  <si>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</si>
  <si>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</si>
  <si>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</si>
  <si>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</si>
  <si>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</si>
  <si>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</si>
  <si>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</si>
  <si>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</si>
  <si>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</si>
  <si>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</si>
  <si>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</si>
  <si>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</si>
  <si>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</si>
  <si>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</si>
  <si>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</si>
  <si>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</si>
  <si>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</si>
  <si>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</si>
  <si>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</si>
  <si>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</si>
  <si>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</si>
  <si>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</si>
  <si>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</si>
  <si>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</si>
  <si>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</si>
  <si>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</si>
  <si>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</si>
  <si>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</si>
  <si>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</si>
  <si>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</si>
  <si>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</si>
  <si>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</si>
  <si>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</si>
  <si>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</si>
  <si>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</si>
  <si>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</si>
  <si>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</si>
  <si>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</si>
  <si>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</si>
  <si>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</si>
  <si>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</si>
  <si>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</si>
  <si>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</si>
  <si>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</si>
  <si>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</si>
  <si>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</si>
  <si>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</si>
  <si>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</si>
  <si>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</si>
  <si>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</si>
  <si>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</si>
  <si>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</si>
  <si>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</si>
  <si>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</si>
  <si>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</si>
  <si>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</si>
  <si>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</si>
  <si>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</si>
  <si>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</si>
  <si>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</si>
  <si>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</si>
  <si>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</si>
  <si>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</si>
  <si>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</si>
  <si>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</si>
  <si>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</si>
  <si>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</si>
  <si>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</si>
  <si>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</si>
  <si>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</si>
  <si>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</si>
  <si>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</si>
  <si>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</si>
  <si>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</si>
  <si>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</si>
  <si>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</si>
  <si>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</si>
  <si>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</si>
  <si>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</si>
  <si>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</si>
  <si>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</si>
  <si>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</si>
  <si>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</si>
  <si>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</si>
  <si>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</si>
  <si>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</si>
  <si>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</si>
  <si>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</si>
  <si>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</si>
  <si>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</si>
  <si>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</si>
  <si>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</si>
  <si>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</si>
  <si>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</si>
  <si>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</si>
  <si>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</si>
  <si>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</si>
  <si>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</si>
  <si>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</si>
  <si>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</si>
  <si>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</si>
  <si>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</si>
  <si>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</si>
  <si>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</si>
  <si>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</si>
  <si>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</si>
  <si>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</si>
  <si>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</si>
  <si>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</si>
  <si>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</si>
  <si>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</si>
  <si>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</si>
  <si>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</si>
  <si>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</si>
  <si>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</si>
  <si>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</si>
  <si>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</si>
  <si>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</si>
  <si>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</si>
  <si>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</si>
  <si>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</si>
  <si>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</si>
  <si>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</si>
  <si>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</si>
  <si>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</si>
  <si>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</si>
  <si>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</si>
  <si>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</si>
  <si>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</si>
  <si>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</si>
  <si>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</si>
  <si>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</si>
  <si>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</si>
  <si>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</si>
  <si>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</si>
  <si>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</si>
  <si>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</si>
  <si>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</si>
  <si>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</si>
  <si>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</si>
  <si>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</si>
  <si>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</si>
  <si>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</si>
  <si>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</si>
  <si>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</si>
  <si>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</si>
  <si>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</si>
  <si>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</si>
  <si>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</si>
  <si>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</si>
  <si>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</si>
  <si>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</si>
  <si>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</si>
  <si>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</si>
  <si>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</si>
  <si>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</si>
  <si>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</si>
  <si>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</si>
  <si>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</si>
  <si>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</si>
  <si>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</si>
  <si>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</si>
  <si>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</si>
  <si>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</si>
  <si>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</si>
  <si>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</si>
  <si>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</si>
  <si>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</si>
  <si>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</si>
  <si>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</si>
  <si>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</si>
  <si>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</si>
  <si>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</si>
  <si>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</si>
  <si>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</si>
  <si>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</si>
  <si>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</si>
  <si>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</si>
  <si>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</si>
  <si>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</si>
  <si>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</si>
  <si>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</si>
  <si>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</si>
  <si>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</si>
  <si>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</si>
  <si>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</si>
  <si>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</si>
  <si>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</si>
  <si>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</si>
  <si>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</si>
  <si>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</si>
  <si>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</si>
  <si>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</si>
  <si>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</si>
  <si>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</si>
  <si>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</si>
  <si>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</si>
  <si>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</si>
  <si>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</si>
  <si>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</si>
  <si>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</si>
  <si>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</si>
  <si>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</si>
  <si>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</si>
  <si>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</si>
  <si>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</si>
  <si>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</si>
  <si>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</si>
  <si>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</si>
  <si>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</si>
  <si>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</si>
  <si>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</si>
  <si>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</si>
  <si>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</si>
  <si>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</si>
  <si>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</si>
  <si>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</si>
  <si>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</si>
  <si>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</si>
  <si>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</si>
  <si>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</si>
  <si>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</si>
  <si>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</si>
  <si>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</si>
  <si>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</si>
  <si>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</si>
  <si>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</si>
  <si>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</si>
  <si>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</si>
  <si>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</si>
  <si>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</si>
  <si>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</si>
  <si>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</si>
  <si>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</si>
  <si>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</si>
  <si>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</si>
  <si>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</si>
  <si>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</si>
  <si>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</si>
  <si>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</si>
  <si>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</si>
  <si>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</si>
  <si>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</si>
  <si>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</si>
  <si>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</si>
  <si>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</si>
  <si>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</si>
  <si>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</si>
  <si>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</si>
  <si>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</si>
  <si>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</si>
  <si>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</si>
  <si>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</si>
  <si>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</si>
  <si>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</si>
  <si>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</si>
  <si>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</si>
  <si>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</si>
  <si>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</si>
  <si>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</si>
  <si>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</si>
  <si>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</si>
  <si>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</si>
  <si>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</si>
  <si>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</si>
  <si>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</si>
  <si>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</si>
  <si>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</si>
  <si>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</si>
  <si>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</si>
  <si>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</si>
  <si>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</si>
  <si>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</si>
  <si>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</si>
  <si>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</si>
  <si>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</si>
  <si>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</si>
  <si>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</si>
  <si>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</si>
  <si>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</si>
  <si>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</si>
  <si>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</si>
  <si>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</si>
  <si>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</si>
  <si>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</si>
  <si>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</si>
  <si>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</si>
  <si>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</si>
  <si>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</si>
  <si>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</si>
  <si>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</si>
  <si>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</si>
  <si>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</si>
  <si>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</si>
  <si>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</si>
  <si>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</si>
  <si>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</si>
  <si>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</si>
  <si>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</si>
  <si>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</si>
  <si>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</si>
  <si>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</si>
  <si>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</si>
  <si>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</si>
  <si>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</si>
  <si>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</si>
  <si>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</si>
  <si>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</si>
  <si>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</si>
  <si>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</si>
  <si>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</si>
  <si>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</si>
  <si>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</si>
  <si>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</si>
  <si>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</si>
  <si>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</si>
  <si>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</si>
  <si>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</si>
  <si>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</si>
  <si>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</si>
  <si>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</si>
  <si>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</si>
  <si>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</si>
  <si>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</si>
  <si>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</si>
  <si>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</si>
  <si>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</si>
  <si>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</si>
  <si>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</si>
  <si>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</si>
  <si>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</si>
  <si>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</si>
  <si>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</si>
  <si>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</si>
  <si>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</si>
  <si>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</si>
  <si>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</si>
  <si>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</si>
  <si>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</si>
  <si>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</si>
  <si>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</si>
  <si>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</si>
  <si>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</si>
  <si>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</si>
  <si>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</si>
  <si>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</si>
  <si>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</si>
  <si>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</si>
  <si>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</si>
  <si>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</si>
  <si>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</si>
  <si>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</si>
  <si>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</si>
  <si>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</si>
  <si>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</si>
  <si>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</si>
  <si>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</si>
  <si>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</si>
  <si>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</si>
  <si>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</si>
  <si>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</si>
  <si>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</si>
  <si>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</si>
  <si>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</si>
  <si>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</si>
  <si>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</si>
  <si>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</si>
  <si>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</si>
  <si>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</si>
  <si>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</si>
  <si>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</si>
  <si>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</si>
  <si>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</si>
  <si>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</si>
  <si>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</si>
  <si>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</si>
  <si>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</si>
  <si>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</si>
  <si>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</si>
  <si>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</si>
  <si>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</si>
  <si>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</si>
  <si>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</si>
  <si>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</si>
  <si>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</si>
  <si>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</si>
  <si>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</si>
  <si>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</si>
  <si>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</si>
  <si>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</si>
  <si>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</si>
  <si>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</si>
  <si>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</si>
  <si>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</si>
  <si>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</si>
  <si>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</si>
  <si>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</si>
  <si>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</si>
  <si>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</si>
  <si>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</si>
  <si>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</si>
  <si>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</si>
  <si>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</si>
  <si>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</si>
  <si>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</si>
  <si>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</si>
  <si>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</si>
  <si>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</si>
  <si>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</si>
  <si>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</si>
  <si>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</si>
  <si>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</si>
  <si>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</si>
  <si>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</si>
  <si>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</si>
  <si>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</si>
  <si>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</si>
  <si>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</si>
  <si>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</si>
  <si>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</si>
  <si>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</si>
  <si>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</si>
  <si>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</si>
  <si>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</si>
  <si>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</si>
  <si>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</si>
  <si>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</si>
  <si>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</si>
  <si>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</si>
  <si>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</si>
  <si>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</si>
  <si>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</si>
  <si>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</si>
  <si>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</si>
  <si>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</si>
  <si>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</si>
  <si>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</si>
  <si>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</si>
  <si>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</si>
  <si>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</si>
  <si>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</si>
  <si>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</si>
  <si>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</si>
  <si>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</si>
  <si>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</si>
  <si>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</si>
  <si>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</si>
  <si>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</si>
  <si>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</si>
  <si>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</si>
  <si>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</si>
  <si>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</si>
  <si>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</si>
  <si>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</si>
  <si>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</si>
  <si>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</si>
  <si>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</si>
  <si>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</si>
  <si>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</si>
  <si>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</si>
  <si>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</si>
  <si>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</si>
  <si>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</si>
  <si>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</si>
  <si>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</si>
  <si>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</si>
  <si>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</si>
  <si>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</si>
  <si>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</si>
  <si>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</si>
  <si>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</si>
  <si>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</si>
  <si>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</si>
  <si>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</si>
  <si>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</si>
  <si>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</si>
  <si>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</si>
  <si>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</si>
  <si>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</si>
  <si>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</si>
  <si>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</si>
  <si>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</si>
  <si>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</si>
  <si>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</si>
  <si>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</si>
  <si>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</si>
  <si>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</si>
  <si>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</si>
  <si>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</si>
  <si>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</si>
  <si>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</si>
  <si>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</si>
  <si>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</si>
  <si>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</si>
  <si>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</si>
  <si>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</si>
  <si>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</si>
  <si>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</si>
  <si>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</si>
  <si>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</si>
  <si>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</si>
  <si>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</si>
  <si>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</si>
  <si>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</si>
  <si>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</si>
  <si>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</si>
  <si>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</si>
  <si>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</si>
  <si>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</si>
  <si>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</si>
  <si>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</si>
  <si>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</si>
  <si>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</si>
  <si>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</si>
  <si>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</si>
  <si>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</si>
  <si>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</si>
  <si>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</si>
  <si>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</si>
  <si>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</si>
  <si>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</si>
  <si>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</si>
  <si>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</si>
  <si>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</si>
  <si>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</si>
  <si>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</si>
  <si>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</si>
  <si>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</si>
  <si>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</si>
  <si>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</si>
  <si>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</si>
  <si>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</si>
  <si>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</si>
  <si>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</si>
  <si>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</si>
  <si>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</si>
  <si>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</si>
  <si>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</si>
  <si>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</si>
  <si>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</si>
  <si>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</si>
  <si>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</si>
  <si>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</si>
  <si>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</si>
  <si>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</si>
  <si>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</si>
  <si>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</si>
  <si>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</si>
  <si>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</si>
  <si>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</si>
  <si>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</si>
  <si>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</si>
  <si>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</si>
  <si>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</si>
  <si>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</si>
  <si>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</si>
  <si>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</si>
  <si>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</si>
  <si>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</si>
  <si>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</si>
  <si>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</si>
  <si>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</si>
  <si>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</si>
  <si>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</si>
  <si>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</si>
  <si>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</si>
  <si>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</si>
  <si>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</si>
  <si>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</si>
  <si>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</si>
  <si>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</si>
  <si>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</si>
  <si>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</si>
  <si>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</si>
  <si>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</si>
  <si>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</si>
  <si>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</si>
  <si>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</si>
  <si>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</si>
  <si>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</si>
  <si>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</si>
  <si>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</si>
  <si>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</si>
  <si>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</si>
  <si>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</si>
  <si>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</si>
  <si>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</si>
  <si>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</si>
  <si>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</si>
  <si>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</si>
  <si>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</si>
  <si>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</si>
  <si>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</si>
  <si>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</si>
  <si>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</si>
  <si>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</si>
  <si>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</si>
  <si>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</si>
  <si>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</si>
  <si>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</si>
  <si>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</si>
  <si>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</si>
  <si>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</si>
  <si>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</si>
  <si>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</si>
  <si>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</si>
  <si>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</si>
  <si>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</si>
  <si>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</si>
  <si>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</si>
  <si>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</si>
  <si>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</si>
  <si>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</si>
  <si>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</si>
  <si>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</si>
  <si>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</si>
  <si>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</si>
  <si>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</si>
  <si>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</si>
  <si>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</si>
  <si>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</si>
  <si>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</si>
  <si>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</si>
  <si>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</si>
  <si>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</si>
  <si>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</si>
  <si>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</si>
  <si>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</si>
  <si>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</si>
  <si>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</si>
  <si>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</si>
  <si>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</si>
  <si>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</si>
  <si>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</si>
  <si>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</si>
  <si>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</si>
  <si>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</si>
  <si>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</si>
  <si>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</si>
  <si>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</si>
  <si>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</si>
  <si>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</si>
  <si>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</si>
  <si>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</si>
  <si>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</si>
  <si>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</si>
  <si>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</si>
  <si>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</si>
  <si>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</si>
  <si>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</si>
  <si>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</si>
  <si>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</si>
  <si>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</si>
  <si>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</si>
  <si>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</si>
  <si>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</si>
  <si>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</si>
  <si>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</si>
  <si>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</si>
  <si>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</si>
  <si>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</si>
  <si>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</si>
  <si>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</si>
  <si>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</si>
  <si>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</si>
  <si>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</si>
  <si>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</si>
  <si>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</si>
  <si>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</si>
  <si>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</si>
  <si>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</si>
  <si>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</si>
  <si>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</si>
  <si>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</si>
  <si>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</si>
  <si>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</si>
  <si>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</si>
  <si>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</si>
  <si>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</si>
  <si>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</si>
  <si>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</si>
  <si>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</si>
  <si>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</si>
  <si>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</si>
  <si>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</si>
  <si>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</si>
  <si>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</si>
  <si>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</si>
  <si>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</si>
  <si>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</si>
  <si>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</si>
  <si>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</si>
  <si>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</si>
  <si>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</si>
  <si>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</si>
  <si>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</si>
  <si>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</si>
  <si>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</si>
  <si>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</si>
  <si>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</si>
  <si>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</si>
  <si>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</si>
  <si>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</si>
  <si>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</si>
  <si>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</si>
  <si>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</si>
  <si>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</si>
  <si>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</si>
  <si>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</si>
  <si>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</si>
  <si>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</si>
  <si>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</si>
  <si>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</si>
  <si>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</si>
  <si>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</si>
  <si>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</si>
  <si>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</si>
  <si>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</si>
  <si>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</si>
  <si>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</si>
  <si>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</si>
  <si>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</si>
  <si>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</si>
  <si>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</si>
  <si>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</si>
  <si>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</si>
  <si>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</si>
  <si>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</si>
  <si>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</si>
  <si>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</si>
  <si>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</si>
  <si>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</si>
  <si>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</si>
  <si>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</si>
  <si>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</si>
  <si>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</si>
  <si>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</si>
  <si>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</si>
  <si>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</si>
  <si>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</si>
  <si>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</si>
  <si>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</si>
  <si>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</si>
  <si>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</si>
  <si>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</si>
  <si>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</si>
  <si>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</si>
  <si>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</si>
  <si>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</si>
  <si>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</si>
  <si>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</si>
  <si>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</si>
  <si>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</si>
  <si>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</si>
  <si>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</si>
  <si>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</si>
  <si>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</si>
  <si>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</si>
  <si>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</si>
  <si>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</si>
  <si>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</si>
  <si>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</si>
  <si>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</si>
  <si>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</si>
  <si>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</si>
  <si>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</si>
  <si>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</si>
  <si>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</si>
  <si>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</si>
  <si>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</si>
  <si>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</si>
  <si>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</si>
  <si>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</si>
  <si>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</si>
  <si>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</si>
  <si>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</si>
  <si>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</si>
  <si>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</si>
  <si>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</si>
  <si>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</si>
  <si>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</si>
  <si>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</si>
  <si>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</si>
  <si>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</si>
  <si>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</si>
  <si>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</si>
  <si>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</si>
  <si>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</si>
  <si>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</si>
  <si>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</si>
  <si>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</si>
  <si>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</si>
  <si>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</si>
  <si>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</si>
  <si>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</si>
  <si>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</si>
  <si>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</si>
  <si>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</si>
  <si>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</si>
  <si>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</si>
  <si>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</si>
  <si>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</si>
  <si>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</si>
  <si>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</si>
  <si>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</si>
  <si>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</si>
  <si>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</si>
  <si>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</si>
  <si>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</si>
  <si>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</si>
  <si>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</si>
  <si>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</si>
  <si>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</si>
  <si>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</si>
  <si>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</si>
  <si>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</si>
  <si>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</si>
  <si>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</si>
  <si>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</si>
  <si>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</si>
  <si>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</si>
  <si>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</si>
  <si>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</si>
  <si>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</si>
  <si>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</si>
  <si>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</si>
  <si>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</si>
  <si>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</si>
  <si>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</si>
  <si>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</si>
  <si>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</si>
  <si>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</si>
  <si>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</si>
  <si>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</si>
  <si>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</si>
  <si>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</si>
  <si>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</si>
  <si>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</si>
  <si>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</si>
  <si>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</si>
  <si>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</si>
  <si>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</si>
  <si>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</si>
  <si>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</si>
  <si>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</si>
  <si>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</si>
  <si>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</si>
  <si>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</si>
  <si>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</si>
  <si>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</si>
  <si>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</si>
  <si>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</si>
  <si>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</si>
  <si>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</si>
  <si>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</si>
  <si>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</si>
  <si>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</si>
  <si>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</si>
  <si>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</si>
  <si>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</si>
  <si>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</si>
  <si>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</si>
  <si>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</si>
  <si>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</si>
  <si>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</si>
  <si>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</si>
  <si>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</si>
  <si>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</si>
  <si>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</si>
  <si>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</si>
  <si>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</si>
  <si>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</si>
  <si>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</si>
  <si>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</si>
  <si>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</si>
  <si>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</si>
  <si>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</si>
  <si>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</si>
  <si>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</si>
  <si>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</si>
  <si>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</si>
  <si>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</si>
  <si>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</si>
  <si>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</si>
  <si>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</si>
  <si>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</si>
  <si>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</si>
  <si>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</si>
  <si>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</si>
  <si>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</si>
  <si>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</si>
  <si>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</si>
  <si>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</si>
  <si>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</si>
  <si>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</si>
  <si>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</si>
  <si>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</si>
  <si>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</si>
  <si>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</si>
  <si>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</si>
  <si>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</si>
  <si>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</si>
  <si>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</si>
  <si>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</si>
  <si>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</si>
  <si>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</si>
  <si>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</si>
  <si>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</si>
  <si>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</si>
  <si>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</si>
  <si>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</si>
  <si>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</si>
  <si>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</si>
  <si>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</si>
  <si>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</si>
  <si>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</si>
  <si>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</si>
  <si>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</si>
  <si>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</si>
  <si>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</si>
  <si>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</si>
  <si>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</si>
  <si>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</si>
  <si>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</si>
  <si>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</si>
  <si>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</si>
  <si>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</si>
  <si>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</si>
  <si>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</si>
  <si>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</si>
  <si>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</si>
  <si>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</si>
  <si>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</si>
  <si>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</si>
  <si>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</si>
  <si>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</si>
  <si>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</si>
  <si>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</si>
  <si>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</si>
  <si>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</si>
  <si>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</si>
  <si>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</si>
  <si>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</si>
  <si>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</si>
  <si>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</si>
  <si>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</si>
  <si>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</si>
  <si>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</si>
  <si>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</si>
  <si>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</si>
  <si>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</si>
  <si>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</si>
  <si>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</si>
  <si>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</si>
  <si>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</si>
  <si>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</si>
  <si>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</si>
  <si>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</si>
  <si>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</si>
  <si>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</si>
  <si>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</si>
  <si>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</si>
  <si>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</si>
  <si>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</si>
  <si>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</si>
  <si>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</si>
  <si>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</si>
  <si>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</si>
  <si>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</si>
  <si>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</si>
  <si>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</si>
  <si>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</si>
  <si>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</si>
  <si>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</si>
  <si>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</si>
  <si>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</si>
  <si>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</si>
  <si>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</si>
  <si>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</si>
  <si>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</si>
  <si>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</si>
  <si>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</si>
  <si>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</si>
  <si>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</si>
  <si>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</si>
  <si>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</si>
  <si>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</si>
  <si>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</si>
  <si>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</si>
  <si>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</si>
  <si>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</si>
  <si>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</si>
  <si>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</si>
  <si>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</si>
  <si>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</si>
  <si>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</si>
  <si>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</si>
  <si>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</si>
  <si>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</si>
  <si>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</si>
  <si>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</si>
  <si>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</si>
  <si>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</si>
  <si>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</si>
  <si>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</si>
  <si>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</si>
  <si>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</si>
  <si>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</si>
  <si>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</si>
  <si>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</si>
  <si>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</si>
  <si>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</si>
  <si>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</si>
  <si>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</si>
  <si>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</si>
  <si>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</si>
  <si>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</si>
  <si>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</si>
  <si>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</si>
  <si>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</si>
  <si>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</si>
  <si>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</si>
  <si>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</si>
  <si>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</si>
  <si>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</si>
  <si>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</si>
  <si>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</si>
  <si>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</si>
  <si>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</si>
  <si>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</si>
  <si>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</si>
  <si>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</si>
  <si>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</si>
  <si>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</si>
  <si>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</si>
  <si>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</si>
  <si>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</si>
  <si>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</si>
  <si>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</si>
  <si>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</si>
  <si>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</si>
  <si>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</si>
  <si>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</si>
  <si>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</si>
  <si>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</si>
  <si>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</si>
  <si>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</si>
  <si>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</si>
  <si>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</si>
  <si>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</si>
  <si>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</si>
  <si>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</si>
  <si>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</si>
  <si>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</si>
  <si>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</si>
  <si>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</si>
  <si>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</si>
  <si>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</si>
  <si>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</si>
  <si>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</si>
  <si>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</si>
  <si>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</si>
  <si>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</si>
  <si>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</si>
  <si>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</si>
  <si>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</si>
  <si>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</si>
  <si>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</si>
  <si>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</si>
  <si>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</si>
  <si>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</si>
  <si>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</si>
  <si>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</si>
  <si>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</si>
  <si>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</si>
  <si>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</si>
  <si>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</si>
  <si>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</si>
  <si>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</si>
  <si>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</si>
  <si>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</si>
  <si>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</si>
  <si>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</si>
  <si>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</si>
  <si>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</si>
  <si>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</si>
  <si>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</si>
  <si>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</si>
  <si>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</si>
  <si>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</si>
  <si>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</si>
  <si>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</si>
  <si>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</si>
  <si>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</si>
  <si>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</si>
  <si>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</si>
  <si>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</si>
  <si>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</si>
  <si>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</si>
  <si>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</si>
  <si>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</si>
  <si>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</si>
  <si>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</si>
  <si>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</si>
  <si>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</si>
  <si>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</si>
  <si>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</si>
  <si>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</si>
  <si>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</si>
  <si>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</si>
  <si>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</si>
  <si>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</si>
  <si>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</si>
  <si>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</si>
  <si>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</si>
  <si>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</si>
  <si>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</si>
  <si>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</si>
  <si>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</si>
  <si>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</si>
  <si>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</si>
  <si>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</si>
  <si>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</si>
  <si>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</si>
  <si>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</si>
  <si>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</si>
  <si>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</si>
  <si>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</si>
  <si>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</si>
  <si>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</si>
  <si>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</si>
  <si>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</si>
  <si>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</si>
  <si>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</si>
  <si>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</si>
  <si>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</si>
  <si>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</si>
  <si>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</si>
  <si>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</si>
  <si>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</si>
  <si>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</si>
  <si>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</si>
  <si>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</si>
  <si>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</si>
  <si>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</si>
  <si>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</si>
  <si>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</si>
  <si>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</si>
  <si>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</si>
  <si>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</si>
  <si>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</si>
  <si>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</si>
  <si>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</si>
  <si>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</si>
  <si>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</si>
  <si>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</si>
  <si>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</si>
  <si>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</si>
  <si>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</si>
  <si>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</si>
  <si>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</si>
  <si>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</si>
  <si>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</si>
  <si>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</si>
  <si>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</si>
  <si>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</si>
  <si>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</si>
  <si>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</si>
  <si>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</si>
  <si>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</si>
  <si>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</si>
  <si>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</si>
  <si>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</si>
  <si>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</si>
  <si>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</si>
  <si>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</si>
  <si>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</si>
  <si>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</si>
  <si>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</si>
  <si>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</si>
  <si>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</si>
  <si>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</si>
  <si>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</si>
  <si>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</si>
  <si>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</si>
  <si>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</si>
  <si>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</si>
  <si>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</si>
  <si>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</si>
  <si>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</si>
  <si>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</si>
  <si>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</si>
  <si>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</si>
  <si>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</si>
  <si>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</si>
  <si>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</si>
  <si>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</si>
  <si>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</si>
  <si>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</si>
  <si>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</si>
  <si>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</si>
  <si>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</si>
  <si>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</si>
  <si>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</si>
  <si>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</si>
  <si>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</si>
  <si>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</si>
  <si>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</si>
  <si>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</si>
  <si>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</si>
  <si>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</si>
  <si>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</si>
  <si>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</si>
  <si>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</si>
  <si>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</si>
  <si>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</si>
  <si>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</si>
  <si>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</si>
  <si>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</si>
  <si>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</si>
  <si>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</si>
  <si>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</si>
  <si>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</si>
  <si>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</si>
  <si>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</si>
  <si>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</si>
  <si>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</si>
  <si>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</si>
  <si>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</si>
  <si>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</si>
  <si>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</si>
  <si>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</si>
  <si>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</si>
  <si>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</si>
  <si>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</si>
  <si>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</si>
  <si>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</si>
  <si>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</si>
  <si>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</si>
  <si>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</si>
  <si>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</si>
  <si>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</si>
  <si>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</si>
  <si>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</si>
  <si>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</si>
  <si>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</si>
  <si>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</si>
  <si>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</si>
  <si>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</si>
  <si>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</si>
  <si>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</si>
  <si>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</si>
  <si>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</si>
  <si>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</si>
  <si>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</si>
  <si>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</si>
  <si>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</si>
  <si>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</si>
  <si>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</si>
  <si>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</si>
  <si>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</si>
  <si>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</si>
  <si>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</si>
  <si>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</si>
  <si>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</si>
  <si>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</si>
  <si>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</si>
  <si>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</si>
  <si>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</si>
  <si>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</si>
  <si>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</si>
  <si>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</si>
  <si>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</si>
  <si>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</si>
  <si>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</si>
  <si>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</si>
  <si>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</si>
  <si>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</si>
  <si>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</si>
  <si>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</si>
  <si>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</si>
  <si>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</si>
  <si>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</si>
  <si>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</si>
  <si>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</si>
  <si>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</si>
  <si>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</si>
  <si>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</si>
  <si>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</si>
  <si>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</si>
  <si>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</si>
  <si>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</si>
  <si>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</si>
  <si>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</si>
  <si>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</si>
  <si>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</si>
  <si>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</si>
  <si>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</si>
  <si>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</si>
  <si>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</si>
  <si>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</si>
  <si>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</si>
  <si>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</si>
  <si>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</si>
  <si>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</si>
  <si>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</si>
  <si>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</si>
  <si>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</si>
  <si>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</si>
  <si>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</si>
  <si>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</si>
  <si>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</si>
  <si>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</si>
  <si>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</si>
  <si>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</si>
  <si>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</si>
  <si>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</si>
  <si>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</si>
  <si>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</si>
  <si>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</si>
  <si>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</si>
  <si>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</si>
  <si>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</si>
  <si>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</si>
  <si>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</si>
  <si>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</si>
  <si>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</si>
  <si>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</si>
  <si>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</si>
  <si>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</si>
  <si>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</si>
  <si>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</si>
  <si>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</si>
  <si>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</si>
  <si>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</si>
  <si>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</si>
  <si>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</si>
  <si>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</si>
  <si>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</si>
  <si>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</si>
  <si>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</si>
  <si>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</si>
  <si>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</si>
  <si>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</si>
  <si>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</si>
  <si>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</si>
  <si>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</si>
  <si>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</si>
  <si>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</si>
  <si>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</si>
  <si>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</si>
  <si>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</si>
  <si>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</si>
  <si>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</si>
  <si>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</si>
  <si>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</si>
  <si>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</si>
  <si>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</si>
  <si>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</si>
  <si>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</si>
  <si>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</si>
  <si>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</si>
  <si>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</si>
  <si>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</si>
  <si>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</si>
  <si>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</si>
  <si>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</si>
  <si>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</si>
  <si>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</si>
  <si>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</si>
  <si>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</si>
  <si>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</si>
  <si>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</si>
  <si>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</si>
  <si>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</si>
  <si>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</si>
  <si>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</si>
  <si>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</si>
  <si>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</si>
  <si>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</si>
  <si>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</si>
  <si>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</si>
  <si>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</si>
  <si>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</si>
  <si>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</si>
  <si>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</si>
  <si>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</si>
  <si>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</si>
  <si>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</si>
  <si>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</si>
  <si>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</si>
  <si>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</si>
  <si>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</si>
  <si>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</si>
  <si>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</si>
  <si>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</si>
  <si>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</si>
  <si>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</si>
  <si>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</si>
  <si>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</si>
  <si>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</si>
  <si>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</si>
  <si>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</si>
  <si>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</si>
  <si>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</si>
  <si>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</si>
  <si>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</si>
  <si>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</si>
  <si>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</si>
  <si>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</si>
  <si>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</si>
  <si>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</si>
  <si>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</si>
  <si>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</si>
  <si>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</si>
  <si>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</si>
  <si>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</si>
  <si>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</si>
  <si>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</si>
  <si>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</si>
  <si>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</si>
  <si>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</si>
  <si>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</si>
  <si>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</si>
  <si>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</si>
  <si>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</si>
  <si>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</si>
  <si>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</si>
  <si>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</si>
  <si>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</si>
  <si>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</si>
  <si>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</si>
  <si>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</si>
  <si>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</si>
  <si>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</si>
  <si>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</si>
  <si>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</si>
  <si>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</si>
  <si>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</si>
  <si>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</si>
  <si>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</si>
  <si>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</si>
  <si>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</si>
  <si>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</si>
  <si>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</si>
  <si>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</si>
  <si>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</si>
  <si>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</si>
  <si>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</si>
  <si>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</si>
  <si>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</si>
  <si>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</si>
  <si>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</si>
  <si>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</si>
  <si>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</si>
  <si>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</si>
  <si>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</si>
  <si>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</si>
  <si>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</si>
  <si>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</si>
  <si>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</si>
  <si>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</si>
  <si>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</si>
  <si>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</si>
  <si>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</si>
  <si>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</si>
  <si>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</si>
  <si>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</si>
  <si>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</si>
  <si>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</si>
  <si>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</si>
  <si>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</si>
  <si>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</si>
  <si>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</si>
  <si>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</si>
  <si>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</si>
  <si>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</si>
  <si>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</si>
  <si>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</si>
  <si>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</si>
  <si>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</si>
  <si>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</si>
  <si>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</si>
  <si>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</si>
  <si>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</si>
  <si>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</si>
  <si>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</si>
  <si>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</si>
  <si>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</si>
  <si>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</si>
  <si>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</si>
  <si>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</si>
  <si>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</si>
  <si>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</si>
  <si>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</si>
  <si>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</si>
  <si>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</si>
  <si>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</si>
  <si>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</si>
  <si>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</si>
  <si>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</si>
  <si>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</si>
  <si>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</si>
  <si>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</si>
  <si>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</si>
  <si>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</si>
  <si>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</si>
  <si>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</si>
  <si>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</si>
  <si>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</si>
  <si>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</si>
  <si>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</si>
  <si>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</si>
  <si>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</si>
  <si>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</si>
  <si>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</si>
  <si>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</si>
  <si>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</si>
  <si>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</si>
  <si>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</si>
  <si>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</si>
  <si>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</si>
  <si>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</si>
  <si>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</si>
  <si>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</si>
  <si>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</si>
  <si>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</si>
  <si>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</si>
  <si>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</si>
  <si>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</si>
  <si>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</si>
  <si>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</si>
  <si>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</si>
  <si>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</si>
  <si>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</si>
  <si>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</si>
  <si>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</si>
  <si>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</si>
  <si>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</si>
  <si>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</si>
  <si>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</si>
  <si>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</si>
  <si>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</si>
  <si>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</si>
  <si>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</si>
  <si>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</si>
  <si>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</si>
  <si>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</si>
  <si>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</si>
  <si>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</si>
  <si>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</si>
  <si>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</si>
  <si>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</si>
  <si>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</si>
  <si>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</si>
  <si>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</si>
  <si>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</si>
  <si>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</si>
  <si>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</si>
  <si>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</si>
  <si>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</si>
  <si>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</si>
  <si>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</si>
  <si>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</si>
  <si>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</si>
  <si>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</si>
  <si>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</si>
  <si>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</si>
  <si>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</si>
  <si>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</si>
  <si>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</si>
  <si>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</si>
  <si>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</si>
  <si>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</si>
  <si>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</si>
  <si>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</si>
  <si>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</si>
  <si>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</si>
  <si>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</si>
  <si>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</si>
  <si>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</si>
  <si>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</si>
  <si>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</si>
  <si>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</si>
  <si>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</si>
  <si>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</si>
  <si>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</si>
  <si>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</si>
  <si>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</si>
  <si>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</si>
  <si>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</si>
  <si>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</si>
  <si>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</si>
  <si>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</si>
  <si>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</si>
  <si>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</si>
  <si>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</si>
  <si>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</si>
  <si>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</si>
  <si>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</si>
  <si>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</si>
  <si>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</si>
  <si>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</si>
  <si>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</si>
  <si>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</si>
  <si>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</si>
  <si>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</si>
  <si>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</si>
  <si>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</si>
  <si>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</si>
  <si>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</si>
  <si>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</si>
  <si>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</si>
  <si>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</si>
  <si>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</si>
  <si>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</si>
  <si>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</si>
  <si>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</si>
  <si>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</si>
  <si>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</si>
  <si>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</si>
  <si>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</si>
  <si>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</si>
  <si>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</si>
  <si>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</si>
  <si>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</si>
  <si>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</si>
  <si>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</si>
  <si>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</si>
  <si>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</si>
  <si>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</si>
  <si>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</si>
  <si>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</si>
  <si>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</si>
  <si>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</si>
  <si>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</si>
  <si>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</si>
  <si>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</si>
  <si>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</si>
  <si>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</si>
  <si>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</si>
  <si>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</si>
  <si>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</si>
  <si>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</si>
  <si>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</si>
  <si>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</si>
  <si>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</si>
  <si>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</si>
  <si>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</si>
  <si>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</si>
  <si>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</si>
  <si>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</si>
  <si>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</si>
  <si>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</si>
  <si>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</si>
  <si>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</si>
  <si>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</si>
  <si>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</si>
  <si>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</si>
  <si>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</si>
  <si>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</si>
  <si>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</si>
  <si>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</si>
  <si>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</si>
  <si>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</si>
  <si>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</si>
  <si>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</si>
  <si>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</si>
  <si>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</si>
  <si>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</si>
  <si>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</si>
  <si>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</si>
  <si>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</si>
  <si>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</si>
  <si>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</si>
  <si>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</si>
  <si>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</si>
  <si>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</si>
  <si>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</si>
  <si>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</si>
  <si>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</si>
  <si>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</si>
  <si>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</si>
  <si>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</si>
  <si>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</si>
  <si>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</si>
  <si>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</si>
  <si>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</si>
  <si>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</si>
  <si>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</si>
  <si>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</si>
  <si>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</si>
  <si>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</si>
  <si>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</si>
  <si>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</si>
  <si>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</si>
  <si>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</si>
  <si>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</si>
  <si>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</si>
  <si>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</si>
  <si>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</si>
  <si>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</si>
  <si>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</si>
  <si>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</si>
  <si>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</si>
  <si>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</si>
  <si>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</si>
  <si>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</si>
  <si>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</si>
  <si>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</si>
  <si>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</si>
  <si>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</si>
  <si>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</si>
  <si>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</si>
  <si>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</si>
  <si>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</si>
  <si>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</si>
  <si>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</si>
  <si>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</si>
  <si>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</si>
  <si>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</si>
  <si>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</si>
  <si>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</si>
  <si>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</si>
  <si>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</si>
  <si>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</si>
  <si>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</si>
  <si>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</si>
  <si>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</si>
  <si>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</si>
  <si>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</si>
  <si>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</si>
  <si>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</si>
  <si>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</si>
  <si>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</si>
  <si>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</si>
  <si>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</si>
  <si>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</si>
  <si>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</si>
  <si>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</si>
  <si>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</si>
  <si>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</si>
  <si>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</si>
  <si>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</si>
  <si>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</si>
  <si>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</si>
  <si>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</si>
  <si>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</si>
  <si>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</si>
  <si>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</si>
  <si>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</si>
  <si>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</si>
  <si>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</si>
  <si>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</si>
  <si>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</si>
  <si>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</si>
  <si>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</si>
  <si>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</si>
  <si>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</si>
  <si>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</si>
  <si>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</si>
  <si>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</si>
  <si>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</si>
  <si>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</si>
  <si>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</si>
  <si>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</si>
  <si>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</si>
  <si>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</si>
  <si>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</si>
  <si>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</si>
  <si>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</si>
  <si>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</si>
  <si>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</si>
  <si>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</si>
  <si>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</si>
  <si>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</si>
  <si>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</si>
  <si>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</si>
  <si>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</si>
  <si>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</si>
  <si>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</si>
  <si>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</si>
  <si>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</si>
  <si>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</si>
  <si>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</si>
  <si>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</si>
  <si>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</si>
  <si>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</si>
  <si>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</si>
  <si>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</si>
  <si>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</si>
  <si>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</si>
  <si>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</si>
  <si>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</si>
  <si>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</si>
  <si>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</si>
  <si>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</si>
  <si>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</si>
  <si>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</si>
  <si>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</si>
  <si>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</si>
  <si>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</si>
  <si>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</si>
  <si>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</si>
  <si>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</si>
  <si>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</si>
  <si>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</si>
  <si>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</si>
  <si>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</si>
  <si>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</si>
  <si>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</si>
  <si>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</si>
  <si>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</si>
  <si>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</si>
  <si>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</si>
  <si>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</si>
  <si>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</si>
  <si>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</si>
  <si>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</si>
  <si>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</si>
  <si>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</si>
  <si>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</si>
  <si>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</si>
  <si>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</si>
  <si>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</si>
  <si>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</si>
  <si>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</si>
  <si>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</si>
  <si>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</si>
  <si>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</si>
  <si>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</si>
  <si>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</si>
  <si>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</si>
  <si>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</si>
  <si>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</si>
  <si>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</si>
  <si>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</si>
  <si>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</si>
  <si>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</si>
  <si>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</si>
  <si>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</si>
  <si>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</si>
  <si>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</si>
  <si>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</si>
  <si>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</si>
  <si>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</si>
  <si>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</si>
  <si>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</si>
  <si>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</si>
  <si>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</si>
  <si>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</si>
  <si>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</si>
  <si>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</si>
  <si>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</si>
  <si>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</si>
  <si>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</si>
  <si>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</si>
  <si>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</si>
  <si>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</si>
  <si>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</si>
  <si>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</si>
  <si>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</si>
  <si>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</si>
  <si>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</si>
  <si>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</si>
  <si>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</si>
  <si>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</si>
  <si>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</si>
  <si>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</si>
  <si>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</si>
  <si>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</si>
  <si>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</si>
  <si>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</si>
  <si>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</si>
  <si>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</si>
  <si>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</si>
  <si>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</si>
  <si>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</si>
  <si>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</si>
  <si>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</si>
  <si>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</si>
  <si>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</si>
  <si>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</si>
  <si>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</si>
  <si>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</si>
  <si>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</si>
  <si>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</si>
  <si>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</si>
  <si>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</si>
  <si>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</si>
  <si>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</si>
  <si>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</si>
  <si>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</si>
  <si>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</si>
  <si>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</si>
  <si>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</si>
  <si>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</si>
  <si>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</si>
  <si>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</si>
  <si>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</si>
  <si>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</si>
  <si>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</si>
  <si>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</si>
  <si>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</si>
  <si>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</si>
  <si>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</si>
  <si>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</si>
  <si>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</si>
  <si>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</si>
  <si>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</si>
  <si>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</si>
  <si>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</si>
  <si>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</si>
  <si>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</si>
  <si>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</si>
  <si>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</si>
  <si>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</si>
  <si>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</si>
  <si>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</si>
  <si>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</si>
  <si>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</si>
  <si>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</si>
  <si>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</si>
  <si>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</si>
  <si>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</si>
  <si>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</si>
  <si>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</si>
  <si>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</si>
  <si>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</si>
  <si>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</si>
  <si>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</si>
  <si>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</si>
  <si>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</si>
  <si>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</si>
  <si>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</si>
  <si>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</si>
  <si>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</si>
  <si>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</si>
  <si>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</si>
  <si>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</si>
  <si>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</si>
  <si>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</si>
  <si>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</si>
  <si>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</si>
  <si>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</si>
  <si>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</si>
  <si>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</si>
  <si>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</si>
  <si>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</si>
  <si>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</si>
  <si>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</si>
  <si>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</si>
  <si>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</si>
  <si>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</si>
  <si>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</si>
  <si>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</si>
  <si>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</si>
  <si>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</si>
  <si>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</si>
  <si>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</si>
  <si>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</si>
  <si>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</si>
  <si>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</si>
  <si>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</si>
  <si>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</si>
  <si>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</si>
  <si>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</si>
  <si>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</si>
  <si>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</si>
  <si>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</si>
  <si>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</si>
  <si>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</si>
  <si>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</si>
  <si>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</si>
  <si>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</si>
  <si>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</si>
  <si>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</si>
  <si>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</si>
  <si>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</si>
  <si>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</si>
  <si>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</si>
  <si>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</si>
  <si>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</si>
  <si>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</si>
  <si>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</si>
  <si>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</si>
  <si>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</si>
  <si>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</si>
  <si>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</si>
  <si>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</si>
  <si>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</si>
  <si>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</si>
  <si>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</si>
  <si>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</si>
  <si>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</si>
  <si>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</si>
  <si>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</si>
  <si>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</si>
  <si>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</si>
  <si>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</si>
  <si>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</si>
  <si>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</si>
  <si>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</si>
  <si>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</si>
  <si>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</si>
  <si>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</si>
  <si>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</si>
  <si>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</si>
  <si>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</si>
  <si>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</si>
  <si>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</si>
  <si>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</si>
  <si>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</si>
  <si>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</si>
  <si>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</si>
  <si>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</si>
  <si>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</si>
  <si>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</si>
  <si>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</si>
  <si>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</si>
  <si>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</si>
  <si>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</si>
  <si>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</si>
  <si>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</si>
  <si>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</si>
  <si>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</si>
  <si>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</si>
  <si>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</si>
  <si>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</si>
  <si>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</si>
  <si>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</si>
  <si>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</si>
  <si>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</si>
  <si>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</si>
  <si>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</si>
  <si>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</si>
  <si>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</si>
  <si>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</si>
  <si>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</si>
  <si>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</si>
  <si>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</si>
  <si>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</si>
  <si>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</si>
  <si>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</si>
  <si>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</si>
  <si>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</si>
  <si>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</si>
  <si>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</si>
  <si>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</si>
  <si>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</si>
  <si>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</si>
  <si>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</si>
  <si>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</si>
  <si>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</si>
  <si>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</si>
  <si>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</si>
  <si>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</si>
  <si>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</si>
  <si>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</si>
  <si>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</si>
  <si>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</si>
  <si>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</si>
  <si>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</si>
  <si>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</si>
  <si>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</si>
  <si>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</si>
  <si>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</si>
  <si>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</si>
  <si>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</si>
  <si>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</si>
  <si>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</si>
  <si>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</si>
  <si>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</si>
  <si>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</si>
  <si>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</si>
  <si>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</si>
  <si>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</si>
  <si>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</si>
  <si>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</si>
  <si>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</si>
  <si>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</si>
  <si>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</si>
  <si>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</si>
  <si>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</si>
  <si>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</si>
  <si>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</si>
  <si>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</si>
  <si>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</si>
  <si>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</si>
  <si>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</si>
  <si>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</si>
  <si>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</si>
  <si>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</si>
  <si>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</si>
  <si>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</si>
  <si>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</si>
  <si>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</si>
  <si>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</si>
  <si>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</si>
  <si>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</si>
  <si>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</si>
  <si>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</si>
  <si>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</si>
  <si>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</si>
  <si>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</si>
  <si>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</si>
  <si>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</si>
  <si>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</si>
  <si>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</si>
  <si>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</si>
  <si>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</si>
  <si>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</si>
  <si>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</si>
  <si>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</si>
  <si>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</si>
  <si>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</si>
  <si>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</si>
  <si>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</si>
  <si>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</si>
  <si>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</si>
  <si>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</si>
  <si>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</si>
  <si>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</si>
  <si>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</si>
  <si>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</si>
  <si>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</si>
  <si>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</si>
  <si>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</si>
  <si>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</si>
  <si>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</si>
  <si>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</si>
  <si>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</si>
  <si>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</si>
  <si>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</si>
  <si>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</si>
  <si>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</si>
  <si>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</si>
  <si>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</si>
  <si>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</si>
  <si>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</si>
  <si>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</si>
  <si>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</si>
  <si>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</si>
  <si>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</si>
  <si>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</si>
  <si>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</si>
  <si>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</si>
  <si>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</si>
  <si>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</si>
  <si>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</si>
  <si>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</si>
  <si>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</si>
  <si>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</si>
  <si>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</si>
  <si>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</si>
  <si>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</si>
  <si>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</si>
  <si>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</si>
  <si>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</si>
  <si>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</si>
  <si>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</si>
  <si>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</si>
  <si>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</si>
  <si>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</si>
  <si>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</si>
  <si>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</si>
  <si>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</si>
  <si>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</si>
  <si>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</si>
  <si>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</si>
  <si>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</si>
  <si>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</si>
  <si>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</si>
  <si>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</si>
  <si>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</si>
  <si>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</si>
  <si>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</si>
  <si>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</si>
  <si>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</si>
  <si>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</si>
  <si>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</si>
  <si>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</si>
  <si>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</si>
  <si>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</si>
  <si>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</si>
  <si>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</si>
  <si>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</si>
  <si>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</si>
  <si>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</si>
  <si>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</si>
  <si>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</si>
  <si>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</si>
  <si>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</si>
  <si>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</si>
  <si>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</si>
  <si>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</si>
  <si>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</si>
  <si>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</si>
  <si>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</si>
  <si>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</si>
  <si>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</si>
  <si>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</si>
  <si>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</si>
  <si>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</si>
  <si>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</si>
  <si>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</si>
  <si>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</si>
  <si>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</si>
  <si>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</si>
  <si>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</si>
  <si>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</si>
  <si>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</si>
  <si>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</si>
  <si>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</si>
  <si>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</si>
  <si>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</si>
  <si>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</si>
  <si>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</si>
  <si>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</si>
  <si>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</si>
  <si>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</si>
  <si>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</si>
  <si>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</si>
  <si>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</si>
  <si>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</si>
  <si>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</si>
  <si>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</si>
  <si>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</si>
  <si>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</si>
  <si>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</si>
  <si>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</si>
  <si>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</si>
  <si>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</si>
  <si>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</si>
  <si>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</si>
  <si>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</si>
  <si>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</si>
  <si>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</si>
  <si>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</si>
  <si>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</si>
  <si>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</si>
  <si>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</si>
  <si>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</si>
  <si>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</si>
  <si>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</si>
  <si>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</si>
  <si>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</si>
  <si>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</si>
  <si>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</si>
  <si>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</si>
  <si>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</si>
  <si>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</si>
  <si>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</si>
  <si>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</si>
  <si>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</si>
  <si>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</si>
  <si>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</si>
  <si>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</si>
  <si>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</si>
  <si>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</si>
  <si>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</si>
  <si>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</si>
  <si>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</si>
  <si>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</si>
  <si>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</si>
  <si>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</si>
  <si>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</si>
  <si>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</si>
  <si>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</si>
  <si>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</si>
  <si>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</si>
  <si>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</si>
  <si>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</si>
  <si>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</si>
  <si>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</si>
  <si>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</si>
  <si>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</si>
  <si>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</si>
  <si>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</si>
  <si>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</si>
  <si>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</si>
  <si>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</si>
  <si>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</si>
  <si>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</si>
  <si>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</si>
  <si>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</si>
  <si>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</si>
  <si>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</si>
  <si>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</si>
  <si>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</si>
  <si>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</si>
  <si>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</si>
  <si>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</si>
  <si>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</si>
  <si>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</si>
  <si>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</si>
  <si>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</si>
  <si>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</si>
  <si>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</si>
  <si>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</si>
  <si>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</si>
  <si>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</si>
  <si>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</si>
  <si>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</si>
  <si>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</si>
  <si>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</si>
  <si>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</si>
  <si>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</si>
  <si>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</si>
  <si>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</si>
  <si>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</si>
  <si>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</si>
  <si>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</si>
  <si>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</si>
  <si>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</si>
  <si>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</si>
  <si>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</si>
  <si>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</si>
  <si>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</si>
  <si>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</si>
  <si>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</si>
  <si>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</si>
  <si>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</si>
  <si>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</si>
  <si>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</si>
  <si>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</si>
  <si>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</si>
  <si>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</si>
  <si>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</si>
  <si>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</si>
  <si>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</si>
  <si>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</si>
  <si>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</si>
  <si>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</si>
  <si>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</si>
  <si>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</si>
  <si>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</si>
  <si>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</si>
  <si>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</si>
  <si>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</si>
  <si>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</si>
  <si>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</si>
  <si>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</si>
  <si>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</si>
  <si>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</si>
  <si>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</si>
  <si>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</si>
  <si>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</si>
  <si>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</si>
  <si>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</si>
  <si>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</si>
  <si>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</si>
  <si>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</si>
  <si>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</si>
  <si>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</si>
  <si>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</si>
  <si>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</si>
  <si>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</si>
  <si>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</si>
  <si>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</si>
  <si>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</si>
  <si>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</si>
  <si>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</si>
  <si>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</si>
  <si>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</si>
  <si>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</si>
  <si>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</si>
  <si>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</si>
  <si>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</si>
  <si>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</si>
  <si>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</si>
  <si>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</si>
  <si>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</si>
  <si>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</si>
  <si>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</si>
  <si>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</si>
  <si>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</si>
  <si>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</si>
  <si>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</si>
  <si>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</si>
  <si>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</si>
  <si>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</si>
  <si>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</si>
  <si>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</si>
  <si>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</si>
  <si>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</si>
  <si>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</si>
  <si>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</si>
  <si>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</si>
  <si>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</si>
  <si>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</si>
  <si>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</si>
  <si>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</si>
  <si>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</si>
  <si>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</si>
  <si>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</si>
  <si>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</si>
  <si>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</si>
  <si>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</si>
  <si>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</si>
  <si>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</si>
  <si>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</si>
  <si>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</si>
  <si>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</si>
  <si>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</si>
  <si>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</si>
  <si>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</si>
  <si>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</si>
  <si>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</si>
  <si>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</si>
  <si>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</si>
  <si>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</si>
  <si>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</si>
  <si>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</si>
  <si>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</si>
  <si>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</si>
  <si>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</si>
  <si>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</si>
  <si>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</si>
  <si>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</si>
  <si>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</si>
  <si>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</si>
  <si>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</si>
  <si>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</si>
  <si>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</si>
  <si>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</si>
  <si>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</si>
  <si>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</si>
  <si>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</si>
  <si>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</si>
  <si>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</si>
  <si>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</si>
  <si>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</si>
  <si>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</si>
  <si>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</si>
  <si>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</si>
  <si>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</si>
  <si>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</si>
  <si>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</si>
  <si>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</si>
  <si>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</si>
  <si>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</si>
  <si>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</si>
  <si>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</si>
  <si>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</si>
  <si>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</si>
  <si>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</si>
  <si>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</si>
  <si>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</si>
  <si>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</si>
  <si>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</si>
  <si>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</si>
  <si>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</si>
  <si>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</si>
  <si>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</si>
  <si>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</si>
  <si>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</si>
  <si>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</si>
  <si>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</si>
  <si>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</si>
  <si>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</si>
  <si>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</si>
  <si>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</si>
  <si>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</si>
  <si>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</si>
  <si>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</si>
  <si>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</si>
  <si>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</si>
  <si>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</si>
  <si>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</si>
  <si>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</si>
  <si>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</si>
  <si>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</si>
  <si>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</si>
  <si>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</si>
  <si>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</si>
  <si>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</si>
  <si>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</si>
  <si>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</si>
  <si>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</si>
  <si>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</si>
  <si>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</si>
  <si>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</si>
  <si>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</si>
  <si>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</si>
  <si>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</si>
  <si>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</si>
  <si>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</si>
  <si>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</si>
  <si>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</si>
  <si>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</si>
  <si>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</si>
  <si>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</si>
  <si>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</si>
  <si>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</si>
  <si>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</si>
  <si>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</si>
  <si>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</si>
  <si>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</si>
  <si>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</si>
  <si>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</si>
  <si>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</si>
  <si>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</si>
  <si>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</si>
  <si>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</si>
  <si>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</si>
  <si>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</si>
  <si>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</si>
  <si>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</si>
  <si>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</si>
  <si>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</si>
  <si>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</si>
  <si>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</si>
  <si>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</si>
  <si>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</si>
  <si>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</si>
  <si>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</si>
  <si>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</si>
  <si>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</si>
  <si>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</si>
  <si>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</si>
  <si>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</si>
  <si>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</si>
  <si>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</si>
  <si>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</si>
  <si>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</si>
  <si>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</si>
  <si>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</si>
  <si>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</si>
  <si>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</si>
  <si>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</si>
  <si>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</si>
  <si>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</si>
  <si>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</si>
  <si>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</si>
  <si>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</si>
  <si>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</si>
  <si>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</si>
  <si>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</si>
  <si>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</si>
  <si>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</si>
  <si>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</si>
  <si>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</si>
  <si>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</si>
  <si>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</si>
  <si>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</si>
  <si>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</si>
  <si>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</si>
  <si>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</si>
  <si>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</si>
  <si>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</si>
  <si>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</si>
  <si>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</si>
  <si>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</si>
  <si>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</si>
  <si>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</si>
  <si>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</si>
  <si>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</si>
  <si>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</si>
  <si>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</si>
  <si>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</si>
  <si>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</si>
  <si>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</si>
  <si>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</si>
  <si>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</si>
  <si>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</si>
  <si>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</si>
  <si>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</si>
  <si>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</si>
  <si>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</si>
  <si>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</si>
  <si>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</si>
  <si>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</si>
  <si>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</si>
  <si>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</si>
  <si>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</si>
  <si>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</si>
  <si>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</si>
  <si>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</si>
  <si>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</si>
  <si>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</si>
  <si>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</si>
  <si>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</si>
  <si>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</si>
  <si>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</si>
  <si>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</si>
  <si>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</si>
  <si>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</si>
  <si>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</si>
  <si>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</si>
  <si>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</si>
  <si>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</si>
  <si>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</si>
  <si>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</si>
  <si>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</si>
  <si>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</si>
  <si>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</si>
  <si>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</si>
  <si>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</si>
  <si>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</si>
  <si>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</si>
  <si>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</si>
  <si>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</si>
  <si>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</si>
  <si>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</si>
  <si>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</si>
  <si>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</si>
  <si>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</si>
  <si>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</si>
  <si>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</si>
  <si>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</si>
  <si>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</si>
  <si>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</si>
  <si>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</si>
  <si>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</si>
  <si>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</si>
  <si>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</si>
  <si>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</si>
  <si>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</si>
  <si>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</si>
  <si>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</si>
  <si>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</si>
  <si>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</si>
  <si>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</si>
  <si>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</si>
  <si>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</si>
  <si>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</si>
  <si>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</si>
  <si>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</si>
  <si>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</si>
  <si>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</si>
  <si>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</si>
  <si>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</si>
  <si>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</si>
  <si>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</si>
  <si>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</si>
  <si>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</si>
  <si>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</si>
  <si>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</si>
  <si>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</si>
  <si>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</si>
  <si>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</si>
  <si>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</si>
  <si>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</si>
  <si>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</si>
  <si>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</si>
  <si>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</si>
  <si>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</si>
  <si>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</si>
  <si>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</si>
  <si>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</si>
  <si>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</si>
  <si>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</si>
  <si>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</si>
  <si>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</si>
  <si>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</si>
  <si>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</si>
  <si>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</si>
  <si>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</si>
  <si>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</si>
  <si>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</si>
  <si>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</si>
  <si>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</si>
  <si>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</si>
  <si>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</si>
  <si>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</si>
  <si>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</si>
  <si>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</si>
  <si>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</si>
  <si>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</si>
  <si>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</si>
  <si>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</si>
  <si>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</si>
  <si>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</si>
  <si>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</si>
  <si>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</si>
  <si>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</si>
  <si>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</si>
  <si>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</si>
  <si>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</si>
  <si>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</si>
  <si>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</si>
  <si>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</si>
  <si>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</si>
  <si>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</si>
  <si>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</si>
  <si>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</si>
  <si>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</si>
  <si>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</si>
  <si>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</si>
  <si>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</si>
  <si>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</si>
  <si>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</si>
  <si>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</si>
  <si>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</si>
  <si>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</si>
  <si>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</si>
  <si>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</si>
  <si>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</si>
  <si>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</si>
  <si>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</si>
  <si>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</si>
  <si>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</si>
  <si>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</si>
  <si>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</si>
  <si>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</si>
  <si>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</si>
  <si>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</si>
  <si>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</si>
  <si>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</si>
  <si>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</si>
  <si>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</si>
  <si>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</si>
  <si>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</si>
  <si>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</si>
  <si>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</si>
  <si>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</si>
  <si>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</si>
  <si>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</si>
  <si>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</si>
  <si>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</si>
  <si>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</si>
  <si>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</si>
  <si>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</si>
  <si>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</si>
  <si>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</si>
  <si>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</si>
  <si>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</si>
  <si>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</si>
  <si>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</si>
  <si>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</si>
  <si>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</si>
  <si>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</si>
  <si>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</si>
  <si>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</si>
  <si>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</si>
  <si>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</si>
  <si>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</si>
  <si>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</si>
  <si>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</si>
  <si>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</si>
  <si>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</si>
  <si>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</si>
  <si>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</si>
  <si>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</si>
  <si>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</si>
  <si>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</si>
  <si>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</si>
  <si>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</si>
  <si>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</si>
  <si>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</si>
  <si>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</si>
  <si>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</si>
  <si>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</si>
  <si>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</si>
  <si>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</si>
  <si>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</si>
  <si>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</si>
  <si>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</si>
  <si>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</si>
  <si>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</si>
  <si>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</si>
  <si>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</si>
  <si>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</si>
  <si>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</si>
  <si>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</si>
  <si>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</si>
  <si>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</si>
  <si>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</si>
  <si>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</si>
  <si>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</si>
  <si>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</si>
  <si>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</si>
  <si>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</si>
  <si>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</si>
  <si>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</si>
  <si>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</si>
  <si>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</si>
  <si>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</si>
  <si>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</si>
  <si>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</si>
  <si>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</si>
  <si>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</si>
  <si>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</si>
  <si>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</si>
  <si>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</si>
  <si>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</si>
  <si>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</si>
  <si>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</si>
  <si>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</si>
  <si>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</si>
  <si>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</si>
  <si>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</si>
  <si>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</si>
  <si>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</si>
  <si>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</si>
  <si>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</si>
  <si>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</si>
  <si>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</si>
  <si>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</si>
  <si>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</si>
  <si>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</si>
  <si>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</si>
  <si>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</si>
  <si>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</si>
  <si>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</si>
  <si>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</si>
  <si>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</si>
  <si>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</si>
  <si>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</si>
  <si>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</si>
  <si>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</si>
  <si>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</si>
  <si>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</si>
  <si>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</si>
  <si>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</si>
  <si>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</si>
  <si>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</si>
  <si>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</si>
  <si>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</si>
  <si>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</si>
  <si>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</si>
  <si>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</si>
  <si>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</si>
  <si>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</si>
  <si>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</si>
  <si>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</si>
  <si>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</si>
  <si>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</si>
  <si>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</si>
  <si>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</si>
  <si>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</si>
  <si>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</si>
  <si>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</si>
  <si>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</si>
  <si>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</si>
  <si>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</si>
  <si>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</si>
  <si>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</si>
  <si>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</si>
  <si>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</si>
  <si>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</si>
  <si>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</si>
  <si>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</si>
  <si>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</si>
  <si>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</si>
  <si>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</si>
  <si>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</si>
  <si>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</si>
  <si>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</si>
  <si>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</si>
  <si>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</si>
  <si>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</si>
  <si>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</si>
  <si>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</si>
  <si>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</si>
  <si>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</si>
  <si>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</si>
  <si>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</si>
  <si>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</si>
  <si>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</si>
  <si>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</si>
  <si>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</si>
  <si>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</si>
  <si>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</si>
  <si>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</si>
  <si>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</si>
  <si>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</si>
  <si>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</si>
  <si>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</si>
  <si>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</si>
  <si>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</si>
  <si>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</si>
  <si>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</si>
  <si>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</si>
  <si>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</si>
  <si>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</si>
  <si>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</si>
  <si>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</si>
  <si>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</si>
  <si>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</si>
  <si>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</si>
  <si>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</si>
  <si>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</si>
  <si>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</si>
  <si>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</si>
  <si>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</si>
  <si>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</si>
  <si>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</si>
  <si>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</si>
  <si>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</si>
  <si>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</si>
  <si>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</si>
  <si>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</si>
  <si>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</si>
  <si>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</si>
  <si>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</si>
  <si>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</si>
  <si>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</si>
  <si>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</si>
  <si>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</si>
  <si>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</si>
  <si>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</si>
  <si>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</si>
  <si>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</si>
  <si>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</si>
  <si>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</si>
  <si>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</si>
  <si>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</si>
  <si>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</si>
  <si>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</si>
  <si>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</si>
  <si>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</si>
  <si>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</si>
  <si>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</si>
  <si>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</si>
  <si>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</si>
  <si>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</si>
  <si>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</si>
  <si>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</si>
  <si>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</si>
  <si>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</si>
  <si>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</si>
  <si>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</si>
  <si>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</si>
  <si>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</si>
  <si>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</si>
  <si>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</si>
  <si>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</si>
  <si>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</si>
  <si>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</si>
  <si>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</si>
  <si>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</si>
  <si>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</si>
  <si>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</si>
  <si>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</si>
  <si>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</si>
  <si>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</si>
  <si>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</si>
  <si>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</si>
  <si>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</si>
  <si>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</si>
  <si>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</si>
  <si>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</si>
  <si>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</si>
  <si>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</si>
  <si>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</si>
  <si>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</si>
  <si>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</si>
  <si>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</si>
  <si>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</si>
  <si>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</si>
  <si>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</si>
  <si>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</si>
  <si>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</si>
  <si>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</si>
  <si>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</si>
  <si>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</si>
  <si>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</si>
  <si>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</si>
  <si>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</si>
  <si>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</si>
  <si>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</si>
  <si>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</si>
  <si>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</si>
  <si>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</si>
  <si>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</si>
  <si>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</si>
  <si>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</si>
  <si>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</si>
  <si>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</si>
  <si>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</si>
  <si>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</si>
  <si>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</si>
  <si>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</si>
  <si>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</si>
  <si>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</si>
  <si>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</si>
  <si>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</si>
  <si>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</si>
  <si>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</si>
  <si>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</si>
  <si>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</si>
  <si>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</si>
  <si>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</si>
  <si>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</si>
  <si>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</si>
  <si>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</si>
  <si>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</si>
  <si>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</si>
  <si>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</si>
  <si>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</si>
  <si>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</si>
  <si>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</si>
  <si>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</si>
  <si>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</si>
  <si>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</si>
  <si>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</si>
  <si>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</si>
  <si>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</si>
  <si>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</si>
  <si>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</si>
  <si>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</si>
  <si>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</si>
  <si>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</si>
  <si>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</si>
  <si>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</si>
  <si>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</si>
  <si>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</si>
  <si>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</si>
  <si>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</si>
  <si>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</si>
  <si>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</si>
  <si>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</si>
  <si>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</si>
  <si>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</si>
  <si>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</si>
  <si>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</si>
  <si>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</si>
  <si>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</si>
  <si>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</si>
  <si>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</si>
  <si>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</si>
  <si>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</si>
  <si>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</si>
  <si>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</si>
  <si>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</si>
  <si>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</si>
  <si>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</si>
  <si>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</si>
  <si>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</si>
  <si>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</si>
  <si>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</si>
  <si>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</si>
  <si>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</si>
  <si>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</si>
  <si>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</si>
  <si>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</si>
  <si>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</si>
  <si>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</si>
  <si>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</si>
  <si>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</si>
  <si>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</si>
  <si>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</si>
  <si>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</si>
  <si>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</si>
  <si>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</si>
  <si>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</si>
  <si>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</si>
  <si>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</si>
  <si>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</si>
  <si>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</si>
  <si>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</si>
  <si>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</si>
  <si>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</si>
  <si>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</si>
  <si>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</si>
  <si>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</si>
  <si>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</si>
  <si>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</si>
  <si>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</si>
  <si>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</si>
  <si>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</si>
  <si>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</si>
  <si>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</si>
  <si>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</si>
  <si>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</si>
  <si>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</si>
  <si>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</si>
  <si>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</si>
  <si>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</si>
  <si>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</si>
  <si>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</si>
  <si>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</si>
  <si>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</si>
  <si>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</si>
  <si>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</si>
  <si>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</si>
  <si>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</si>
  <si>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</si>
  <si>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</si>
  <si>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</si>
  <si>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</si>
  <si>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</si>
  <si>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</si>
  <si>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</si>
  <si>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</si>
  <si>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</si>
  <si>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</si>
  <si>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</si>
  <si>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</si>
  <si>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</si>
  <si>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</si>
  <si>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</si>
  <si>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</si>
  <si>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</si>
  <si>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</si>
  <si>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</si>
  <si>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</si>
  <si>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</si>
  <si>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</si>
  <si>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</si>
  <si>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</si>
  <si>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</si>
  <si>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</si>
  <si>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</si>
  <si>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</si>
  <si>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</si>
  <si>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</si>
  <si>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</si>
  <si>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</si>
  <si>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</si>
  <si>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</si>
  <si>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</si>
  <si>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</si>
  <si>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</si>
  <si>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</si>
  <si>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</si>
  <si>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</si>
  <si>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</si>
  <si>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</si>
  <si>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</si>
  <si>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</si>
  <si>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</si>
  <si>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</si>
  <si>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</si>
  <si>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</si>
  <si>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</si>
  <si>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</si>
  <si>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</si>
  <si>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</si>
  <si>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</si>
  <si>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</si>
  <si>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</si>
  <si>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</si>
  <si>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</si>
  <si>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</si>
  <si>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</si>
  <si>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</si>
  <si>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</si>
  <si>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</si>
  <si>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</si>
  <si>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</si>
  <si>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</si>
  <si>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</si>
  <si>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</si>
  <si>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</si>
  <si>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</si>
  <si>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</si>
  <si>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</si>
  <si>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</si>
  <si>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</si>
  <si>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</si>
  <si>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</si>
  <si>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</si>
  <si>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</si>
  <si>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</si>
  <si>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</si>
  <si>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</si>
  <si>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</si>
  <si>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</si>
  <si>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</si>
  <si>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</si>
  <si>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</si>
  <si>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</si>
  <si>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</si>
  <si>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</si>
  <si>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</si>
  <si>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</si>
  <si>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</si>
  <si>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</si>
  <si>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</si>
  <si>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</si>
  <si>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</si>
  <si>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</si>
  <si>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</si>
  <si>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</si>
  <si>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</si>
  <si>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</si>
  <si>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</si>
  <si>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</si>
  <si>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</si>
  <si>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</si>
  <si>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</si>
  <si>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</si>
  <si>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</si>
  <si>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</si>
  <si>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</si>
  <si>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</si>
  <si>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</si>
  <si>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</si>
  <si>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</si>
  <si>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</si>
  <si>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</si>
  <si>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</si>
  <si>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</si>
  <si>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</si>
  <si>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</si>
  <si>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</si>
  <si>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</si>
  <si>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</si>
  <si>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</si>
  <si>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</si>
  <si>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</si>
  <si>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</si>
  <si>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</si>
  <si>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</si>
  <si>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</si>
  <si>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</si>
  <si>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</si>
  <si>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</si>
  <si>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</si>
  <si>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</si>
  <si>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</si>
  <si>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</si>
  <si>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</si>
  <si>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</si>
  <si>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</si>
  <si>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</si>
  <si>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</si>
  <si>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</si>
  <si>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</si>
  <si>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</si>
  <si>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</si>
  <si>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</si>
  <si>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</si>
  <si>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</si>
  <si>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</si>
  <si>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</si>
  <si>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</si>
  <si>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</si>
  <si>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</si>
  <si>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</si>
  <si>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</si>
  <si>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</si>
  <si>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</si>
  <si>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</si>
  <si>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</si>
  <si>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</si>
  <si>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</si>
  <si>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</si>
  <si>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</si>
  <si>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</si>
  <si>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</si>
  <si>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</si>
  <si>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</si>
  <si>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</si>
  <si>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</si>
  <si>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</si>
  <si>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</si>
  <si>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</si>
  <si>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</si>
  <si>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</si>
  <si>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</si>
  <si>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</si>
  <si>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</si>
  <si>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</si>
  <si>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</si>
  <si>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</si>
  <si>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</si>
  <si>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</si>
  <si>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</si>
  <si>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</si>
  <si>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</si>
  <si>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</si>
  <si>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</si>
  <si>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</si>
  <si>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</si>
  <si>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</si>
  <si>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</si>
  <si>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</si>
  <si>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</si>
  <si>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</si>
  <si>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</si>
  <si>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</si>
  <si>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</si>
  <si>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</si>
  <si>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</si>
  <si>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</si>
  <si>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</si>
  <si>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</si>
  <si>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</si>
  <si>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</si>
  <si>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</si>
  <si>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</si>
  <si>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</si>
  <si>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</si>
  <si>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</si>
  <si>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</si>
  <si>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</si>
  <si>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</si>
  <si>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</si>
  <si>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</si>
  <si>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</si>
  <si>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</si>
  <si>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</si>
  <si>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</si>
  <si>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</si>
  <si>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</si>
  <si>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</si>
  <si>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</si>
  <si>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</si>
  <si>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</si>
  <si>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</si>
  <si>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</si>
  <si>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</si>
  <si>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</si>
  <si>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</si>
  <si>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</si>
  <si>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</si>
  <si>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</si>
  <si>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</si>
  <si>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</si>
  <si>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</si>
  <si>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</si>
  <si>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</si>
  <si>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</si>
  <si>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</si>
  <si>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</si>
  <si>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</si>
  <si>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</si>
  <si>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</si>
  <si>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</si>
  <si>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</si>
  <si>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</si>
  <si>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</si>
  <si>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</si>
  <si>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</si>
  <si>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</si>
  <si>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</si>
  <si>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</si>
  <si>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</si>
  <si>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</si>
  <si>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</si>
  <si>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</si>
  <si>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</si>
  <si>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</si>
  <si>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</si>
  <si>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</si>
  <si>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</si>
  <si>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</si>
  <si>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</si>
  <si>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</si>
  <si>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</si>
  <si>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</si>
  <si>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</si>
  <si>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</si>
  <si>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</si>
  <si>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</si>
  <si>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</si>
  <si>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</si>
  <si>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</si>
  <si>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</si>
  <si>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</si>
  <si>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</si>
  <si>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</si>
  <si>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</si>
  <si>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</si>
  <si>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</si>
  <si>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</si>
  <si>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</si>
  <si>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</si>
  <si>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</si>
  <si>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</si>
  <si>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</si>
  <si>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</si>
  <si>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</si>
  <si>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</si>
  <si>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</si>
  <si>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</si>
  <si>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</si>
  <si>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</si>
  <si>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</si>
  <si>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</si>
  <si>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</si>
  <si>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</si>
  <si>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</si>
  <si>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</si>
  <si>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</si>
  <si>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</si>
  <si>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</si>
  <si>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</si>
  <si>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</si>
  <si>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</si>
  <si>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</si>
  <si>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</si>
  <si>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</si>
  <si>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</si>
  <si>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</si>
  <si>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</si>
  <si>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</si>
  <si>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</si>
  <si>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</si>
  <si>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</si>
  <si>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</si>
  <si>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</si>
  <si>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</si>
  <si>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</si>
  <si>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</si>
  <si>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</si>
  <si>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</si>
  <si>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</si>
  <si>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</si>
  <si>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</si>
  <si>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</si>
  <si>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</si>
  <si>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</si>
  <si>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</si>
  <si>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</si>
  <si>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</si>
  <si>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</si>
  <si>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</si>
  <si>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</si>
  <si>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</si>
  <si>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</si>
  <si>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</si>
  <si>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</si>
  <si>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</si>
  <si>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</si>
  <si>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</si>
  <si>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</si>
  <si>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</si>
  <si>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</si>
  <si>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</si>
  <si>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</si>
  <si>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</si>
  <si>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</si>
  <si>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</si>
  <si>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</si>
  <si>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</si>
  <si>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</si>
  <si>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</si>
  <si>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</si>
  <si>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</si>
  <si>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</si>
  <si>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</si>
  <si>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</si>
  <si>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</si>
  <si>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</si>
  <si>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</si>
  <si>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</si>
  <si>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</si>
  <si>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</si>
  <si>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</si>
  <si>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</si>
  <si>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</si>
  <si>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</si>
  <si>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</si>
  <si>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</si>
  <si>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</si>
  <si>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</si>
  <si>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</si>
  <si>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</si>
  <si>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</si>
  <si>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</si>
  <si>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</si>
  <si>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</si>
  <si>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</si>
  <si>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</si>
  <si>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</si>
  <si>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</si>
  <si>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</si>
  <si>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</si>
  <si>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</si>
  <si>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</si>
  <si>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</si>
  <si>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</si>
  <si>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</si>
  <si>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</si>
  <si>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</si>
  <si>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</si>
  <si>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</si>
  <si>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</si>
  <si>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</si>
  <si>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</si>
  <si>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</si>
  <si>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</si>
  <si>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</si>
  <si>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</si>
  <si>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</si>
  <si>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</si>
  <si>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</si>
  <si>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</si>
  <si>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</si>
  <si>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</si>
  <si>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</si>
  <si>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</si>
  <si>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</si>
  <si>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</si>
  <si>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</si>
  <si>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</si>
  <si>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</si>
  <si>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</si>
  <si>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</si>
  <si>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</si>
  <si>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</si>
  <si>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</si>
  <si>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</si>
  <si>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</si>
  <si>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</si>
  <si>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</si>
  <si>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</si>
  <si>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</si>
  <si>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</si>
  <si>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</si>
  <si>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</si>
  <si>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</si>
  <si>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</si>
  <si>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</si>
  <si>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</si>
  <si>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</si>
  <si>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</si>
  <si>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</si>
  <si>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</si>
  <si>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</si>
  <si>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</si>
  <si>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</si>
  <si>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</si>
  <si>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</si>
  <si>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</si>
  <si>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</si>
  <si>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</si>
  <si>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</si>
  <si>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</si>
  <si>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</si>
  <si>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</si>
  <si>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</si>
  <si>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</si>
  <si>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</si>
  <si>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</si>
  <si>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</si>
  <si>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</si>
  <si>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</si>
  <si>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</si>
  <si>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</si>
  <si>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</si>
  <si>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</si>
  <si>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</si>
  <si>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</si>
  <si>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</si>
  <si>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</si>
  <si>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</si>
  <si>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</si>
  <si>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</si>
  <si>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</si>
  <si>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</si>
  <si>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</si>
  <si>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</si>
  <si>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</si>
  <si>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</si>
  <si>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</si>
  <si>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</si>
  <si>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</si>
  <si>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</si>
  <si>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</si>
  <si>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</si>
  <si>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</si>
  <si>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</si>
  <si>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</si>
  <si>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</si>
  <si>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</si>
  <si>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</si>
  <si>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</si>
  <si>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</si>
  <si>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</si>
  <si>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</si>
  <si>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</si>
  <si>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</si>
  <si>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</si>
  <si>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</si>
  <si>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</si>
  <si>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</si>
  <si>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</si>
  <si>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</si>
  <si>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</si>
  <si>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</si>
  <si>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</si>
  <si>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</si>
  <si>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</si>
  <si>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</si>
  <si>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</si>
  <si>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</si>
  <si>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</si>
  <si>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</si>
  <si>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</si>
  <si>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</si>
  <si>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</si>
  <si>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</si>
  <si>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</si>
  <si>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</si>
  <si>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</si>
  <si>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</si>
  <si>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</si>
  <si>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</si>
  <si>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</si>
  <si>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</si>
  <si>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</si>
  <si>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</si>
  <si>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</si>
  <si>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</si>
  <si>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</si>
  <si>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</si>
  <si>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</si>
  <si>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</si>
  <si>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</si>
  <si>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</si>
  <si>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</si>
  <si>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</si>
  <si>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</si>
  <si>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</si>
  <si>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</si>
  <si>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</si>
  <si>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</si>
  <si>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</si>
  <si>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</si>
  <si>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</si>
  <si>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</si>
  <si>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</si>
  <si>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</si>
  <si>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</si>
  <si>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</si>
  <si>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</si>
  <si>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</si>
  <si>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</si>
  <si>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</si>
  <si>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</si>
  <si>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</si>
  <si>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</si>
  <si>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</si>
  <si>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</si>
  <si>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</si>
  <si>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</si>
  <si>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</si>
  <si>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</si>
  <si>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</si>
  <si>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</si>
  <si>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</si>
  <si>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</si>
  <si>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</si>
  <si>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</si>
  <si>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</si>
  <si>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</si>
  <si>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</si>
  <si>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</si>
  <si>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</si>
  <si>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</si>
  <si>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</si>
  <si>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</si>
  <si>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</si>
  <si>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</si>
  <si>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</si>
  <si>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</si>
  <si>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</si>
  <si>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</si>
  <si>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</si>
  <si>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</si>
  <si>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</si>
  <si>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</si>
  <si>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</si>
  <si>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</si>
  <si>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</si>
  <si>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</si>
  <si>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</si>
  <si>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</si>
  <si>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</si>
  <si>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</si>
  <si>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</si>
  <si>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</si>
  <si>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</si>
  <si>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</si>
  <si>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</si>
  <si>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</si>
  <si>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</si>
  <si>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</si>
  <si>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</si>
  <si>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</si>
  <si>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</si>
  <si>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</si>
  <si>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</si>
  <si>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</si>
  <si>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</si>
  <si>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</si>
  <si>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</si>
  <si>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</si>
  <si>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</si>
  <si>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</si>
  <si>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</si>
  <si>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</si>
  <si>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</si>
  <si>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</si>
  <si>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</si>
  <si>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</si>
  <si>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</si>
  <si>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</si>
  <si>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</si>
  <si>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</si>
  <si>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</si>
  <si>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</si>
  <si>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</si>
  <si>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</si>
  <si>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</si>
  <si>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</si>
  <si>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</si>
  <si>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</si>
  <si>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</si>
  <si>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</si>
  <si>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</si>
  <si>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</si>
  <si>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</si>
  <si>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</si>
  <si>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</si>
  <si>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</si>
  <si>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</si>
  <si>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</si>
  <si>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</si>
  <si>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</si>
  <si>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</si>
  <si>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</si>
  <si>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</si>
  <si>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</si>
  <si>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</si>
  <si>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</si>
  <si>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</si>
  <si>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</si>
  <si>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</si>
  <si>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</si>
  <si>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</si>
  <si>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</si>
  <si>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</si>
  <si>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</si>
  <si>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</si>
  <si>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</si>
  <si>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</si>
  <si>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</si>
  <si>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</si>
  <si>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</si>
  <si>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</si>
  <si>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</si>
  <si>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</si>
  <si>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</si>
  <si>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</si>
  <si>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</si>
  <si>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</si>
  <si>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</si>
  <si>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</si>
  <si>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</si>
  <si>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</si>
  <si>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</si>
  <si>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</si>
  <si>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</si>
  <si>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</si>
  <si>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</si>
  <si>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</si>
  <si>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</si>
  <si>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</si>
  <si>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</si>
  <si>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</si>
  <si>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</si>
  <si>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</si>
  <si>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</si>
  <si>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</si>
  <si>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</si>
  <si>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</si>
  <si>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</si>
  <si>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</si>
  <si>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</si>
  <si>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</si>
  <si>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</si>
  <si>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</si>
  <si>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</si>
  <si>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</si>
  <si>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</si>
  <si>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</si>
  <si>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</si>
  <si>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</si>
  <si>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</si>
  <si>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</si>
  <si>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</si>
  <si>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</si>
  <si>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</si>
  <si>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</si>
  <si>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</si>
  <si>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</si>
  <si>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</si>
  <si>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</si>
  <si>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</si>
  <si>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</si>
  <si>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</si>
  <si>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</si>
  <si>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</si>
  <si>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</si>
  <si>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</si>
  <si>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</si>
  <si>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</si>
  <si>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</si>
  <si>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</si>
  <si>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</si>
  <si>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</si>
  <si>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</si>
  <si>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</si>
  <si>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</si>
  <si>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</si>
  <si>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</si>
  <si>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</si>
  <si>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</si>
  <si>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</si>
  <si>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</si>
  <si>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</si>
  <si>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</si>
  <si>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</si>
  <si>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</si>
  <si>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</si>
  <si>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</si>
  <si>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</si>
  <si>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</si>
  <si>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</si>
  <si>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</si>
  <si>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</si>
  <si>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</si>
  <si>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</si>
  <si>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</si>
  <si>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</si>
  <si>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</si>
  <si>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</si>
  <si>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</si>
  <si>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</si>
  <si>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</si>
  <si>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</si>
  <si>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</si>
  <si>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</si>
  <si>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</si>
  <si>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</si>
  <si>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</si>
  <si>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</si>
  <si>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</si>
  <si>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</si>
  <si>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</si>
  <si>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</si>
  <si>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</si>
  <si>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</si>
  <si>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</si>
  <si>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</si>
  <si>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</si>
  <si>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</si>
  <si>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</si>
  <si>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</si>
  <si>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</si>
  <si>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</si>
  <si>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</si>
  <si>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</si>
  <si>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</si>
  <si>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</si>
  <si>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</si>
  <si>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</si>
  <si>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</si>
  <si>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</si>
  <si>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</si>
  <si>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</si>
  <si>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</si>
  <si>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</si>
  <si>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</si>
  <si>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</si>
  <si>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</si>
  <si>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</si>
  <si>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</si>
  <si>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</si>
  <si>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</si>
  <si>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</si>
  <si>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</si>
  <si>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</si>
  <si>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</si>
  <si>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</si>
  <si>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</si>
  <si>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</si>
  <si>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</si>
  <si>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</si>
  <si>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</si>
  <si>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</si>
  <si>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</si>
  <si>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</si>
  <si>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</si>
  <si>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</si>
  <si>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</si>
  <si>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</si>
  <si>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</si>
  <si>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</si>
  <si>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</si>
  <si>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</si>
  <si>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</si>
  <si>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</si>
  <si>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</si>
  <si>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</si>
  <si>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</si>
  <si>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</si>
  <si>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</si>
  <si>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</si>
  <si>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</si>
  <si>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</si>
  <si>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</si>
  <si>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</si>
  <si>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</si>
  <si>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</si>
  <si>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</si>
  <si>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</si>
  <si>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</si>
  <si>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</si>
  <si>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</si>
  <si>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</si>
  <si>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</si>
  <si>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</si>
  <si>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</si>
  <si>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</si>
  <si>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</si>
  <si>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</si>
  <si>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</si>
  <si>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</si>
  <si>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</si>
  <si>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</si>
  <si>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</si>
  <si>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</si>
  <si>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</si>
  <si>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</si>
  <si>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</si>
  <si>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</si>
  <si>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</si>
  <si>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</si>
  <si>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</si>
  <si>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</si>
  <si>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</si>
  <si>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</si>
  <si>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</si>
  <si>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</si>
  <si>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</si>
  <si>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</si>
  <si>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</si>
  <si>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</si>
  <si>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</si>
  <si>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</si>
  <si>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</si>
  <si>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</si>
  <si>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</si>
  <si>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</si>
  <si>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</si>
  <si>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</si>
  <si>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</si>
  <si>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</si>
  <si>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</si>
  <si>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</si>
  <si>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</si>
  <si>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</si>
  <si>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</si>
  <si>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</si>
  <si>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</si>
  <si>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</si>
  <si>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</si>
  <si>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</si>
  <si>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</si>
  <si>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</si>
  <si>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</si>
  <si>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</si>
  <si>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</si>
  <si>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</si>
  <si>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</si>
  <si>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</si>
  <si>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</si>
  <si>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</si>
  <si>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</si>
  <si>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</si>
  <si>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</si>
  <si>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</si>
  <si>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</si>
  <si>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</si>
  <si>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</si>
  <si>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</si>
  <si>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</si>
  <si>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</si>
  <si>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</si>
  <si>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</si>
  <si>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</si>
  <si>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</si>
  <si>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</si>
  <si>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</si>
  <si>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</si>
  <si>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</si>
  <si>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</si>
  <si>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</si>
  <si>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</si>
  <si>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</si>
  <si>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</si>
  <si>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</si>
  <si>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</si>
  <si>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</si>
  <si>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</si>
  <si>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</si>
  <si>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</si>
  <si>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</si>
  <si>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</si>
  <si>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</si>
  <si>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</si>
  <si>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</si>
  <si>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</si>
  <si>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</si>
  <si>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</si>
  <si>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</si>
  <si>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</si>
  <si>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</si>
  <si>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</si>
  <si>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</si>
  <si>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</si>
  <si>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</si>
  <si>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</si>
  <si>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</si>
  <si>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</si>
  <si>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</si>
  <si>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</si>
  <si>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</si>
  <si>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</si>
  <si>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</si>
  <si>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</si>
  <si>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</si>
  <si>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</si>
  <si>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</si>
  <si>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</si>
  <si>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</si>
  <si>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</si>
  <si>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</si>
  <si>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</si>
  <si>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</si>
  <si>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</si>
  <si>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</si>
  <si>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</si>
  <si>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</si>
  <si>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</si>
  <si>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</si>
  <si>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</si>
  <si>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</si>
  <si>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</si>
  <si>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</si>
  <si>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</si>
  <si>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</si>
  <si>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</si>
  <si>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</si>
  <si>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</si>
  <si>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</si>
  <si>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</si>
  <si>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</si>
  <si>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</si>
  <si>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</si>
  <si>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</si>
  <si>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</si>
  <si>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</si>
  <si>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</si>
  <si>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</si>
  <si>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</si>
  <si>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</si>
  <si>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</si>
  <si>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</si>
  <si>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</si>
  <si>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</si>
  <si>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</si>
  <si>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</si>
  <si>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</si>
  <si>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</si>
  <si>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</si>
  <si>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</si>
  <si>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</si>
  <si>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</si>
  <si>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</si>
  <si>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</si>
  <si>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</si>
  <si>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</si>
  <si>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</si>
  <si>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</si>
  <si>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</si>
  <si>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</si>
  <si>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</si>
  <si>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</si>
  <si>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</si>
  <si>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</si>
  <si>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</si>
  <si>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</si>
  <si>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</si>
  <si>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</si>
  <si>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</si>
  <si>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</si>
  <si>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</si>
  <si>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</si>
  <si>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</si>
  <si>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</si>
  <si>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</si>
  <si>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</si>
  <si>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</si>
  <si>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</si>
  <si>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</si>
  <si>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</si>
  <si>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</si>
  <si>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</si>
  <si>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</si>
  <si>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</si>
  <si>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</si>
  <si>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</si>
  <si>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</si>
  <si>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</si>
  <si>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</si>
  <si>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</si>
  <si>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</si>
  <si>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</si>
  <si>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</si>
  <si>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</si>
  <si>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</si>
  <si>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</si>
  <si>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</si>
  <si>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</si>
  <si>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</si>
  <si>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</si>
  <si>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</si>
  <si>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</si>
  <si>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</si>
  <si>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</si>
  <si>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</si>
  <si>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</si>
  <si>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</si>
  <si>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</si>
  <si>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</si>
  <si>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</si>
  <si>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</si>
  <si>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</si>
  <si>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</si>
  <si>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</si>
  <si>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</si>
  <si>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</si>
  <si>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</si>
  <si>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</si>
  <si>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</si>
  <si>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</si>
  <si>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</si>
  <si>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</si>
  <si>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</si>
  <si>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</si>
  <si>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</si>
  <si>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</si>
  <si>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</si>
  <si>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</si>
  <si>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</si>
  <si>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</si>
  <si>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</si>
  <si>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</si>
  <si>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</si>
  <si>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</si>
  <si>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</si>
  <si>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</si>
  <si>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</si>
  <si>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</si>
  <si>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</si>
  <si>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</si>
  <si>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</si>
  <si>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</si>
  <si>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</si>
  <si>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</si>
  <si>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</si>
  <si>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</si>
  <si>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</si>
  <si>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</si>
  <si>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</si>
  <si>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</si>
  <si>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</si>
  <si>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</si>
  <si>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</si>
  <si>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</si>
  <si>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</si>
  <si>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</si>
  <si>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</si>
  <si>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</si>
  <si>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</si>
  <si>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</si>
  <si>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</si>
  <si>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</si>
  <si>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</si>
  <si>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</si>
  <si>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</si>
  <si>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</si>
  <si>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</si>
  <si>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</si>
  <si>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</si>
  <si>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</si>
  <si>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</si>
  <si>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</si>
  <si>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</si>
  <si>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</si>
  <si>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</si>
  <si>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</si>
  <si>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</si>
  <si>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</si>
  <si>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</si>
  <si>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</si>
  <si>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</si>
  <si>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</si>
  <si>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</si>
  <si>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</si>
  <si>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</si>
  <si>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</si>
  <si>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</si>
  <si>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</si>
  <si>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</si>
  <si>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</si>
  <si>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</si>
  <si>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</si>
  <si>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</si>
  <si>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</si>
  <si>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</si>
  <si>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</si>
  <si>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</si>
  <si>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</si>
  <si>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</si>
  <si>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</si>
  <si>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</si>
  <si>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</si>
  <si>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</si>
  <si>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</si>
  <si>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</si>
  <si>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</si>
  <si>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</si>
  <si>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</si>
  <si>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</si>
  <si>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</si>
  <si>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</si>
  <si>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</si>
  <si>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</si>
  <si>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</si>
  <si>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</si>
  <si>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</si>
  <si>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</si>
  <si>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</si>
  <si>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</si>
  <si>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</si>
  <si>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</si>
  <si>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</si>
  <si>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</si>
  <si>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</si>
  <si>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</si>
  <si>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</si>
  <si>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</si>
  <si>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</si>
  <si>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</si>
  <si>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</si>
  <si>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</si>
  <si>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</si>
  <si>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</si>
  <si>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</si>
  <si>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</si>
  <si>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</si>
  <si>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</si>
  <si>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</si>
  <si>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</si>
  <si>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</si>
  <si>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</si>
  <si>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</si>
  <si>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</si>
  <si>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</si>
  <si>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</si>
  <si>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</si>
  <si>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</si>
  <si>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</si>
  <si>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</si>
  <si>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</si>
  <si>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</si>
  <si>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</si>
  <si>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</si>
  <si>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</si>
  <si>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</si>
  <si>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</si>
  <si>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</si>
  <si>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</si>
  <si>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</si>
  <si>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</si>
  <si>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</si>
  <si>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</si>
  <si>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</si>
  <si>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</si>
  <si>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</si>
  <si>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</si>
  <si>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</si>
  <si>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</si>
  <si>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</si>
  <si>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</si>
  <si>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</si>
  <si>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</si>
  <si>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</si>
  <si>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</si>
  <si>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</si>
  <si>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</si>
  <si>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</si>
  <si>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</si>
  <si>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</si>
  <si>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</si>
  <si>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</si>
  <si>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</si>
  <si>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</si>
  <si>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</si>
  <si>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</si>
  <si>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</si>
  <si>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</si>
  <si>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</si>
  <si>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</si>
  <si>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</si>
  <si>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</si>
  <si>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</si>
  <si>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</si>
  <si>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</si>
  <si>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</si>
  <si>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</si>
  <si>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</si>
  <si>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</si>
  <si>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</si>
  <si>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</si>
  <si>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</si>
  <si>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</si>
  <si>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</si>
  <si>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</si>
  <si>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</si>
  <si>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</si>
  <si>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</si>
  <si>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</si>
  <si>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</si>
  <si>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</si>
  <si>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</si>
  <si>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</si>
  <si>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</si>
  <si>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</si>
  <si>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</si>
  <si>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</si>
  <si>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</si>
  <si>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</si>
  <si>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</si>
  <si>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</si>
  <si>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</si>
  <si>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</si>
  <si>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</si>
  <si>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</si>
  <si>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</si>
  <si>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</si>
  <si>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</si>
  <si>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</si>
  <si>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</si>
  <si>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</si>
  <si>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</si>
  <si>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</si>
  <si>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</si>
  <si>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</si>
  <si>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</si>
  <si>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</si>
  <si>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</si>
  <si>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</si>
  <si>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</si>
  <si>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</si>
  <si>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</si>
  <si>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</si>
  <si>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</si>
  <si>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</si>
  <si>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</si>
  <si>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</si>
  <si>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</si>
  <si>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</si>
  <si>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</si>
  <si>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</si>
  <si>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</si>
  <si>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</si>
  <si>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</si>
  <si>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</si>
  <si>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</si>
  <si>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</si>
  <si>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</si>
  <si>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</si>
  <si>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</si>
  <si>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</si>
  <si>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</si>
  <si>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</si>
  <si>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</si>
  <si>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</si>
  <si>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</si>
  <si>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</si>
  <si>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</si>
  <si>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</si>
  <si>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</si>
  <si>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</si>
  <si>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</si>
  <si>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</si>
  <si>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</si>
  <si>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</si>
  <si>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</si>
  <si>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</si>
  <si>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</si>
  <si>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</si>
  <si>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</si>
  <si>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</si>
  <si>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</si>
  <si>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</si>
  <si>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</si>
  <si>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</si>
  <si>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</si>
  <si>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</si>
  <si>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</si>
  <si>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</si>
  <si>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</si>
  <si>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</si>
  <si>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</si>
  <si>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</si>
  <si>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</si>
  <si>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</si>
  <si>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</si>
  <si>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</si>
  <si>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</si>
  <si>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</si>
  <si>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</si>
  <si>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</si>
  <si>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</si>
  <si>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</si>
  <si>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</si>
  <si>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</si>
  <si>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</si>
  <si>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</si>
  <si>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</si>
  <si>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</si>
  <si>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</si>
  <si>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</si>
  <si>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</si>
  <si>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</si>
  <si>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</si>
  <si>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</si>
  <si>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</si>
  <si>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</si>
  <si>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</si>
  <si>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</si>
  <si>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</si>
  <si>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</si>
  <si>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</si>
  <si>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</si>
  <si>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</si>
  <si>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</si>
  <si>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</si>
  <si>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</si>
  <si>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</si>
  <si>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</si>
  <si>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</si>
  <si>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</si>
  <si>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</si>
  <si>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</si>
  <si>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</si>
  <si>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</si>
  <si>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</si>
  <si>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</si>
  <si>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</si>
  <si>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</si>
  <si>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</si>
  <si>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</si>
  <si>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</si>
  <si>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</si>
  <si>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</si>
  <si>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</si>
  <si>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</si>
  <si>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</si>
  <si>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</si>
  <si>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</si>
  <si>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</si>
  <si>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</si>
  <si>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</si>
  <si>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</si>
  <si>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</si>
  <si>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</si>
  <si>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</si>
  <si>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</si>
  <si>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</si>
  <si>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</si>
  <si>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</si>
  <si>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</si>
  <si>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</si>
  <si>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</si>
  <si>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</si>
  <si>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</si>
  <si>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</si>
  <si>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</si>
  <si>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</si>
  <si>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</si>
  <si>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</si>
  <si>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</si>
  <si>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</si>
  <si>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</si>
  <si>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</si>
  <si>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</si>
  <si>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</si>
  <si>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</si>
  <si>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</si>
  <si>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</si>
  <si>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</si>
  <si>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</si>
  <si>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</si>
  <si>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</si>
  <si>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</si>
  <si>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</si>
  <si>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</si>
  <si>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</si>
  <si>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</si>
  <si>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</si>
  <si>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</si>
  <si>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</si>
  <si>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</si>
  <si>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</si>
  <si>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</si>
  <si>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</si>
  <si>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</si>
  <si>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</si>
  <si>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</si>
  <si>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</si>
  <si>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</si>
  <si>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</si>
  <si>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</si>
  <si>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</si>
  <si>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</si>
  <si>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</si>
  <si>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</si>
  <si>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</si>
  <si>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</si>
  <si>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</si>
  <si>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</si>
  <si>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</si>
  <si>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</si>
  <si>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</si>
  <si>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</si>
  <si>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</si>
  <si>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</si>
  <si>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</si>
  <si>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</si>
  <si>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</si>
  <si>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</si>
  <si>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</si>
  <si>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</si>
  <si>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</si>
  <si>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</si>
  <si>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</si>
  <si>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</si>
  <si>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</si>
  <si>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</si>
  <si>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</si>
  <si>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</si>
  <si>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</si>
  <si>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</si>
  <si>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</si>
  <si>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</si>
  <si>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</si>
  <si>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</si>
  <si>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</si>
  <si>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</si>
  <si>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</si>
  <si>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</si>
  <si>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</si>
  <si>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</si>
  <si>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</si>
  <si>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</si>
  <si>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</si>
  <si>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</si>
  <si>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</si>
  <si>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</si>
  <si>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</si>
  <si>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</si>
  <si>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</si>
  <si>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</si>
  <si>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</si>
  <si>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</si>
  <si>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</si>
  <si>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</si>
  <si>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</si>
  <si>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</si>
  <si>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</si>
  <si>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</si>
  <si>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</si>
  <si>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</si>
  <si>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</si>
  <si>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</si>
  <si>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</si>
  <si>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</si>
  <si>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</si>
  <si>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</si>
  <si>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</si>
  <si>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</si>
  <si>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</si>
  <si>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</si>
  <si>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</si>
  <si>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</si>
  <si>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</si>
  <si>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</si>
  <si>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</si>
  <si>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</si>
  <si>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</si>
  <si>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</si>
  <si>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</si>
  <si>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</si>
  <si>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</si>
  <si>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</si>
  <si>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</si>
  <si>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</si>
  <si>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</si>
  <si>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</si>
  <si>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</si>
  <si>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</si>
  <si>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</si>
  <si>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</si>
  <si>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</si>
  <si>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</si>
  <si>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</si>
  <si>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</si>
  <si>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</si>
  <si>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</si>
  <si>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</si>
  <si>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</si>
  <si>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</si>
  <si>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</si>
  <si>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</si>
  <si>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</si>
  <si>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</si>
  <si>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</si>
  <si>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</si>
  <si>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</si>
  <si>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</si>
  <si>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</si>
  <si>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</si>
  <si>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</si>
  <si>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</si>
  <si>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</si>
  <si>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</si>
  <si>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</si>
  <si>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</si>
  <si>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</si>
  <si>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</si>
  <si>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</si>
  <si>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</si>
  <si>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</si>
  <si>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</si>
  <si>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</si>
  <si>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</si>
  <si>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</si>
  <si>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</si>
  <si>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</si>
  <si>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</si>
  <si>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</si>
  <si>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</si>
  <si>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</si>
  <si>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</si>
  <si>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</si>
  <si>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</si>
  <si>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</si>
  <si>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</si>
  <si>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</si>
  <si>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</si>
  <si>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</si>
  <si>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</si>
  <si>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</si>
  <si>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</si>
  <si>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</si>
  <si>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</si>
  <si>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</si>
  <si>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</si>
  <si>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</si>
  <si>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</si>
  <si>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</si>
  <si>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</si>
  <si>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</si>
  <si>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</si>
  <si>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</si>
  <si>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</si>
  <si>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</si>
  <si>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</si>
  <si>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</si>
  <si>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</si>
  <si>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</si>
  <si>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</si>
  <si>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</si>
  <si>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</si>
  <si>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</si>
  <si>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</si>
  <si>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</si>
  <si>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</si>
  <si>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</si>
  <si>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</si>
  <si>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</si>
  <si>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</si>
  <si>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</si>
  <si>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</si>
  <si>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</si>
  <si>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</si>
  <si>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</si>
  <si>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</si>
  <si>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</si>
  <si>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</si>
  <si>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</si>
  <si>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</si>
  <si>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</si>
  <si>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</si>
  <si>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</si>
  <si>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</si>
  <si>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</si>
  <si>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</si>
  <si>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</si>
  <si>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</si>
  <si>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</si>
  <si>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</si>
  <si>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</si>
  <si>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</si>
  <si>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</si>
  <si>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</si>
  <si>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</si>
  <si>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</si>
  <si>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</si>
  <si>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</si>
  <si>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</si>
  <si>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</si>
  <si>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</si>
  <si>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</si>
  <si>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</si>
  <si>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</si>
  <si>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</si>
  <si>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</si>
  <si>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</si>
  <si>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</si>
  <si>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t xml:space="preserve">Pan, Shuang </t>
  </si>
  <si>
    <t>Zhai, Shuyan</t>
  </si>
  <si>
    <t>Zhang, Yanbin</t>
  </si>
  <si>
    <t>Ma, Xu</t>
  </si>
  <si>
    <t xml:space="preserve">Cao, Linran </t>
  </si>
  <si>
    <t xml:space="preserve">Cui, Jin Jie </t>
  </si>
  <si>
    <t>Zhu, Chao</t>
  </si>
  <si>
    <t xml:space="preserve">Li, Juan </t>
  </si>
  <si>
    <t xml:space="preserve">Xuan, Wei </t>
  </si>
  <si>
    <t>Gao, Zhongqiong</t>
  </si>
  <si>
    <t>Jia, Wenhui</t>
  </si>
  <si>
    <t xml:space="preserve">Tang, Xi </t>
  </si>
  <si>
    <t>Que, Qiang</t>
  </si>
  <si>
    <t xml:space="preserve">Han, Harry </t>
  </si>
  <si>
    <t>Jiang, Miaogen</t>
  </si>
  <si>
    <t>Wei, Jun</t>
  </si>
  <si>
    <t>Shi, Keting</t>
  </si>
  <si>
    <t>Ji, Qing</t>
  </si>
  <si>
    <t xml:space="preserve">Ding, Guo </t>
  </si>
  <si>
    <t xml:space="preserve">Qu, Mingyuan </t>
  </si>
  <si>
    <t xml:space="preserve">Zhang, Wenqifan </t>
  </si>
  <si>
    <t xml:space="preserve">Wen, Nu </t>
  </si>
  <si>
    <t xml:space="preserve">Ye, Lan </t>
  </si>
  <si>
    <t xml:space="preserve">Wei, Qun </t>
  </si>
  <si>
    <t>Chen, Yanfen</t>
  </si>
  <si>
    <t>Yao, Zhenfei</t>
  </si>
  <si>
    <t>Wu, Ziteng</t>
  </si>
  <si>
    <t xml:space="preserve">Tian, Le </t>
  </si>
  <si>
    <t xml:space="preserve">Cai, Haohui </t>
  </si>
  <si>
    <t>Zhang, Rui</t>
  </si>
  <si>
    <t xml:space="preserve">Zhou, Zheng </t>
  </si>
  <si>
    <t xml:space="preserve">Sun, Le </t>
  </si>
  <si>
    <t xml:space="preserve">Shen, Rui </t>
  </si>
  <si>
    <t xml:space="preserve">Hu, Qingxiang </t>
  </si>
  <si>
    <t xml:space="preserve">Qian, Shasha </t>
  </si>
  <si>
    <t xml:space="preserve">Zhu, Yi </t>
  </si>
  <si>
    <t xml:space="preserve">Ni, Kai </t>
  </si>
  <si>
    <t>Hu, Yingya</t>
  </si>
  <si>
    <t xml:space="preserve">Bi, Chunlei </t>
  </si>
  <si>
    <t>Bi, Tiema</t>
  </si>
  <si>
    <t xml:space="preserve">Wang, Yaxiong </t>
  </si>
  <si>
    <t xml:space="preserve">Wei, Zongmin </t>
  </si>
  <si>
    <t xml:space="preserve">Zhou, Jinghua </t>
  </si>
  <si>
    <t>Lu, Jianwen</t>
  </si>
  <si>
    <t xml:space="preserve">Que, Xiupei </t>
  </si>
  <si>
    <t>Huang, Yu Wei</t>
  </si>
  <si>
    <t>Yao, Juying</t>
  </si>
  <si>
    <t xml:space="preserve">Xiang, Fusheng </t>
  </si>
  <si>
    <t xml:space="preserve">Ren, Guohua </t>
  </si>
  <si>
    <t xml:space="preserve">Guo, Lifei </t>
  </si>
  <si>
    <t>Liu, Shiwei</t>
  </si>
  <si>
    <t xml:space="preserve">Li, Lizhi </t>
  </si>
  <si>
    <t xml:space="preserve">Ma, Ge </t>
  </si>
  <si>
    <t xml:space="preserve">Lu, Rong </t>
  </si>
  <si>
    <t xml:space="preserve">Ge, Qi </t>
  </si>
  <si>
    <t>Xie, Fei</t>
  </si>
  <si>
    <t xml:space="preserve">Ding, Qi </t>
  </si>
  <si>
    <t>Huang, Zuofei</t>
  </si>
  <si>
    <t>Xie, Yan</t>
  </si>
  <si>
    <t xml:space="preserve">Lu, Jian </t>
  </si>
  <si>
    <t xml:space="preserve">Sheng, Nan </t>
  </si>
  <si>
    <t xml:space="preserve">Zhang, Tuo </t>
  </si>
  <si>
    <t>Li, Linyan</t>
  </si>
  <si>
    <t xml:space="preserve">Yuan, Qibei </t>
  </si>
  <si>
    <t>Yue, Liyang</t>
  </si>
  <si>
    <t xml:space="preserve">Guo, Shixiu </t>
  </si>
  <si>
    <t xml:space="preserve">Lu, Jiali </t>
  </si>
  <si>
    <t>Lu, Tan</t>
  </si>
  <si>
    <t>Wang, MengJiao</t>
  </si>
  <si>
    <t>Duan, Zhuo</t>
  </si>
  <si>
    <t>Wang, Qian</t>
  </si>
  <si>
    <t xml:space="preserve">Zhang, Jin </t>
  </si>
  <si>
    <t>Liu, Ming</t>
  </si>
  <si>
    <t xml:space="preserve">Wu, LongFei </t>
  </si>
  <si>
    <t>Statement of Account the period from 28 Feb'2019 - 20 Mar'2019</t>
  </si>
  <si>
    <t>P190322100319489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</si>
  <si>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March 20, 2019 </t>
    </r>
  </si>
  <si>
    <t>Guo, HaiDong</t>
  </si>
  <si>
    <t>Qu, Jianming</t>
  </si>
  <si>
    <t xml:space="preserve">Peng, Lizhu </t>
  </si>
  <si>
    <t xml:space="preserve">Lu, Qinmei </t>
  </si>
  <si>
    <t xml:space="preserve">Shu, Peng </t>
  </si>
  <si>
    <t>Hu, Yalun</t>
  </si>
  <si>
    <t>Song, Qian</t>
  </si>
  <si>
    <t>Yan, Niling</t>
  </si>
  <si>
    <t>Wang, Xiaojun</t>
  </si>
  <si>
    <t>Qin, Songhe</t>
  </si>
  <si>
    <t>Liu, Wenhao</t>
  </si>
  <si>
    <t>Lu, Weiqing</t>
  </si>
  <si>
    <t xml:space="preserve">Qi, Hongping </t>
  </si>
  <si>
    <t xml:space="preserve">Fan, Xiuling </t>
  </si>
  <si>
    <t>Chen, Lu</t>
  </si>
  <si>
    <t xml:space="preserve">Wu, Guangrong </t>
  </si>
  <si>
    <t xml:space="preserve">Wu, Rixiang </t>
  </si>
  <si>
    <t xml:space="preserve">Ye, Yong </t>
  </si>
  <si>
    <t>Chen, Peiyan</t>
  </si>
  <si>
    <t>Yang, Lei</t>
  </si>
  <si>
    <t>Chen, Chun</t>
  </si>
  <si>
    <t xml:space="preserve">Lu, Xia </t>
  </si>
  <si>
    <t>Gu, ZongLei</t>
  </si>
  <si>
    <t xml:space="preserve">Zhou, Ming </t>
  </si>
  <si>
    <t xml:space="preserve">Xia, Ying </t>
  </si>
  <si>
    <t xml:space="preserve">Huang, Yehui </t>
  </si>
  <si>
    <t>Wei, Changtao</t>
  </si>
  <si>
    <t xml:space="preserve">Wei, Qing </t>
  </si>
  <si>
    <t xml:space="preserve">Si, Wen </t>
  </si>
  <si>
    <t xml:space="preserve">Wei, Xin </t>
  </si>
  <si>
    <t xml:space="preserve">Wei, Changshan </t>
  </si>
  <si>
    <t xml:space="preserve">Liu, Min </t>
  </si>
  <si>
    <t>Liu, Sha</t>
  </si>
  <si>
    <t>He, Ju</t>
  </si>
  <si>
    <t xml:space="preserve">Ling, Junjie </t>
  </si>
  <si>
    <t>Zhou, Zhuo</t>
  </si>
  <si>
    <t xml:space="preserve">Bai, Yang </t>
  </si>
  <si>
    <t>Xing, Taomei</t>
  </si>
  <si>
    <t>Qiu, Datong</t>
  </si>
  <si>
    <t xml:space="preserve">Qiu, Xutong </t>
  </si>
  <si>
    <t>Zhou, Ming</t>
  </si>
  <si>
    <t>Chen, Zili</t>
  </si>
  <si>
    <t>Chen, Xiaoyan</t>
  </si>
  <si>
    <t xml:space="preserve">Liu, Huaiyuan </t>
  </si>
  <si>
    <t xml:space="preserve">Li, Liangfang </t>
  </si>
  <si>
    <t xml:space="preserve">Qi, Ping </t>
  </si>
  <si>
    <t xml:space="preserve">Lou, Nengle </t>
  </si>
  <si>
    <t>Wu, Lian Di</t>
  </si>
  <si>
    <t xml:space="preserve">Yanyan, Li </t>
  </si>
  <si>
    <t xml:space="preserve">Liang, Kai </t>
  </si>
  <si>
    <t>Wu, Jiao</t>
  </si>
  <si>
    <t xml:space="preserve">Shi, Lin </t>
  </si>
  <si>
    <t xml:space="preserve">Bai, Hongmei </t>
  </si>
  <si>
    <t>Gao, Ye</t>
  </si>
  <si>
    <t xml:space="preserve">Li, Jing Jing </t>
  </si>
  <si>
    <t xml:space="preserve">Wei, Haizhong </t>
  </si>
  <si>
    <t>Sun, Hui</t>
  </si>
  <si>
    <t xml:space="preserve">Guo, Yingxiang </t>
  </si>
  <si>
    <t xml:space="preserve">Shen, Yi </t>
  </si>
  <si>
    <t>Ma, Xianghua</t>
  </si>
  <si>
    <t xml:space="preserve">Bo, Chengliang </t>
  </si>
  <si>
    <t xml:space="preserve">Haoxi, Ren </t>
  </si>
  <si>
    <t>Li, Nannan</t>
  </si>
  <si>
    <t xml:space="preserve">Ji, Yongcun </t>
  </si>
  <si>
    <t xml:space="preserve">Ding, Li </t>
  </si>
  <si>
    <t xml:space="preserve">Shen, Meilun </t>
  </si>
  <si>
    <t xml:space="preserve">Ye, Min </t>
  </si>
  <si>
    <t xml:space="preserve">Bell, Daniel </t>
  </si>
  <si>
    <t xml:space="preserve">Xie, Qiujing </t>
  </si>
  <si>
    <t xml:space="preserve">Luo, Fang </t>
  </si>
  <si>
    <t xml:space="preserve">Chang, Shichao </t>
  </si>
  <si>
    <t>Gao, Shaosi</t>
  </si>
  <si>
    <t xml:space="preserve">Gong, Runmin </t>
  </si>
  <si>
    <t>Statement of Account the period from 21 Mar'2019 - 09 Apr'2019</t>
  </si>
  <si>
    <t>P190411110556489</t>
  </si>
  <si>
    <t>Wu, Xuerong</t>
  </si>
  <si>
    <t xml:space="preserve">Liu, Yiqun </t>
  </si>
  <si>
    <t>Wang, Xue</t>
  </si>
  <si>
    <t>Sun, Dianjun</t>
  </si>
  <si>
    <t xml:space="preserve">Yao, Jianyu </t>
  </si>
  <si>
    <t>Yang, Chaode</t>
  </si>
  <si>
    <t xml:space="preserve">Zeng, Rong </t>
  </si>
  <si>
    <t xml:space="preserve">Yu, Zhi Song </t>
  </si>
  <si>
    <t>Jiang, Jian</t>
  </si>
  <si>
    <t xml:space="preserve">Xie, Dabing </t>
  </si>
  <si>
    <t>Fu, Zuofen</t>
  </si>
  <si>
    <t>Cheng, Bin</t>
  </si>
  <si>
    <t xml:space="preserve">Ting, Waifong </t>
  </si>
  <si>
    <t xml:space="preserve">Xie, Fengying </t>
  </si>
  <si>
    <t xml:space="preserve">Cheng, Lei </t>
  </si>
  <si>
    <t>Chen, Liping</t>
  </si>
  <si>
    <t xml:space="preserve">Wang, Jianying </t>
  </si>
  <si>
    <t xml:space="preserve">Shan, Nan </t>
  </si>
  <si>
    <t>Zhang, Cipu</t>
  </si>
  <si>
    <t>Zhang, Dan</t>
  </si>
  <si>
    <t xml:space="preserve">Qu, Gang </t>
  </si>
  <si>
    <t>Wang, Feiyu</t>
  </si>
  <si>
    <t>Sun, Shuqin</t>
  </si>
  <si>
    <t>Yu, Meng</t>
  </si>
  <si>
    <t xml:space="preserve">Zhang, Jianhua </t>
  </si>
  <si>
    <t xml:space="preserve">Chen, Shi </t>
  </si>
  <si>
    <t xml:space="preserve">Lu, Xiaoting </t>
  </si>
  <si>
    <t xml:space="preserve">Hu, Fuying </t>
  </si>
  <si>
    <t xml:space="preserve">Chen, Long </t>
  </si>
  <si>
    <t xml:space="preserve">Chen, Chunbo </t>
  </si>
  <si>
    <t>Nie, Xiaomeng</t>
  </si>
  <si>
    <t xml:space="preserve">Shen, Guojun </t>
  </si>
  <si>
    <t xml:space="preserve">Bao, Jianing </t>
  </si>
  <si>
    <t>Wu, Weixing</t>
  </si>
  <si>
    <t>Chu, Jian</t>
  </si>
  <si>
    <t xml:space="preserve">Wen, Yuzhen </t>
  </si>
  <si>
    <t>Ge, Quanxiao</t>
  </si>
  <si>
    <t>Xia, Xuefeng</t>
  </si>
  <si>
    <t>Zong, Ying</t>
  </si>
  <si>
    <t>He, Xinmei</t>
  </si>
  <si>
    <t xml:space="preserve">Meng, Yuying </t>
  </si>
  <si>
    <t xml:space="preserve">Xu, Jo </t>
  </si>
  <si>
    <t>Wang, Weiyu</t>
  </si>
  <si>
    <t xml:space="preserve">Wang, Dingping </t>
  </si>
  <si>
    <t>Zhao, Dan</t>
  </si>
  <si>
    <t xml:space="preserve">Yang, Zheng </t>
  </si>
  <si>
    <t>Yang, Diyun</t>
  </si>
  <si>
    <t xml:space="preserve">Yu, Yinhua </t>
  </si>
  <si>
    <t xml:space="preserve">Wang, Chuan </t>
  </si>
  <si>
    <t xml:space="preserve">Liu, Rida </t>
  </si>
  <si>
    <t xml:space="preserve">Jiang, Hui </t>
  </si>
  <si>
    <t xml:space="preserve">Ying, Tingting </t>
  </si>
  <si>
    <t xml:space="preserve">Zhong, Liyan </t>
  </si>
  <si>
    <t xml:space="preserve">Shen, Yuqin </t>
  </si>
  <si>
    <t>Liu, Bing</t>
  </si>
  <si>
    <t xml:space="preserve">He, Mengqing </t>
  </si>
  <si>
    <t xml:space="preserve">Pang, Jingyan </t>
  </si>
  <si>
    <t xml:space="preserve">Hei, Ning </t>
  </si>
  <si>
    <t xml:space="preserve">Huang, Shan </t>
  </si>
  <si>
    <t xml:space="preserve">Li, Linhui </t>
  </si>
  <si>
    <t xml:space="preserve">Miao, Yuxiao </t>
  </si>
  <si>
    <t xml:space="preserve">Xia, Chunhui </t>
  </si>
  <si>
    <t xml:space="preserve">Zhou, Qian </t>
  </si>
  <si>
    <t xml:space="preserve">Guan, Mingsi </t>
  </si>
  <si>
    <t xml:space="preserve">Niu, Changkun </t>
  </si>
  <si>
    <t xml:space="preserve">Zhu, Fanghui </t>
  </si>
  <si>
    <t xml:space="preserve">Yin, Xuefei </t>
  </si>
  <si>
    <t xml:space="preserve">Hawkins, Richard </t>
  </si>
  <si>
    <t xml:space="preserve">Wang, Huijun </t>
  </si>
  <si>
    <t xml:space="preserve">Lu, Lingling </t>
  </si>
  <si>
    <t>Fan, Dongdong</t>
  </si>
  <si>
    <t>Shu, Lijuan</t>
  </si>
  <si>
    <t xml:space="preserve">Dong, Jingjing </t>
  </si>
  <si>
    <t>Xue, Limin</t>
  </si>
  <si>
    <t xml:space="preserve">Yao, Shujie </t>
  </si>
  <si>
    <t xml:space="preserve">Zhang, Renzhi </t>
  </si>
  <si>
    <t xml:space="preserve">Wei, Ying </t>
  </si>
  <si>
    <t xml:space="preserve">Dong, Shuili </t>
  </si>
  <si>
    <t xml:space="preserve">Ma, Xin Kang </t>
  </si>
  <si>
    <t xml:space="preserve">Huang, Xiaohong </t>
  </si>
  <si>
    <t>Li, Zhe</t>
  </si>
  <si>
    <t>Jang, Shuling</t>
  </si>
  <si>
    <t>Zhang, Hao</t>
  </si>
  <si>
    <t xml:space="preserve">Li, Nan </t>
  </si>
  <si>
    <t xml:space="preserve">Bian, Guangli </t>
  </si>
  <si>
    <t>Zhao, Jialing</t>
  </si>
  <si>
    <t>Wang, Hailong</t>
  </si>
  <si>
    <t xml:space="preserve">Zhang, Shengshun </t>
  </si>
  <si>
    <t xml:space="preserve">Liang, Dawei </t>
  </si>
  <si>
    <t xml:space="preserve">Xu, Qinghu </t>
  </si>
  <si>
    <t xml:space="preserve">Peng, QiuRong </t>
  </si>
  <si>
    <t xml:space="preserve">Liang, Kaiqi </t>
  </si>
  <si>
    <t xml:space="preserve">Zheng, Dandan </t>
  </si>
  <si>
    <t>Wang, Yu</t>
  </si>
  <si>
    <t xml:space="preserve">Wang, Yamei </t>
  </si>
  <si>
    <t xml:space="preserve">Li, Shuo </t>
  </si>
  <si>
    <t xml:space="preserve">Tang, Tsun Kit George </t>
  </si>
  <si>
    <t>Statement of Account the period from 10 Apr'2019 - 23 Apr'2019</t>
  </si>
  <si>
    <t>P190424141606489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</si>
  <si>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</si>
  <si>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t>1 - 15 DAYS</t>
  </si>
  <si>
    <t xml:space="preserve">16 - 30 DAYS </t>
  </si>
  <si>
    <t>91 - 120 DAYS</t>
  </si>
  <si>
    <t>OVER 120 DAYS</t>
  </si>
  <si>
    <t xml:space="preserve">Zhu, Xueqin </t>
  </si>
  <si>
    <t xml:space="preserve">Chen, Guanlin </t>
  </si>
  <si>
    <t xml:space="preserve">Pan, Feng </t>
  </si>
  <si>
    <t xml:space="preserve">Zhou, Min </t>
  </si>
  <si>
    <t xml:space="preserve">Li, Xuemei </t>
  </si>
  <si>
    <t xml:space="preserve">Leng, Jing </t>
  </si>
  <si>
    <t>Ding, Congying</t>
  </si>
  <si>
    <t>Cui, Jiao</t>
  </si>
  <si>
    <t xml:space="preserve">Yu, Dongjun </t>
  </si>
  <si>
    <t xml:space="preserve">Zhou, Qing </t>
  </si>
  <si>
    <t xml:space="preserve">Liu, Xiao </t>
  </si>
  <si>
    <t xml:space="preserve">Liu, Xiaopei </t>
  </si>
  <si>
    <t>Chen, Min Nan</t>
  </si>
  <si>
    <t xml:space="preserve">Zhang, Mingyu </t>
  </si>
  <si>
    <t xml:space="preserve">Shen, Qing </t>
  </si>
  <si>
    <t xml:space="preserve">Meng, Chao </t>
  </si>
  <si>
    <t>Tang, Bin</t>
  </si>
  <si>
    <t>Zhao, Yufen</t>
  </si>
  <si>
    <t>Chen, Xing</t>
  </si>
  <si>
    <t>Song, Bingjun</t>
  </si>
  <si>
    <t>Cui, Yuyang</t>
  </si>
  <si>
    <t>Xiao, Ju</t>
  </si>
  <si>
    <t>Yin, Xiao</t>
  </si>
  <si>
    <t xml:space="preserve">Wang, Meiding </t>
  </si>
  <si>
    <t>Qin, Xiaokun</t>
  </si>
  <si>
    <t xml:space="preserve">Ji, Yuan </t>
  </si>
  <si>
    <t xml:space="preserve">Cao, Aijuan </t>
  </si>
  <si>
    <t xml:space="preserve">Qian, Lijun </t>
  </si>
  <si>
    <t xml:space="preserve">Chen, Yuliang </t>
  </si>
  <si>
    <t xml:space="preserve">Ji, Jing </t>
  </si>
  <si>
    <t xml:space="preserve">Yan, Lu </t>
  </si>
  <si>
    <t xml:space="preserve">Cai, Changyu </t>
  </si>
  <si>
    <t>Lyu, Ning</t>
  </si>
  <si>
    <t xml:space="preserve">Xie, Yanhong </t>
  </si>
  <si>
    <t xml:space="preserve">Liu, Yongkang </t>
  </si>
  <si>
    <t xml:space="preserve">Shuai, Wen </t>
  </si>
  <si>
    <t xml:space="preserve">Zou, Jianmin </t>
  </si>
  <si>
    <t xml:space="preserve">Zhou, Su </t>
  </si>
  <si>
    <t xml:space="preserve">Wu, Min </t>
  </si>
  <si>
    <t xml:space="preserve">Zhu, Longyan </t>
  </si>
  <si>
    <t>Wang, Min</t>
  </si>
  <si>
    <t xml:space="preserve">Guan, Hongyu </t>
  </si>
  <si>
    <t>Mao, Xiaohui</t>
  </si>
  <si>
    <t xml:space="preserve">Zhang, Shuiying </t>
  </si>
  <si>
    <t xml:space="preserve">Xia, Anwen </t>
  </si>
  <si>
    <t>Zhang, Junchao</t>
  </si>
  <si>
    <t>Dong, Yiyi</t>
  </si>
  <si>
    <t xml:space="preserve">Zhao, Zhengyi </t>
  </si>
  <si>
    <t>Li, Xiaolong</t>
  </si>
  <si>
    <t xml:space="preserve">Mei, Duan </t>
  </si>
  <si>
    <t xml:space="preserve">Liu, Miao </t>
  </si>
  <si>
    <t>Wang, Xiaokun</t>
  </si>
  <si>
    <t xml:space="preserve">Nie, Zhen </t>
  </si>
  <si>
    <t>Zhao, Yue</t>
  </si>
  <si>
    <t xml:space="preserve">Li, Yan Shan </t>
  </si>
  <si>
    <t xml:space="preserve">Wang, Kun </t>
  </si>
  <si>
    <t>Li, Aijun</t>
  </si>
  <si>
    <t xml:space="preserve">Xie, Yanqi </t>
  </si>
  <si>
    <t>He, Long</t>
  </si>
  <si>
    <t>Yu, Zuojiao</t>
  </si>
  <si>
    <t xml:space="preserve">Yang, Jiaying </t>
  </si>
  <si>
    <t>Morii, Naoya</t>
  </si>
  <si>
    <t xml:space="preserve">Wang, Juan </t>
  </si>
  <si>
    <t xml:space="preserve">Duan, Zenghui </t>
  </si>
  <si>
    <t xml:space="preserve">Huang, Siyu </t>
  </si>
  <si>
    <t>Liu, Xianbai</t>
  </si>
  <si>
    <t>Liu, Changfang</t>
  </si>
  <si>
    <t>Liu, Xianxin</t>
  </si>
  <si>
    <t xml:space="preserve">Chang, Haidong </t>
  </si>
  <si>
    <t xml:space="preserve">Chen, Canhui </t>
  </si>
  <si>
    <t>Chen, Chunying</t>
  </si>
  <si>
    <t xml:space="preserve">Wang, Wancheng </t>
  </si>
  <si>
    <t>Wang, Muyu</t>
  </si>
  <si>
    <t xml:space="preserve">Liu, Linyi </t>
  </si>
  <si>
    <t>Huang, Zhenbo</t>
  </si>
  <si>
    <t xml:space="preserve">Feng, Minshan </t>
  </si>
  <si>
    <t xml:space="preserve">Xie, Bingxiu </t>
  </si>
  <si>
    <t xml:space="preserve">Guo, Yifan </t>
  </si>
  <si>
    <t xml:space="preserve">Xu, Wen </t>
  </si>
  <si>
    <t xml:space="preserve">Zhang, Jiajia </t>
  </si>
  <si>
    <t xml:space="preserve">Ma, Ting </t>
  </si>
  <si>
    <t>Zhang, Fan</t>
  </si>
  <si>
    <t xml:space="preserve">Chen, Dijiang </t>
  </si>
  <si>
    <t>Jiang, Huiyang</t>
  </si>
  <si>
    <t xml:space="preserve">Lu, Shengnan </t>
  </si>
  <si>
    <t>Jin, Jiumei</t>
  </si>
  <si>
    <t>Li, Yuntian</t>
  </si>
  <si>
    <t xml:space="preserve">Lin, Ling </t>
  </si>
  <si>
    <t>Chen, Yuexiang</t>
  </si>
  <si>
    <t xml:space="preserve">Chen, Lihua </t>
  </si>
  <si>
    <t xml:space="preserve">Chen, Peter Yu </t>
  </si>
  <si>
    <t>Jiang, Hua Lin</t>
  </si>
  <si>
    <t>Zhang, Mengtin</t>
  </si>
  <si>
    <t>Tang, Yuyang</t>
  </si>
  <si>
    <t xml:space="preserve">Ren, Zhitong </t>
  </si>
  <si>
    <t>Li, Wenmin</t>
  </si>
  <si>
    <t>Ma, Yun</t>
  </si>
  <si>
    <t>Kim, Gina</t>
  </si>
  <si>
    <t xml:space="preserve">Chen, Peng </t>
  </si>
  <si>
    <t>Ma, Yanqing</t>
  </si>
  <si>
    <t xml:space="preserve">Mu, Lijie </t>
  </si>
  <si>
    <t xml:space="preserve">Mu, Yedong </t>
  </si>
  <si>
    <t xml:space="preserve">Yuan, Dongling </t>
  </si>
  <si>
    <t xml:space="preserve">Huang, Qi </t>
  </si>
  <si>
    <t xml:space="preserve">Mu, Li </t>
  </si>
  <si>
    <t>Liang, Xipeng</t>
  </si>
  <si>
    <t>Zhang, Yan Han</t>
  </si>
  <si>
    <t>Zou, Juan</t>
  </si>
  <si>
    <t>Yuan, Shengrong</t>
  </si>
  <si>
    <t>Yu, Chengbi</t>
  </si>
  <si>
    <t>Zou, Yong</t>
  </si>
  <si>
    <t>Qiu, Wenliang</t>
  </si>
  <si>
    <t>Qiu, Hui</t>
  </si>
  <si>
    <t>Zhang, Xiaoxu</t>
  </si>
  <si>
    <t>Xu, Decheng</t>
  </si>
  <si>
    <t xml:space="preserve">Xu, Han </t>
  </si>
  <si>
    <t>Statement of Account the period from 24 Apr'2019 - 8 May'2019</t>
  </si>
  <si>
    <r>
      <rPr>
        <sz val="10.5"/>
        <color rgb="FF0000FF"/>
        <rFont val="Helvetica"/>
        <charset val="134"/>
      </rPr>
      <t>P190508162238489</t>
    </r>
    <r>
      <rPr>
        <sz val="10.5"/>
        <color rgb="FF333333"/>
        <rFont val="Helvetica"/>
        <charset val="134"/>
      </rPr>
      <t> </t>
    </r>
  </si>
  <si>
    <t xml:space="preserve">Qian, Dan </t>
  </si>
  <si>
    <t>Ma, Chao</t>
  </si>
  <si>
    <t xml:space="preserve">Xu, Keqiang </t>
  </si>
  <si>
    <t xml:space="preserve">Wu, Chunhua </t>
  </si>
  <si>
    <t>Song, Changlin</t>
  </si>
  <si>
    <t xml:space="preserve">Li, Yusheng </t>
  </si>
  <si>
    <t xml:space="preserve">Li, Hang </t>
  </si>
  <si>
    <t>Chen, Lijun</t>
  </si>
  <si>
    <t xml:space="preserve">Shi, Yanping </t>
  </si>
  <si>
    <t>Liu, Li</t>
  </si>
  <si>
    <t>Wang, Guoqiang</t>
  </si>
  <si>
    <t xml:space="preserve">Dai, Hongwei </t>
  </si>
  <si>
    <t>Shan, Wenjia</t>
  </si>
  <si>
    <t xml:space="preserve">Wu, Zehong </t>
  </si>
  <si>
    <t xml:space="preserve">Tao, Li </t>
  </si>
  <si>
    <t>Zhang, Yilu</t>
  </si>
  <si>
    <t xml:space="preserve">Dong, Lei </t>
  </si>
  <si>
    <t>Xu, Xiaowei</t>
  </si>
  <si>
    <t xml:space="preserve">Wei, Tianshu </t>
  </si>
  <si>
    <t>Jiao, Bo</t>
  </si>
  <si>
    <t xml:space="preserve">Lin, Jie </t>
  </si>
  <si>
    <t xml:space="preserve">Yang, Lin </t>
  </si>
  <si>
    <t>Zeng, Wenjiao</t>
  </si>
  <si>
    <t>Zu, Ning</t>
  </si>
  <si>
    <t xml:space="preserve">He, Junying </t>
  </si>
  <si>
    <t>Mao, Jiajun</t>
  </si>
  <si>
    <t xml:space="preserve">Su, Huanle </t>
  </si>
  <si>
    <t xml:space="preserve">Fu, Mengyao </t>
  </si>
  <si>
    <t xml:space="preserve">Huang, Jingjing </t>
  </si>
  <si>
    <t>Gou, Jingqing</t>
  </si>
  <si>
    <t xml:space="preserve">Lu, Jiahong </t>
  </si>
  <si>
    <t xml:space="preserve">Lei, Lin </t>
  </si>
  <si>
    <t xml:space="preserve">Sheng, Yan </t>
  </si>
  <si>
    <t xml:space="preserve">Zhang, Xueling </t>
  </si>
  <si>
    <t xml:space="preserve">Wang, Fang </t>
  </si>
  <si>
    <t xml:space="preserve">Li, Xunci </t>
  </si>
  <si>
    <t xml:space="preserve">Li, Pengchong </t>
  </si>
  <si>
    <t>Shao, Mengjun</t>
  </si>
  <si>
    <t xml:space="preserve">Wang, Xia </t>
  </si>
  <si>
    <t xml:space="preserve">Wu, Jianying </t>
  </si>
  <si>
    <t xml:space="preserve">Luo, Jie </t>
  </si>
  <si>
    <t xml:space="preserve">Wang, Suping </t>
  </si>
  <si>
    <t xml:space="preserve">Wang, Cong </t>
  </si>
  <si>
    <t xml:space="preserve">Zhang, Bi Wu </t>
  </si>
  <si>
    <t xml:space="preserve">Liao, Xiao Hui </t>
  </si>
  <si>
    <t xml:space="preserve">Lu, YiShan </t>
  </si>
  <si>
    <t xml:space="preserve">Hou, Jiawen </t>
  </si>
  <si>
    <t xml:space="preserve">Jin, Jin </t>
  </si>
  <si>
    <t xml:space="preserve">Zhu, Yuan </t>
  </si>
  <si>
    <t xml:space="preserve">Yang, Li </t>
  </si>
  <si>
    <t xml:space="preserve">Shi, Rui </t>
  </si>
  <si>
    <t xml:space="preserve">Xiang, KeQin </t>
  </si>
  <si>
    <t xml:space="preserve">Peng, Li </t>
  </si>
  <si>
    <t xml:space="preserve">Qiu, Weijun </t>
  </si>
  <si>
    <t xml:space="preserve">Wang, Tianyi </t>
  </si>
  <si>
    <t xml:space="preserve">Wei, Bingshuai </t>
  </si>
  <si>
    <t xml:space="preserve">Guan, Xingwei </t>
  </si>
  <si>
    <t xml:space="preserve">Xiong, Shenkai </t>
  </si>
  <si>
    <t xml:space="preserve">Luo, Jianxin </t>
  </si>
  <si>
    <t xml:space="preserve">Ma, Yinghua </t>
  </si>
  <si>
    <t xml:space="preserve">Yang, Chunhua </t>
  </si>
  <si>
    <t>Jiang, Hao</t>
  </si>
  <si>
    <t xml:space="preserve">Zhao, Yuchuan </t>
  </si>
  <si>
    <t xml:space="preserve">Gong, Haijiang </t>
  </si>
  <si>
    <t>Statement of Account the period from 08 -23 May'2019</t>
  </si>
  <si>
    <t>P190528140428489</t>
  </si>
  <si>
    <t>Teng, Renzhong</t>
  </si>
  <si>
    <t xml:space="preserve">Zhao, Zhiwei </t>
  </si>
  <si>
    <t>Bao, Rifeng</t>
  </si>
  <si>
    <t>Han, Chao</t>
  </si>
  <si>
    <t xml:space="preserve">Cai, Kexin </t>
  </si>
  <si>
    <t xml:space="preserve">Wu, Sisi </t>
  </si>
  <si>
    <t xml:space="preserve">Liu, Fang </t>
  </si>
  <si>
    <t xml:space="preserve">Xu, Lin </t>
  </si>
  <si>
    <t xml:space="preserve">Li, Ya </t>
  </si>
  <si>
    <t xml:space="preserve">Zhang, Zhen </t>
  </si>
  <si>
    <t>Wu, Xinxuan</t>
  </si>
  <si>
    <t>Liang, Fang</t>
  </si>
  <si>
    <t xml:space="preserve">Cheng, Lianhua </t>
  </si>
  <si>
    <t xml:space="preserve">Liu, Han </t>
  </si>
  <si>
    <t>Li, Jinhong</t>
  </si>
  <si>
    <t xml:space="preserve">Cai, Kai </t>
  </si>
  <si>
    <t xml:space="preserve">Wang, Yueqin </t>
  </si>
  <si>
    <t xml:space="preserve">Ma, Haisheng </t>
  </si>
  <si>
    <t xml:space="preserve">Yu, Yue </t>
  </si>
  <si>
    <t xml:space="preserve">Huang, Huaxi </t>
  </si>
  <si>
    <t xml:space="preserve">Liu, Xiang </t>
  </si>
  <si>
    <t xml:space="preserve">Zhang, Peng </t>
  </si>
  <si>
    <t xml:space="preserve">Zong, Haiyan </t>
  </si>
  <si>
    <t xml:space="preserve">Lin, Meng </t>
  </si>
  <si>
    <t>Zhang, Zijun</t>
  </si>
  <si>
    <t>Liu, Jiahui</t>
  </si>
  <si>
    <t>Zhang, Yisheng</t>
  </si>
  <si>
    <t xml:space="preserve">Zhuang, Yan </t>
  </si>
  <si>
    <t xml:space="preserve">Zhuang, Jinguo </t>
  </si>
  <si>
    <t xml:space="preserve">Liu, Guilan </t>
  </si>
  <si>
    <t xml:space="preserve">Liu, Xiaofei </t>
  </si>
  <si>
    <t>Statement of Invoices the period from 24 -31 May 2019</t>
  </si>
  <si>
    <t>P190605150005489</t>
  </si>
  <si>
    <t>Part of the date 01-04 June 2019 is in the process of preparing documents</t>
  </si>
  <si>
    <t xml:space="preserve">Xia, Xiaoming </t>
  </si>
  <si>
    <t xml:space="preserve">Jiang, Bei </t>
  </si>
  <si>
    <t>Dai, Xiaojun</t>
  </si>
  <si>
    <t xml:space="preserve">Guo, Keyang </t>
  </si>
  <si>
    <t>Liu, Kecen</t>
  </si>
  <si>
    <t xml:space="preserve">Chen, Hua </t>
  </si>
  <si>
    <t>Zhang, Yaohua</t>
  </si>
  <si>
    <t xml:space="preserve">Zhang, Wenjing </t>
  </si>
  <si>
    <t xml:space="preserve">Tian, Yongzhu </t>
  </si>
  <si>
    <t xml:space="preserve">Tu, Qiang </t>
  </si>
  <si>
    <t xml:space="preserve">Ma, Jie </t>
  </si>
  <si>
    <t xml:space="preserve">Gu, Heng Yuan </t>
  </si>
  <si>
    <t xml:space="preserve">Xu, Yibing </t>
  </si>
  <si>
    <t>Liu, Yanliang</t>
  </si>
  <si>
    <t>Yao, Guilin</t>
  </si>
  <si>
    <t xml:space="preserve">Zhang, Jiani </t>
  </si>
  <si>
    <t>Shen, Jing</t>
  </si>
  <si>
    <t>Leong, Pohsoon</t>
  </si>
  <si>
    <t>Song, Shun</t>
  </si>
  <si>
    <t xml:space="preserve">Zheng, Daohai </t>
  </si>
  <si>
    <t xml:space="preserve">Zheng, Youjun </t>
  </si>
  <si>
    <t>Zheng, Ruijing</t>
  </si>
  <si>
    <t xml:space="preserve">Ji, Tianlin </t>
  </si>
  <si>
    <t xml:space="preserve">Chen, Guo </t>
  </si>
  <si>
    <t>Wu, Jianghong</t>
  </si>
  <si>
    <t>Wu, Muchun</t>
  </si>
  <si>
    <t xml:space="preserve">Ren, GaiRong </t>
  </si>
  <si>
    <t>Wang, Bofeng</t>
  </si>
  <si>
    <t xml:space="preserve">Gu, Dong Cheng </t>
  </si>
  <si>
    <t>Zhao, Qian</t>
  </si>
  <si>
    <t xml:space="preserve">Zhang, Peipei </t>
  </si>
  <si>
    <t>Du, Linna</t>
  </si>
  <si>
    <t>Du, Xinmin</t>
  </si>
  <si>
    <t xml:space="preserve">Zhao, Quanhuan </t>
  </si>
  <si>
    <t xml:space="preserve">Deng, Jun </t>
  </si>
  <si>
    <t xml:space="preserve">Li, Siying </t>
  </si>
  <si>
    <t>Chen, Nan</t>
  </si>
  <si>
    <t xml:space="preserve">Chen, Weina </t>
  </si>
  <si>
    <t>noshow charge by contract rate</t>
  </si>
  <si>
    <t xml:space="preserve">Jiang, Haochen </t>
  </si>
  <si>
    <t xml:space="preserve">Zhang, Huiqian </t>
  </si>
  <si>
    <t>Ge, Jinrong</t>
  </si>
  <si>
    <t>Shao, Zhenmei</t>
  </si>
  <si>
    <t xml:space="preserve">Wang, Weiyi </t>
  </si>
  <si>
    <t xml:space="preserve">Huang, Jin </t>
  </si>
  <si>
    <t xml:space="preserve">Lu, Yihuan </t>
  </si>
  <si>
    <t xml:space="preserve">Lin, Qiang </t>
  </si>
  <si>
    <t>Xue, Xinyang</t>
  </si>
  <si>
    <t xml:space="preserve">Xue, Zhenyou </t>
  </si>
  <si>
    <t xml:space="preserve">Fu, Dian </t>
  </si>
  <si>
    <t xml:space="preserve">Yang, Bing </t>
  </si>
  <si>
    <t xml:space="preserve">Weng, Xiaoqin </t>
  </si>
  <si>
    <t>Sheng, Zhongyuan</t>
  </si>
  <si>
    <t xml:space="preserve">Chen, Quankang </t>
  </si>
  <si>
    <t xml:space="preserve">Zhao, Ran </t>
  </si>
  <si>
    <t xml:space="preserve">Zhao, Fengzhen </t>
  </si>
  <si>
    <t xml:space="preserve">Zhang, Tong </t>
  </si>
  <si>
    <t xml:space="preserve">Chen, De Juan </t>
  </si>
  <si>
    <t xml:space="preserve">Shi, Yue </t>
  </si>
  <si>
    <t>Gu, Guangxia</t>
  </si>
  <si>
    <t>Xu, Ning</t>
  </si>
  <si>
    <t xml:space="preserve">Gu, Guangli </t>
  </si>
  <si>
    <t>Ma, Enqiang</t>
  </si>
  <si>
    <t>Ma, Huiru</t>
  </si>
  <si>
    <t>Lin, Qiang</t>
  </si>
  <si>
    <t>Wang, Liuhua</t>
  </si>
  <si>
    <t xml:space="preserve">Zhong, Ya </t>
  </si>
  <si>
    <t>Wang, Ting</t>
  </si>
  <si>
    <t>Zheng, Ling</t>
  </si>
  <si>
    <t xml:space="preserve">Wu, Yuanyuan </t>
  </si>
  <si>
    <t>Tong, Shilan</t>
  </si>
  <si>
    <t xml:space="preserve">Zhou, Yu </t>
  </si>
  <si>
    <t>Kang, Huaiyu</t>
  </si>
  <si>
    <t xml:space="preserve">Ding, Lei </t>
  </si>
  <si>
    <t>Sun, Liyu</t>
  </si>
  <si>
    <t xml:space="preserve">Chen, Zhen </t>
  </si>
  <si>
    <t xml:space="preserve">Chen, Geng </t>
  </si>
  <si>
    <t xml:space="preserve">Yang, Jianying </t>
  </si>
  <si>
    <t xml:space="preserve">Chen, Zhihai </t>
  </si>
  <si>
    <t>Wu, Qianyu</t>
  </si>
  <si>
    <t xml:space="preserve">Chang, Yuzhuo </t>
  </si>
  <si>
    <t xml:space="preserve">Peng, Yanming </t>
  </si>
  <si>
    <t>Zhang, Xinai</t>
  </si>
  <si>
    <t xml:space="preserve">Tian, Ji </t>
  </si>
  <si>
    <t xml:space="preserve">Wang, Yuanyue </t>
  </si>
  <si>
    <t>Sun, Shaodong</t>
  </si>
  <si>
    <t>Zhang, Xiang</t>
  </si>
  <si>
    <t xml:space="preserve">Dai, Weirong </t>
  </si>
  <si>
    <t xml:space="preserve">Zhu, Yuanzhi </t>
  </si>
  <si>
    <t xml:space="preserve">Gao, AiJun </t>
  </si>
  <si>
    <t xml:space="preserve">Luo, Rui </t>
  </si>
  <si>
    <t xml:space="preserve">Zhang, Gengyuan </t>
  </si>
  <si>
    <t>Yu, Hao</t>
  </si>
  <si>
    <t>Statement of Invoices the period from 01-13 June 2019</t>
  </si>
  <si>
    <t>Part of the date - June 2019 is in the process of preparing documents</t>
  </si>
  <si>
    <t>P190618105823489</t>
  </si>
  <si>
    <t xml:space="preserve">Xu, Yang </t>
  </si>
  <si>
    <t>Li, Xiaomei</t>
  </si>
  <si>
    <t xml:space="preserve">Luo, Yuanying </t>
  </si>
  <si>
    <t>Peng, Dan</t>
  </si>
  <si>
    <t xml:space="preserve">Jiang, Yipei </t>
  </si>
  <si>
    <t>Wang, Qi</t>
  </si>
  <si>
    <t xml:space="preserve">Zhao, Yelin </t>
  </si>
  <si>
    <t>Sun, Lu</t>
  </si>
  <si>
    <t xml:space="preserve">Khurana, Puneet </t>
  </si>
  <si>
    <t xml:space="preserve">He, Wanling </t>
  </si>
  <si>
    <t xml:space="preserve">Yao, Chenqing </t>
  </si>
  <si>
    <t xml:space="preserve">Zhong, Yanjia </t>
  </si>
  <si>
    <t xml:space="preserve">Zhong, Jiasheng </t>
  </si>
  <si>
    <t>Sheng, Yeqing</t>
  </si>
  <si>
    <t xml:space="preserve">Zhu, Xia </t>
  </si>
  <si>
    <t xml:space="preserve">Yu, Jiaxin </t>
  </si>
  <si>
    <t xml:space="preserve">Pang, Bo </t>
  </si>
  <si>
    <t xml:space="preserve">Liu, He </t>
  </si>
  <si>
    <t xml:space="preserve">Zhang, Shuqin </t>
  </si>
  <si>
    <t xml:space="preserve">Wang, Xinyu </t>
  </si>
  <si>
    <t>Wu, Bin</t>
  </si>
  <si>
    <t xml:space="preserve">Luo, CaiZhen </t>
  </si>
  <si>
    <t>Gan, QiKang</t>
  </si>
  <si>
    <t>Cong, Zhengxiang</t>
  </si>
  <si>
    <t xml:space="preserve">Ding, Zhaoyue </t>
  </si>
  <si>
    <t xml:space="preserve">Shen, Yizhi </t>
  </si>
  <si>
    <t xml:space="preserve">Xiang, Weiqing </t>
  </si>
  <si>
    <t>Xue, Lei</t>
  </si>
  <si>
    <t>Bi, Yuqin</t>
  </si>
  <si>
    <t xml:space="preserve">Feng, Xiao </t>
  </si>
  <si>
    <t xml:space="preserve">Chen, Haoming </t>
  </si>
  <si>
    <t xml:space="preserve">Li, Jianli </t>
  </si>
  <si>
    <t>Li, Tiantian</t>
  </si>
  <si>
    <t>Wang, Yixin</t>
  </si>
  <si>
    <t xml:space="preserve">Jeong, Kyeongwon </t>
  </si>
  <si>
    <t xml:space="preserve">Song, Liqin </t>
  </si>
  <si>
    <t xml:space="preserve">Pan, Yan </t>
  </si>
  <si>
    <t xml:space="preserve">Lin, Chuan Qing </t>
  </si>
  <si>
    <t xml:space="preserve">Liu, Haiming </t>
  </si>
  <si>
    <t>He, Youdi</t>
  </si>
  <si>
    <t xml:space="preserve">Ou, Qingyi </t>
  </si>
  <si>
    <t>Gu, Qibing</t>
  </si>
  <si>
    <t>Zhou, Jianlin</t>
  </si>
  <si>
    <t>Liu, Hengze</t>
  </si>
  <si>
    <t xml:space="preserve">Xu, Aixia </t>
  </si>
  <si>
    <t>Chen, Zhanqiao</t>
  </si>
  <si>
    <t>Wang, Ningyu</t>
  </si>
  <si>
    <t xml:space="preserve">Zhang, Yuanzhu </t>
  </si>
  <si>
    <t xml:space="preserve">Wu, Ting </t>
  </si>
  <si>
    <t xml:space="preserve">Zoe, Jie </t>
  </si>
  <si>
    <t xml:space="preserve">Xia, Yuxuan </t>
  </si>
  <si>
    <t xml:space="preserve">Pan, Zhuocheng </t>
  </si>
  <si>
    <t>Li, YueLi</t>
  </si>
  <si>
    <t xml:space="preserve">Chen, XingMei </t>
  </si>
  <si>
    <t>Ip, Mankuen</t>
  </si>
  <si>
    <t xml:space="preserve">Ni, Xiuyuan </t>
  </si>
  <si>
    <t xml:space="preserve">Ni, Xiaoxiao </t>
  </si>
  <si>
    <t xml:space="preserve">Hu, Zhengmei </t>
  </si>
  <si>
    <t>Huang, Bin</t>
  </si>
  <si>
    <t>Wu, Jian</t>
  </si>
  <si>
    <t>Tang, Jianguo</t>
  </si>
  <si>
    <t>Chen, Zhongjun</t>
  </si>
  <si>
    <t xml:space="preserve">Hou, Guorong </t>
  </si>
  <si>
    <t xml:space="preserve">Yan, Xinyuan </t>
  </si>
  <si>
    <t>Nie, Jingjing</t>
  </si>
  <si>
    <t>Wang, Xinyan</t>
  </si>
  <si>
    <t>Dong, Fengying</t>
  </si>
  <si>
    <t>Wu, Xiaoyi</t>
  </si>
  <si>
    <t xml:space="preserve">Fu, Yidan </t>
  </si>
  <si>
    <t>Fu, Xiao</t>
  </si>
  <si>
    <t>Huang, He</t>
  </si>
  <si>
    <t>Lu, Meijuan</t>
  </si>
  <si>
    <t xml:space="preserve">Jiang, Cuiyan </t>
  </si>
  <si>
    <t>Zhang, Ji</t>
  </si>
  <si>
    <t>Chan, Hinman</t>
  </si>
  <si>
    <t>Chan, Chun Wai</t>
  </si>
  <si>
    <t>Chan, Kingfat</t>
  </si>
  <si>
    <t>Chan, Shu Wan</t>
  </si>
  <si>
    <t xml:space="preserve">Li, Doudou </t>
  </si>
  <si>
    <t xml:space="preserve">Li, Donghui </t>
  </si>
  <si>
    <t xml:space="preserve">Zhang, Junchen </t>
  </si>
  <si>
    <t xml:space="preserve">Hunag, Moyao </t>
  </si>
  <si>
    <t xml:space="preserve">Ding, Bin </t>
  </si>
  <si>
    <t xml:space="preserve">Ding, Yongxiang </t>
  </si>
  <si>
    <t>Lian, Weiguo</t>
  </si>
  <si>
    <t>Jin, Xiajuan</t>
  </si>
  <si>
    <t>Yao, Fuqiang</t>
  </si>
  <si>
    <t xml:space="preserve">Gao, Biyun </t>
  </si>
  <si>
    <t>Huang, Shuxian</t>
  </si>
  <si>
    <t xml:space="preserve">Huang, Jinde </t>
  </si>
  <si>
    <t>Feng, Songlan</t>
  </si>
  <si>
    <t>Ahn, Sangsung</t>
  </si>
  <si>
    <t>Phommachot, Oorathai</t>
  </si>
  <si>
    <t xml:space="preserve">Shen, Caigen </t>
  </si>
  <si>
    <t>Gong, Yuqin</t>
  </si>
  <si>
    <t xml:space="preserve">Chen, Liyang </t>
  </si>
  <si>
    <t xml:space="preserve">Tan, Jianhua </t>
  </si>
  <si>
    <t xml:space="preserve">Shen, Congying </t>
  </si>
  <si>
    <t xml:space="preserve">Lu, Yunlong </t>
  </si>
  <si>
    <t xml:space="preserve">Lu, Zhijie </t>
  </si>
  <si>
    <t>Carpene, Giuliano</t>
  </si>
  <si>
    <t>Feresin, Massimiliano</t>
  </si>
  <si>
    <t xml:space="preserve">Tiefenthaler, Aldo </t>
  </si>
  <si>
    <t xml:space="preserve">Wang, Yaping </t>
  </si>
  <si>
    <t xml:space="preserve">Duan, Ying </t>
  </si>
  <si>
    <t xml:space="preserve">Ding, Yixin </t>
  </si>
  <si>
    <t xml:space="preserve">Jiang, Zijing </t>
  </si>
  <si>
    <t xml:space="preserve">Huang, Yao </t>
  </si>
  <si>
    <t xml:space="preserve">Jiang, Mingyuan </t>
  </si>
  <si>
    <t>Li, Xin</t>
  </si>
  <si>
    <t xml:space="preserve">Liu, Fuping </t>
  </si>
  <si>
    <t>No show charge</t>
  </si>
  <si>
    <t xml:space="preserve">Ni, Tao </t>
  </si>
  <si>
    <t xml:space="preserve">Ye, Guoqiang </t>
  </si>
  <si>
    <t xml:space="preserve">Ye, Jing </t>
  </si>
  <si>
    <t xml:space="preserve">Zhang, Haishan </t>
  </si>
  <si>
    <t xml:space="preserve">An, Qi </t>
  </si>
  <si>
    <t xml:space="preserve">Zhou, Yong </t>
  </si>
  <si>
    <t xml:space="preserve">Jia, Liying </t>
  </si>
  <si>
    <t>Statement of Invoices the period from 14 - 25 June 2019</t>
  </si>
  <si>
    <r>
      <rPr>
        <sz val="10.5"/>
        <color rgb="FF0000FF"/>
        <rFont val="Helvetica"/>
        <charset val="134"/>
      </rPr>
      <t>P190627101607489</t>
    </r>
    <r>
      <rPr>
        <sz val="10.5"/>
        <color rgb="FF333333"/>
        <rFont val="Helvetica"/>
        <charset val="134"/>
      </rPr>
      <t> </t>
    </r>
  </si>
  <si>
    <t>Zhang, Zhi Ying</t>
  </si>
  <si>
    <t xml:space="preserve">Liu, Zhiyuan </t>
  </si>
  <si>
    <t xml:space="preserve">Zhu, Lei </t>
  </si>
  <si>
    <t>Guan, Yuan</t>
  </si>
  <si>
    <t xml:space="preserve">Guan, Baozhu </t>
  </si>
  <si>
    <t xml:space="preserve">Kwon, Tai Young </t>
  </si>
  <si>
    <t>Sui, Zhongxiao</t>
  </si>
  <si>
    <t xml:space="preserve">Sui, Fang </t>
  </si>
  <si>
    <t xml:space="preserve">Lu, MinHui </t>
  </si>
  <si>
    <t xml:space="preserve">Wang, Jiwu </t>
  </si>
  <si>
    <t xml:space="preserve">Wang, Jia </t>
  </si>
  <si>
    <t xml:space="preserve">Rong, Jiayi </t>
  </si>
  <si>
    <t xml:space="preserve">Feng, Shiming </t>
  </si>
  <si>
    <t xml:space="preserve">Chen, Yahong </t>
  </si>
  <si>
    <t xml:space="preserve">Kakar, Chaman Lal </t>
  </si>
  <si>
    <t xml:space="preserve">Kakar, Vivek </t>
  </si>
  <si>
    <t xml:space="preserve">Chen, Qin </t>
  </si>
  <si>
    <t xml:space="preserve">Chen, Yusheng </t>
  </si>
  <si>
    <t>Wu, Guorong</t>
  </si>
  <si>
    <t xml:space="preserve">Wu, Liung </t>
  </si>
  <si>
    <t xml:space="preserve">Liu, Yudi </t>
  </si>
  <si>
    <t xml:space="preserve">Feng, Xiaoyu </t>
  </si>
  <si>
    <t>Liu, Zhenrong</t>
  </si>
  <si>
    <t xml:space="preserve">Sui, Yongjing </t>
  </si>
  <si>
    <t xml:space="preserve">Wu, Zhixian </t>
  </si>
  <si>
    <t xml:space="preserve">Wang, Weiwei </t>
  </si>
  <si>
    <t xml:space="preserve">Qiu, Hangyan </t>
  </si>
  <si>
    <t xml:space="preserve">Liu, Wenli </t>
  </si>
  <si>
    <t xml:space="preserve">Ma, Liang </t>
  </si>
  <si>
    <t xml:space="preserve">Rao, Lei </t>
  </si>
  <si>
    <t xml:space="preserve">Sun, Wei </t>
  </si>
  <si>
    <t xml:space="preserve">Dai, Xiaofang </t>
  </si>
  <si>
    <t xml:space="preserve">Xiao, Zhenhua </t>
  </si>
  <si>
    <t xml:space="preserve">Xiao, Yajing </t>
  </si>
  <si>
    <t>Hu, Gang</t>
  </si>
  <si>
    <t>Hong, Xiumiao</t>
  </si>
  <si>
    <t>Wei, Liliang</t>
  </si>
  <si>
    <t xml:space="preserve">Yin, Feng </t>
  </si>
  <si>
    <t xml:space="preserve">Tian, Jian </t>
  </si>
  <si>
    <t xml:space="preserve">Sun, Wenzhong </t>
  </si>
  <si>
    <t xml:space="preserve">Zhang, Xinxin </t>
  </si>
  <si>
    <t xml:space="preserve">Zhang, Hong </t>
  </si>
  <si>
    <t>Ji, Yuanyuan</t>
  </si>
  <si>
    <t xml:space="preserve">Zhou, Anlin </t>
  </si>
  <si>
    <t>Yao, Xiaona</t>
  </si>
  <si>
    <t>Zhou, Yuxin</t>
  </si>
  <si>
    <t xml:space="preserve">Jin, Biao </t>
  </si>
  <si>
    <t>Chung, Hanjune</t>
  </si>
  <si>
    <t xml:space="preserve">Yao, Qing </t>
  </si>
  <si>
    <t>Chao, Qin</t>
  </si>
  <si>
    <t xml:space="preserve">Ming, Qi Chao </t>
  </si>
  <si>
    <t>Dai, Yongxia</t>
  </si>
  <si>
    <t xml:space="preserve">Xiao, Fan </t>
  </si>
  <si>
    <t xml:space="preserve">Lu, Shaozhe </t>
  </si>
  <si>
    <t xml:space="preserve">Ji, Manyun </t>
  </si>
  <si>
    <t>Shen, Peigao</t>
  </si>
  <si>
    <t xml:space="preserve">Shen, Jiahe </t>
  </si>
  <si>
    <t xml:space="preserve">Yao, Jianyi </t>
  </si>
  <si>
    <t xml:space="preserve">Chen, Ziying </t>
  </si>
  <si>
    <t xml:space="preserve">Xiang, Jun </t>
  </si>
  <si>
    <t xml:space="preserve">Deng, Deqiong </t>
  </si>
  <si>
    <t xml:space="preserve">Wu, Mingli </t>
  </si>
  <si>
    <t xml:space="preserve">Yang, Shuai </t>
  </si>
  <si>
    <t xml:space="preserve">He, Qifei </t>
  </si>
  <si>
    <t xml:space="preserve">Ren, Ruzhi </t>
  </si>
  <si>
    <t>Tour Operator Contract 01 April to 31 October 2019</t>
  </si>
  <si>
    <r>
      <rPr>
        <b/>
        <u/>
        <sz val="10"/>
        <rFont val="Arial"/>
        <charset val="134"/>
      </rPr>
      <t>CREDIT</t>
    </r>
    <r>
      <rPr>
        <sz val="10"/>
        <rFont val="Arial"/>
        <charset val="134"/>
      </rPr>
      <t>: Credit terms are within 15 days from guest's departure.</t>
    </r>
  </si>
  <si>
    <t>P190709180409489</t>
  </si>
  <si>
    <t>Statement of Invoices the period from 26 June 2019 - 08 July 2019</t>
  </si>
  <si>
    <t>Guest's name/City Ledger no.</t>
  </si>
  <si>
    <t xml:space="preserve">Yuan, Yuan 1908-CL-142625 </t>
  </si>
  <si>
    <t>Hu, Die 1908-CL-142631</t>
  </si>
  <si>
    <t>Bai, Yu  1908-CL-142636</t>
  </si>
  <si>
    <t>Yuan, Yuan 1908-CL-142637</t>
  </si>
  <si>
    <t>Hu, Yuli 1908-CL-142641</t>
  </si>
  <si>
    <t>Yan, Lei 1908-CL-142643</t>
  </si>
  <si>
    <t>Shi, Chuanchuan 1908-CL-142644</t>
  </si>
  <si>
    <t>Liu, Xiaoxia 1908-CL-142647</t>
  </si>
  <si>
    <t>Kan, Zhaohong 1908-CL-142648</t>
  </si>
  <si>
    <t>Cai, Jing 1908-CL-142649</t>
  </si>
  <si>
    <t>Du, Kongjia 1908-CL-142650</t>
  </si>
  <si>
    <t>Liu, Wanchao 1908-CL-142652</t>
  </si>
  <si>
    <t>Hu, Huaping 1908-CL-142653</t>
  </si>
  <si>
    <t>Liang, Sha 1908-CL-142658</t>
  </si>
  <si>
    <t>Wan, Li 1908-CL-142659</t>
  </si>
  <si>
    <t>Wang, Ning 1908-CL-142660</t>
  </si>
  <si>
    <t>Lin, Fangyu 1908-CL-142661</t>
  </si>
  <si>
    <t>Chen, Yiyun 1908-CL-142666</t>
  </si>
  <si>
    <t>Li, Zhihong 1908-CL-142671</t>
  </si>
  <si>
    <t>Zou, Feng 1908-CL-142672</t>
  </si>
  <si>
    <t>Han, Yi 1908-CL-142674</t>
  </si>
  <si>
    <t>Deng, Ming 1908-CL-142675</t>
  </si>
  <si>
    <t>Li, Lia 1908-CL-142676</t>
  </si>
  <si>
    <t>Feng, Yudong 1908-CL-142677</t>
  </si>
  <si>
    <t>Wu, Yuanyuan 1908-CL-142678</t>
  </si>
  <si>
    <t>Zhang, Fang 1908-CL-142679</t>
  </si>
  <si>
    <t>Zhang, Xiaorong 1908-CL-142680</t>
  </si>
  <si>
    <t>Zhuang, Jianming 1908-CL-142681</t>
  </si>
  <si>
    <t>Hu, Ming 1908-CL-142682</t>
  </si>
  <si>
    <t>Hu, Xinyan 1908-CL-142683</t>
  </si>
  <si>
    <t>Ji, Xiaofang 1908-CL-142684</t>
  </si>
  <si>
    <t>Shao, Yinghui 1908-CL-142686</t>
  </si>
  <si>
    <t>Luo, Wenxin 1908-CL-142687</t>
  </si>
  <si>
    <t>Chen, Qi 1908-CL-142690</t>
  </si>
  <si>
    <t>Fan, Yong 1908-CL-142692</t>
  </si>
  <si>
    <t>Cui, Yunxiao 1908-CL-142693</t>
  </si>
  <si>
    <t>Zhang, Meng 1908-CL-142694</t>
  </si>
  <si>
    <t>Lin, Yahua 1908-CL-142695</t>
  </si>
  <si>
    <t>Zhang, Jian 1908-CL-142696</t>
  </si>
  <si>
    <t>Lu, Yang 1908-CL-142697</t>
  </si>
  <si>
    <t>Wu, Chenting 1908-CL-142706</t>
  </si>
  <si>
    <t>Lou, Mingshan 1908-CL-142707</t>
  </si>
  <si>
    <t>Zhu, Gaoping 1908-CL-142708</t>
  </si>
  <si>
    <t>Huang, Dairong 1908-CL-142709</t>
  </si>
  <si>
    <t>Zhang, Nanlin 1908-CL-142711</t>
  </si>
  <si>
    <t>An, Zhirui 1908-CL-142712</t>
  </si>
  <si>
    <t>Song, Tao 1908-CL-142713</t>
  </si>
  <si>
    <t>Yang, Li 1908-CL-14271</t>
  </si>
  <si>
    <t>Yang, Le 1908-CL-142715</t>
  </si>
  <si>
    <t>Jia, Huifeng 1908-CL-142722</t>
  </si>
  <si>
    <t>Cao, Xinnan 1908-CL-142723</t>
  </si>
  <si>
    <t>Li, Liujian 1908-CL-142736</t>
  </si>
  <si>
    <t>Wang, Yulin 1908-CL-142737</t>
  </si>
  <si>
    <t>Huang, Luyao 1908-CL-142740</t>
  </si>
  <si>
    <t>Guo, Lin 1908-CL-142741</t>
  </si>
  <si>
    <t>Peng, Jianjun 1908-CL-142742</t>
  </si>
  <si>
    <t>Liu, Rui 1908-CL-142747</t>
  </si>
  <si>
    <t>Han, Jiagang 1908-CL-142748</t>
  </si>
  <si>
    <t>Zhang, Ting 1908-CL-142757</t>
  </si>
  <si>
    <t>Zhang, Zhongshu 1908-CL-142758</t>
  </si>
  <si>
    <t>Yang, Jun 1908-CL-142761</t>
  </si>
  <si>
    <t>Zhou, Yan 1908-CL-142762</t>
  </si>
  <si>
    <t>Zhang, Xuelin 1908-CL-142763</t>
  </si>
  <si>
    <t>Liu, Fanli 1908-CL-142766</t>
  </si>
  <si>
    <t>Chen, Chao 1908-CL-142767</t>
  </si>
  <si>
    <t>Liu, Zhi 1908-CL-142774</t>
  </si>
  <si>
    <t>Zhang, Jun 1908-CL-142775</t>
  </si>
  <si>
    <t>Wang, Peng 1908-CL-142776</t>
  </si>
  <si>
    <t>Han, Jiagang 1908-CL-142777</t>
  </si>
  <si>
    <t>Li, Junfeng 1908-CL-142778</t>
  </si>
  <si>
    <t>Liu, Qiong 1908-CL-142779</t>
  </si>
  <si>
    <t>Zhao, Xingyu 1908-CL-142780</t>
  </si>
  <si>
    <t>Lin, Haibin 1908-CL-142781</t>
  </si>
  <si>
    <t xml:space="preserve">Cancellation charge one nts for 2 rooms under Ref: 1521608 </t>
  </si>
  <si>
    <t>Gao, Junhua 1908-CL-142789</t>
  </si>
  <si>
    <t>Wang, Liangzu 1908-CL-142790</t>
  </si>
  <si>
    <t>Yang, Qisong 1908-CL-142795</t>
  </si>
  <si>
    <t>No show chare entire stay 2 rooms under ref.1511991</t>
  </si>
  <si>
    <t>Liu, Fei 1908-CL-142796</t>
  </si>
  <si>
    <t>No show chare entire stay 1 room under ref.1512004</t>
  </si>
  <si>
    <t>Yang, Weiyu 1908-CL-142798</t>
  </si>
  <si>
    <t>No show chare entire stay 1 room under ref.1511998</t>
  </si>
  <si>
    <t>Chen, Liben 1908-CL-142752</t>
  </si>
  <si>
    <t>added</t>
  </si>
  <si>
    <r>
      <rPr>
        <b/>
        <sz val="9"/>
        <color rgb="FFFF0000"/>
        <rFont val="Arial"/>
        <charset val="134"/>
      </rPr>
      <t xml:space="preserve">Reference to: </t>
    </r>
    <r>
      <rPr>
        <sz val="9"/>
        <color rgb="FFFF0000"/>
        <rFont val="Arial"/>
        <charset val="134"/>
      </rPr>
      <t>Tour Operator Contract 01 April to 31 October 2019</t>
    </r>
  </si>
  <si>
    <t>P190816145959489</t>
  </si>
  <si>
    <t>Invoices as guest check out from on 01 - 13 August 2019</t>
  </si>
  <si>
    <r>
      <rPr>
        <b/>
        <sz val="9"/>
        <rFont val="Arial"/>
        <charset val="134"/>
      </rPr>
      <t>Remarks</t>
    </r>
    <r>
      <rPr>
        <sz val="9"/>
        <rFont val="Arial"/>
        <charset val="134"/>
      </rPr>
      <t>: Some invoices are overdue date.</t>
    </r>
  </si>
  <si>
    <t xml:space="preserve">CIT Pre-Biy bookings from 01-31 July 2019 inclusive Guaranteed 372 room nts = 1,190,400 Baht (80% with non-refund) </t>
  </si>
  <si>
    <t>Rate 3200 Baht, Rate Code IWOTHPRE</t>
  </si>
  <si>
    <t xml:space="preserve">Guarenteed allotment 372 rooms for all month July 2019 with 7 days cut off </t>
  </si>
  <si>
    <t>Conf.</t>
  </si>
  <si>
    <t>Agent Ref.</t>
  </si>
  <si>
    <t xml:space="preserve">Gst name </t>
  </si>
  <si>
    <t xml:space="preserve">Rm type </t>
  </si>
  <si>
    <t xml:space="preserve">Period of stay </t>
  </si>
  <si>
    <t xml:space="preserve">No. of Nt </t>
  </si>
  <si>
    <t>Amount (THB)</t>
  </si>
  <si>
    <t>Xiao,Zhenhua</t>
  </si>
  <si>
    <t>TDBN</t>
  </si>
  <si>
    <t>29Jul-01Jul19</t>
  </si>
  <si>
    <t>Xiao,Yajing</t>
  </si>
  <si>
    <t>KNGN</t>
  </si>
  <si>
    <t>Zhang,Hong</t>
  </si>
  <si>
    <t>30Jun-01Jul 19</t>
  </si>
  <si>
    <t>*Dai, Xiaofang</t>
  </si>
  <si>
    <t>1-3 Jul 19</t>
  </si>
  <si>
    <t xml:space="preserve">Feng, Xiuping </t>
  </si>
  <si>
    <t>1-2 Jul 19</t>
  </si>
  <si>
    <t>1-3 Jul19</t>
  </si>
  <si>
    <t>*Ma, Liang</t>
  </si>
  <si>
    <t>*Shi, Junjie</t>
  </si>
  <si>
    <t>1-4 Jul 19</t>
  </si>
  <si>
    <t>*Wu, Ping</t>
  </si>
  <si>
    <t>1-6 Jul 19</t>
  </si>
  <si>
    <t>*Xiao, Yajing</t>
  </si>
  <si>
    <t>*Xiao, Zhenhua</t>
  </si>
  <si>
    <t>*Zeng, Yang</t>
  </si>
  <si>
    <t>Zhao, Lei</t>
  </si>
  <si>
    <t>Zhou, Anlin</t>
  </si>
  <si>
    <t>Zhou,  Yuxin</t>
  </si>
  <si>
    <t>2-5 Jul 19</t>
  </si>
  <si>
    <t>Ni, Chunxia</t>
  </si>
  <si>
    <t>2-4 Jul 19</t>
  </si>
  <si>
    <t>Qin, Wei</t>
  </si>
  <si>
    <t>Xu, Lifang</t>
  </si>
  <si>
    <t xml:space="preserve">Zhu, Ting </t>
  </si>
  <si>
    <t>Lin, Xu</t>
  </si>
  <si>
    <t>3-5 Jul 19</t>
  </si>
  <si>
    <t>Sun, Wei</t>
  </si>
  <si>
    <t>3-4 Jul 19</t>
  </si>
  <si>
    <t>Yu, Yang</t>
  </si>
  <si>
    <t>Zhao, Chengjun</t>
  </si>
  <si>
    <t>*Chen, Jing</t>
  </si>
  <si>
    <t>4-7 Jul 19</t>
  </si>
  <si>
    <t>Fei, Yangchang</t>
  </si>
  <si>
    <t>Tan, Chuancai</t>
  </si>
  <si>
    <t>4-5 Jul 19</t>
  </si>
  <si>
    <t>*Zhang, Li</t>
  </si>
  <si>
    <t>*Zhang, Yi</t>
  </si>
  <si>
    <t>4-6 Jul 19</t>
  </si>
  <si>
    <t>*Zhou, Jing</t>
  </si>
  <si>
    <t>*Zhou, Qi</t>
  </si>
  <si>
    <t>*Chen, Xiaoling</t>
  </si>
  <si>
    <t>5-9 Jul 19</t>
  </si>
  <si>
    <t>*Liu, Xiaohui</t>
  </si>
  <si>
    <t>5-7 Jul 19</t>
  </si>
  <si>
    <t>*Miao, Le</t>
  </si>
  <si>
    <t>*Wen, Saihui</t>
  </si>
  <si>
    <t>*Yang, Wenting</t>
  </si>
  <si>
    <t>*Yao, Sen</t>
  </si>
  <si>
    <t>*Zhang, Jiyao</t>
  </si>
  <si>
    <t>5-8 Jul 19</t>
  </si>
  <si>
    <t>*Zhang, Liyao</t>
  </si>
  <si>
    <t>*Cai, Man</t>
  </si>
  <si>
    <t>6-8 Jul 19</t>
  </si>
  <si>
    <t>*Li, Yunzhen</t>
  </si>
  <si>
    <t>6-9 Jul 19</t>
  </si>
  <si>
    <t>*Miao, Congyu</t>
  </si>
  <si>
    <t>*Zhu, Junna</t>
  </si>
  <si>
    <t>Lin, Xinxin</t>
  </si>
  <si>
    <t>7-9 Jul 19</t>
  </si>
  <si>
    <t>*Shi, Wenbo</t>
  </si>
  <si>
    <t>7-10 Jul 19</t>
  </si>
  <si>
    <t>Wang, Zhengsheng</t>
  </si>
  <si>
    <t>Guo, Jing</t>
  </si>
  <si>
    <t>8-11 Jul 19</t>
  </si>
  <si>
    <t>*Han, Li</t>
  </si>
  <si>
    <t>*Huang, Yufeng</t>
  </si>
  <si>
    <t>Peng, Yichen</t>
  </si>
  <si>
    <t>*Zhang, Xiaole</t>
  </si>
  <si>
    <t>8-12 Jul 19</t>
  </si>
  <si>
    <t>*Zhang, Yunping</t>
  </si>
  <si>
    <t>*Chang, Haixu</t>
  </si>
  <si>
    <t>9-12 Jul 19</t>
  </si>
  <si>
    <t>*He, Jianming</t>
  </si>
  <si>
    <t>Ren, Ruzhi</t>
  </si>
  <si>
    <t>9-10 Jul 19</t>
  </si>
  <si>
    <t>9-11 Jul 19</t>
  </si>
  <si>
    <t>*Zheng, Jia</t>
  </si>
  <si>
    <t>*Zheng, Zhonghua</t>
  </si>
  <si>
    <t>Zhou, Yuanyuan</t>
  </si>
  <si>
    <t>Guo, Yizhe</t>
  </si>
  <si>
    <t>10-11 Jul 19</t>
  </si>
  <si>
    <t>Kang, Jun</t>
  </si>
  <si>
    <t>10-12 Jul 19</t>
  </si>
  <si>
    <t>*Lin, Peitong</t>
  </si>
  <si>
    <t>*Liu, Lei</t>
  </si>
  <si>
    <t>10-13 Jul 19</t>
  </si>
  <si>
    <t>*Lu, Xuezhi</t>
  </si>
  <si>
    <t>Zou, Lin</t>
  </si>
  <si>
    <t>10-15 Jul 19</t>
  </si>
  <si>
    <t>Chen, Xiaojun</t>
  </si>
  <si>
    <t>11-13 Jul 19</t>
  </si>
  <si>
    <t>*Hao, Chenxi</t>
  </si>
  <si>
    <t>*Hao, Xiaoshuai</t>
  </si>
  <si>
    <t>He, Yunyu</t>
  </si>
  <si>
    <t>11-14 Jul 19</t>
  </si>
  <si>
    <t>Jin, Lianbin</t>
  </si>
  <si>
    <t>Jin, Tao</t>
  </si>
  <si>
    <t>*Shen, Ting</t>
  </si>
  <si>
    <t>11-12 Jul 19</t>
  </si>
  <si>
    <t>Xi, Jianfeng</t>
  </si>
  <si>
    <t>*Zhang, Yu</t>
  </si>
  <si>
    <t>*Chen, Zhao</t>
  </si>
  <si>
    <t>12-18 Jul 19</t>
  </si>
  <si>
    <t>*Fang, Xinggang</t>
  </si>
  <si>
    <t>12-14 Jul 19</t>
  </si>
  <si>
    <t>Wang, Qiang</t>
  </si>
  <si>
    <t>12-15 Jul 19</t>
  </si>
  <si>
    <t>Yan, Hongliang</t>
  </si>
  <si>
    <t>*Yu, Jie</t>
  </si>
  <si>
    <t>Zhu, Qiutao</t>
  </si>
  <si>
    <t>*Hou, Xiaojin</t>
  </si>
  <si>
    <t>13-18 Jul 19</t>
  </si>
  <si>
    <t>Lyu, Kaili</t>
  </si>
  <si>
    <t>*Ma, Jin</t>
  </si>
  <si>
    <t>13-16 Jul 19</t>
  </si>
  <si>
    <t>Shi, Chuang</t>
  </si>
  <si>
    <t xml:space="preserve">Yang, Xiuying </t>
  </si>
  <si>
    <t>*Shen, Jianhua</t>
  </si>
  <si>
    <t>14-16 Jul 19</t>
  </si>
  <si>
    <t>*Song, Congjian</t>
  </si>
  <si>
    <t>14-17 Jul 19</t>
  </si>
  <si>
    <t>*Wang, Lei</t>
  </si>
  <si>
    <t>Yang, Lina</t>
  </si>
  <si>
    <t>Yu, Le</t>
  </si>
  <si>
    <t>*Chen, Liang</t>
  </si>
  <si>
    <t>15-19 Jul 19</t>
  </si>
  <si>
    <t>*Yan, Yan</t>
  </si>
  <si>
    <t>15-18 Jul 19</t>
  </si>
  <si>
    <t>*Zhang, Xiaofeng</t>
  </si>
  <si>
    <t>15-17 Jul 19</t>
  </si>
  <si>
    <t>Chen, Minxia</t>
  </si>
  <si>
    <t>16-18 Jul 19</t>
  </si>
  <si>
    <t>Liu, Chengzhi</t>
  </si>
  <si>
    <t>16-20 Jul 19</t>
  </si>
  <si>
    <t>Sun, Tao</t>
  </si>
  <si>
    <t>*Xu, Jinbo</t>
  </si>
  <si>
    <t>16-19 Jul 19</t>
  </si>
  <si>
    <t>Dong, Kun</t>
  </si>
  <si>
    <t>17-19 Jul 19</t>
  </si>
  <si>
    <t>Dong, Xu</t>
  </si>
  <si>
    <t>Han, Feng Yun</t>
  </si>
  <si>
    <t xml:space="preserve">Li, Zhihong </t>
  </si>
  <si>
    <t>Luo, Weiwei</t>
  </si>
  <si>
    <t>17-20 Jul 19</t>
  </si>
  <si>
    <t>18-20 Jul 19</t>
  </si>
  <si>
    <t xml:space="preserve">Chen, Wenhui </t>
  </si>
  <si>
    <t>Huang, Jinglan</t>
  </si>
  <si>
    <t>Liu, Jianfeng</t>
  </si>
  <si>
    <t>kngn</t>
  </si>
  <si>
    <t>18-22 Jul 19</t>
  </si>
  <si>
    <t>Luo, Lu</t>
  </si>
  <si>
    <t>Wang, Liying Lily</t>
  </si>
  <si>
    <t>Wang, Xiaohua</t>
  </si>
  <si>
    <t>Jin, Jin</t>
  </si>
  <si>
    <t>19-21 Jul 19</t>
  </si>
  <si>
    <t xml:space="preserve">Liu,  Juncheng </t>
  </si>
  <si>
    <t>19-23 Jul 19</t>
  </si>
  <si>
    <t>Liu, Xinlu</t>
  </si>
  <si>
    <t>Wang, Tingshan</t>
  </si>
  <si>
    <t>19-20 Jul 19</t>
  </si>
  <si>
    <t>Zhao, Wei</t>
  </si>
  <si>
    <t>*Bi, Bo</t>
  </si>
  <si>
    <t>20-26 Jul 19</t>
  </si>
  <si>
    <t xml:space="preserve">Li, Yumeng </t>
  </si>
  <si>
    <t>20-23 Jul 19</t>
  </si>
  <si>
    <t>*Lin, Jianli</t>
  </si>
  <si>
    <t>Lu, Yang</t>
  </si>
  <si>
    <t>20-22 Jul 19</t>
  </si>
  <si>
    <t>(3200+3400)</t>
  </si>
  <si>
    <t>Pan, king</t>
  </si>
  <si>
    <t>*Xu, Lian</t>
  </si>
  <si>
    <t>20-25 Jul 19</t>
  </si>
  <si>
    <t>Zhang, Xiaohui</t>
  </si>
  <si>
    <t>Zhang, Zhiqiang</t>
  </si>
  <si>
    <t>*Zheng, Ying</t>
  </si>
  <si>
    <t>*Xiao, Bo</t>
  </si>
  <si>
    <t>21-26 Jul 19</t>
  </si>
  <si>
    <t>Ye, Xiao</t>
  </si>
  <si>
    <t>21-25 Jul 19</t>
  </si>
  <si>
    <t>*Wang, Minmin</t>
  </si>
  <si>
    <t>22-24 Jul 19</t>
  </si>
  <si>
    <t>*Xu, Luzheng</t>
  </si>
  <si>
    <t>22-26 Jul 19</t>
  </si>
  <si>
    <t>*Xu, Xin</t>
  </si>
  <si>
    <t>22-27 Jul 19</t>
  </si>
  <si>
    <t>*Zhang, Dongsheng</t>
  </si>
  <si>
    <t>22-25 Jul 19</t>
  </si>
  <si>
    <t>Zhang, Yuzhou</t>
  </si>
  <si>
    <t>(9600+4500 Extra person for 3nts)</t>
  </si>
  <si>
    <t>Jiang, Rui</t>
  </si>
  <si>
    <t>23-28 Jul 19</t>
  </si>
  <si>
    <t>*Wan, Fuqing</t>
  </si>
  <si>
    <t>23-25 Jul 19</t>
  </si>
  <si>
    <t>*Wang, Ye</t>
  </si>
  <si>
    <t>Xu, Shifang</t>
  </si>
  <si>
    <t>*Zeng, Shuguang</t>
  </si>
  <si>
    <t>23-24 Jul 19</t>
  </si>
  <si>
    <t>*Chen, Yini</t>
  </si>
  <si>
    <t>24-26 Jul 19</t>
  </si>
  <si>
    <t>*Miao, Yanqing</t>
  </si>
  <si>
    <t>*Wei, Song</t>
  </si>
  <si>
    <t>24-28 Jul 19</t>
  </si>
  <si>
    <t>*Zhou, Yinqiu</t>
  </si>
  <si>
    <t>Bai, Ye</t>
  </si>
  <si>
    <t>25-26 Jul 19</t>
  </si>
  <si>
    <t>*Wang, Qiuyi</t>
  </si>
  <si>
    <t>25-27 Jul 19</t>
  </si>
  <si>
    <t>Wu, Xiaoli</t>
  </si>
  <si>
    <t>*Ye, Jing</t>
  </si>
  <si>
    <t>25-29 Jul 19</t>
  </si>
  <si>
    <t>Zhou, Kun</t>
  </si>
  <si>
    <t>*Chen, Chun</t>
  </si>
  <si>
    <t>26-29 Jul 19</t>
  </si>
  <si>
    <t>*Cheng, Lianguang</t>
  </si>
  <si>
    <t>Lu, Xiang</t>
  </si>
  <si>
    <t>26-30 Jul 19</t>
  </si>
  <si>
    <t>Ma, Min</t>
  </si>
  <si>
    <t>Sun, Qi</t>
  </si>
  <si>
    <t>26-28 Jul 19</t>
  </si>
  <si>
    <t>*Wu, Zheguang</t>
  </si>
  <si>
    <t>*Zhu, Shuying</t>
  </si>
  <si>
    <t>*Ji, Feng</t>
  </si>
  <si>
    <t>27-29 Jul 19</t>
  </si>
  <si>
    <t>*Lu, Yan</t>
  </si>
  <si>
    <t>ZHANG/CHUNAI</t>
  </si>
  <si>
    <t>27 Jul - 01Aug 19</t>
  </si>
  <si>
    <t>*Zhang, Xiao</t>
  </si>
  <si>
    <t>Jian, Chaokun</t>
  </si>
  <si>
    <t>28-30 Jul 19</t>
  </si>
  <si>
    <t>*Lyu, Jinling</t>
  </si>
  <si>
    <t>28Jul-02Aug 19</t>
  </si>
  <si>
    <t>Nie, Ping</t>
  </si>
  <si>
    <t>1550496, 1550584,1550585</t>
  </si>
  <si>
    <t>Guo, Lifang</t>
  </si>
  <si>
    <t>29Jul-02Aug 19</t>
  </si>
  <si>
    <t>*Song, Shufen</t>
  </si>
  <si>
    <t>*Song, Shuling</t>
  </si>
  <si>
    <t>*Wang, Dongmei</t>
  </si>
  <si>
    <t>Xia, Xian</t>
  </si>
  <si>
    <t>29Jul-01Aug 19</t>
  </si>
  <si>
    <t>Xue, Xiaochen</t>
  </si>
  <si>
    <t>*Yan, Lei</t>
  </si>
  <si>
    <t>*Zhou, Xiyan</t>
  </si>
  <si>
    <t>*Chen, Yiyun</t>
  </si>
  <si>
    <t>30Jul-01Aug 19</t>
  </si>
  <si>
    <t>*Shi, Chuanchuan</t>
  </si>
  <si>
    <t>30-31Jul 19</t>
  </si>
  <si>
    <t>*Su, Yunbo</t>
  </si>
  <si>
    <t>*Wang, Yonghong</t>
  </si>
  <si>
    <t>30Jul-04Aug 19</t>
  </si>
  <si>
    <t>*Du, Yansheng</t>
  </si>
  <si>
    <t>31Jul-02Aug 19</t>
  </si>
  <si>
    <t>*Shen, Yi</t>
  </si>
  <si>
    <t>31Jul-03Aug 19</t>
  </si>
  <si>
    <t xml:space="preserve">Total used pre-buy = 1,552,500 Baht  </t>
  </si>
  <si>
    <t>P190816144346489</t>
  </si>
  <si>
    <t>Deducted for Pre-paid 80%  = 372*3200 = 1,190,400 Baht.</t>
  </si>
  <si>
    <t xml:space="preserve">Invoicning for overused pre-buy = 362,100 Baht </t>
  </si>
  <si>
    <t>Have to pay extra total amount</t>
  </si>
  <si>
    <t xml:space="preserve">Moon, Hyemi </t>
  </si>
  <si>
    <t xml:space="preserve">Feng, Zijian </t>
  </si>
  <si>
    <t xml:space="preserve">Tong, Lan </t>
  </si>
  <si>
    <t xml:space="preserve">Qin, Amanda </t>
  </si>
  <si>
    <t>Xu, Xiaolan</t>
  </si>
  <si>
    <t xml:space="preserve">Zong, Minfang </t>
  </si>
  <si>
    <t xml:space="preserve">Chen, Xiaowen </t>
  </si>
  <si>
    <t xml:space="preserve">Xu, Yue </t>
  </si>
  <si>
    <t xml:space="preserve">Zhou, Yuanyuan </t>
  </si>
  <si>
    <t>Peng, Wanjun</t>
  </si>
  <si>
    <t xml:space="preserve">Du, XianDong </t>
  </si>
  <si>
    <t xml:space="preserve">Zhou, Tingting </t>
  </si>
  <si>
    <t xml:space="preserve">Wang, Yuchen </t>
  </si>
  <si>
    <t xml:space="preserve">Yu, Jianlan </t>
  </si>
  <si>
    <t xml:space="preserve">Guo, Yi Zhe </t>
  </si>
  <si>
    <t xml:space="preserve">Diao, Jingyi </t>
  </si>
  <si>
    <t xml:space="preserve">Huang, Jinglan </t>
  </si>
  <si>
    <t xml:space="preserve">Luo, Lu </t>
  </si>
  <si>
    <t>Qi, Duanduan</t>
  </si>
  <si>
    <t xml:space="preserve">Wei, Tingting </t>
  </si>
  <si>
    <t xml:space="preserve">Lu, Yang </t>
  </si>
  <si>
    <t xml:space="preserve">Yao, Yuan </t>
  </si>
  <si>
    <t xml:space="preserve">Wu, Jiachun </t>
  </si>
  <si>
    <t xml:space="preserve">Wang, Tingshan </t>
  </si>
  <si>
    <t>Yu, Chenghao</t>
  </si>
  <si>
    <t>Yu, Wenjie</t>
  </si>
  <si>
    <t xml:space="preserve">Yang, Chunchun </t>
  </si>
  <si>
    <t>Jin, Shuiying</t>
  </si>
  <si>
    <t xml:space="preserve">Chen, Xuemei </t>
  </si>
  <si>
    <t xml:space="preserve">Pan, Ningyu </t>
  </si>
  <si>
    <t xml:space="preserve">Bai, Ye </t>
  </si>
  <si>
    <t xml:space="preserve">Wu, Xiaoli </t>
  </si>
  <si>
    <t xml:space="preserve">Dong, Aiqin </t>
  </si>
  <si>
    <t>Xu, Fangyuan</t>
  </si>
  <si>
    <t xml:space="preserve">Jiang, Mei </t>
  </si>
  <si>
    <t>Huang, Yongjun</t>
  </si>
  <si>
    <t>Jian, Zhenxi</t>
  </si>
  <si>
    <t xml:space="preserve">Ou, Jianping </t>
  </si>
  <si>
    <t xml:space="preserve">Hong, Yibin </t>
  </si>
  <si>
    <t>Schumacher, Zachary Allen</t>
  </si>
  <si>
    <t>Invoices as guest check out from on 09 - 31 July 2019</t>
  </si>
  <si>
    <t>P190801161048489</t>
  </si>
</sst>
</file>

<file path=xl/styles.xml><?xml version="1.0" encoding="utf-8"?>
<styleSheet xmlns="http://schemas.openxmlformats.org/spreadsheetml/2006/main">
  <numFmts count="8">
    <numFmt numFmtId="176" formatCode="[$-409]d\-mmm\-yy;@"/>
    <numFmt numFmtId="177" formatCode="_(* #,##0.00_);_(* \(#,##0.00\);_(* &quot;-&quot;??_);_(@_)"/>
    <numFmt numFmtId="178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[$-409]d/mmm/yy;@"/>
    <numFmt numFmtId="180" formatCode="0_ "/>
  </numFmts>
  <fonts count="102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color theme="0"/>
      <name val="Arial"/>
      <charset val="134"/>
    </font>
    <font>
      <sz val="10"/>
      <name val="Arial"/>
      <charset val="0"/>
    </font>
    <font>
      <b/>
      <sz val="10"/>
      <color rgb="FF000000"/>
      <name val="Times New Roman"/>
      <charset val="134"/>
    </font>
    <font>
      <sz val="10"/>
      <color rgb="FF000000"/>
      <name val="Times-Roman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9"/>
      <name val="Times New Roman"/>
      <charset val="134"/>
    </font>
    <font>
      <sz val="9"/>
      <color theme="0"/>
      <name val="Times New Roman"/>
      <charset val="134"/>
    </font>
    <font>
      <sz val="10.5"/>
      <color rgb="FF333333"/>
      <name val="Helvetica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9"/>
      <color theme="0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-Roman"/>
      <charset val="134"/>
    </font>
    <font>
      <sz val="10"/>
      <color rgb="FFC00000"/>
      <name val="Times-Roman"/>
      <charset val="134"/>
    </font>
    <font>
      <sz val="9"/>
      <color rgb="FFC00000"/>
      <name val="Arial"/>
      <charset val="134"/>
    </font>
    <font>
      <sz val="9"/>
      <color rgb="FFFF0000"/>
      <name val="Arial"/>
      <charset val="134"/>
    </font>
    <font>
      <sz val="16"/>
      <color rgb="FFFF0000"/>
      <name val="Arial"/>
      <charset val="134"/>
    </font>
    <font>
      <sz val="10.5"/>
      <color rgb="FF0000FF"/>
      <name val="Helvetica"/>
      <charset val="134"/>
    </font>
    <font>
      <sz val="10.6"/>
      <color rgb="FF333333"/>
      <name val="Helvetica"/>
      <charset val="134"/>
    </font>
    <font>
      <sz val="11.25"/>
      <color rgb="FF333333"/>
      <name val="Helvetica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b/>
      <sz val="10.6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i/>
      <sz val="11"/>
      <color indexed="23"/>
      <name val="Calibri"/>
      <charset val="134"/>
    </font>
    <font>
      <b/>
      <sz val="11"/>
      <color indexed="8"/>
      <name val="Calibri"/>
      <charset val="134"/>
    </font>
    <font>
      <b/>
      <sz val="13"/>
      <color indexed="56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color rgb="FF000000"/>
      <name val="Times New Roman"/>
      <charset val="134"/>
    </font>
    <font>
      <b/>
      <u/>
      <sz val="10"/>
      <name val="Arial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42" fontId="31" fillId="0" borderId="0" applyFont="0" applyFill="0" applyBorder="0" applyAlignment="0" applyProtection="0">
      <alignment vertical="center"/>
    </xf>
    <xf numFmtId="0" fontId="76" fillId="42" borderId="0" applyNumberFormat="0" applyBorder="0" applyAlignment="0" applyProtection="0"/>
    <xf numFmtId="0" fontId="80" fillId="40" borderId="46" applyNumberFormat="0" applyAlignment="0" applyProtection="0"/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76" fillId="36" borderId="0" applyNumberFormat="0" applyBorder="0" applyAlignment="0" applyProtection="0"/>
    <xf numFmtId="0" fontId="78" fillId="37" borderId="0" applyNumberFormat="0" applyBorder="0" applyAlignment="0" applyProtection="0"/>
    <xf numFmtId="178" fontId="0" fillId="0" borderId="0" applyFont="0" applyFill="0" applyBorder="0" applyAlignment="0" applyProtection="0"/>
    <xf numFmtId="0" fontId="79" fillId="36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31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47" borderId="50" applyNumberFormat="0" applyFont="0" applyAlignment="0" applyProtection="0"/>
    <xf numFmtId="0" fontId="79" fillId="46" borderId="0" applyNumberFormat="0" applyBorder="0" applyAlignment="0" applyProtection="0"/>
    <xf numFmtId="0" fontId="7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4" fillId="0" borderId="49" applyNumberFormat="0" applyFill="0" applyAlignment="0" applyProtection="0"/>
    <xf numFmtId="0" fontId="90" fillId="0" borderId="52" applyNumberFormat="0" applyFill="0" applyAlignment="0" applyProtection="0"/>
    <xf numFmtId="0" fontId="79" fillId="39" borderId="0" applyNumberFormat="0" applyBorder="0" applyAlignment="0" applyProtection="0"/>
    <xf numFmtId="0" fontId="77" fillId="0" borderId="47" applyNumberFormat="0" applyFill="0" applyAlignment="0" applyProtection="0"/>
    <xf numFmtId="0" fontId="79" fillId="38" borderId="0" applyNumberFormat="0" applyBorder="0" applyAlignment="0" applyProtection="0"/>
    <xf numFmtId="0" fontId="91" fillId="52" borderId="53" applyNumberFormat="0" applyAlignment="0" applyProtection="0"/>
    <xf numFmtId="0" fontId="92" fillId="52" borderId="46" applyNumberFormat="0" applyAlignment="0" applyProtection="0"/>
    <xf numFmtId="0" fontId="93" fillId="54" borderId="54" applyNumberFormat="0" applyAlignment="0" applyProtection="0"/>
    <xf numFmtId="0" fontId="76" fillId="40" borderId="0" applyNumberFormat="0" applyBorder="0" applyAlignment="0" applyProtection="0"/>
    <xf numFmtId="0" fontId="79" fillId="51" borderId="0" applyNumberFormat="0" applyBorder="0" applyAlignment="0" applyProtection="0"/>
    <xf numFmtId="0" fontId="83" fillId="0" borderId="48" applyNumberFormat="0" applyFill="0" applyAlignment="0" applyProtection="0"/>
    <xf numFmtId="0" fontId="89" fillId="0" borderId="51" applyNumberFormat="0" applyFill="0" applyAlignment="0" applyProtection="0"/>
    <xf numFmtId="0" fontId="81" fillId="42" borderId="0" applyNumberFormat="0" applyBorder="0" applyAlignment="0" applyProtection="0"/>
    <xf numFmtId="0" fontId="82" fillId="45" borderId="0" applyNumberFormat="0" applyBorder="0" applyAlignment="0" applyProtection="0"/>
    <xf numFmtId="0" fontId="76" fillId="53" borderId="0" applyNumberFormat="0" applyBorder="0" applyAlignment="0" applyProtection="0"/>
    <xf numFmtId="0" fontId="79" fillId="50" borderId="0" applyNumberFormat="0" applyBorder="0" applyAlignment="0" applyProtection="0"/>
    <xf numFmtId="0" fontId="76" fillId="41" borderId="0" applyNumberFormat="0" applyBorder="0" applyAlignment="0" applyProtection="0"/>
    <xf numFmtId="0" fontId="76" fillId="35" borderId="0" applyNumberFormat="0" applyBorder="0" applyAlignment="0" applyProtection="0"/>
    <xf numFmtId="0" fontId="76" fillId="37" borderId="0" applyNumberFormat="0" applyBorder="0" applyAlignment="0" applyProtection="0"/>
    <xf numFmtId="0" fontId="76" fillId="46" borderId="0" applyNumberFormat="0" applyBorder="0" applyAlignment="0" applyProtection="0"/>
    <xf numFmtId="0" fontId="79" fillId="49" borderId="0" applyNumberFormat="0" applyBorder="0" applyAlignment="0" applyProtection="0"/>
    <xf numFmtId="0" fontId="79" fillId="38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9" fillId="44" borderId="0" applyNumberFormat="0" applyBorder="0" applyAlignment="0" applyProtection="0"/>
    <xf numFmtId="0" fontId="76" fillId="35" borderId="0" applyNumberFormat="0" applyBorder="0" applyAlignment="0" applyProtection="0"/>
    <xf numFmtId="0" fontId="79" fillId="44" borderId="0" applyNumberFormat="0" applyBorder="0" applyAlignment="0" applyProtection="0"/>
    <xf numFmtId="0" fontId="79" fillId="48" borderId="0" applyNumberFormat="0" applyBorder="0" applyAlignment="0" applyProtection="0"/>
    <xf numFmtId="0" fontId="76" fillId="33" borderId="0" applyNumberFormat="0" applyBorder="0" applyAlignment="0" applyProtection="0"/>
    <xf numFmtId="0" fontId="79" fillId="43" borderId="0" applyNumberFormat="0" applyBorder="0" applyAlignment="0" applyProtection="0"/>
  </cellStyleXfs>
  <cellXfs count="704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9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8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8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8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8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8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8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8" fontId="2" fillId="0" borderId="5" xfId="8" applyFont="1" applyFill="1" applyBorder="1" applyProtection="1"/>
    <xf numFmtId="178" fontId="9" fillId="0" borderId="0" xfId="8" applyFont="1"/>
    <xf numFmtId="178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8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8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8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/>
    <xf numFmtId="0" fontId="10" fillId="0" borderId="0" xfId="0" applyFont="1"/>
    <xf numFmtId="0" fontId="16" fillId="0" borderId="0" xfId="0" applyFont="1" applyFill="1" applyBorder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10" fillId="0" borderId="8" xfId="0" applyFont="1" applyFill="1" applyBorder="1" applyAlignment="1" applyProtection="1">
      <alignment horizontal="center"/>
      <protection locked="0"/>
    </xf>
    <xf numFmtId="0" fontId="18" fillId="0" borderId="9" xfId="0" applyFont="1" applyBorder="1" applyAlignment="1">
      <alignment horizontal="center"/>
    </xf>
    <xf numFmtId="1" fontId="10" fillId="0" borderId="9" xfId="0" applyNumberFormat="1" applyFont="1" applyFill="1" applyBorder="1" applyAlignment="1" applyProtection="1">
      <alignment horizontal="center"/>
      <protection locked="0"/>
    </xf>
    <xf numFmtId="15" fontId="10" fillId="0" borderId="9" xfId="0" applyNumberFormat="1" applyFont="1" applyFill="1" applyBorder="1" applyAlignment="1" applyProtection="1">
      <protection locked="0"/>
    </xf>
    <xf numFmtId="14" fontId="18" fillId="0" borderId="9" xfId="0" applyNumberFormat="1" applyFont="1" applyBorder="1"/>
    <xf numFmtId="0" fontId="10" fillId="0" borderId="9" xfId="0" applyFont="1" applyFill="1" applyBorder="1" applyAlignment="1">
      <alignment horizontal="center" vertical="center"/>
    </xf>
    <xf numFmtId="4" fontId="18" fillId="0" borderId="9" xfId="0" applyNumberFormat="1" applyFont="1" applyBorder="1"/>
    <xf numFmtId="0" fontId="18" fillId="0" borderId="8" xfId="0" applyFont="1" applyBorder="1" applyAlignment="1">
      <alignment horizontal="center"/>
    </xf>
    <xf numFmtId="1" fontId="10" fillId="0" borderId="8" xfId="0" applyNumberFormat="1" applyFont="1" applyFill="1" applyBorder="1" applyAlignment="1" applyProtection="1">
      <alignment horizontal="center"/>
      <protection locked="0"/>
    </xf>
    <xf numFmtId="15" fontId="10" fillId="0" borderId="8" xfId="0" applyNumberFormat="1" applyFont="1" applyFill="1" applyBorder="1" applyAlignment="1" applyProtection="1">
      <protection locked="0"/>
    </xf>
    <xf numFmtId="14" fontId="18" fillId="0" borderId="8" xfId="0" applyNumberFormat="1" applyFont="1" applyBorder="1"/>
    <xf numFmtId="0" fontId="10" fillId="0" borderId="8" xfId="0" applyFont="1" applyFill="1" applyBorder="1" applyAlignment="1">
      <alignment horizontal="center" vertical="center"/>
    </xf>
    <xf numFmtId="4" fontId="18" fillId="0" borderId="8" xfId="0" applyNumberFormat="1" applyFont="1" applyBorder="1"/>
    <xf numFmtId="0" fontId="18" fillId="10" borderId="8" xfId="0" applyFont="1" applyFill="1" applyBorder="1" applyAlignment="1">
      <alignment horizontal="center"/>
    </xf>
    <xf numFmtId="1" fontId="10" fillId="10" borderId="8" xfId="0" applyNumberFormat="1" applyFont="1" applyFill="1" applyBorder="1" applyAlignment="1" applyProtection="1">
      <alignment horizontal="center"/>
      <protection locked="0"/>
    </xf>
    <xf numFmtId="15" fontId="10" fillId="10" borderId="8" xfId="0" applyNumberFormat="1" applyFont="1" applyFill="1" applyBorder="1" applyAlignment="1" applyProtection="1">
      <protection locked="0"/>
    </xf>
    <xf numFmtId="14" fontId="18" fillId="10" borderId="8" xfId="0" applyNumberFormat="1" applyFont="1" applyFill="1" applyBorder="1"/>
    <xf numFmtId="0" fontId="10" fillId="10" borderId="8" xfId="0" applyFont="1" applyFill="1" applyBorder="1" applyAlignment="1">
      <alignment horizontal="center" vertical="center"/>
    </xf>
    <xf numFmtId="4" fontId="18" fillId="10" borderId="8" xfId="0" applyNumberFormat="1" applyFont="1" applyFill="1" applyBorder="1"/>
    <xf numFmtId="0" fontId="18" fillId="9" borderId="8" xfId="0" applyFont="1" applyFill="1" applyBorder="1" applyAlignment="1">
      <alignment horizontal="center"/>
    </xf>
    <xf numFmtId="1" fontId="10" fillId="9" borderId="8" xfId="0" applyNumberFormat="1" applyFont="1" applyFill="1" applyBorder="1" applyAlignment="1" applyProtection="1">
      <alignment horizontal="center"/>
      <protection locked="0"/>
    </xf>
    <xf numFmtId="15" fontId="10" fillId="9" borderId="8" xfId="0" applyNumberFormat="1" applyFont="1" applyFill="1" applyBorder="1" applyAlignment="1" applyProtection="1">
      <protection locked="0"/>
    </xf>
    <xf numFmtId="14" fontId="18" fillId="9" borderId="8" xfId="0" applyNumberFormat="1" applyFont="1" applyFill="1" applyBorder="1"/>
    <xf numFmtId="0" fontId="10" fillId="9" borderId="8" xfId="0" applyFont="1" applyFill="1" applyBorder="1" applyAlignment="1">
      <alignment horizontal="center" vertical="center"/>
    </xf>
    <xf numFmtId="4" fontId="18" fillId="9" borderId="8" xfId="0" applyNumberFormat="1" applyFont="1" applyFill="1" applyBorder="1"/>
    <xf numFmtId="0" fontId="18" fillId="0" borderId="0" xfId="0" applyFont="1" applyAlignment="1">
      <alignment horizontal="center"/>
    </xf>
    <xf numFmtId="1" fontId="10" fillId="0" borderId="10" xfId="0" applyNumberFormat="1" applyFont="1" applyFill="1" applyBorder="1" applyAlignment="1" applyProtection="1">
      <alignment horizontal="center"/>
      <protection locked="0"/>
    </xf>
    <xf numFmtId="15" fontId="10" fillId="0" borderId="10" xfId="0" applyNumberFormat="1" applyFont="1" applyFill="1" applyBorder="1" applyAlignment="1" applyProtection="1">
      <protection locked="0"/>
    </xf>
    <xf numFmtId="14" fontId="18" fillId="0" borderId="0" xfId="0" applyNumberFormat="1" applyFont="1"/>
    <xf numFmtId="0" fontId="10" fillId="0" borderId="10" xfId="0" applyFont="1" applyFill="1" applyBorder="1" applyAlignment="1">
      <alignment horizontal="center" vertical="center"/>
    </xf>
    <xf numFmtId="4" fontId="18" fillId="0" borderId="0" xfId="0" applyNumberFormat="1" applyFont="1"/>
    <xf numFmtId="0" fontId="19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/>
    <xf numFmtId="0" fontId="20" fillId="0" borderId="0" xfId="0" applyFont="1"/>
    <xf numFmtId="0" fontId="10" fillId="0" borderId="0" xfId="0" applyFont="1" applyFill="1"/>
    <xf numFmtId="0" fontId="18" fillId="0" borderId="8" xfId="0" applyFont="1" applyFill="1" applyBorder="1" applyAlignment="1">
      <alignment horizontal="center"/>
    </xf>
    <xf numFmtId="15" fontId="10" fillId="0" borderId="11" xfId="0" applyNumberFormat="1" applyFont="1" applyFill="1" applyBorder="1" applyAlignment="1" applyProtection="1">
      <protection locked="0"/>
    </xf>
    <xf numFmtId="14" fontId="18" fillId="0" borderId="8" xfId="0" applyNumberFormat="1" applyFont="1" applyFill="1" applyBorder="1"/>
    <xf numFmtId="4" fontId="18" fillId="0" borderId="8" xfId="0" applyNumberFormat="1" applyFont="1" applyFill="1" applyBorder="1"/>
    <xf numFmtId="0" fontId="10" fillId="0" borderId="12" xfId="0" applyFont="1" applyFill="1" applyBorder="1" applyAlignment="1" applyProtection="1">
      <alignment horizontal="center"/>
      <protection locked="0"/>
    </xf>
    <xf numFmtId="0" fontId="10" fillId="0" borderId="12" xfId="0" applyNumberFormat="1" applyFont="1" applyFill="1" applyBorder="1" applyAlignment="1" applyProtection="1">
      <alignment horizontal="center"/>
      <protection locked="0"/>
    </xf>
    <xf numFmtId="1" fontId="10" fillId="0" borderId="12" xfId="0" applyNumberFormat="1" applyFont="1" applyFill="1" applyBorder="1" applyAlignment="1" applyProtection="1">
      <alignment horizontal="center"/>
      <protection locked="0"/>
    </xf>
    <xf numFmtId="15" fontId="10" fillId="0" borderId="13" xfId="0" applyNumberFormat="1" applyFont="1" applyFill="1" applyBorder="1" applyAlignment="1" applyProtection="1">
      <protection locked="0"/>
    </xf>
    <xf numFmtId="15" fontId="10" fillId="0" borderId="12" xfId="0" applyNumberFormat="1" applyFont="1" applyFill="1" applyBorder="1" applyAlignment="1" applyProtection="1">
      <protection locked="0"/>
    </xf>
    <xf numFmtId="0" fontId="10" fillId="0" borderId="12" xfId="0" applyFont="1" applyFill="1" applyBorder="1"/>
    <xf numFmtId="178" fontId="10" fillId="0" borderId="12" xfId="8" applyFont="1" applyFill="1" applyBorder="1" applyProtection="1">
      <protection locked="0"/>
    </xf>
    <xf numFmtId="0" fontId="13" fillId="11" borderId="0" xfId="0" applyFont="1" applyFill="1" applyAlignment="1">
      <alignment vertical="center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8" fontId="0" fillId="11" borderId="5" xfId="8" applyFont="1" applyFill="1" applyBorder="1" applyProtection="1"/>
    <xf numFmtId="0" fontId="21" fillId="11" borderId="5" xfId="0" applyFont="1" applyFill="1" applyBorder="1" applyAlignment="1" applyProtection="1">
      <alignment horizontal="right"/>
    </xf>
    <xf numFmtId="0" fontId="0" fillId="0" borderId="0" xfId="0" applyFont="1" applyFill="1"/>
    <xf numFmtId="15" fontId="0" fillId="0" borderId="0" xfId="0" applyNumberFormat="1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right"/>
    </xf>
    <xf numFmtId="178" fontId="0" fillId="0" borderId="14" xfId="8" applyFont="1" applyFill="1" applyBorder="1" applyProtection="1"/>
    <xf numFmtId="0" fontId="10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15" fontId="15" fillId="0" borderId="0" xfId="0" applyNumberFormat="1" applyFont="1" applyFill="1" applyBorder="1" applyAlignment="1" applyProtection="1">
      <alignment horizontal="center"/>
    </xf>
    <xf numFmtId="178" fontId="15" fillId="0" borderId="0" xfId="8" applyFont="1" applyFill="1" applyBorder="1" applyProtection="1"/>
    <xf numFmtId="0" fontId="22" fillId="0" borderId="0" xfId="0" applyFont="1" applyFill="1" applyBorder="1" applyAlignment="1" applyProtection="1">
      <alignment horizontal="right"/>
    </xf>
    <xf numFmtId="0" fontId="23" fillId="0" borderId="0" xfId="0" applyFont="1"/>
    <xf numFmtId="0" fontId="10" fillId="0" borderId="0" xfId="0" applyFont="1" applyAlignment="1">
      <alignment vertical="center"/>
    </xf>
    <xf numFmtId="0" fontId="0" fillId="0" borderId="0" xfId="0" applyFont="1"/>
    <xf numFmtId="178" fontId="0" fillId="0" borderId="0" xfId="0" applyNumberFormat="1" applyFont="1" applyFill="1"/>
    <xf numFmtId="0" fontId="24" fillId="11" borderId="6" xfId="0" applyFont="1" applyFill="1" applyBorder="1" applyAlignment="1" applyProtection="1">
      <alignment horizontal="center" vertical="top" shrinkToFit="1"/>
    </xf>
    <xf numFmtId="0" fontId="25" fillId="11" borderId="6" xfId="0" applyFont="1" applyFill="1" applyBorder="1" applyAlignment="1" applyProtection="1">
      <alignment horizontal="center" vertical="center"/>
    </xf>
    <xf numFmtId="0" fontId="24" fillId="11" borderId="6" xfId="0" applyFont="1" applyFill="1" applyBorder="1" applyAlignment="1" applyProtection="1">
      <alignment horizontal="center" vertical="top"/>
    </xf>
    <xf numFmtId="0" fontId="14" fillId="11" borderId="15" xfId="0" applyFont="1" applyFill="1" applyBorder="1" applyAlignment="1" applyProtection="1">
      <alignment horizontal="center" vertical="top" shrinkToFit="1"/>
    </xf>
    <xf numFmtId="0" fontId="14" fillId="11" borderId="15" xfId="0" applyFont="1" applyFill="1" applyBorder="1" applyAlignment="1" applyProtection="1">
      <alignment horizontal="center" vertical="center" wrapText="1"/>
    </xf>
    <xf numFmtId="0" fontId="14" fillId="11" borderId="15" xfId="0" applyFont="1" applyFill="1" applyBorder="1" applyAlignment="1" applyProtection="1">
      <alignment horizontal="center" vertical="top" wrapText="1"/>
    </xf>
    <xf numFmtId="0" fontId="24" fillId="11" borderId="15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26" fillId="0" borderId="7" xfId="8" applyNumberFormat="1" applyFont="1" applyFill="1" applyBorder="1" applyAlignment="1" applyProtection="1">
      <alignment horizontal="center"/>
    </xf>
    <xf numFmtId="0" fontId="27" fillId="0" borderId="0" xfId="0" applyFont="1" applyAlignment="1">
      <alignment horizontal="right"/>
    </xf>
    <xf numFmtId="0" fontId="0" fillId="0" borderId="0" xfId="0" applyBorder="1"/>
    <xf numFmtId="0" fontId="28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29" fillId="0" borderId="0" xfId="10" applyFont="1" applyAlignment="1" applyProtection="1">
      <alignment vertical="center"/>
    </xf>
    <xf numFmtId="0" fontId="30" fillId="0" borderId="0" xfId="0" applyFont="1" applyFill="1"/>
    <xf numFmtId="0" fontId="31" fillId="0" borderId="0" xfId="0" applyFont="1" applyFill="1" applyAlignment="1"/>
    <xf numFmtId="0" fontId="31" fillId="12" borderId="0" xfId="0" applyFont="1" applyFill="1" applyAlignment="1"/>
    <xf numFmtId="0" fontId="32" fillId="0" borderId="0" xfId="0" applyFont="1" applyFill="1" applyAlignment="1"/>
    <xf numFmtId="0" fontId="33" fillId="0" borderId="0" xfId="0" applyFont="1" applyFill="1" applyAlignment="1">
      <alignment horizontal="center"/>
    </xf>
    <xf numFmtId="176" fontId="31" fillId="0" borderId="0" xfId="0" applyNumberFormat="1" applyFont="1" applyFill="1" applyAlignment="1"/>
    <xf numFmtId="177" fontId="31" fillId="0" borderId="0" xfId="8" applyNumberFormat="1" applyFont="1" applyAlignment="1">
      <alignment horizontal="right"/>
    </xf>
    <xf numFmtId="15" fontId="31" fillId="0" borderId="0" xfId="0" applyNumberFormat="1" applyFont="1" applyFill="1" applyAlignment="1"/>
    <xf numFmtId="177" fontId="31" fillId="0" borderId="0" xfId="8" applyNumberFormat="1" applyFont="1"/>
    <xf numFmtId="177" fontId="31" fillId="0" borderId="0" xfId="8" applyNumberFormat="1" applyFont="1" applyFill="1" applyBorder="1"/>
    <xf numFmtId="14" fontId="31" fillId="0" borderId="0" xfId="0" applyNumberFormat="1" applyFont="1" applyFill="1" applyAlignment="1"/>
    <xf numFmtId="177" fontId="31" fillId="0" borderId="0" xfId="8" applyNumberFormat="1" applyFont="1" applyFill="1"/>
    <xf numFmtId="0" fontId="31" fillId="13" borderId="0" xfId="0" applyFont="1" applyFill="1" applyAlignment="1"/>
    <xf numFmtId="0" fontId="34" fillId="13" borderId="0" xfId="0" applyFont="1" applyFill="1" applyAlignment="1"/>
    <xf numFmtId="0" fontId="35" fillId="0" borderId="0" xfId="0" applyFont="1" applyFill="1" applyAlignment="1"/>
    <xf numFmtId="1" fontId="36" fillId="0" borderId="0" xfId="0" applyNumberFormat="1" applyFont="1" applyFill="1" applyAlignment="1">
      <alignment horizontal="right" wrapText="1"/>
    </xf>
    <xf numFmtId="0" fontId="33" fillId="0" borderId="0" xfId="0" applyFont="1" applyFill="1" applyAlignment="1"/>
    <xf numFmtId="177" fontId="34" fillId="0" borderId="0" xfId="8" applyNumberFormat="1" applyFont="1" applyFill="1"/>
    <xf numFmtId="0" fontId="23" fillId="0" borderId="0" xfId="0" applyFont="1" applyFill="1" applyAlignment="1"/>
    <xf numFmtId="177" fontId="35" fillId="0" borderId="0" xfId="8" applyNumberFormat="1" applyFont="1"/>
    <xf numFmtId="0" fontId="33" fillId="14" borderId="0" xfId="0" applyFont="1" applyFill="1" applyAlignment="1"/>
    <xf numFmtId="177" fontId="33" fillId="0" borderId="16" xfId="0" applyNumberFormat="1" applyFont="1" applyFill="1" applyBorder="1" applyAlignment="1"/>
    <xf numFmtId="0" fontId="18" fillId="0" borderId="9" xfId="0" applyFont="1" applyBorder="1"/>
    <xf numFmtId="0" fontId="18" fillId="0" borderId="8" xfId="0" applyFont="1" applyBorder="1"/>
    <xf numFmtId="0" fontId="18" fillId="10" borderId="8" xfId="0" applyFont="1" applyFill="1" applyBorder="1"/>
    <xf numFmtId="0" fontId="18" fillId="9" borderId="8" xfId="0" applyFont="1" applyFill="1" applyBorder="1"/>
    <xf numFmtId="0" fontId="37" fillId="0" borderId="8" xfId="0" applyFont="1" applyBorder="1"/>
    <xf numFmtId="14" fontId="37" fillId="0" borderId="8" xfId="0" applyNumberFormat="1" applyFont="1" applyBorder="1"/>
    <xf numFmtId="4" fontId="37" fillId="0" borderId="8" xfId="0" applyNumberFormat="1" applyFont="1" applyBorder="1"/>
    <xf numFmtId="0" fontId="38" fillId="0" borderId="8" xfId="0" applyFont="1" applyBorder="1"/>
    <xf numFmtId="1" fontId="39" fillId="0" borderId="8" xfId="0" applyNumberFormat="1" applyFont="1" applyFill="1" applyBorder="1" applyAlignment="1" applyProtection="1">
      <alignment horizontal="center"/>
      <protection locked="0"/>
    </xf>
    <xf numFmtId="15" fontId="39" fillId="0" borderId="8" xfId="0" applyNumberFormat="1" applyFont="1" applyFill="1" applyBorder="1" applyAlignment="1" applyProtection="1">
      <protection locked="0"/>
    </xf>
    <xf numFmtId="14" fontId="38" fillId="0" borderId="8" xfId="0" applyNumberFormat="1" applyFont="1" applyBorder="1"/>
    <xf numFmtId="0" fontId="39" fillId="0" borderId="8" xfId="0" applyFont="1" applyFill="1" applyBorder="1" applyAlignment="1">
      <alignment horizontal="center" vertical="center"/>
    </xf>
    <xf numFmtId="4" fontId="38" fillId="0" borderId="8" xfId="0" applyNumberFormat="1" applyFont="1" applyBorder="1"/>
    <xf numFmtId="0" fontId="18" fillId="15" borderId="0" xfId="0" applyFont="1" applyFill="1"/>
    <xf numFmtId="0" fontId="18" fillId="15" borderId="8" xfId="0" applyFont="1" applyFill="1" applyBorder="1"/>
    <xf numFmtId="1" fontId="10" fillId="15" borderId="8" xfId="0" applyNumberFormat="1" applyFont="1" applyFill="1" applyBorder="1" applyAlignment="1" applyProtection="1">
      <alignment horizontal="center"/>
      <protection locked="0"/>
    </xf>
    <xf numFmtId="15" fontId="10" fillId="15" borderId="8" xfId="0" applyNumberFormat="1" applyFont="1" applyFill="1" applyBorder="1" applyAlignment="1" applyProtection="1">
      <protection locked="0"/>
    </xf>
    <xf numFmtId="14" fontId="37" fillId="15" borderId="8" xfId="0" applyNumberFormat="1" applyFont="1" applyFill="1" applyBorder="1"/>
    <xf numFmtId="0" fontId="10" fillId="15" borderId="8" xfId="0" applyFont="1" applyFill="1" applyBorder="1" applyAlignment="1">
      <alignment horizontal="center" vertical="center"/>
    </xf>
    <xf numFmtId="4" fontId="37" fillId="15" borderId="8" xfId="0" applyNumberFormat="1" applyFont="1" applyFill="1" applyBorder="1"/>
    <xf numFmtId="4" fontId="40" fillId="0" borderId="7" xfId="0" applyNumberFormat="1" applyFont="1" applyFill="1" applyBorder="1" applyAlignment="1" applyProtection="1">
      <alignment horizontal="center"/>
    </xf>
    <xf numFmtId="0" fontId="41" fillId="0" borderId="0" xfId="0" applyFont="1"/>
    <xf numFmtId="0" fontId="40" fillId="0" borderId="0" xfId="0" applyFont="1" applyFill="1"/>
    <xf numFmtId="0" fontId="42" fillId="0" borderId="0" xfId="0" applyFont="1"/>
    <xf numFmtId="0" fontId="10" fillId="0" borderId="9" xfId="0" applyFont="1" applyFill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/>
    </xf>
    <xf numFmtId="1" fontId="10" fillId="0" borderId="6" xfId="0" applyNumberFormat="1" applyFont="1" applyFill="1" applyBorder="1" applyAlignment="1" applyProtection="1">
      <alignment horizontal="center"/>
      <protection locked="0"/>
    </xf>
    <xf numFmtId="15" fontId="10" fillId="0" borderId="17" xfId="0" applyNumberFormat="1" applyFont="1" applyFill="1" applyBorder="1" applyAlignment="1" applyProtection="1">
      <protection locked="0"/>
    </xf>
    <xf numFmtId="14" fontId="18" fillId="0" borderId="18" xfId="0" applyNumberFormat="1" applyFont="1" applyBorder="1"/>
    <xf numFmtId="0" fontId="10" fillId="0" borderId="6" xfId="0" applyFont="1" applyFill="1" applyBorder="1" applyAlignment="1">
      <alignment horizontal="center" vertical="center"/>
    </xf>
    <xf numFmtId="4" fontId="18" fillId="0" borderId="6" xfId="0" applyNumberFormat="1" applyFont="1" applyBorder="1"/>
    <xf numFmtId="14" fontId="18" fillId="0" borderId="19" xfId="0" applyNumberFormat="1" applyFont="1" applyBorder="1"/>
    <xf numFmtId="15" fontId="10" fillId="10" borderId="11" xfId="0" applyNumberFormat="1" applyFont="1" applyFill="1" applyBorder="1" applyAlignment="1" applyProtection="1">
      <protection locked="0"/>
    </xf>
    <xf numFmtId="14" fontId="18" fillId="10" borderId="19" xfId="0" applyNumberFormat="1" applyFont="1" applyFill="1" applyBorder="1"/>
    <xf numFmtId="15" fontId="10" fillId="9" borderId="11" xfId="0" applyNumberFormat="1" applyFont="1" applyFill="1" applyBorder="1" applyAlignment="1" applyProtection="1">
      <protection locked="0"/>
    </xf>
    <xf numFmtId="14" fontId="18" fillId="9" borderId="19" xfId="0" applyNumberFormat="1" applyFont="1" applyFill="1" applyBorder="1"/>
    <xf numFmtId="1" fontId="10" fillId="12" borderId="8" xfId="0" applyNumberFormat="1" applyFont="1" applyFill="1" applyBorder="1" applyAlignment="1" applyProtection="1">
      <alignment horizontal="center"/>
      <protection locked="0"/>
    </xf>
    <xf numFmtId="15" fontId="10" fillId="0" borderId="20" xfId="0" applyNumberFormat="1" applyFont="1" applyFill="1" applyBorder="1" applyAlignment="1" applyProtection="1">
      <protection locked="0"/>
    </xf>
    <xf numFmtId="0" fontId="18" fillId="10" borderId="0" xfId="0" applyFont="1" applyFill="1" applyAlignment="1">
      <alignment horizontal="center"/>
    </xf>
    <xf numFmtId="0" fontId="18" fillId="10" borderId="6" xfId="0" applyFont="1" applyFill="1" applyBorder="1" applyAlignment="1">
      <alignment horizontal="center"/>
    </xf>
    <xf numFmtId="1" fontId="10" fillId="10" borderId="6" xfId="0" applyNumberFormat="1" applyFont="1" applyFill="1" applyBorder="1" applyAlignment="1" applyProtection="1">
      <alignment horizontal="center"/>
      <protection locked="0"/>
    </xf>
    <xf numFmtId="15" fontId="10" fillId="10" borderId="17" xfId="0" applyNumberFormat="1" applyFont="1" applyFill="1" applyBorder="1" applyAlignment="1" applyProtection="1">
      <protection locked="0"/>
    </xf>
    <xf numFmtId="14" fontId="18" fillId="10" borderId="18" xfId="0" applyNumberFormat="1" applyFont="1" applyFill="1" applyBorder="1"/>
    <xf numFmtId="0" fontId="10" fillId="10" borderId="6" xfId="0" applyFont="1" applyFill="1" applyBorder="1" applyAlignment="1">
      <alignment horizontal="center" vertical="center"/>
    </xf>
    <xf numFmtId="4" fontId="18" fillId="10" borderId="6" xfId="0" applyNumberFormat="1" applyFont="1" applyFill="1" applyBorder="1"/>
    <xf numFmtId="0" fontId="18" fillId="10" borderId="11" xfId="0" applyFont="1" applyFill="1" applyBorder="1" applyAlignment="1">
      <alignment horizontal="center"/>
    </xf>
    <xf numFmtId="1" fontId="10" fillId="10" borderId="15" xfId="0" applyNumberFormat="1" applyFont="1" applyFill="1" applyBorder="1" applyAlignment="1" applyProtection="1">
      <alignment horizontal="center"/>
      <protection locked="0"/>
    </xf>
    <xf numFmtId="15" fontId="10" fillId="10" borderId="21" xfId="0" applyNumberFormat="1" applyFont="1" applyFill="1" applyBorder="1" applyAlignment="1" applyProtection="1">
      <protection locked="0"/>
    </xf>
    <xf numFmtId="0" fontId="18" fillId="0" borderId="11" xfId="0" applyFont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center"/>
    </xf>
    <xf numFmtId="0" fontId="18" fillId="10" borderId="22" xfId="0" applyFont="1" applyFill="1" applyBorder="1" applyAlignment="1">
      <alignment horizontal="center"/>
    </xf>
    <xf numFmtId="0" fontId="30" fillId="0" borderId="0" xfId="0" applyFont="1" applyAlignment="1">
      <alignment vertical="center"/>
    </xf>
    <xf numFmtId="15" fontId="10" fillId="0" borderId="23" xfId="0" applyNumberFormat="1" applyFont="1" applyFill="1" applyBorder="1" applyAlignment="1" applyProtection="1">
      <protection locked="0"/>
    </xf>
    <xf numFmtId="14" fontId="18" fillId="0" borderId="24" xfId="0" applyNumberFormat="1" applyFont="1" applyBorder="1"/>
    <xf numFmtId="0" fontId="18" fillId="11" borderId="8" xfId="0" applyFont="1" applyFill="1" applyBorder="1" applyAlignment="1">
      <alignment horizontal="center"/>
    </xf>
    <xf numFmtId="1" fontId="10" fillId="11" borderId="8" xfId="0" applyNumberFormat="1" applyFont="1" applyFill="1" applyBorder="1" applyAlignment="1" applyProtection="1">
      <alignment horizontal="center"/>
      <protection locked="0"/>
    </xf>
    <xf numFmtId="15" fontId="10" fillId="11" borderId="11" xfId="0" applyNumberFormat="1" applyFont="1" applyFill="1" applyBorder="1" applyAlignment="1" applyProtection="1">
      <protection locked="0"/>
    </xf>
    <xf numFmtId="14" fontId="18" fillId="11" borderId="19" xfId="0" applyNumberFormat="1" applyFont="1" applyFill="1" applyBorder="1"/>
    <xf numFmtId="0" fontId="10" fillId="11" borderId="8" xfId="0" applyFont="1" applyFill="1" applyBorder="1" applyAlignment="1">
      <alignment horizontal="center" vertical="center"/>
    </xf>
    <xf numFmtId="4" fontId="18" fillId="11" borderId="8" xfId="0" applyNumberFormat="1" applyFont="1" applyFill="1" applyBorder="1"/>
    <xf numFmtId="14" fontId="18" fillId="0" borderId="19" xfId="0" applyNumberFormat="1" applyFont="1" applyFill="1" applyBorder="1"/>
    <xf numFmtId="0" fontId="23" fillId="16" borderId="25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right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8" fontId="10" fillId="8" borderId="3" xfId="8" applyFont="1" applyFill="1" applyBorder="1" applyProtection="1">
      <protection locked="0"/>
    </xf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8" fontId="10" fillId="3" borderId="3" xfId="8" applyFont="1" applyFill="1" applyBorder="1" applyProtection="1">
      <protection locked="0"/>
    </xf>
    <xf numFmtId="0" fontId="13" fillId="0" borderId="0" xfId="0" applyFont="1" applyAlignment="1">
      <alignment vertical="center"/>
    </xf>
    <xf numFmtId="0" fontId="42" fillId="16" borderId="25" xfId="0" applyFont="1" applyFill="1" applyBorder="1" applyAlignment="1">
      <alignment horizontal="center" vertical="top" wrapText="1"/>
    </xf>
    <xf numFmtId="0" fontId="40" fillId="0" borderId="2" xfId="0" applyFont="1" applyFill="1" applyBorder="1" applyAlignment="1" applyProtection="1">
      <alignment horizontal="center"/>
      <protection locked="0"/>
    </xf>
    <xf numFmtId="1" fontId="40" fillId="0" borderId="3" xfId="0" applyNumberFormat="1" applyFont="1" applyFill="1" applyBorder="1" applyAlignment="1" applyProtection="1">
      <alignment horizontal="center"/>
      <protection locked="0"/>
    </xf>
    <xf numFmtId="15" fontId="40" fillId="0" borderId="2" xfId="0" applyNumberFormat="1" applyFont="1" applyFill="1" applyBorder="1" applyAlignment="1" applyProtection="1">
      <protection locked="0"/>
    </xf>
    <xf numFmtId="15" fontId="40" fillId="0" borderId="4" xfId="0" applyNumberFormat="1" applyFont="1" applyFill="1" applyBorder="1" applyAlignment="1" applyProtection="1">
      <protection locked="0"/>
    </xf>
    <xf numFmtId="0" fontId="40" fillId="0" borderId="3" xfId="0" applyFont="1" applyFill="1" applyBorder="1" applyAlignment="1">
      <alignment horizontal="center" vertical="center"/>
    </xf>
    <xf numFmtId="178" fontId="40" fillId="0" borderId="3" xfId="8" applyFont="1" applyFill="1" applyBorder="1" applyProtection="1">
      <protection locked="0"/>
    </xf>
    <xf numFmtId="0" fontId="43" fillId="0" borderId="0" xfId="0" applyFont="1"/>
    <xf numFmtId="0" fontId="40" fillId="11" borderId="0" xfId="0" applyFont="1" applyFill="1" applyBorder="1" applyAlignment="1" applyProtection="1">
      <alignment horizontal="left"/>
    </xf>
    <xf numFmtId="4" fontId="26" fillId="0" borderId="7" xfId="0" applyNumberFormat="1" applyFont="1" applyFill="1" applyBorder="1" applyAlignment="1" applyProtection="1">
      <alignment horizontal="center"/>
    </xf>
    <xf numFmtId="0" fontId="44" fillId="0" borderId="0" xfId="0" applyFo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8" fontId="10" fillId="17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8" fontId="10" fillId="11" borderId="3" xfId="8" applyFont="1" applyFill="1" applyBorder="1" applyProtection="1">
      <protection locked="0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45" fillId="0" borderId="11" xfId="0" applyFont="1" applyFill="1" applyBorder="1" applyAlignment="1" applyProtection="1">
      <alignment horizontal="center"/>
      <protection locked="0"/>
    </xf>
    <xf numFmtId="1" fontId="45" fillId="0" borderId="8" xfId="0" applyNumberFormat="1" applyFont="1" applyFill="1" applyBorder="1" applyAlignment="1" applyProtection="1">
      <alignment horizontal="center"/>
      <protection locked="0"/>
    </xf>
    <xf numFmtId="15" fontId="45" fillId="0" borderId="11" xfId="0" applyNumberFormat="1" applyFont="1" applyFill="1" applyBorder="1" applyAlignment="1" applyProtection="1">
      <protection locked="0"/>
    </xf>
    <xf numFmtId="15" fontId="45" fillId="0" borderId="19" xfId="0" applyNumberFormat="1" applyFont="1" applyFill="1" applyBorder="1" applyAlignment="1" applyProtection="1">
      <protection locked="0"/>
    </xf>
    <xf numFmtId="0" fontId="45" fillId="0" borderId="8" xfId="0" applyFont="1" applyFill="1" applyBorder="1" applyAlignment="1">
      <alignment horizontal="center" vertical="center"/>
    </xf>
    <xf numFmtId="178" fontId="45" fillId="0" borderId="8" xfId="8" applyFont="1" applyFill="1" applyBorder="1" applyAlignment="1">
      <alignment horizontal="center" vertical="center"/>
    </xf>
    <xf numFmtId="0" fontId="45" fillId="11" borderId="11" xfId="0" applyFont="1" applyFill="1" applyBorder="1" applyAlignment="1" applyProtection="1">
      <alignment horizontal="center"/>
      <protection locked="0"/>
    </xf>
    <xf numFmtId="1" fontId="45" fillId="11" borderId="8" xfId="0" applyNumberFormat="1" applyFont="1" applyFill="1" applyBorder="1" applyAlignment="1" applyProtection="1">
      <alignment horizontal="center"/>
      <protection locked="0"/>
    </xf>
    <xf numFmtId="15" fontId="45" fillId="11" borderId="11" xfId="0" applyNumberFormat="1" applyFont="1" applyFill="1" applyBorder="1" applyAlignment="1" applyProtection="1">
      <protection locked="0"/>
    </xf>
    <xf numFmtId="15" fontId="45" fillId="11" borderId="19" xfId="0" applyNumberFormat="1" applyFont="1" applyFill="1" applyBorder="1" applyAlignment="1" applyProtection="1">
      <protection locked="0"/>
    </xf>
    <xf numFmtId="0" fontId="45" fillId="11" borderId="8" xfId="0" applyFont="1" applyFill="1" applyBorder="1" applyAlignment="1">
      <alignment horizontal="center" vertical="center"/>
    </xf>
    <xf numFmtId="178" fontId="45" fillId="11" borderId="8" xfId="8" applyFont="1" applyFill="1" applyBorder="1" applyAlignment="1">
      <alignment horizontal="center" vertical="center"/>
    </xf>
    <xf numFmtId="0" fontId="45" fillId="9" borderId="11" xfId="0" applyFont="1" applyFill="1" applyBorder="1" applyAlignment="1" applyProtection="1">
      <alignment horizontal="center"/>
      <protection locked="0"/>
    </xf>
    <xf numFmtId="1" fontId="45" fillId="9" borderId="8" xfId="0" applyNumberFormat="1" applyFont="1" applyFill="1" applyBorder="1" applyAlignment="1" applyProtection="1">
      <alignment horizontal="center"/>
      <protection locked="0"/>
    </xf>
    <xf numFmtId="15" fontId="45" fillId="9" borderId="11" xfId="0" applyNumberFormat="1" applyFont="1" applyFill="1" applyBorder="1" applyAlignment="1" applyProtection="1">
      <protection locked="0"/>
    </xf>
    <xf numFmtId="15" fontId="45" fillId="9" borderId="19" xfId="0" applyNumberFormat="1" applyFont="1" applyFill="1" applyBorder="1" applyAlignment="1" applyProtection="1">
      <protection locked="0"/>
    </xf>
    <xf numFmtId="0" fontId="45" fillId="9" borderId="8" xfId="0" applyFont="1" applyFill="1" applyBorder="1" applyAlignment="1">
      <alignment horizontal="center" vertical="center"/>
    </xf>
    <xf numFmtId="178" fontId="45" fillId="9" borderId="8" xfId="8" applyFont="1" applyFill="1" applyBorder="1" applyAlignment="1">
      <alignment horizontal="center" vertical="center"/>
    </xf>
    <xf numFmtId="15" fontId="45" fillId="11" borderId="22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26" xfId="0" applyFont="1" applyFill="1" applyBorder="1" applyAlignment="1" applyProtection="1">
      <alignment horizontal="center"/>
      <protection locked="0"/>
    </xf>
    <xf numFmtId="0" fontId="10" fillId="0" borderId="26" xfId="0" applyNumberFormat="1" applyFont="1" applyFill="1" applyBorder="1" applyAlignment="1" applyProtection="1">
      <alignment horizontal="center"/>
      <protection locked="0"/>
    </xf>
    <xf numFmtId="0" fontId="10" fillId="0" borderId="27" xfId="0" applyFont="1" applyFill="1" applyBorder="1" applyAlignment="1" applyProtection="1">
      <alignment horizontal="center"/>
      <protection locked="0"/>
    </xf>
    <xf numFmtId="1" fontId="10" fillId="0" borderId="27" xfId="0" applyNumberFormat="1" applyFont="1" applyFill="1" applyBorder="1" applyAlignment="1" applyProtection="1">
      <alignment horizontal="center"/>
      <protection locked="0"/>
    </xf>
    <xf numFmtId="15" fontId="10" fillId="0" borderId="26" xfId="0" applyNumberFormat="1" applyFont="1" applyFill="1" applyBorder="1" applyAlignment="1" applyProtection="1">
      <protection locked="0"/>
    </xf>
    <xf numFmtId="15" fontId="10" fillId="0" borderId="28" xfId="0" applyNumberFormat="1" applyFont="1" applyFill="1" applyBorder="1" applyAlignment="1" applyProtection="1">
      <protection locked="0"/>
    </xf>
    <xf numFmtId="0" fontId="10" fillId="0" borderId="27" xfId="0" applyFont="1" applyFill="1" applyBorder="1"/>
    <xf numFmtId="178" fontId="10" fillId="0" borderId="27" xfId="8" applyFont="1" applyFill="1" applyBorder="1"/>
    <xf numFmtId="0" fontId="45" fillId="0" borderId="0" xfId="0" applyFont="1" applyFill="1" applyBorder="1" applyAlignment="1" applyProtection="1">
      <alignment horizontal="left"/>
    </xf>
    <xf numFmtId="0" fontId="46" fillId="0" borderId="0" xfId="0" applyFont="1" applyFill="1" applyBorder="1" applyAlignment="1" applyProtection="1">
      <alignment horizontal="center"/>
    </xf>
    <xf numFmtId="15" fontId="46" fillId="0" borderId="0" xfId="0" applyNumberFormat="1" applyFont="1" applyFill="1" applyBorder="1" applyAlignment="1" applyProtection="1">
      <alignment horizontal="center"/>
    </xf>
    <xf numFmtId="178" fontId="46" fillId="0" borderId="0" xfId="8" applyFont="1" applyFill="1" applyBorder="1" applyAlignment="1" applyProtection="1"/>
    <xf numFmtId="1" fontId="46" fillId="0" borderId="0" xfId="0" applyNumberFormat="1" applyFont="1" applyFill="1" applyBorder="1" applyAlignment="1" applyProtection="1">
      <alignment horizontal="center"/>
    </xf>
    <xf numFmtId="0" fontId="47" fillId="0" borderId="0" xfId="0" applyFont="1" applyFill="1" applyBorder="1" applyAlignment="1" applyProtection="1">
      <alignment horizontal="right"/>
    </xf>
    <xf numFmtId="178" fontId="45" fillId="0" borderId="0" xfId="0" applyNumberFormat="1" applyFont="1" applyFill="1" applyBorder="1" applyAlignment="1" applyProtection="1">
      <alignment horizontal="right"/>
    </xf>
    <xf numFmtId="0" fontId="40" fillId="0" borderId="0" xfId="0" applyFont="1" applyFill="1" applyBorder="1" applyAlignment="1" applyProtection="1">
      <alignment horizontal="left"/>
      <protection locked="0"/>
    </xf>
    <xf numFmtId="0" fontId="48" fillId="0" borderId="0" xfId="0" applyFont="1" applyFill="1" applyBorder="1" applyAlignment="1" applyProtection="1">
      <alignment horizontal="right"/>
    </xf>
    <xf numFmtId="178" fontId="40" fillId="0" borderId="0" xfId="8" applyFont="1" applyFill="1" applyBorder="1" applyProtection="1"/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right"/>
      <protection locked="0"/>
    </xf>
    <xf numFmtId="178" fontId="26" fillId="0" borderId="0" xfId="0" applyNumberFormat="1" applyFont="1" applyFill="1" applyBorder="1" applyAlignment="1" applyProtection="1">
      <alignment horizontal="right"/>
    </xf>
    <xf numFmtId="0" fontId="25" fillId="11" borderId="17" xfId="0" applyFont="1" applyFill="1" applyBorder="1" applyAlignment="1" applyProtection="1">
      <alignment horizontal="center" vertical="center"/>
    </xf>
    <xf numFmtId="0" fontId="25" fillId="11" borderId="18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49" fillId="0" borderId="0" xfId="0" applyFont="1" applyFill="1"/>
    <xf numFmtId="0" fontId="20" fillId="0" borderId="0" xfId="0" applyFont="1" applyFill="1"/>
    <xf numFmtId="0" fontId="14" fillId="11" borderId="21" xfId="0" applyFont="1" applyFill="1" applyBorder="1" applyAlignment="1" applyProtection="1">
      <alignment horizontal="center" vertical="top" wrapText="1"/>
    </xf>
    <xf numFmtId="0" fontId="14" fillId="11" borderId="29" xfId="0" applyFont="1" applyFill="1" applyBorder="1" applyAlignment="1" applyProtection="1">
      <alignment horizontal="center" vertical="top" wrapText="1"/>
    </xf>
    <xf numFmtId="4" fontId="26" fillId="0" borderId="30" xfId="0" applyNumberFormat="1" applyFont="1" applyFill="1" applyBorder="1" applyAlignment="1" applyProtection="1">
      <alignment horizontal="center"/>
    </xf>
    <xf numFmtId="4" fontId="26" fillId="0" borderId="31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26" fillId="0" borderId="0" xfId="0" applyNumberFormat="1" applyFont="1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43" fillId="18" borderId="25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8" fontId="2" fillId="11" borderId="5" xfId="8" applyFont="1" applyFill="1" applyBorder="1" applyProtection="1"/>
    <xf numFmtId="0" fontId="14" fillId="11" borderId="15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50" fillId="19" borderId="25" xfId="0" applyFont="1" applyFill="1" applyBorder="1" applyAlignment="1">
      <alignment horizontal="right" vertical="top" wrapText="1"/>
    </xf>
    <xf numFmtId="0" fontId="43" fillId="16" borderId="25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8" fontId="10" fillId="20" borderId="3" xfId="8" applyFont="1" applyFill="1" applyBorder="1" applyProtection="1">
      <protection locked="0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178" fontId="10" fillId="0" borderId="0" xfId="8" applyFont="1" applyFill="1" applyBorder="1" applyProtection="1"/>
    <xf numFmtId="1" fontId="10" fillId="12" borderId="3" xfId="0" applyNumberFormat="1" applyFont="1" applyFill="1" applyBorder="1" applyAlignment="1" applyProtection="1">
      <alignment horizontal="center"/>
      <protection locked="0"/>
    </xf>
    <xf numFmtId="0" fontId="51" fillId="0" borderId="0" xfId="0" applyFont="1" applyAlignment="1">
      <alignment horizontal="right"/>
    </xf>
    <xf numFmtId="0" fontId="52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8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8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8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8" fontId="2" fillId="12" borderId="0" xfId="8" applyFont="1" applyFill="1" applyProtection="1"/>
    <xf numFmtId="178" fontId="2" fillId="0" borderId="0" xfId="8" applyFont="1" applyFill="1" applyProtection="1"/>
    <xf numFmtId="0" fontId="53" fillId="0" borderId="2" xfId="0" applyFont="1" applyFill="1" applyBorder="1" applyAlignment="1" applyProtection="1">
      <alignment horizontal="center"/>
      <protection locked="0"/>
    </xf>
    <xf numFmtId="1" fontId="53" fillId="0" borderId="3" xfId="0" applyNumberFormat="1" applyFont="1" applyFill="1" applyBorder="1" applyAlignment="1" applyProtection="1">
      <alignment horizontal="center"/>
      <protection locked="0"/>
    </xf>
    <xf numFmtId="15" fontId="53" fillId="0" borderId="2" xfId="0" applyNumberFormat="1" applyFont="1" applyFill="1" applyBorder="1" applyAlignment="1" applyProtection="1">
      <protection locked="0"/>
    </xf>
    <xf numFmtId="15" fontId="53" fillId="0" borderId="4" xfId="0" applyNumberFormat="1" applyFont="1" applyFill="1" applyBorder="1" applyAlignment="1" applyProtection="1">
      <protection locked="0"/>
    </xf>
    <xf numFmtId="0" fontId="53" fillId="0" borderId="3" xfId="0" applyFont="1" applyFill="1" applyBorder="1" applyAlignment="1">
      <alignment horizontal="center" vertical="center"/>
    </xf>
    <xf numFmtId="178" fontId="53" fillId="0" borderId="3" xfId="8" applyFont="1" applyFill="1" applyBorder="1" applyProtection="1">
      <protection locked="0"/>
    </xf>
    <xf numFmtId="0" fontId="53" fillId="10" borderId="2" xfId="0" applyFont="1" applyFill="1" applyBorder="1" applyAlignment="1" applyProtection="1">
      <alignment horizontal="center"/>
      <protection locked="0"/>
    </xf>
    <xf numFmtId="1" fontId="53" fillId="10" borderId="3" xfId="0" applyNumberFormat="1" applyFont="1" applyFill="1" applyBorder="1" applyAlignment="1" applyProtection="1">
      <alignment horizontal="center"/>
      <protection locked="0"/>
    </xf>
    <xf numFmtId="15" fontId="53" fillId="10" borderId="2" xfId="0" applyNumberFormat="1" applyFont="1" applyFill="1" applyBorder="1" applyAlignment="1" applyProtection="1">
      <protection locked="0"/>
    </xf>
    <xf numFmtId="15" fontId="53" fillId="10" borderId="4" xfId="0" applyNumberFormat="1" applyFont="1" applyFill="1" applyBorder="1" applyAlignment="1" applyProtection="1">
      <protection locked="0"/>
    </xf>
    <xf numFmtId="0" fontId="53" fillId="10" borderId="3" xfId="0" applyFont="1" applyFill="1" applyBorder="1" applyAlignment="1">
      <alignment horizontal="center" vertical="center"/>
    </xf>
    <xf numFmtId="178" fontId="53" fillId="10" borderId="3" xfId="8" applyFont="1" applyFill="1" applyBorder="1" applyProtection="1">
      <protection locked="0"/>
    </xf>
    <xf numFmtId="1" fontId="53" fillId="12" borderId="3" xfId="0" applyNumberFormat="1" applyFont="1" applyFill="1" applyBorder="1" applyAlignment="1" applyProtection="1">
      <alignment horizontal="center"/>
      <protection locked="0"/>
    </xf>
    <xf numFmtId="0" fontId="53" fillId="7" borderId="2" xfId="0" applyFont="1" applyFill="1" applyBorder="1" applyAlignment="1" applyProtection="1">
      <alignment horizontal="center"/>
      <protection locked="0"/>
    </xf>
    <xf numFmtId="1" fontId="53" fillId="7" borderId="3" xfId="0" applyNumberFormat="1" applyFont="1" applyFill="1" applyBorder="1" applyAlignment="1" applyProtection="1">
      <alignment horizontal="center"/>
      <protection locked="0"/>
    </xf>
    <xf numFmtId="15" fontId="53" fillId="7" borderId="2" xfId="0" applyNumberFormat="1" applyFont="1" applyFill="1" applyBorder="1" applyAlignment="1" applyProtection="1">
      <protection locked="0"/>
    </xf>
    <xf numFmtId="15" fontId="53" fillId="7" borderId="4" xfId="0" applyNumberFormat="1" applyFont="1" applyFill="1" applyBorder="1" applyAlignment="1" applyProtection="1">
      <protection locked="0"/>
    </xf>
    <xf numFmtId="0" fontId="53" fillId="7" borderId="3" xfId="0" applyFont="1" applyFill="1" applyBorder="1" applyAlignment="1">
      <alignment horizontal="center" vertical="center"/>
    </xf>
    <xf numFmtId="178" fontId="53" fillId="7" borderId="3" xfId="8" applyFont="1" applyFill="1" applyBorder="1" applyProtection="1">
      <protection locked="0"/>
    </xf>
    <xf numFmtId="0" fontId="53" fillId="20" borderId="2" xfId="0" applyFont="1" applyFill="1" applyBorder="1" applyAlignment="1" applyProtection="1">
      <alignment horizontal="center"/>
      <protection locked="0"/>
    </xf>
    <xf numFmtId="1" fontId="53" fillId="20" borderId="3" xfId="0" applyNumberFormat="1" applyFont="1" applyFill="1" applyBorder="1" applyAlignment="1" applyProtection="1">
      <alignment horizontal="center"/>
      <protection locked="0"/>
    </xf>
    <xf numFmtId="15" fontId="53" fillId="20" borderId="2" xfId="0" applyNumberFormat="1" applyFont="1" applyFill="1" applyBorder="1" applyAlignment="1" applyProtection="1">
      <protection locked="0"/>
    </xf>
    <xf numFmtId="15" fontId="53" fillId="20" borderId="4" xfId="0" applyNumberFormat="1" applyFont="1" applyFill="1" applyBorder="1" applyAlignment="1" applyProtection="1">
      <protection locked="0"/>
    </xf>
    <xf numFmtId="0" fontId="53" fillId="20" borderId="3" xfId="0" applyFont="1" applyFill="1" applyBorder="1" applyAlignment="1">
      <alignment horizontal="center" vertical="center"/>
    </xf>
    <xf numFmtId="178" fontId="53" fillId="20" borderId="3" xfId="8" applyFont="1" applyFill="1" applyBorder="1" applyProtection="1">
      <protection locked="0"/>
    </xf>
    <xf numFmtId="0" fontId="53" fillId="11" borderId="2" xfId="0" applyFont="1" applyFill="1" applyBorder="1" applyAlignment="1" applyProtection="1">
      <alignment horizontal="center"/>
      <protection locked="0"/>
    </xf>
    <xf numFmtId="1" fontId="53" fillId="11" borderId="3" xfId="0" applyNumberFormat="1" applyFont="1" applyFill="1" applyBorder="1" applyAlignment="1" applyProtection="1">
      <alignment horizontal="center"/>
      <protection locked="0"/>
    </xf>
    <xf numFmtId="15" fontId="53" fillId="11" borderId="2" xfId="0" applyNumberFormat="1" applyFont="1" applyFill="1" applyBorder="1" applyAlignment="1" applyProtection="1">
      <protection locked="0"/>
    </xf>
    <xf numFmtId="15" fontId="53" fillId="11" borderId="4" xfId="0" applyNumberFormat="1" applyFont="1" applyFill="1" applyBorder="1" applyAlignment="1" applyProtection="1">
      <protection locked="0"/>
    </xf>
    <xf numFmtId="0" fontId="53" fillId="11" borderId="3" xfId="0" applyFont="1" applyFill="1" applyBorder="1" applyAlignment="1">
      <alignment horizontal="center" vertical="center"/>
    </xf>
    <xf numFmtId="178" fontId="53" fillId="11" borderId="3" xfId="8" applyFont="1" applyFill="1" applyBorder="1" applyProtection="1">
      <protection locked="0"/>
    </xf>
    <xf numFmtId="0" fontId="53" fillId="5" borderId="2" xfId="0" applyFont="1" applyFill="1" applyBorder="1" applyAlignment="1" applyProtection="1">
      <alignment horizontal="center"/>
      <protection locked="0"/>
    </xf>
    <xf numFmtId="1" fontId="53" fillId="5" borderId="3" xfId="0" applyNumberFormat="1" applyFont="1" applyFill="1" applyBorder="1" applyAlignment="1" applyProtection="1">
      <alignment horizontal="center"/>
      <protection locked="0"/>
    </xf>
    <xf numFmtId="15" fontId="53" fillId="5" borderId="2" xfId="0" applyNumberFormat="1" applyFont="1" applyFill="1" applyBorder="1" applyAlignment="1" applyProtection="1">
      <protection locked="0"/>
    </xf>
    <xf numFmtId="15" fontId="53" fillId="5" borderId="4" xfId="0" applyNumberFormat="1" applyFont="1" applyFill="1" applyBorder="1" applyAlignment="1" applyProtection="1">
      <protection locked="0"/>
    </xf>
    <xf numFmtId="0" fontId="53" fillId="5" borderId="3" xfId="0" applyFont="1" applyFill="1" applyBorder="1" applyAlignment="1">
      <alignment horizontal="center" vertical="center"/>
    </xf>
    <xf numFmtId="178" fontId="53" fillId="5" borderId="3" xfId="8" applyFont="1" applyFill="1" applyBorder="1" applyProtection="1">
      <protection locked="0"/>
    </xf>
    <xf numFmtId="0" fontId="54" fillId="0" borderId="0" xfId="0" applyFont="1"/>
    <xf numFmtId="0" fontId="0" fillId="12" borderId="0" xfId="0" applyFill="1"/>
    <xf numFmtId="0" fontId="44" fillId="18" borderId="25" xfId="0" applyFont="1" applyFill="1" applyBorder="1" applyAlignment="1">
      <alignment vertical="top" wrapText="1"/>
    </xf>
    <xf numFmtId="0" fontId="10" fillId="12" borderId="2" xfId="0" applyFont="1" applyFill="1" applyBorder="1" applyAlignment="1" applyProtection="1">
      <alignment horizontal="center"/>
      <protection locked="0"/>
    </xf>
    <xf numFmtId="15" fontId="10" fillId="12" borderId="2" xfId="0" applyNumberFormat="1" applyFont="1" applyFill="1" applyBorder="1" applyAlignment="1" applyProtection="1">
      <protection locked="0"/>
    </xf>
    <xf numFmtId="15" fontId="10" fillId="12" borderId="4" xfId="0" applyNumberFormat="1" applyFont="1" applyFill="1" applyBorder="1" applyAlignment="1" applyProtection="1">
      <protection locked="0"/>
    </xf>
    <xf numFmtId="0" fontId="10" fillId="12" borderId="3" xfId="0" applyFont="1" applyFill="1" applyBorder="1" applyAlignment="1">
      <alignment horizontal="center" vertical="center"/>
    </xf>
    <xf numFmtId="178" fontId="10" fillId="12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8" fontId="10" fillId="21" borderId="3" xfId="8" applyFont="1" applyFill="1" applyBorder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8" fontId="10" fillId="22" borderId="3" xfId="8" applyFont="1" applyFill="1" applyBorder="1" applyProtection="1">
      <protection locked="0"/>
    </xf>
    <xf numFmtId="0" fontId="55" fillId="0" borderId="0" xfId="0" applyFont="1"/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44" fillId="16" borderId="25" xfId="0" applyFont="1" applyFill="1" applyBorder="1" applyAlignment="1">
      <alignment vertical="center"/>
    </xf>
    <xf numFmtId="0" fontId="56" fillId="0" borderId="0" xfId="0" applyFont="1"/>
    <xf numFmtId="4" fontId="40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9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8" fontId="10" fillId="0" borderId="3" xfId="8" applyNumberFormat="1" applyFont="1" applyFill="1" applyBorder="1" applyAlignment="1" applyProtection="1">
      <protection locked="0"/>
    </xf>
    <xf numFmtId="178" fontId="10" fillId="11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8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8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8" fontId="10" fillId="25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178" fontId="10" fillId="26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57" fillId="25" borderId="2" xfId="0" applyFont="1" applyFill="1" applyBorder="1" applyAlignment="1" applyProtection="1">
      <alignment horizontal="center"/>
      <protection locked="0"/>
    </xf>
    <xf numFmtId="1" fontId="57" fillId="25" borderId="3" xfId="0" applyNumberFormat="1" applyFont="1" applyFill="1" applyBorder="1" applyAlignment="1" applyProtection="1">
      <alignment horizontal="center"/>
      <protection locked="0"/>
    </xf>
    <xf numFmtId="15" fontId="57" fillId="25" borderId="2" xfId="0" applyNumberFormat="1" applyFont="1" applyFill="1" applyBorder="1" applyAlignment="1" applyProtection="1">
      <protection locked="0"/>
    </xf>
    <xf numFmtId="15" fontId="57" fillId="25" borderId="4" xfId="0" applyNumberFormat="1" applyFont="1" applyFill="1" applyBorder="1" applyAlignment="1" applyProtection="1">
      <protection locked="0"/>
    </xf>
    <xf numFmtId="0" fontId="57" fillId="25" borderId="3" xfId="0" applyFont="1" applyFill="1" applyBorder="1" applyAlignment="1">
      <alignment horizontal="center" vertical="center"/>
    </xf>
    <xf numFmtId="178" fontId="57" fillId="25" borderId="3" xfId="8" applyNumberFormat="1" applyFont="1" applyFill="1" applyBorder="1" applyAlignment="1" applyProtection="1">
      <protection locked="0"/>
    </xf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8" borderId="2" xfId="0" applyFont="1" applyFill="1" applyBorder="1" applyAlignment="1" applyProtection="1">
      <alignment horizontal="center"/>
      <protection locked="0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15" fontId="10" fillId="28" borderId="2" xfId="0" applyNumberFormat="1" applyFont="1" applyFill="1" applyBorder="1" applyAlignment="1" applyProtection="1">
      <protection locked="0"/>
    </xf>
    <xf numFmtId="15" fontId="10" fillId="28" borderId="4" xfId="0" applyNumberFormat="1" applyFont="1" applyFill="1" applyBorder="1" applyAlignment="1" applyProtection="1">
      <protection locked="0"/>
    </xf>
    <xf numFmtId="0" fontId="10" fillId="28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8" fontId="0" fillId="0" borderId="5" xfId="8" applyNumberFormat="1" applyFont="1" applyFill="1" applyBorder="1" applyAlignment="1" applyProtection="1"/>
    <xf numFmtId="178" fontId="2" fillId="0" borderId="5" xfId="8" applyNumberFormat="1" applyFont="1" applyFill="1" applyBorder="1" applyAlignment="1" applyProtection="1"/>
    <xf numFmtId="178" fontId="0" fillId="0" borderId="0" xfId="8" applyNumberFormat="1" applyFont="1" applyFill="1" applyBorder="1" applyAlignment="1" applyProtection="1"/>
    <xf numFmtId="178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8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27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2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58" fillId="0" borderId="16" xfId="0" applyFont="1" applyFill="1" applyBorder="1" applyAlignment="1">
      <alignment horizontal="left" vertical="center"/>
    </xf>
    <xf numFmtId="0" fontId="58" fillId="0" borderId="16" xfId="0" applyFont="1" applyFill="1" applyBorder="1" applyAlignment="1">
      <alignment horizontal="left" vertical="center" indent="1"/>
    </xf>
    <xf numFmtId="0" fontId="58" fillId="0" borderId="16" xfId="0" applyFont="1" applyFill="1" applyBorder="1" applyAlignment="1">
      <alignment horizontal="center" vertical="center"/>
    </xf>
    <xf numFmtId="0" fontId="58" fillId="0" borderId="16" xfId="0" applyFont="1" applyFill="1" applyBorder="1" applyAlignment="1">
      <alignment horizontal="left" wrapText="1"/>
    </xf>
    <xf numFmtId="0" fontId="59" fillId="0" borderId="16" xfId="0" applyFont="1" applyFill="1" applyBorder="1" applyAlignment="1">
      <alignment horizontal="left" vertical="center"/>
    </xf>
    <xf numFmtId="0" fontId="60" fillId="0" borderId="16" xfId="0" applyNumberFormat="1" applyFont="1" applyFill="1" applyBorder="1" applyAlignment="1">
      <alignment horizontal="left" vertical="center" indent="1"/>
    </xf>
    <xf numFmtId="0" fontId="60" fillId="0" borderId="16" xfId="0" applyFont="1" applyFill="1" applyBorder="1" applyAlignment="1">
      <alignment horizontal="left" vertical="center"/>
    </xf>
    <xf numFmtId="0" fontId="60" fillId="0" borderId="16" xfId="0" applyFont="1" applyFill="1" applyBorder="1" applyAlignment="1">
      <alignment horizontal="left" vertical="center" indent="1"/>
    </xf>
    <xf numFmtId="0" fontId="60" fillId="0" borderId="16" xfId="0" applyFont="1" applyFill="1" applyBorder="1" applyAlignment="1">
      <alignment horizontal="center" vertical="center"/>
    </xf>
    <xf numFmtId="4" fontId="60" fillId="0" borderId="16" xfId="0" applyNumberFormat="1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left" vertical="top"/>
    </xf>
    <xf numFmtId="0" fontId="60" fillId="0" borderId="41" xfId="0" applyNumberFormat="1" applyFont="1" applyFill="1" applyBorder="1" applyAlignment="1">
      <alignment horizontal="left" vertical="center" indent="1"/>
    </xf>
    <xf numFmtId="0" fontId="60" fillId="0" borderId="16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left" vertical="center" indent="1"/>
    </xf>
    <xf numFmtId="4" fontId="60" fillId="0" borderId="16" xfId="0" applyNumberFormat="1" applyFont="1" applyFill="1" applyBorder="1" applyAlignment="1">
      <alignment horizontal="left" indent="1"/>
    </xf>
    <xf numFmtId="0" fontId="0" fillId="0" borderId="43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left" vertical="top" indent="1"/>
    </xf>
    <xf numFmtId="4" fontId="58" fillId="12" borderId="16" xfId="0" applyNumberFormat="1" applyFont="1" applyFill="1" applyBorder="1" applyAlignment="1">
      <alignment horizontal="left" vertical="center"/>
    </xf>
    <xf numFmtId="0" fontId="61" fillId="0" borderId="0" xfId="0" applyFont="1" applyFill="1" applyAlignment="1">
      <alignment vertical="top"/>
    </xf>
    <xf numFmtId="0" fontId="61" fillId="0" borderId="16" xfId="0" applyFont="1" applyFill="1" applyBorder="1" applyAlignment="1">
      <alignment horizontal="center"/>
    </xf>
    <xf numFmtId="4" fontId="60" fillId="0" borderId="16" xfId="0" applyNumberFormat="1" applyFont="1" applyFill="1" applyBorder="1" applyAlignment="1">
      <alignment horizontal="right" vertical="center"/>
    </xf>
    <xf numFmtId="0" fontId="60" fillId="0" borderId="41" xfId="0" applyFont="1" applyFill="1" applyBorder="1" applyAlignment="1">
      <alignment horizontal="left" vertical="center"/>
    </xf>
    <xf numFmtId="0" fontId="60" fillId="0" borderId="41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center" vertical="center"/>
    </xf>
    <xf numFmtId="0" fontId="60" fillId="0" borderId="41" xfId="0" applyNumberFormat="1" applyFont="1" applyFill="1" applyBorder="1" applyAlignment="1">
      <alignment vertical="center"/>
    </xf>
    <xf numFmtId="0" fontId="60" fillId="0" borderId="42" xfId="0" applyNumberFormat="1" applyFont="1" applyFill="1" applyBorder="1" applyAlignment="1">
      <alignment vertical="center"/>
    </xf>
    <xf numFmtId="0" fontId="60" fillId="0" borderId="16" xfId="0" applyNumberFormat="1" applyFont="1" applyFill="1" applyBorder="1" applyAlignment="1">
      <alignment horizontal="left" indent="1"/>
    </xf>
    <xf numFmtId="0" fontId="60" fillId="0" borderId="16" xfId="0" applyFont="1" applyFill="1" applyBorder="1" applyAlignment="1">
      <alignment horizontal="right" vertical="center"/>
    </xf>
    <xf numFmtId="0" fontId="60" fillId="0" borderId="16" xfId="0" applyFont="1" applyFill="1" applyBorder="1" applyAlignment="1">
      <alignment horizontal="left" indent="1"/>
    </xf>
    <xf numFmtId="0" fontId="61" fillId="0" borderId="16" xfId="0" applyFont="1" applyFill="1" applyBorder="1" applyAlignment="1">
      <alignment horizontal="center" vertical="center"/>
    </xf>
    <xf numFmtId="4" fontId="60" fillId="12" borderId="16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top"/>
    </xf>
    <xf numFmtId="0" fontId="0" fillId="12" borderId="0" xfId="0" applyFont="1" applyFill="1" applyAlignment="1">
      <alignment vertical="center"/>
    </xf>
    <xf numFmtId="0" fontId="20" fillId="12" borderId="0" xfId="0" applyFont="1" applyFill="1" applyAlignment="1">
      <alignment vertical="center"/>
    </xf>
    <xf numFmtId="0" fontId="61" fillId="0" borderId="16" xfId="0" applyFont="1" applyFill="1" applyBorder="1" applyAlignment="1">
      <alignment horizontal="right" vertical="center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62" fillId="0" borderId="0" xfId="0" applyFont="1" applyAlignment="1">
      <alignment horizontal="center"/>
    </xf>
    <xf numFmtId="0" fontId="63" fillId="0" borderId="0" xfId="0" applyFont="1" applyFill="1"/>
    <xf numFmtId="0" fontId="64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8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8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7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65" fillId="0" borderId="0" xfId="10" applyFont="1" applyAlignment="1" applyProtection="1">
      <alignment vertical="center"/>
    </xf>
    <xf numFmtId="0" fontId="66" fillId="0" borderId="0" xfId="0" applyFont="1"/>
    <xf numFmtId="0" fontId="66" fillId="0" borderId="16" xfId="0" applyFont="1" applyFill="1" applyBorder="1" applyAlignment="1">
      <alignment horizontal="center"/>
    </xf>
    <xf numFmtId="0" fontId="66" fillId="0" borderId="44" xfId="0" applyFont="1" applyFill="1" applyBorder="1" applyAlignment="1"/>
    <xf numFmtId="0" fontId="66" fillId="0" borderId="45" xfId="0" applyFont="1" applyFill="1" applyBorder="1" applyAlignment="1"/>
    <xf numFmtId="0" fontId="66" fillId="0" borderId="16" xfId="0" applyFont="1" applyFill="1" applyBorder="1" applyAlignment="1">
      <alignment horizontal="left"/>
    </xf>
    <xf numFmtId="0" fontId="66" fillId="0" borderId="16" xfId="0" applyNumberFormat="1" applyFont="1" applyFill="1" applyBorder="1" applyAlignment="1">
      <alignment horizontal="center"/>
    </xf>
    <xf numFmtId="0" fontId="66" fillId="0" borderId="44" xfId="0" applyFont="1" applyFill="1" applyBorder="1" applyAlignment="1">
      <alignment horizontal="right"/>
    </xf>
    <xf numFmtId="0" fontId="66" fillId="0" borderId="45" xfId="0" applyFont="1" applyFill="1" applyBorder="1" applyAlignment="1">
      <alignment horizontal="right"/>
    </xf>
    <xf numFmtId="4" fontId="66" fillId="0" borderId="16" xfId="0" applyNumberFormat="1" applyFont="1" applyFill="1" applyBorder="1" applyAlignment="1">
      <alignment horizontal="right"/>
    </xf>
    <xf numFmtId="0" fontId="66" fillId="0" borderId="16" xfId="0" applyNumberFormat="1" applyFont="1" applyFill="1" applyBorder="1" applyAlignment="1">
      <alignment horizontal="right"/>
    </xf>
    <xf numFmtId="0" fontId="67" fillId="0" borderId="16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 vertical="top"/>
    </xf>
    <xf numFmtId="0" fontId="66" fillId="0" borderId="16" xfId="0" applyNumberFormat="1" applyFont="1" applyFill="1" applyBorder="1" applyAlignment="1">
      <alignment horizontal="center" vertical="top"/>
    </xf>
    <xf numFmtId="0" fontId="66" fillId="0" borderId="44" xfId="0" applyFont="1" applyFill="1" applyBorder="1" applyAlignment="1">
      <alignment horizontal="right" vertical="top"/>
    </xf>
    <xf numFmtId="0" fontId="66" fillId="0" borderId="45" xfId="0" applyFont="1" applyFill="1" applyBorder="1" applyAlignment="1">
      <alignment horizontal="right" vertical="top"/>
    </xf>
    <xf numFmtId="4" fontId="66" fillId="0" borderId="16" xfId="0" applyNumberFormat="1" applyFont="1" applyFill="1" applyBorder="1" applyAlignment="1">
      <alignment horizontal="right" vertical="top"/>
    </xf>
    <xf numFmtId="0" fontId="66" fillId="12" borderId="16" xfId="0" applyFont="1" applyFill="1" applyBorder="1" applyAlignment="1">
      <alignment horizontal="center"/>
    </xf>
    <xf numFmtId="0" fontId="66" fillId="12" borderId="16" xfId="0" applyNumberFormat="1" applyFont="1" applyFill="1" applyBorder="1" applyAlignment="1">
      <alignment horizontal="center"/>
    </xf>
    <xf numFmtId="0" fontId="66" fillId="12" borderId="44" xfId="0" applyFont="1" applyFill="1" applyBorder="1" applyAlignment="1">
      <alignment horizontal="right"/>
    </xf>
    <xf numFmtId="0" fontId="66" fillId="12" borderId="45" xfId="0" applyFont="1" applyFill="1" applyBorder="1" applyAlignment="1">
      <alignment horizontal="right"/>
    </xf>
    <xf numFmtId="4" fontId="66" fillId="12" borderId="16" xfId="0" applyNumberFormat="1" applyFont="1" applyFill="1" applyBorder="1" applyAlignment="1">
      <alignment horizontal="right"/>
    </xf>
    <xf numFmtId="4" fontId="66" fillId="0" borderId="41" xfId="0" applyNumberFormat="1" applyFont="1" applyFill="1" applyBorder="1" applyAlignment="1">
      <alignment horizontal="right"/>
    </xf>
    <xf numFmtId="0" fontId="66" fillId="0" borderId="16" xfId="0" applyFont="1" applyFill="1" applyBorder="1" applyAlignment="1">
      <alignment horizontal="left" vertical="top"/>
    </xf>
    <xf numFmtId="0" fontId="66" fillId="0" borderId="16" xfId="0" applyFont="1" applyFill="1" applyBorder="1" applyAlignment="1">
      <alignment horizontal="left" vertical="top" indent="2"/>
    </xf>
    <xf numFmtId="0" fontId="66" fillId="0" borderId="44" xfId="0" applyFont="1" applyFill="1" applyBorder="1" applyAlignment="1">
      <alignment horizontal="left" vertical="top"/>
    </xf>
    <xf numFmtId="0" fontId="66" fillId="0" borderId="45" xfId="0" applyFont="1" applyFill="1" applyBorder="1" applyAlignment="1">
      <alignment horizontal="left" vertical="top"/>
    </xf>
    <xf numFmtId="0" fontId="66" fillId="0" borderId="44" xfId="0" applyFont="1" applyFill="1" applyBorder="1" applyAlignment="1">
      <alignment horizontal="left" vertical="top" indent="1"/>
    </xf>
    <xf numFmtId="0" fontId="68" fillId="0" borderId="16" xfId="0" applyFont="1" applyBorder="1"/>
    <xf numFmtId="0" fontId="68" fillId="0" borderId="0" xfId="0" applyFont="1"/>
    <xf numFmtId="0" fontId="66" fillId="0" borderId="16" xfId="0" applyFont="1" applyFill="1" applyBorder="1" applyAlignment="1">
      <alignment horizontal="left" vertical="top" indent="1"/>
    </xf>
    <xf numFmtId="0" fontId="66" fillId="0" borderId="0" xfId="0" applyFont="1" applyFill="1" applyAlignment="1">
      <alignment vertical="center"/>
    </xf>
    <xf numFmtId="0" fontId="69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30" borderId="2" xfId="0" applyFont="1" applyFill="1" applyBorder="1" applyAlignment="1" applyProtection="1">
      <alignment horizontal="center"/>
      <protection locked="0"/>
    </xf>
    <xf numFmtId="1" fontId="10" fillId="30" borderId="3" xfId="0" applyNumberFormat="1" applyFont="1" applyFill="1" applyBorder="1" applyAlignment="1" applyProtection="1">
      <alignment horizontal="center"/>
      <protection locked="0"/>
    </xf>
    <xf numFmtId="15" fontId="10" fillId="30" borderId="2" xfId="0" applyNumberFormat="1" applyFont="1" applyFill="1" applyBorder="1" applyAlignment="1" applyProtection="1">
      <protection locked="0"/>
    </xf>
    <xf numFmtId="15" fontId="10" fillId="30" borderId="4" xfId="0" applyNumberFormat="1" applyFont="1" applyFill="1" applyBorder="1" applyAlignment="1" applyProtection="1">
      <protection locked="0"/>
    </xf>
    <xf numFmtId="0" fontId="10" fillId="30" borderId="3" xfId="0" applyFont="1" applyFill="1" applyBorder="1" applyAlignment="1">
      <alignment horizontal="center" vertical="center"/>
    </xf>
    <xf numFmtId="178" fontId="10" fillId="30" borderId="3" xfId="8" applyFont="1" applyFill="1" applyBorder="1" applyProtection="1">
      <protection locked="0"/>
    </xf>
    <xf numFmtId="0" fontId="70" fillId="0" borderId="0" xfId="0" applyFont="1"/>
    <xf numFmtId="0" fontId="10" fillId="17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20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80" fontId="10" fillId="9" borderId="3" xfId="0" applyNumberFormat="1" applyFont="1" applyFill="1" applyBorder="1" applyAlignment="1" applyProtection="1">
      <alignment horizontal="center"/>
      <protection locked="0"/>
    </xf>
    <xf numFmtId="180" fontId="10" fillId="10" borderId="3" xfId="0" applyNumberFormat="1" applyFont="1" applyFill="1" applyBorder="1" applyAlignment="1" applyProtection="1">
      <alignment horizontal="center"/>
      <protection locked="0"/>
    </xf>
    <xf numFmtId="180" fontId="10" fillId="11" borderId="3" xfId="0" applyNumberFormat="1" applyFont="1" applyFill="1" applyBorder="1" applyAlignment="1" applyProtection="1">
      <alignment horizontal="center"/>
      <protection locked="0"/>
    </xf>
    <xf numFmtId="180" fontId="10" fillId="3" borderId="3" xfId="0" applyNumberFormat="1" applyFont="1" applyFill="1" applyBorder="1" applyAlignment="1" applyProtection="1">
      <alignment horizontal="center"/>
      <protection locked="0"/>
    </xf>
    <xf numFmtId="180" fontId="10" fillId="0" borderId="3" xfId="0" applyNumberFormat="1" applyFont="1" applyFill="1" applyBorder="1" applyAlignment="1" applyProtection="1">
      <alignment horizontal="center"/>
      <protection locked="0"/>
    </xf>
    <xf numFmtId="180" fontId="10" fillId="7" borderId="3" xfId="0" applyNumberFormat="1" applyFont="1" applyFill="1" applyBorder="1" applyAlignment="1" applyProtection="1">
      <alignment horizontal="center"/>
      <protection locked="0"/>
    </xf>
    <xf numFmtId="180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31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80" fontId="0" fillId="0" borderId="0" xfId="0" applyNumberFormat="1"/>
    <xf numFmtId="180" fontId="0" fillId="0" borderId="0" xfId="0" applyNumberFormat="1" applyProtection="1"/>
    <xf numFmtId="180" fontId="2" fillId="2" borderId="0" xfId="0" applyNumberFormat="1" applyFont="1" applyFill="1" applyBorder="1" applyAlignment="1" applyProtection="1">
      <alignment horizontal="left" vertical="center"/>
    </xf>
    <xf numFmtId="180" fontId="0" fillId="2" borderId="0" xfId="0" applyNumberFormat="1" applyFont="1" applyFill="1" applyBorder="1" applyAlignment="1" applyProtection="1">
      <alignment vertical="center" wrapText="1"/>
    </xf>
    <xf numFmtId="180" fontId="0" fillId="2" borderId="0" xfId="0" applyNumberFormat="1" applyFont="1" applyFill="1" applyBorder="1" applyAlignment="1" applyProtection="1">
      <alignment horizontal="left" vertical="center" wrapText="1"/>
    </xf>
    <xf numFmtId="180" fontId="0" fillId="0" borderId="0" xfId="0" applyNumberFormat="1" applyFont="1" applyAlignment="1" applyProtection="1">
      <alignment vertical="center"/>
    </xf>
    <xf numFmtId="180" fontId="2" fillId="2" borderId="0" xfId="0" applyNumberFormat="1" applyFont="1" applyFill="1" applyBorder="1" applyAlignment="1" applyProtection="1">
      <alignment vertical="center"/>
    </xf>
    <xf numFmtId="180" fontId="0" fillId="2" borderId="0" xfId="0" applyNumberFormat="1" applyFont="1" applyFill="1" applyBorder="1" applyAlignment="1" applyProtection="1">
      <alignment horizontal="left" vertical="center"/>
    </xf>
    <xf numFmtId="180" fontId="0" fillId="0" borderId="0" xfId="0" applyNumberFormat="1" applyFont="1" applyProtection="1"/>
    <xf numFmtId="180" fontId="0" fillId="3" borderId="3" xfId="0" applyNumberFormat="1" applyFont="1" applyFill="1" applyBorder="1" applyAlignment="1">
      <alignment horizontal="center"/>
    </xf>
    <xf numFmtId="180" fontId="0" fillId="0" borderId="5" xfId="0" applyNumberFormat="1" applyFont="1" applyFill="1" applyBorder="1" applyAlignment="1" applyProtection="1">
      <alignment horizontal="center"/>
    </xf>
    <xf numFmtId="180" fontId="0" fillId="0" borderId="0" xfId="0" applyNumberFormat="1" applyFont="1" applyFill="1" applyBorder="1" applyAlignment="1" applyProtection="1">
      <alignment horizontal="center"/>
    </xf>
    <xf numFmtId="180" fontId="0" fillId="0" borderId="0" xfId="0" applyNumberFormat="1" applyFill="1"/>
    <xf numFmtId="180" fontId="25" fillId="11" borderId="6" xfId="0" applyNumberFormat="1" applyFont="1" applyFill="1" applyBorder="1" applyAlignment="1" applyProtection="1">
      <alignment horizontal="center" vertical="center"/>
    </xf>
    <xf numFmtId="180" fontId="14" fillId="11" borderId="15" xfId="0" applyNumberFormat="1" applyFont="1" applyFill="1" applyBorder="1" applyAlignment="1" applyProtection="1">
      <alignment horizontal="center" vertical="top" wrapText="1"/>
    </xf>
    <xf numFmtId="180" fontId="10" fillId="0" borderId="7" xfId="0" applyNumberFormat="1" applyFont="1" applyFill="1" applyBorder="1" applyAlignment="1" applyProtection="1">
      <alignment horizontal="center"/>
    </xf>
    <xf numFmtId="0" fontId="71" fillId="0" borderId="0" xfId="0" applyFont="1" applyFill="1"/>
    <xf numFmtId="0" fontId="71" fillId="0" borderId="0" xfId="0" applyFont="1" applyAlignment="1">
      <alignment horizontal="justify"/>
    </xf>
    <xf numFmtId="0" fontId="72" fillId="0" borderId="0" xfId="0" applyFont="1" applyAlignment="1">
      <alignment horizontal="justify"/>
    </xf>
    <xf numFmtId="1" fontId="0" fillId="0" borderId="15" xfId="0" applyNumberFormat="1" applyBorder="1"/>
    <xf numFmtId="0" fontId="73" fillId="0" borderId="0" xfId="0" applyFont="1"/>
    <xf numFmtId="0" fontId="23" fillId="0" borderId="0" xfId="0" applyFont="1" applyAlignment="1">
      <alignment wrapText="1"/>
    </xf>
    <xf numFmtId="4" fontId="40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0" fillId="8" borderId="3" xfId="0" applyNumberFormat="1" applyFont="1" applyFill="1" applyBorder="1" applyAlignment="1" applyProtection="1">
      <alignment horizontal="center"/>
      <protection locked="0"/>
    </xf>
    <xf numFmtId="178" fontId="74" fillId="0" borderId="0" xfId="8" applyFont="1" applyFill="1"/>
    <xf numFmtId="0" fontId="75" fillId="0" borderId="0" xfId="0" applyFont="1" applyFill="1" applyBorder="1" applyAlignment="1">
      <alignment vertical="center"/>
    </xf>
    <xf numFmtId="0" fontId="10" fillId="31" borderId="2" xfId="0" applyFont="1" applyFill="1" applyBorder="1" applyAlignment="1" applyProtection="1">
      <alignment horizontal="center"/>
      <protection locked="0"/>
    </xf>
    <xf numFmtId="0" fontId="10" fillId="32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7" borderId="3" xfId="0" applyNumberFormat="1" applyFont="1" applyFill="1" applyBorder="1" applyAlignment="1" applyProtection="1" quotePrefix="1">
      <alignment horizontal="center"/>
      <protection locked="0"/>
    </xf>
    <xf numFmtId="1" fontId="10" fillId="20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8" Type="http://schemas.openxmlformats.org/officeDocument/2006/relationships/sharedStrings" Target="sharedStrings.xml"/><Relationship Id="rId77" Type="http://schemas.openxmlformats.org/officeDocument/2006/relationships/styles" Target="styles.xml"/><Relationship Id="rId76" Type="http://schemas.openxmlformats.org/officeDocument/2006/relationships/theme" Target="theme/theme1.xml"/><Relationship Id="rId75" Type="http://schemas.openxmlformats.org/officeDocument/2006/relationships/pivotCacheDefinition" Target="pivotCache/pivotCacheDefinition1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120</xdr:row>
      <xdr:rowOff>7620</xdr:rowOff>
    </xdr:from>
    <xdr:to>
      <xdr:col>3</xdr:col>
      <xdr:colOff>533400</xdr:colOff>
      <xdr:row>120</xdr:row>
      <xdr:rowOff>7620</xdr:rowOff>
    </xdr:to>
    <xdr:cxnSp>
      <xdr:nvCxnSpPr>
        <xdr:cNvPr id="3" name="Straight Connector 2"/>
        <xdr:cNvCxnSpPr/>
      </xdr:nvCxnSpPr>
      <xdr:spPr>
        <a:xfrm>
          <a:off x="2430780" y="1985772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115</xdr:row>
      <xdr:rowOff>144780</xdr:rowOff>
    </xdr:from>
    <xdr:to>
      <xdr:col>3</xdr:col>
      <xdr:colOff>0</xdr:colOff>
      <xdr:row>120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91376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115</xdr:row>
      <xdr:rowOff>60960</xdr:rowOff>
    </xdr:from>
    <xdr:to>
      <xdr:col>3</xdr:col>
      <xdr:colOff>1249680</xdr:colOff>
      <xdr:row>120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9053810"/>
          <a:ext cx="1234440" cy="90106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141</xdr:row>
      <xdr:rowOff>7620</xdr:rowOff>
    </xdr:from>
    <xdr:to>
      <xdr:col>3</xdr:col>
      <xdr:colOff>533400</xdr:colOff>
      <xdr:row>141</xdr:row>
      <xdr:rowOff>7620</xdr:rowOff>
    </xdr:to>
    <xdr:cxnSp>
      <xdr:nvCxnSpPr>
        <xdr:cNvPr id="7" name="Straight Connector 2"/>
        <xdr:cNvCxnSpPr/>
      </xdr:nvCxnSpPr>
      <xdr:spPr>
        <a:xfrm>
          <a:off x="1623695" y="23277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136</xdr:row>
      <xdr:rowOff>144780</xdr:rowOff>
    </xdr:from>
    <xdr:to>
      <xdr:col>3</xdr:col>
      <xdr:colOff>0</xdr:colOff>
      <xdr:row>141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55710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136</xdr:row>
      <xdr:rowOff>60960</xdr:rowOff>
    </xdr:from>
    <xdr:to>
      <xdr:col>3</xdr:col>
      <xdr:colOff>1249680</xdr:colOff>
      <xdr:row>141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473285"/>
          <a:ext cx="1234440" cy="91059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172</xdr:row>
      <xdr:rowOff>7620</xdr:rowOff>
    </xdr:from>
    <xdr:to>
      <xdr:col>3</xdr:col>
      <xdr:colOff>533400</xdr:colOff>
      <xdr:row>172</xdr:row>
      <xdr:rowOff>7620</xdr:rowOff>
    </xdr:to>
    <xdr:cxnSp>
      <xdr:nvCxnSpPr>
        <xdr:cNvPr id="3" name="Straight Connector 2"/>
        <xdr:cNvCxnSpPr/>
      </xdr:nvCxnSpPr>
      <xdr:spPr>
        <a:xfrm>
          <a:off x="1623695" y="2805112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167</xdr:row>
      <xdr:rowOff>144780</xdr:rowOff>
    </xdr:from>
    <xdr:to>
      <xdr:col>3</xdr:col>
      <xdr:colOff>0</xdr:colOff>
      <xdr:row>171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726436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167</xdr:row>
      <xdr:rowOff>60960</xdr:rowOff>
    </xdr:from>
    <xdr:to>
      <xdr:col>3</xdr:col>
      <xdr:colOff>1249680</xdr:colOff>
      <xdr:row>172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7180540"/>
          <a:ext cx="1234440" cy="90106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111</xdr:row>
      <xdr:rowOff>7620</xdr:rowOff>
    </xdr:from>
    <xdr:to>
      <xdr:col>3</xdr:col>
      <xdr:colOff>533400</xdr:colOff>
      <xdr:row>111</xdr:row>
      <xdr:rowOff>7620</xdr:rowOff>
    </xdr:to>
    <xdr:cxnSp>
      <xdr:nvCxnSpPr>
        <xdr:cNvPr id="3" name="Straight Connector 2"/>
        <xdr:cNvCxnSpPr/>
      </xdr:nvCxnSpPr>
      <xdr:spPr>
        <a:xfrm>
          <a:off x="1623695" y="181737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106</xdr:row>
      <xdr:rowOff>144780</xdr:rowOff>
    </xdr:from>
    <xdr:to>
      <xdr:col>3</xdr:col>
      <xdr:colOff>0</xdr:colOff>
      <xdr:row>110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3869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106</xdr:row>
      <xdr:rowOff>60960</xdr:rowOff>
    </xdr:from>
    <xdr:to>
      <xdr:col>3</xdr:col>
      <xdr:colOff>1249680</xdr:colOff>
      <xdr:row>111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7303115"/>
          <a:ext cx="1234440" cy="90106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75</xdr:row>
      <xdr:rowOff>7620</xdr:rowOff>
    </xdr:from>
    <xdr:to>
      <xdr:col>3</xdr:col>
      <xdr:colOff>533400</xdr:colOff>
      <xdr:row>75</xdr:row>
      <xdr:rowOff>7620</xdr:rowOff>
    </xdr:to>
    <xdr:cxnSp>
      <xdr:nvCxnSpPr>
        <xdr:cNvPr id="3" name="Straight Connector 2"/>
        <xdr:cNvCxnSpPr/>
      </xdr:nvCxnSpPr>
      <xdr:spPr>
        <a:xfrm>
          <a:off x="1623695" y="123444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70</xdr:row>
      <xdr:rowOff>144780</xdr:rowOff>
    </xdr:from>
    <xdr:to>
      <xdr:col>3</xdr:col>
      <xdr:colOff>0</xdr:colOff>
      <xdr:row>74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5576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70</xdr:row>
      <xdr:rowOff>60960</xdr:rowOff>
    </xdr:from>
    <xdr:to>
      <xdr:col>3</xdr:col>
      <xdr:colOff>1249680</xdr:colOff>
      <xdr:row>75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473815"/>
          <a:ext cx="1234440" cy="90106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138</xdr:row>
      <xdr:rowOff>7620</xdr:rowOff>
    </xdr:from>
    <xdr:to>
      <xdr:col>3</xdr:col>
      <xdr:colOff>533400</xdr:colOff>
      <xdr:row>138</xdr:row>
      <xdr:rowOff>7620</xdr:rowOff>
    </xdr:to>
    <xdr:cxnSp>
      <xdr:nvCxnSpPr>
        <xdr:cNvPr id="3" name="Straight Connector 2"/>
        <xdr:cNvCxnSpPr/>
      </xdr:nvCxnSpPr>
      <xdr:spPr>
        <a:xfrm>
          <a:off x="1623695" y="2254567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133</xdr:row>
      <xdr:rowOff>144780</xdr:rowOff>
    </xdr:from>
    <xdr:to>
      <xdr:col>3</xdr:col>
      <xdr:colOff>0</xdr:colOff>
      <xdr:row>137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75891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133</xdr:row>
      <xdr:rowOff>60960</xdr:rowOff>
    </xdr:from>
    <xdr:to>
      <xdr:col>3</xdr:col>
      <xdr:colOff>1249680</xdr:colOff>
      <xdr:row>138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1675090"/>
          <a:ext cx="1234440" cy="901065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9176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144780</xdr:rowOff>
    </xdr:from>
    <xdr:to>
      <xdr:col>3</xdr:col>
      <xdr:colOff>0</xdr:colOff>
      <xdr:row>164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61308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60960</xdr:rowOff>
    </xdr:from>
    <xdr:to>
      <xdr:col>3</xdr:col>
      <xdr:colOff>1249680</xdr:colOff>
      <xdr:row>165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6047065"/>
          <a:ext cx="1234440" cy="901065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113</xdr:row>
      <xdr:rowOff>7620</xdr:rowOff>
    </xdr:from>
    <xdr:to>
      <xdr:col>3</xdr:col>
      <xdr:colOff>533400</xdr:colOff>
      <xdr:row>113</xdr:row>
      <xdr:rowOff>7620</xdr:rowOff>
    </xdr:to>
    <xdr:cxnSp>
      <xdr:nvCxnSpPr>
        <xdr:cNvPr id="3" name="Straight Connector 2"/>
        <xdr:cNvCxnSpPr/>
      </xdr:nvCxnSpPr>
      <xdr:spPr>
        <a:xfrm>
          <a:off x="1623695" y="184975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108</xdr:row>
      <xdr:rowOff>144780</xdr:rowOff>
    </xdr:from>
    <xdr:to>
      <xdr:col>3</xdr:col>
      <xdr:colOff>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71078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108</xdr:row>
      <xdr:rowOff>60960</xdr:rowOff>
    </xdr:from>
    <xdr:to>
      <xdr:col>3</xdr:col>
      <xdr:colOff>1249680</xdr:colOff>
      <xdr:row>113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7626965"/>
          <a:ext cx="1234440" cy="910590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113</xdr:row>
      <xdr:rowOff>7620</xdr:rowOff>
    </xdr:from>
    <xdr:to>
      <xdr:col>3</xdr:col>
      <xdr:colOff>533400</xdr:colOff>
      <xdr:row>113</xdr:row>
      <xdr:rowOff>7620</xdr:rowOff>
    </xdr:to>
    <xdr:cxnSp>
      <xdr:nvCxnSpPr>
        <xdr:cNvPr id="3" name="Straight Connector 2"/>
        <xdr:cNvCxnSpPr/>
      </xdr:nvCxnSpPr>
      <xdr:spPr>
        <a:xfrm>
          <a:off x="2430780" y="18592800"/>
          <a:ext cx="2406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108</xdr:row>
      <xdr:rowOff>144780</xdr:rowOff>
    </xdr:from>
    <xdr:to>
      <xdr:col>2</xdr:col>
      <xdr:colOff>1409700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7806035"/>
          <a:ext cx="139446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108</xdr:row>
      <xdr:rowOff>60960</xdr:rowOff>
    </xdr:from>
    <xdr:to>
      <xdr:col>3</xdr:col>
      <xdr:colOff>1249680</xdr:colOff>
      <xdr:row>113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270" y="17722215"/>
          <a:ext cx="1234440" cy="910590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1623695" y="139636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1768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093065"/>
          <a:ext cx="1234440" cy="9010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0.xml"/><Relationship Id="rId1" Type="http://schemas.openxmlformats.org/officeDocument/2006/relationships/comments" Target="../comments7.xml"/></Relationships>
</file>

<file path=xl/worksheets/_rels/sheet6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1.xml"/><Relationship Id="rId1" Type="http://schemas.openxmlformats.org/officeDocument/2006/relationships/comments" Target="../comments8.xml"/></Relationships>
</file>

<file path=xl/worksheets/_rels/sheet65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2.xml"/><Relationship Id="rId1" Type="http://schemas.openxmlformats.org/officeDocument/2006/relationships/comments" Target="../comments9.xml"/></Relationships>
</file>

<file path=xl/worksheets/_rels/sheet66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3.xml"/><Relationship Id="rId1" Type="http://schemas.openxmlformats.org/officeDocument/2006/relationships/comments" Target="../comments10.xml"/></Relationships>
</file>

<file path=xl/worksheets/_rels/sheet67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4.xml"/><Relationship Id="rId1" Type="http://schemas.openxmlformats.org/officeDocument/2006/relationships/comments" Target="../comments11.xml"/></Relationships>
</file>

<file path=xl/worksheets/_rels/sheet68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5.xml"/><Relationship Id="rId1" Type="http://schemas.openxmlformats.org/officeDocument/2006/relationships/comments" Target="../comments12.xml"/></Relationships>
</file>

<file path=xl/worksheets/_rels/sheet6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6.xml"/><Relationship Id="rId1" Type="http://schemas.openxmlformats.org/officeDocument/2006/relationships/comments" Target="../comments1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67.xml"/><Relationship Id="rId1" Type="http://schemas.openxmlformats.org/officeDocument/2006/relationships/comments" Target="../comments14.xml"/></Relationships>
</file>

<file path=xl/worksheets/_rels/sheet7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8.xml"/><Relationship Id="rId1" Type="http://schemas.openxmlformats.org/officeDocument/2006/relationships/comments" Target="../comments15.x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7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69.xml"/><Relationship Id="rId1" Type="http://schemas.openxmlformats.org/officeDocument/2006/relationships/comments" Target="../comments17.xm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671"/>
  </cols>
  <sheetData>
    <row r="1" customFormat="1" spans="1:17">
      <c r="A1" s="2"/>
      <c r="B1" s="2"/>
      <c r="C1" s="2"/>
      <c r="D1" s="2"/>
      <c r="E1" s="2"/>
      <c r="F1" s="2"/>
      <c r="P1" s="671"/>
      <c r="Q1" s="671"/>
    </row>
    <row r="2" customFormat="1" spans="1:17">
      <c r="A2" s="2"/>
      <c r="B2" s="2"/>
      <c r="C2" s="2"/>
      <c r="D2" s="2"/>
      <c r="E2" s="2"/>
      <c r="F2" s="2"/>
      <c r="P2" s="671"/>
      <c r="Q2" s="671"/>
    </row>
    <row r="3" customFormat="1" spans="1:17">
      <c r="A3" s="2"/>
      <c r="B3" s="2"/>
      <c r="C3" s="2"/>
      <c r="D3" s="2"/>
      <c r="E3" s="2"/>
      <c r="F3" s="2"/>
      <c r="P3" s="671"/>
      <c r="Q3" s="671"/>
    </row>
    <row r="4" customFormat="1" spans="1:17">
      <c r="A4" s="2"/>
      <c r="B4" s="2"/>
      <c r="C4" s="2"/>
      <c r="D4" s="2"/>
      <c r="E4" s="2"/>
      <c r="F4" s="2"/>
      <c r="P4" s="671"/>
      <c r="Q4" s="671"/>
    </row>
    <row r="5" customFormat="1" spans="1:17">
      <c r="A5" s="2"/>
      <c r="B5" s="2"/>
      <c r="C5" s="2"/>
      <c r="D5" s="2"/>
      <c r="E5" s="2"/>
      <c r="F5" s="2"/>
      <c r="P5" s="671"/>
      <c r="Q5" s="671"/>
    </row>
    <row r="6" customFormat="1" spans="1:17">
      <c r="A6" s="2"/>
      <c r="B6" s="2"/>
      <c r="C6" s="2"/>
      <c r="D6" s="2"/>
      <c r="E6" s="2"/>
      <c r="F6" s="2"/>
      <c r="P6" s="671"/>
      <c r="Q6" s="671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671"/>
      <c r="Q7" s="671"/>
    </row>
    <row r="8" customFormat="1" spans="1:17">
      <c r="A8" s="2"/>
      <c r="B8" s="2"/>
      <c r="C8" s="2"/>
      <c r="D8" s="2"/>
      <c r="E8" s="2"/>
      <c r="F8" s="2"/>
      <c r="P8" s="671"/>
      <c r="Q8" s="671"/>
    </row>
    <row r="9" customFormat="1" spans="1:17">
      <c r="A9" s="2"/>
      <c r="B9" s="2"/>
      <c r="C9" s="2"/>
      <c r="D9" s="2"/>
      <c r="E9" s="2"/>
      <c r="F9" s="2"/>
      <c r="P9" s="671"/>
      <c r="Q9" s="671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671"/>
      <c r="Q10" s="671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671"/>
      <c r="Q11" s="671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671"/>
      <c r="Q12" s="671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671"/>
      <c r="Q13" s="671"/>
    </row>
    <row r="14" customFormat="1" spans="1:17">
      <c r="A14" s="4" t="s">
        <v>8</v>
      </c>
      <c r="B14" s="4"/>
      <c r="C14" s="704" t="s">
        <v>9</v>
      </c>
      <c r="D14" s="12"/>
      <c r="E14" s="10"/>
      <c r="F14" s="2"/>
      <c r="P14" s="671"/>
      <c r="Q14" s="671"/>
    </row>
    <row r="15" customFormat="1" spans="1:17">
      <c r="A15" s="4" t="s">
        <v>10</v>
      </c>
      <c r="B15" s="4"/>
      <c r="C15" s="704" t="s">
        <v>11</v>
      </c>
      <c r="D15" s="12"/>
      <c r="E15" s="10"/>
      <c r="F15" s="2"/>
      <c r="P15" s="671"/>
      <c r="Q15" s="671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671"/>
      <c r="Q16" s="671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671"/>
      <c r="Q17" s="671"/>
    </row>
    <row r="18" customFormat="1" spans="1:17">
      <c r="A18" s="4"/>
      <c r="B18" s="4"/>
      <c r="C18" s="16"/>
      <c r="D18" s="17"/>
      <c r="E18" s="17"/>
      <c r="F18" s="2"/>
      <c r="P18" s="671"/>
      <c r="Q18" s="671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671"/>
      <c r="Q19" s="671"/>
    </row>
    <row r="20" customFormat="1" spans="3:14">
      <c r="C20" s="20" t="s">
        <v>18</v>
      </c>
      <c r="D20" s="21"/>
      <c r="E20" s="21"/>
      <c r="F20" s="2"/>
      <c r="M20" s="671"/>
      <c r="N20" s="671"/>
    </row>
    <row r="21" customFormat="1" spans="3:14">
      <c r="C21" s="22" t="s">
        <v>19</v>
      </c>
      <c r="D21" s="21"/>
      <c r="E21" s="21"/>
      <c r="F21" s="2"/>
      <c r="M21" s="671"/>
      <c r="N21" s="671"/>
    </row>
    <row r="22" customFormat="1" ht="8.4" customHeight="1" spans="1:14">
      <c r="A22" s="2"/>
      <c r="B22" s="2"/>
      <c r="C22" s="2"/>
      <c r="D22" s="2"/>
      <c r="E22" s="23"/>
      <c r="F22" s="24"/>
      <c r="M22" s="671"/>
      <c r="N22" s="671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310" t="s">
        <v>23</v>
      </c>
      <c r="F23" s="311">
        <v>1</v>
      </c>
      <c r="G23" s="26" t="s">
        <v>24</v>
      </c>
      <c r="H23" s="26" t="s">
        <v>25</v>
      </c>
      <c r="M23" s="671"/>
      <c r="N23" s="671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671"/>
      <c r="N24" s="671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671"/>
      <c r="N25" s="671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671"/>
      <c r="N26" s="671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671"/>
      <c r="N27" s="671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671"/>
      <c r="N28" s="671"/>
    </row>
    <row r="29" s="1" customFormat="1" spans="1:14">
      <c r="A29" s="29" t="s">
        <v>26</v>
      </c>
      <c r="B29" s="702">
        <v>440640</v>
      </c>
      <c r="C29" s="58" t="s">
        <v>33</v>
      </c>
      <c r="D29" s="280">
        <v>170124103417</v>
      </c>
      <c r="E29" s="281">
        <v>42783</v>
      </c>
      <c r="F29" s="282">
        <v>42788</v>
      </c>
      <c r="G29" s="283" t="s">
        <v>28</v>
      </c>
      <c r="H29" s="284">
        <v>26040</v>
      </c>
      <c r="I29"/>
      <c r="J29"/>
      <c r="K29"/>
      <c r="L29"/>
      <c r="M29" s="671"/>
      <c r="N29" s="671"/>
    </row>
    <row r="30" s="1" customFormat="1" spans="1:14">
      <c r="A30" s="29" t="s">
        <v>26</v>
      </c>
      <c r="B30" s="702">
        <v>440641</v>
      </c>
      <c r="C30" s="58" t="s">
        <v>34</v>
      </c>
      <c r="D30" s="280">
        <v>170124103417</v>
      </c>
      <c r="E30" s="281">
        <v>42783</v>
      </c>
      <c r="F30" s="282">
        <v>42788</v>
      </c>
      <c r="G30" s="283" t="s">
        <v>28</v>
      </c>
      <c r="H30" s="284">
        <v>26040</v>
      </c>
      <c r="I30"/>
      <c r="J30"/>
      <c r="K30"/>
      <c r="L30"/>
      <c r="M30" s="671"/>
      <c r="N30" s="671"/>
    </row>
    <row r="31" s="1" customFormat="1" spans="1:14">
      <c r="A31" s="29" t="s">
        <v>26</v>
      </c>
      <c r="B31" s="702">
        <v>440642</v>
      </c>
      <c r="C31" s="58" t="s">
        <v>35</v>
      </c>
      <c r="D31" s="280">
        <v>170124103417</v>
      </c>
      <c r="E31" s="281">
        <v>42783</v>
      </c>
      <c r="F31" s="282">
        <v>42788</v>
      </c>
      <c r="G31" s="283" t="s">
        <v>28</v>
      </c>
      <c r="H31" s="284">
        <v>26040</v>
      </c>
      <c r="I31"/>
      <c r="J31"/>
      <c r="K31"/>
      <c r="L31"/>
      <c r="M31" s="671"/>
      <c r="N31" s="671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671"/>
      <c r="N32" s="671"/>
    </row>
    <row r="33" s="1" customFormat="1" spans="1:14">
      <c r="A33" s="29" t="s">
        <v>26</v>
      </c>
      <c r="B33" s="703">
        <v>440647</v>
      </c>
      <c r="C33" s="50" t="s">
        <v>37</v>
      </c>
      <c r="D33" s="275">
        <v>170125110417</v>
      </c>
      <c r="E33" s="276">
        <v>42783</v>
      </c>
      <c r="F33" s="277">
        <v>42788</v>
      </c>
      <c r="G33" s="278" t="s">
        <v>28</v>
      </c>
      <c r="H33" s="279">
        <v>26040</v>
      </c>
      <c r="I33"/>
      <c r="J33"/>
      <c r="K33"/>
      <c r="L33"/>
      <c r="M33" s="671"/>
      <c r="N33" s="671"/>
    </row>
    <row r="34" s="1" customFormat="1" spans="1:14">
      <c r="A34" s="29" t="s">
        <v>26</v>
      </c>
      <c r="B34" s="703">
        <v>440648</v>
      </c>
      <c r="C34" s="50" t="s">
        <v>38</v>
      </c>
      <c r="D34" s="275">
        <v>170125110417</v>
      </c>
      <c r="E34" s="276">
        <v>42783</v>
      </c>
      <c r="F34" s="277">
        <v>42788</v>
      </c>
      <c r="G34" s="278" t="s">
        <v>28</v>
      </c>
      <c r="H34" s="279">
        <v>26040</v>
      </c>
      <c r="I34"/>
      <c r="J34"/>
      <c r="K34"/>
      <c r="L34"/>
      <c r="M34" s="671"/>
      <c r="N34" s="671"/>
    </row>
    <row r="35" s="1" customFormat="1" spans="1:14">
      <c r="A35" s="29" t="s">
        <v>26</v>
      </c>
      <c r="B35" s="30">
        <v>440762</v>
      </c>
      <c r="C35" s="30" t="s">
        <v>38</v>
      </c>
      <c r="D35" s="705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671"/>
      <c r="N35" s="671"/>
    </row>
    <row r="36" s="1" customFormat="1" spans="1:14">
      <c r="A36" s="29" t="s">
        <v>26</v>
      </c>
      <c r="B36" s="30">
        <v>440780</v>
      </c>
      <c r="C36" s="30" t="s">
        <v>40</v>
      </c>
      <c r="D36" s="705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671"/>
      <c r="N36" s="671"/>
    </row>
    <row r="37" s="1" customFormat="1" spans="1:14">
      <c r="A37" s="29" t="s">
        <v>26</v>
      </c>
      <c r="B37" s="30">
        <v>440783</v>
      </c>
      <c r="C37" s="66" t="s">
        <v>42</v>
      </c>
      <c r="D37" s="705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671"/>
      <c r="N37" s="671"/>
    </row>
    <row r="38" s="1" customFormat="1" spans="1:14">
      <c r="A38" s="29" t="s">
        <v>26</v>
      </c>
      <c r="B38" s="30">
        <v>440784</v>
      </c>
      <c r="C38" s="30" t="s">
        <v>44</v>
      </c>
      <c r="D38" s="705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671"/>
      <c r="N38" s="671"/>
    </row>
    <row r="39" s="1" customFormat="1" spans="1:14">
      <c r="A39" s="29" t="s">
        <v>26</v>
      </c>
      <c r="B39" s="30">
        <v>440881</v>
      </c>
      <c r="C39" s="30" t="s">
        <v>45</v>
      </c>
      <c r="D39" s="705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671"/>
      <c r="N39" s="671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671"/>
      <c r="N40" s="671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671"/>
      <c r="N41" s="671"/>
    </row>
    <row r="42" s="1" customFormat="1" spans="1:14">
      <c r="A42" s="29" t="s">
        <v>26</v>
      </c>
      <c r="B42" s="36">
        <v>441047</v>
      </c>
      <c r="C42" s="648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671"/>
      <c r="N42" s="671"/>
    </row>
    <row r="43" s="1" customFormat="1" spans="1:14">
      <c r="A43" s="29" t="s">
        <v>26</v>
      </c>
      <c r="B43" s="36">
        <v>441048</v>
      </c>
      <c r="C43" s="648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671"/>
      <c r="N43" s="671"/>
    </row>
    <row r="44" s="1" customFormat="1" spans="1:14">
      <c r="A44" s="29" t="s">
        <v>26</v>
      </c>
      <c r="B44" s="36">
        <v>441049</v>
      </c>
      <c r="C44" s="648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671"/>
      <c r="N44" s="671"/>
    </row>
    <row r="45" s="1" customFormat="1" spans="1:14">
      <c r="A45" s="29" t="s">
        <v>26</v>
      </c>
      <c r="B45" s="43">
        <v>441052</v>
      </c>
      <c r="C45" s="67" t="s">
        <v>52</v>
      </c>
      <c r="D45" s="706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671"/>
      <c r="N45" s="671"/>
    </row>
    <row r="46" s="1" customFormat="1" spans="1:14">
      <c r="A46" s="29" t="s">
        <v>26</v>
      </c>
      <c r="B46" s="43">
        <v>441053</v>
      </c>
      <c r="C46" s="67" t="s">
        <v>54</v>
      </c>
      <c r="D46" s="706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671"/>
      <c r="N46" s="671"/>
    </row>
    <row r="47" s="1" customFormat="1" spans="1:14">
      <c r="A47" s="29" t="s">
        <v>26</v>
      </c>
      <c r="B47" s="43">
        <v>441054</v>
      </c>
      <c r="C47" s="67" t="s">
        <v>55</v>
      </c>
      <c r="D47" s="706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671"/>
      <c r="N47" s="671"/>
    </row>
    <row r="48" s="1" customFormat="1" spans="1:14">
      <c r="A48" s="29" t="s">
        <v>26</v>
      </c>
      <c r="B48" s="58">
        <v>441069</v>
      </c>
      <c r="C48" s="65" t="s">
        <v>56</v>
      </c>
      <c r="D48" s="707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671"/>
      <c r="N48" s="671"/>
    </row>
    <row r="49" s="1" customFormat="1" spans="1:14">
      <c r="A49" s="29" t="s">
        <v>26</v>
      </c>
      <c r="B49" s="58">
        <v>441070</v>
      </c>
      <c r="C49" s="65" t="s">
        <v>58</v>
      </c>
      <c r="D49" s="707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671"/>
      <c r="N49" s="671"/>
    </row>
    <row r="50" s="1" customFormat="1" spans="1:14">
      <c r="A50" s="29" t="s">
        <v>26</v>
      </c>
      <c r="B50" s="30">
        <v>441071</v>
      </c>
      <c r="C50" s="66" t="s">
        <v>59</v>
      </c>
      <c r="D50" s="705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671"/>
      <c r="N50" s="671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671"/>
      <c r="N51" s="671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671"/>
      <c r="N52" s="671"/>
    </row>
    <row r="53" s="1" customFormat="1" spans="1:14">
      <c r="A53" s="29" t="s">
        <v>26</v>
      </c>
      <c r="B53" s="30">
        <v>441076</v>
      </c>
      <c r="C53" s="66" t="s">
        <v>63</v>
      </c>
      <c r="D53" s="705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671"/>
      <c r="N53" s="671"/>
    </row>
    <row r="54" s="1" customFormat="1" spans="1:14">
      <c r="A54" s="29" t="s">
        <v>26</v>
      </c>
      <c r="B54" s="30">
        <v>441092</v>
      </c>
      <c r="C54" s="66" t="s">
        <v>65</v>
      </c>
      <c r="D54" s="705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671"/>
      <c r="N54" s="671"/>
    </row>
    <row r="55" s="1" customFormat="1" spans="1:14">
      <c r="A55" s="29" t="s">
        <v>26</v>
      </c>
      <c r="B55" s="36">
        <v>441217</v>
      </c>
      <c r="C55" s="648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671"/>
      <c r="N55" s="671"/>
    </row>
    <row r="56" s="1" customFormat="1" spans="1:14">
      <c r="A56" s="29" t="s">
        <v>26</v>
      </c>
      <c r="B56" s="36">
        <v>441218</v>
      </c>
      <c r="C56" s="648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671"/>
      <c r="N56" s="671"/>
    </row>
    <row r="57" s="1" customFormat="1" spans="1:14">
      <c r="A57" s="29" t="s">
        <v>26</v>
      </c>
      <c r="B57" s="30">
        <v>441245</v>
      </c>
      <c r="C57" s="66" t="s">
        <v>69</v>
      </c>
      <c r="D57" s="705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671"/>
      <c r="N57" s="671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671"/>
      <c r="N58" s="671"/>
    </row>
    <row r="59" s="1" customFormat="1" spans="1:17">
      <c r="A59" s="29" t="s">
        <v>26</v>
      </c>
      <c r="B59" s="30">
        <v>441351</v>
      </c>
      <c r="C59" s="66" t="s">
        <v>72</v>
      </c>
      <c r="D59" s="705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671"/>
      <c r="Q59" s="671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671"/>
      <c r="Q60" s="671"/>
    </row>
    <row r="61" s="1" customFormat="1" spans="1:17">
      <c r="A61" s="29" t="s">
        <v>26</v>
      </c>
      <c r="B61" s="30">
        <v>441364</v>
      </c>
      <c r="C61" s="66" t="s">
        <v>40</v>
      </c>
      <c r="D61" s="705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671"/>
      <c r="Q61" s="671"/>
    </row>
    <row r="62" s="1" customFormat="1" spans="1:17">
      <c r="A62" s="29" t="s">
        <v>26</v>
      </c>
      <c r="B62" s="30">
        <v>441371</v>
      </c>
      <c r="C62" s="66" t="s">
        <v>76</v>
      </c>
      <c r="D62" s="705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671"/>
      <c r="Q62" s="671"/>
    </row>
    <row r="63" s="1" customFormat="1" spans="1:17">
      <c r="A63" s="29" t="s">
        <v>26</v>
      </c>
      <c r="B63" s="30">
        <v>441426</v>
      </c>
      <c r="C63" s="66" t="s">
        <v>78</v>
      </c>
      <c r="D63" s="705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671"/>
      <c r="Q63" s="671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671"/>
      <c r="Q64" s="671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671"/>
      <c r="Q65" s="671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671"/>
      <c r="Q66" s="671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671"/>
      <c r="Q67" s="671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655" t="s">
        <v>81</v>
      </c>
      <c r="P68" s="671"/>
      <c r="Q68" s="671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671"/>
      <c r="Q69" s="671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671"/>
      <c r="Q70" s="671"/>
    </row>
    <row r="71" s="1" customFormat="1" ht="16.2" customHeight="1" spans="1:17">
      <c r="A71" s="88" t="s">
        <v>83</v>
      </c>
      <c r="B71" s="88"/>
      <c r="F71" s="89"/>
      <c r="P71" s="671"/>
      <c r="Q71" s="671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671"/>
      <c r="Q72" s="671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671"/>
      <c r="Q73" s="671"/>
    </row>
    <row r="75" customFormat="1" spans="1:17">
      <c r="A75" s="96"/>
      <c r="B75" s="96"/>
      <c r="P75" s="671"/>
      <c r="Q75" s="671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704" t="s">
        <v>9</v>
      </c>
      <c r="D14" s="12"/>
      <c r="E14" s="10"/>
      <c r="F14" s="2"/>
    </row>
    <row r="15" spans="1:6">
      <c r="A15" s="4" t="s">
        <v>10</v>
      </c>
      <c r="B15" s="4"/>
      <c r="C15" s="704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672" t="s">
        <v>23</v>
      </c>
      <c r="F23" s="672">
        <v>1</v>
      </c>
      <c r="G23" s="26" t="s">
        <v>24</v>
      </c>
      <c r="H23" s="26" t="s">
        <v>25</v>
      </c>
    </row>
    <row r="24" spans="1:8">
      <c r="A24" s="673" t="s">
        <v>26</v>
      </c>
      <c r="B24" s="66">
        <v>448765</v>
      </c>
      <c r="C24" s="66" t="s">
        <v>525</v>
      </c>
      <c r="D24" s="666">
        <v>1170624</v>
      </c>
      <c r="E24" s="674">
        <v>42846</v>
      </c>
      <c r="F24" s="674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666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666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666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662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662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666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663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663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666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668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668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666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662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662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663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663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666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666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662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662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655" t="s">
        <v>522</v>
      </c>
      <c r="J51" s="358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74" t="s">
        <v>423</v>
      </c>
      <c r="B55" s="90"/>
      <c r="C55" s="175" t="s">
        <v>424</v>
      </c>
      <c r="D55" s="175" t="s">
        <v>424</v>
      </c>
      <c r="E55" s="175" t="s">
        <v>424</v>
      </c>
      <c r="F55" s="175" t="s">
        <v>424</v>
      </c>
      <c r="G55" s="175" t="s">
        <v>424</v>
      </c>
      <c r="H55" s="176" t="s">
        <v>90</v>
      </c>
    </row>
    <row r="56" ht="22.5" spans="1:8">
      <c r="A56" s="177" t="s">
        <v>425</v>
      </c>
      <c r="B56" s="177"/>
      <c r="C56" s="178" t="s">
        <v>85</v>
      </c>
      <c r="D56" s="179" t="s">
        <v>86</v>
      </c>
      <c r="E56" s="179" t="s">
        <v>87</v>
      </c>
      <c r="F56" s="179" t="s">
        <v>88</v>
      </c>
      <c r="G56" s="179" t="s">
        <v>89</v>
      </c>
      <c r="H56" s="375" t="s">
        <v>426</v>
      </c>
    </row>
    <row r="57" ht="13.5" spans="1:8">
      <c r="A57" s="181">
        <f>H51+293185+371085+511745</f>
        <v>1419130</v>
      </c>
      <c r="B57" s="93"/>
      <c r="C57" s="181">
        <v>0</v>
      </c>
      <c r="D57" s="181">
        <v>0</v>
      </c>
      <c r="E57" s="181">
        <v>0</v>
      </c>
      <c r="F57" s="181">
        <v>0</v>
      </c>
      <c r="G57" s="181">
        <v>0</v>
      </c>
      <c r="H57" s="376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660" customWidth="1"/>
  </cols>
  <sheetData>
    <row r="1" customFormat="1" spans="1:9">
      <c r="A1" s="2"/>
      <c r="B1" s="2"/>
      <c r="C1" s="2"/>
      <c r="D1" s="2"/>
      <c r="E1" s="2"/>
      <c r="F1" s="2"/>
      <c r="I1" s="660"/>
    </row>
    <row r="2" customFormat="1" spans="1:9">
      <c r="A2" s="2"/>
      <c r="B2" s="2"/>
      <c r="C2" s="2"/>
      <c r="D2" s="2"/>
      <c r="E2" s="2"/>
      <c r="F2" s="2"/>
      <c r="I2" s="660"/>
    </row>
    <row r="3" customFormat="1" spans="1:9">
      <c r="A3" s="2"/>
      <c r="B3" s="2"/>
      <c r="C3" s="2"/>
      <c r="D3" s="2"/>
      <c r="E3" s="2"/>
      <c r="F3" s="2"/>
      <c r="I3" s="660"/>
    </row>
    <row r="4" customFormat="1" spans="1:9">
      <c r="A4" s="2"/>
      <c r="B4" s="2"/>
      <c r="C4" s="2"/>
      <c r="D4" s="2"/>
      <c r="E4" s="2"/>
      <c r="F4" s="2"/>
      <c r="I4" s="660"/>
    </row>
    <row r="5" customFormat="1" spans="1:9">
      <c r="A5" s="2"/>
      <c r="B5" s="2"/>
      <c r="C5" s="2"/>
      <c r="D5" s="2"/>
      <c r="E5" s="2"/>
      <c r="F5" s="2"/>
      <c r="I5" s="660"/>
    </row>
    <row r="6" customFormat="1" spans="1:9">
      <c r="A6" s="2"/>
      <c r="B6" s="2"/>
      <c r="C6" s="2"/>
      <c r="D6" s="2"/>
      <c r="E6" s="2"/>
      <c r="F6" s="2"/>
      <c r="I6" s="660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660"/>
    </row>
    <row r="8" customFormat="1" spans="1:9">
      <c r="A8" s="2"/>
      <c r="B8" s="2"/>
      <c r="C8" s="2"/>
      <c r="D8" s="2"/>
      <c r="E8" s="2"/>
      <c r="F8" s="2"/>
      <c r="I8" s="660"/>
    </row>
    <row r="9" customFormat="1" spans="1:9">
      <c r="A9" s="2"/>
      <c r="B9" s="2"/>
      <c r="C9" s="2"/>
      <c r="D9" s="2"/>
      <c r="E9" s="2"/>
      <c r="F9" s="2"/>
      <c r="I9" s="660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660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660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660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660"/>
    </row>
    <row r="14" customFormat="1" spans="1:10">
      <c r="A14" s="4" t="s">
        <v>8</v>
      </c>
      <c r="B14" s="4"/>
      <c r="C14" s="704" t="s">
        <v>9</v>
      </c>
      <c r="D14" s="12"/>
      <c r="E14" s="10"/>
      <c r="F14" s="2"/>
      <c r="I14" s="660"/>
      <c r="J14" s="139"/>
    </row>
    <row r="15" customFormat="1" spans="1:10">
      <c r="A15" s="4" t="s">
        <v>10</v>
      </c>
      <c r="B15" s="4"/>
      <c r="C15" s="704" t="s">
        <v>11</v>
      </c>
      <c r="D15" s="12"/>
      <c r="E15" s="10"/>
      <c r="F15" s="2"/>
      <c r="I15" s="660"/>
      <c r="J15" s="139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660"/>
      <c r="J16" s="139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660"/>
      <c r="J17" s="139"/>
    </row>
    <row r="18" customFormat="1" spans="1:10">
      <c r="A18" s="4"/>
      <c r="B18" s="4"/>
      <c r="C18" s="16"/>
      <c r="D18" s="17"/>
      <c r="E18" s="17"/>
      <c r="F18" s="2"/>
      <c r="I18" s="660"/>
      <c r="J18" s="139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660"/>
      <c r="J19" s="139"/>
    </row>
    <row r="20" customFormat="1" spans="3:10">
      <c r="C20" s="20" t="s">
        <v>18</v>
      </c>
      <c r="D20" s="21"/>
      <c r="E20" s="21"/>
      <c r="F20" s="2"/>
      <c r="I20" s="660"/>
      <c r="J20" s="139"/>
    </row>
    <row r="21" customFormat="1" spans="3:10">
      <c r="C21" s="22" t="s">
        <v>19</v>
      </c>
      <c r="D21" s="21"/>
      <c r="E21" s="21"/>
      <c r="F21" s="2"/>
      <c r="I21" s="660"/>
      <c r="J21" s="139"/>
    </row>
    <row r="22" customFormat="1" ht="8.4" customHeight="1" spans="1:10">
      <c r="A22" s="2"/>
      <c r="B22" s="2"/>
      <c r="C22" s="2"/>
      <c r="D22" s="2"/>
      <c r="E22" s="23"/>
      <c r="F22" s="24"/>
      <c r="I22" s="660"/>
      <c r="J22" s="139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310" t="s">
        <v>23</v>
      </c>
      <c r="F23" s="311">
        <v>0</v>
      </c>
      <c r="G23" s="26" t="s">
        <v>24</v>
      </c>
      <c r="H23" s="26" t="s">
        <v>25</v>
      </c>
      <c r="I23" s="660"/>
      <c r="J23" s="139"/>
    </row>
    <row r="24" s="1" customFormat="1" spans="1:10">
      <c r="A24" s="29" t="s">
        <v>26</v>
      </c>
      <c r="B24" s="30">
        <v>449153</v>
      </c>
      <c r="C24" s="30" t="s">
        <v>547</v>
      </c>
      <c r="D24" s="661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669"/>
      <c r="J24" s="139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669"/>
      <c r="J25" s="139"/>
    </row>
    <row r="26" s="1" customFormat="1" spans="1:10">
      <c r="A26" s="29" t="s">
        <v>26</v>
      </c>
      <c r="B26" s="51">
        <v>449159</v>
      </c>
      <c r="C26" s="51" t="s">
        <v>549</v>
      </c>
      <c r="D26" s="662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669"/>
      <c r="J26" s="139"/>
    </row>
    <row r="27" s="1" customFormat="1" spans="1:10">
      <c r="A27" s="29" t="s">
        <v>26</v>
      </c>
      <c r="B27" s="51">
        <v>449160</v>
      </c>
      <c r="C27" s="51" t="s">
        <v>550</v>
      </c>
      <c r="D27" s="662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669"/>
      <c r="J27" s="139"/>
    </row>
    <row r="28" s="1" customFormat="1" spans="1:10">
      <c r="A28" s="29" t="s">
        <v>26</v>
      </c>
      <c r="B28" s="51">
        <v>449161</v>
      </c>
      <c r="C28" s="51" t="s">
        <v>551</v>
      </c>
      <c r="D28" s="662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669"/>
      <c r="J28" s="139"/>
    </row>
    <row r="29" s="1" customFormat="1" spans="1:10">
      <c r="A29" s="29" t="s">
        <v>26</v>
      </c>
      <c r="B29" s="59">
        <v>449266</v>
      </c>
      <c r="C29" s="59" t="s">
        <v>552</v>
      </c>
      <c r="D29" s="663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669"/>
      <c r="J29" s="139"/>
    </row>
    <row r="30" s="1" customFormat="1" spans="1:10">
      <c r="A30" s="29" t="s">
        <v>26</v>
      </c>
      <c r="B30" s="59">
        <v>449267</v>
      </c>
      <c r="C30" s="59" t="s">
        <v>553</v>
      </c>
      <c r="D30" s="663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669"/>
      <c r="J30" s="139"/>
    </row>
    <row r="31" s="1" customFormat="1" spans="1:10">
      <c r="A31" s="29" t="s">
        <v>26</v>
      </c>
      <c r="B31" s="303">
        <v>449271</v>
      </c>
      <c r="C31" s="303" t="s">
        <v>554</v>
      </c>
      <c r="D31" s="664">
        <v>1172577</v>
      </c>
      <c r="E31" s="305">
        <v>42847</v>
      </c>
      <c r="F31" s="306">
        <v>42851</v>
      </c>
      <c r="G31" s="307" t="s">
        <v>28</v>
      </c>
      <c r="H31" s="308">
        <v>16150</v>
      </c>
      <c r="I31" s="669"/>
      <c r="J31" s="139"/>
    </row>
    <row r="32" s="1" customFormat="1" spans="1:10">
      <c r="A32" s="29" t="s">
        <v>26</v>
      </c>
      <c r="B32" s="303">
        <v>449272</v>
      </c>
      <c r="C32" s="303" t="s">
        <v>555</v>
      </c>
      <c r="D32" s="664">
        <v>1172577</v>
      </c>
      <c r="E32" s="305">
        <v>42847</v>
      </c>
      <c r="F32" s="306">
        <v>42851</v>
      </c>
      <c r="G32" s="307" t="s">
        <v>28</v>
      </c>
      <c r="H32" s="308">
        <v>16150</v>
      </c>
      <c r="I32" s="669"/>
      <c r="J32" s="139"/>
    </row>
    <row r="33" s="1" customFormat="1" spans="1:10">
      <c r="A33" s="29" t="s">
        <v>26</v>
      </c>
      <c r="B33" s="58">
        <v>449273</v>
      </c>
      <c r="C33" s="58" t="s">
        <v>556</v>
      </c>
      <c r="D33" s="665">
        <v>1176190</v>
      </c>
      <c r="E33" s="281">
        <v>42847</v>
      </c>
      <c r="F33" s="282">
        <v>42851</v>
      </c>
      <c r="G33" s="283" t="s">
        <v>28</v>
      </c>
      <c r="H33" s="284">
        <v>16150</v>
      </c>
      <c r="I33" s="669"/>
      <c r="J33" s="139"/>
    </row>
    <row r="34" s="1" customFormat="1" spans="1:10">
      <c r="A34" s="29" t="s">
        <v>26</v>
      </c>
      <c r="B34" s="58">
        <v>449274</v>
      </c>
      <c r="C34" s="58" t="s">
        <v>557</v>
      </c>
      <c r="D34" s="665">
        <v>1176190</v>
      </c>
      <c r="E34" s="281">
        <v>42847</v>
      </c>
      <c r="F34" s="282">
        <v>42851</v>
      </c>
      <c r="G34" s="283" t="s">
        <v>28</v>
      </c>
      <c r="H34" s="284">
        <v>16150</v>
      </c>
      <c r="I34" s="669"/>
      <c r="J34" s="139"/>
    </row>
    <row r="35" s="1" customFormat="1" spans="1:10">
      <c r="A35" s="29" t="s">
        <v>26</v>
      </c>
      <c r="B35" s="30">
        <v>449277</v>
      </c>
      <c r="C35" s="30" t="s">
        <v>558</v>
      </c>
      <c r="D35" s="666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669"/>
      <c r="J35" s="139"/>
    </row>
    <row r="36" s="1" customFormat="1" spans="1:10">
      <c r="A36" s="29" t="s">
        <v>26</v>
      </c>
      <c r="B36" s="30">
        <v>449386</v>
      </c>
      <c r="C36" s="30" t="s">
        <v>559</v>
      </c>
      <c r="D36" s="666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669"/>
      <c r="J36" s="139"/>
    </row>
    <row r="37" s="1" customFormat="1" spans="1:10">
      <c r="A37" s="29" t="s">
        <v>26</v>
      </c>
      <c r="B37" s="30">
        <v>449392</v>
      </c>
      <c r="C37" s="66" t="s">
        <v>560</v>
      </c>
      <c r="D37" s="666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669"/>
      <c r="J37" s="139"/>
    </row>
    <row r="38" s="1" customFormat="1" spans="1:10">
      <c r="A38" s="29" t="s">
        <v>26</v>
      </c>
      <c r="B38" s="30">
        <v>449396</v>
      </c>
      <c r="C38" s="30" t="s">
        <v>561</v>
      </c>
      <c r="D38" s="666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669"/>
      <c r="J38" s="139"/>
    </row>
    <row r="39" s="1" customFormat="1" spans="1:10">
      <c r="A39" s="29" t="s">
        <v>26</v>
      </c>
      <c r="B39" s="303">
        <v>449491</v>
      </c>
      <c r="C39" s="303" t="s">
        <v>562</v>
      </c>
      <c r="D39" s="664">
        <v>1182145</v>
      </c>
      <c r="E39" s="305">
        <v>42850</v>
      </c>
      <c r="F39" s="306">
        <v>42853</v>
      </c>
      <c r="G39" s="307" t="s">
        <v>28</v>
      </c>
      <c r="H39" s="308">
        <v>10117.5</v>
      </c>
      <c r="I39" s="669"/>
      <c r="J39" s="139"/>
    </row>
    <row r="40" s="1" customFormat="1" spans="1:10">
      <c r="A40" s="29" t="s">
        <v>26</v>
      </c>
      <c r="B40" s="303">
        <v>449492</v>
      </c>
      <c r="C40" s="303" t="s">
        <v>563</v>
      </c>
      <c r="D40" s="664">
        <v>1182145</v>
      </c>
      <c r="E40" s="305">
        <v>42850</v>
      </c>
      <c r="F40" s="306">
        <v>42853</v>
      </c>
      <c r="G40" s="307" t="s">
        <v>28</v>
      </c>
      <c r="H40" s="308">
        <v>10117.5</v>
      </c>
      <c r="I40" s="669"/>
      <c r="J40" s="139"/>
    </row>
    <row r="41" s="1" customFormat="1" spans="1:10">
      <c r="A41" s="29" t="s">
        <v>26</v>
      </c>
      <c r="B41" s="303">
        <v>449493</v>
      </c>
      <c r="C41" s="610" t="s">
        <v>564</v>
      </c>
      <c r="D41" s="664">
        <v>1182145</v>
      </c>
      <c r="E41" s="305">
        <v>42850</v>
      </c>
      <c r="F41" s="306">
        <v>42853</v>
      </c>
      <c r="G41" s="307" t="s">
        <v>28</v>
      </c>
      <c r="H41" s="308">
        <v>10117.5</v>
      </c>
      <c r="I41" s="669"/>
      <c r="J41" s="139"/>
    </row>
    <row r="42" s="1" customFormat="1" spans="1:10">
      <c r="A42" s="29" t="s">
        <v>26</v>
      </c>
      <c r="B42" s="303">
        <v>449494</v>
      </c>
      <c r="C42" s="610" t="s">
        <v>186</v>
      </c>
      <c r="D42" s="664">
        <v>1182145</v>
      </c>
      <c r="E42" s="305">
        <v>42850</v>
      </c>
      <c r="F42" s="306">
        <v>42853</v>
      </c>
      <c r="G42" s="307" t="s">
        <v>28</v>
      </c>
      <c r="H42" s="308">
        <v>10117.5</v>
      </c>
      <c r="I42" s="669"/>
      <c r="J42" s="139"/>
    </row>
    <row r="43" s="1" customFormat="1" spans="1:10">
      <c r="A43" s="29" t="s">
        <v>26</v>
      </c>
      <c r="B43" s="303">
        <v>449495</v>
      </c>
      <c r="C43" s="610" t="s">
        <v>565</v>
      </c>
      <c r="D43" s="664">
        <v>1182145</v>
      </c>
      <c r="E43" s="305">
        <v>42850</v>
      </c>
      <c r="F43" s="306">
        <v>42853</v>
      </c>
      <c r="G43" s="307" t="s">
        <v>28</v>
      </c>
      <c r="H43" s="308">
        <v>10117.5</v>
      </c>
      <c r="I43" s="669"/>
      <c r="J43" s="139"/>
    </row>
    <row r="44" s="1" customFormat="1" spans="1:10">
      <c r="A44" s="29" t="s">
        <v>26</v>
      </c>
      <c r="B44" s="303">
        <v>449496</v>
      </c>
      <c r="C44" s="610" t="s">
        <v>566</v>
      </c>
      <c r="D44" s="664">
        <v>1182145</v>
      </c>
      <c r="E44" s="305">
        <v>42850</v>
      </c>
      <c r="F44" s="306">
        <v>42853</v>
      </c>
      <c r="G44" s="307" t="s">
        <v>28</v>
      </c>
      <c r="H44" s="308">
        <v>10117.5</v>
      </c>
      <c r="I44" s="669"/>
      <c r="J44" s="139"/>
    </row>
    <row r="45" s="1" customFormat="1" spans="1:10">
      <c r="A45" s="29" t="s">
        <v>26</v>
      </c>
      <c r="B45" s="303">
        <v>449497</v>
      </c>
      <c r="C45" s="610" t="s">
        <v>567</v>
      </c>
      <c r="D45" s="664">
        <v>1182145</v>
      </c>
      <c r="E45" s="305">
        <v>42850</v>
      </c>
      <c r="F45" s="306">
        <v>42853</v>
      </c>
      <c r="G45" s="307" t="s">
        <v>28</v>
      </c>
      <c r="H45" s="308">
        <v>10117.5</v>
      </c>
      <c r="I45" s="669"/>
      <c r="J45" s="139"/>
    </row>
    <row r="46" s="1" customFormat="1" spans="1:10">
      <c r="A46" s="29" t="s">
        <v>26</v>
      </c>
      <c r="B46" s="303">
        <v>449498</v>
      </c>
      <c r="C46" s="610" t="s">
        <v>568</v>
      </c>
      <c r="D46" s="664">
        <v>1182145</v>
      </c>
      <c r="E46" s="305">
        <v>42850</v>
      </c>
      <c r="F46" s="306">
        <v>42853</v>
      </c>
      <c r="G46" s="307" t="s">
        <v>28</v>
      </c>
      <c r="H46" s="308">
        <v>10117.5</v>
      </c>
      <c r="I46" s="669"/>
      <c r="J46" s="139"/>
    </row>
    <row r="47" s="1" customFormat="1" spans="1:10">
      <c r="A47" s="29" t="s">
        <v>26</v>
      </c>
      <c r="B47" s="44">
        <v>449501</v>
      </c>
      <c r="C47" s="67" t="s">
        <v>569</v>
      </c>
      <c r="D47" s="667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669"/>
      <c r="J47" s="139"/>
    </row>
    <row r="48" s="1" customFormat="1" spans="1:10">
      <c r="A48" s="29" t="s">
        <v>26</v>
      </c>
      <c r="B48" s="44">
        <v>449502</v>
      </c>
      <c r="C48" s="67" t="s">
        <v>570</v>
      </c>
      <c r="D48" s="667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669"/>
      <c r="J48" s="139"/>
    </row>
    <row r="49" s="1" customFormat="1" spans="1:10">
      <c r="A49" s="29" t="s">
        <v>26</v>
      </c>
      <c r="B49" s="51">
        <v>449503</v>
      </c>
      <c r="C49" s="57" t="s">
        <v>571</v>
      </c>
      <c r="D49" s="662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669"/>
      <c r="J49" s="139"/>
    </row>
    <row r="50" s="1" customFormat="1" spans="1:10">
      <c r="A50" s="29" t="s">
        <v>26</v>
      </c>
      <c r="B50" s="51">
        <v>449504</v>
      </c>
      <c r="C50" s="57" t="s">
        <v>572</v>
      </c>
      <c r="D50" s="662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669"/>
      <c r="J50" s="139"/>
    </row>
    <row r="51" s="1" customFormat="1" spans="1:10">
      <c r="A51" s="29" t="s">
        <v>26</v>
      </c>
      <c r="B51" s="37">
        <v>449517</v>
      </c>
      <c r="C51" s="648" t="s">
        <v>573</v>
      </c>
      <c r="D51" s="668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669"/>
      <c r="J51" s="139"/>
    </row>
    <row r="52" s="1" customFormat="1" spans="1:10">
      <c r="A52" s="29" t="s">
        <v>26</v>
      </c>
      <c r="B52" s="37">
        <v>449519</v>
      </c>
      <c r="C52" s="648" t="s">
        <v>574</v>
      </c>
      <c r="D52" s="668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669"/>
      <c r="J52" s="139"/>
    </row>
    <row r="53" s="1" customFormat="1" spans="1:10">
      <c r="A53" s="29" t="s">
        <v>26</v>
      </c>
      <c r="B53" s="30">
        <v>449526</v>
      </c>
      <c r="C53" s="66" t="s">
        <v>575</v>
      </c>
      <c r="D53" s="666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669"/>
      <c r="J53" s="139"/>
    </row>
    <row r="54" s="1" customFormat="1" spans="1:10">
      <c r="A54" s="29" t="s">
        <v>26</v>
      </c>
      <c r="B54" s="30">
        <v>449529</v>
      </c>
      <c r="C54" s="66" t="s">
        <v>576</v>
      </c>
      <c r="D54" s="666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669"/>
      <c r="J54" s="139"/>
    </row>
    <row r="55" s="1" customFormat="1" spans="1:10">
      <c r="A55" s="29" t="s">
        <v>26</v>
      </c>
      <c r="B55" s="59">
        <v>449530</v>
      </c>
      <c r="C55" s="65" t="s">
        <v>577</v>
      </c>
      <c r="D55" s="663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669"/>
      <c r="J55" s="139"/>
    </row>
    <row r="56" s="1" customFormat="1" spans="1:10">
      <c r="A56" s="29" t="s">
        <v>26</v>
      </c>
      <c r="B56" s="59">
        <v>449531</v>
      </c>
      <c r="C56" s="65" t="s">
        <v>578</v>
      </c>
      <c r="D56" s="663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669"/>
      <c r="J56" s="139"/>
    </row>
    <row r="57" s="1" customFormat="1" spans="1:10">
      <c r="A57" s="29" t="s">
        <v>26</v>
      </c>
      <c r="B57" s="30">
        <v>449532</v>
      </c>
      <c r="C57" s="66" t="s">
        <v>579</v>
      </c>
      <c r="D57" s="666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669"/>
      <c r="J57" s="139"/>
    </row>
    <row r="58" s="1" customFormat="1" spans="1:10">
      <c r="A58" s="29" t="s">
        <v>26</v>
      </c>
      <c r="B58" s="44">
        <v>449537</v>
      </c>
      <c r="C58" s="67" t="s">
        <v>580</v>
      </c>
      <c r="D58" s="667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669"/>
      <c r="J58" s="139"/>
    </row>
    <row r="59" s="1" customFormat="1" spans="1:10">
      <c r="A59" s="29" t="s">
        <v>26</v>
      </c>
      <c r="B59" s="44">
        <v>449540</v>
      </c>
      <c r="C59" s="67" t="s">
        <v>581</v>
      </c>
      <c r="D59" s="667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669"/>
      <c r="J59" s="139"/>
    </row>
    <row r="60" s="1" customFormat="1" spans="1:10">
      <c r="A60" s="29" t="s">
        <v>26</v>
      </c>
      <c r="B60" s="44">
        <v>449541</v>
      </c>
      <c r="C60" s="67" t="s">
        <v>582</v>
      </c>
      <c r="D60" s="667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669"/>
      <c r="J60" s="139"/>
    </row>
    <row r="61" s="1" customFormat="1" spans="1:10">
      <c r="A61" s="29" t="s">
        <v>26</v>
      </c>
      <c r="B61" s="30">
        <v>449564</v>
      </c>
      <c r="C61" s="66" t="s">
        <v>583</v>
      </c>
      <c r="D61" s="666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669"/>
      <c r="J61" s="139"/>
    </row>
    <row r="62" s="1" customFormat="1" spans="1:10">
      <c r="A62" s="29" t="s">
        <v>26</v>
      </c>
      <c r="B62" s="30">
        <v>449667</v>
      </c>
      <c r="C62" s="66" t="s">
        <v>584</v>
      </c>
      <c r="D62" s="666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669"/>
      <c r="J62" s="139"/>
    </row>
    <row r="63" s="1" customFormat="1" spans="1:10">
      <c r="A63" s="29" t="s">
        <v>26</v>
      </c>
      <c r="B63" s="51">
        <v>449668</v>
      </c>
      <c r="C63" s="57" t="s">
        <v>585</v>
      </c>
      <c r="D63" s="662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669"/>
      <c r="J63" s="139"/>
    </row>
    <row r="64" s="1" customFormat="1" spans="1:10">
      <c r="A64" s="29" t="s">
        <v>26</v>
      </c>
      <c r="B64" s="51">
        <v>449669</v>
      </c>
      <c r="C64" s="57" t="s">
        <v>586</v>
      </c>
      <c r="D64" s="662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669"/>
      <c r="J64" s="139"/>
    </row>
    <row r="65" s="1" customFormat="1" spans="1:10">
      <c r="A65" s="29" t="s">
        <v>26</v>
      </c>
      <c r="B65" s="51">
        <v>449670</v>
      </c>
      <c r="C65" s="57" t="s">
        <v>587</v>
      </c>
      <c r="D65" s="662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669"/>
      <c r="J65" s="139"/>
    </row>
    <row r="66" s="1" customFormat="1" spans="1:10">
      <c r="A66" s="29" t="s">
        <v>26</v>
      </c>
      <c r="B66" s="51">
        <v>449671</v>
      </c>
      <c r="C66" s="57" t="s">
        <v>588</v>
      </c>
      <c r="D66" s="662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669"/>
      <c r="J66" s="139"/>
    </row>
    <row r="67" s="1" customFormat="1" spans="1:10">
      <c r="A67" s="29" t="s">
        <v>26</v>
      </c>
      <c r="B67" s="30">
        <v>449674</v>
      </c>
      <c r="C67" s="66" t="s">
        <v>589</v>
      </c>
      <c r="D67" s="666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669"/>
      <c r="J67" s="139"/>
    </row>
    <row r="68" s="1" customFormat="1" spans="1:10">
      <c r="A68" s="29" t="s">
        <v>26</v>
      </c>
      <c r="B68" s="30">
        <v>449678</v>
      </c>
      <c r="C68" s="66" t="s">
        <v>590</v>
      </c>
      <c r="D68" s="666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669"/>
      <c r="J68" s="139"/>
    </row>
    <row r="69" s="1" customFormat="1" spans="1:10">
      <c r="A69" s="29" t="s">
        <v>26</v>
      </c>
      <c r="B69" s="59">
        <v>449679</v>
      </c>
      <c r="C69" s="65" t="s">
        <v>591</v>
      </c>
      <c r="D69" s="663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669"/>
      <c r="J69" s="139"/>
    </row>
    <row r="70" s="1" customFormat="1" spans="1:10">
      <c r="A70" s="29" t="s">
        <v>26</v>
      </c>
      <c r="B70" s="59">
        <v>449680</v>
      </c>
      <c r="C70" s="65" t="s">
        <v>592</v>
      </c>
      <c r="D70" s="663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669"/>
      <c r="J70" s="139"/>
    </row>
    <row r="71" s="1" customFormat="1" spans="1:10">
      <c r="A71" s="29" t="s">
        <v>26</v>
      </c>
      <c r="B71" s="59">
        <v>449681</v>
      </c>
      <c r="C71" s="65" t="s">
        <v>593</v>
      </c>
      <c r="D71" s="663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669"/>
      <c r="J71" s="139"/>
    </row>
    <row r="72" s="1" customFormat="1" spans="1:10">
      <c r="A72" s="29" t="s">
        <v>26</v>
      </c>
      <c r="B72" s="30">
        <v>449685</v>
      </c>
      <c r="C72" s="66" t="s">
        <v>594</v>
      </c>
      <c r="D72" s="666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669"/>
      <c r="J72" s="139"/>
    </row>
    <row r="73" s="1" customFormat="1" spans="1:10">
      <c r="A73" s="29" t="s">
        <v>26</v>
      </c>
      <c r="B73" s="44">
        <v>449686</v>
      </c>
      <c r="C73" s="67" t="s">
        <v>595</v>
      </c>
      <c r="D73" s="667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669"/>
      <c r="J73" s="139"/>
    </row>
    <row r="74" s="1" customFormat="1" spans="1:10">
      <c r="A74" s="29" t="s">
        <v>26</v>
      </c>
      <c r="B74" s="44">
        <v>449687</v>
      </c>
      <c r="C74" s="67" t="s">
        <v>596</v>
      </c>
      <c r="D74" s="667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669"/>
      <c r="J74" s="139"/>
    </row>
    <row r="75" s="1" customFormat="1" spans="1:10">
      <c r="A75" s="29" t="s">
        <v>26</v>
      </c>
      <c r="B75" s="30">
        <v>449724</v>
      </c>
      <c r="C75" s="66" t="s">
        <v>597</v>
      </c>
      <c r="D75" s="666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669"/>
      <c r="J75" s="139"/>
    </row>
    <row r="76" s="1" customFormat="1" spans="1:10">
      <c r="A76" s="29" t="s">
        <v>26</v>
      </c>
      <c r="B76" s="30">
        <v>449725</v>
      </c>
      <c r="C76" s="66" t="s">
        <v>598</v>
      </c>
      <c r="D76" s="666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669"/>
      <c r="J76" s="139"/>
    </row>
    <row r="77" s="1" customFormat="1" spans="1:10">
      <c r="A77" s="29" t="s">
        <v>26</v>
      </c>
      <c r="B77" s="30">
        <v>449823</v>
      </c>
      <c r="C77" s="66" t="s">
        <v>599</v>
      </c>
      <c r="D77" s="666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669"/>
      <c r="J77" s="139"/>
    </row>
    <row r="78" s="1" customFormat="1" spans="1:10">
      <c r="A78" s="29" t="s">
        <v>26</v>
      </c>
      <c r="B78" s="30">
        <v>449827</v>
      </c>
      <c r="C78" s="66" t="s">
        <v>600</v>
      </c>
      <c r="D78" s="666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669"/>
      <c r="J78" s="139"/>
    </row>
    <row r="79" s="1" customFormat="1" spans="1:10">
      <c r="A79" s="29" t="s">
        <v>26</v>
      </c>
      <c r="B79" s="30">
        <v>449850</v>
      </c>
      <c r="C79" s="66" t="s">
        <v>601</v>
      </c>
      <c r="D79" s="666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669"/>
      <c r="J79" s="139"/>
    </row>
    <row r="80" s="1" customFormat="1" spans="1:10">
      <c r="A80" s="29" t="s">
        <v>26</v>
      </c>
      <c r="B80" s="37">
        <v>449851</v>
      </c>
      <c r="C80" s="648" t="s">
        <v>602</v>
      </c>
      <c r="D80" s="668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669"/>
      <c r="J80" s="139"/>
    </row>
    <row r="81" s="1" customFormat="1" spans="1:10">
      <c r="A81" s="29" t="s">
        <v>26</v>
      </c>
      <c r="B81" s="37">
        <v>449852</v>
      </c>
      <c r="C81" s="648" t="s">
        <v>603</v>
      </c>
      <c r="D81" s="668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669"/>
      <c r="J81" s="139"/>
    </row>
    <row r="82" s="1" customFormat="1" spans="1:10">
      <c r="A82" s="29" t="s">
        <v>26</v>
      </c>
      <c r="B82" s="37">
        <v>449853</v>
      </c>
      <c r="C82" s="648" t="s">
        <v>604</v>
      </c>
      <c r="D82" s="668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669"/>
      <c r="J82" s="139"/>
    </row>
    <row r="83" s="1" customFormat="1" spans="1:10">
      <c r="A83" s="29" t="s">
        <v>26</v>
      </c>
      <c r="B83" s="30">
        <v>449858</v>
      </c>
      <c r="C83" s="66" t="s">
        <v>605</v>
      </c>
      <c r="D83" s="666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669"/>
      <c r="J83" s="139"/>
    </row>
    <row r="84" s="1" customFormat="1" spans="1:10">
      <c r="A84" s="29" t="s">
        <v>26</v>
      </c>
      <c r="B84" s="30">
        <v>449864</v>
      </c>
      <c r="C84" s="66" t="s">
        <v>606</v>
      </c>
      <c r="D84" s="666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669"/>
      <c r="J84" s="139"/>
    </row>
    <row r="85" s="1" customFormat="1" spans="1:10">
      <c r="A85" s="29" t="s">
        <v>26</v>
      </c>
      <c r="B85" s="30">
        <v>449938</v>
      </c>
      <c r="C85" s="66" t="s">
        <v>607</v>
      </c>
      <c r="D85" s="666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669"/>
      <c r="J85" s="139"/>
    </row>
    <row r="86" s="1" customFormat="1" spans="1:10">
      <c r="A86" s="29" t="s">
        <v>26</v>
      </c>
      <c r="B86" s="30">
        <v>449967</v>
      </c>
      <c r="C86" s="66" t="s">
        <v>608</v>
      </c>
      <c r="D86" s="666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669"/>
      <c r="J86" s="139"/>
    </row>
    <row r="87" s="1" customFormat="1" spans="1:10">
      <c r="A87" s="29" t="s">
        <v>26</v>
      </c>
      <c r="B87" s="30">
        <v>449973</v>
      </c>
      <c r="C87" s="66" t="s">
        <v>609</v>
      </c>
      <c r="D87" s="666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669"/>
      <c r="J87" s="139"/>
    </row>
    <row r="88" s="1" customFormat="1" spans="1:10">
      <c r="A88" s="29" t="s">
        <v>26</v>
      </c>
      <c r="B88" s="30">
        <v>450005</v>
      </c>
      <c r="C88" s="66" t="s">
        <v>610</v>
      </c>
      <c r="D88" s="666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669"/>
      <c r="J88" s="139"/>
    </row>
    <row r="89" s="1" customFormat="1" spans="1:10">
      <c r="A89" s="29" t="s">
        <v>26</v>
      </c>
      <c r="B89" s="30">
        <v>450021</v>
      </c>
      <c r="C89" s="66" t="s">
        <v>611</v>
      </c>
      <c r="D89" s="666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669"/>
      <c r="J89" s="139"/>
    </row>
    <row r="90" s="1" customFormat="1" spans="1:10">
      <c r="A90" s="29" t="s">
        <v>26</v>
      </c>
      <c r="B90" s="51">
        <v>450020</v>
      </c>
      <c r="C90" s="57" t="s">
        <v>612</v>
      </c>
      <c r="D90" s="662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669"/>
      <c r="J90" s="139"/>
    </row>
    <row r="91" s="1" customFormat="1" spans="1:10">
      <c r="A91" s="29" t="s">
        <v>26</v>
      </c>
      <c r="B91" s="51">
        <v>450022</v>
      </c>
      <c r="C91" s="57" t="s">
        <v>613</v>
      </c>
      <c r="D91" s="662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669"/>
      <c r="J91" s="139"/>
    </row>
    <row r="92" s="1" customFormat="1" spans="1:10">
      <c r="A92" s="29" t="s">
        <v>26</v>
      </c>
      <c r="B92" s="30">
        <v>450027</v>
      </c>
      <c r="C92" s="66" t="s">
        <v>614</v>
      </c>
      <c r="D92" s="666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669"/>
      <c r="J92" s="139"/>
    </row>
    <row r="93" s="1" customFormat="1" spans="1:10">
      <c r="A93" s="29" t="s">
        <v>26</v>
      </c>
      <c r="B93" s="30">
        <v>450170</v>
      </c>
      <c r="C93" s="66" t="s">
        <v>615</v>
      </c>
      <c r="D93" s="666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669"/>
      <c r="J93" s="139"/>
    </row>
    <row r="94" s="1" customFormat="1" spans="1:10">
      <c r="A94" s="29" t="s">
        <v>26</v>
      </c>
      <c r="B94" s="30">
        <v>450173</v>
      </c>
      <c r="C94" s="66" t="s">
        <v>616</v>
      </c>
      <c r="D94" s="666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669"/>
      <c r="J94" s="139"/>
    </row>
    <row r="95" s="1" customFormat="1" spans="1:10">
      <c r="A95" s="29" t="s">
        <v>26</v>
      </c>
      <c r="B95" s="30">
        <v>450174</v>
      </c>
      <c r="C95" s="66" t="s">
        <v>617</v>
      </c>
      <c r="D95" s="666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669"/>
      <c r="J95" s="139"/>
    </row>
    <row r="96" s="1" customFormat="1" spans="1:10">
      <c r="A96" s="29" t="s">
        <v>26</v>
      </c>
      <c r="B96" s="30">
        <v>450178</v>
      </c>
      <c r="C96" s="66" t="s">
        <v>618</v>
      </c>
      <c r="D96" s="666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669"/>
      <c r="J96" s="139"/>
    </row>
    <row r="97" s="1" customFormat="1" spans="1:10">
      <c r="A97" s="29" t="s">
        <v>26</v>
      </c>
      <c r="B97" s="30">
        <v>450190</v>
      </c>
      <c r="C97" s="66" t="s">
        <v>619</v>
      </c>
      <c r="D97" s="666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669"/>
      <c r="J97" s="139"/>
    </row>
    <row r="98" s="1" customFormat="1" spans="1:10">
      <c r="A98" s="29" t="s">
        <v>26</v>
      </c>
      <c r="B98" s="303">
        <v>450191</v>
      </c>
      <c r="C98" s="610" t="s">
        <v>620</v>
      </c>
      <c r="D98" s="664">
        <v>1173949</v>
      </c>
      <c r="E98" s="305">
        <v>42854</v>
      </c>
      <c r="F98" s="306">
        <v>42857</v>
      </c>
      <c r="G98" s="307" t="s">
        <v>28</v>
      </c>
      <c r="H98" s="308">
        <v>12112.5</v>
      </c>
      <c r="I98" s="669"/>
      <c r="J98" s="139"/>
    </row>
    <row r="99" s="1" customFormat="1" spans="1:10">
      <c r="A99" s="29" t="s">
        <v>26</v>
      </c>
      <c r="B99" s="303">
        <v>450192</v>
      </c>
      <c r="C99" s="610" t="s">
        <v>621</v>
      </c>
      <c r="D99" s="664">
        <v>1173949</v>
      </c>
      <c r="E99" s="305">
        <v>42854</v>
      </c>
      <c r="F99" s="306">
        <v>42857</v>
      </c>
      <c r="G99" s="307" t="s">
        <v>28</v>
      </c>
      <c r="H99" s="308">
        <v>12112.5</v>
      </c>
      <c r="I99" s="669"/>
      <c r="J99" s="139"/>
    </row>
    <row r="100" s="1" customFormat="1" spans="1:10">
      <c r="A100" s="29" t="s">
        <v>26</v>
      </c>
      <c r="B100" s="44">
        <v>450199</v>
      </c>
      <c r="C100" s="67" t="s">
        <v>622</v>
      </c>
      <c r="D100" s="667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669"/>
      <c r="J100" s="139"/>
    </row>
    <row r="101" s="1" customFormat="1" spans="1:10">
      <c r="A101" s="29" t="s">
        <v>26</v>
      </c>
      <c r="B101" s="44">
        <v>450200</v>
      </c>
      <c r="C101" s="67" t="s">
        <v>623</v>
      </c>
      <c r="D101" s="667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669"/>
      <c r="J101" s="139"/>
    </row>
    <row r="102" s="1" customFormat="1" spans="1:10">
      <c r="A102" s="29" t="s">
        <v>26</v>
      </c>
      <c r="B102" s="44">
        <v>450201</v>
      </c>
      <c r="C102" s="67" t="s">
        <v>624</v>
      </c>
      <c r="D102" s="667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669"/>
      <c r="J102" s="139"/>
    </row>
    <row r="103" s="1" customFormat="1" spans="1:10">
      <c r="A103" s="29" t="s">
        <v>26</v>
      </c>
      <c r="B103" s="44">
        <v>450202</v>
      </c>
      <c r="C103" s="67" t="s">
        <v>625</v>
      </c>
      <c r="D103" s="667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669"/>
      <c r="J103" s="139"/>
    </row>
    <row r="104" s="1" customFormat="1" spans="1:10">
      <c r="A104" s="29" t="s">
        <v>26</v>
      </c>
      <c r="B104" s="44">
        <v>450203</v>
      </c>
      <c r="C104" s="67" t="s">
        <v>626</v>
      </c>
      <c r="D104" s="667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669"/>
      <c r="J104" s="139"/>
    </row>
    <row r="105" s="1" customFormat="1" spans="1:10">
      <c r="A105" s="29" t="s">
        <v>26</v>
      </c>
      <c r="B105" s="44">
        <v>450204</v>
      </c>
      <c r="C105" s="67" t="s">
        <v>627</v>
      </c>
      <c r="D105" s="667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669"/>
      <c r="J105" s="139"/>
    </row>
    <row r="106" s="1" customFormat="1" spans="1:10">
      <c r="A106" s="29" t="s">
        <v>26</v>
      </c>
      <c r="B106" s="44">
        <v>450205</v>
      </c>
      <c r="C106" s="67" t="s">
        <v>628</v>
      </c>
      <c r="D106" s="667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669"/>
      <c r="J106" s="139"/>
    </row>
    <row r="107" s="1" customFormat="1" spans="1:10">
      <c r="A107" s="29" t="s">
        <v>26</v>
      </c>
      <c r="B107" s="44">
        <v>450206</v>
      </c>
      <c r="C107" s="67" t="s">
        <v>629</v>
      </c>
      <c r="D107" s="667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669"/>
      <c r="J107" s="139"/>
    </row>
    <row r="108" s="1" customFormat="1" spans="1:10">
      <c r="A108" s="29" t="s">
        <v>26</v>
      </c>
      <c r="B108" s="58">
        <v>450336</v>
      </c>
      <c r="C108" s="670" t="s">
        <v>630</v>
      </c>
      <c r="D108" s="665">
        <v>17020220544719</v>
      </c>
      <c r="E108" s="281">
        <v>42854</v>
      </c>
      <c r="F108" s="282">
        <v>42858</v>
      </c>
      <c r="G108" s="283" t="s">
        <v>28</v>
      </c>
      <c r="H108" s="284">
        <v>13860</v>
      </c>
      <c r="I108" s="669"/>
      <c r="J108" s="139"/>
    </row>
    <row r="109" s="1" customFormat="1" spans="1:10">
      <c r="A109" s="29" t="s">
        <v>26</v>
      </c>
      <c r="B109" s="58">
        <v>450337</v>
      </c>
      <c r="C109" s="670" t="s">
        <v>631</v>
      </c>
      <c r="D109" s="665">
        <v>17020220544719</v>
      </c>
      <c r="E109" s="281">
        <v>42854</v>
      </c>
      <c r="F109" s="282">
        <v>42858</v>
      </c>
      <c r="G109" s="283" t="s">
        <v>28</v>
      </c>
      <c r="H109" s="284">
        <v>13860</v>
      </c>
      <c r="I109" s="669"/>
      <c r="J109" s="139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669"/>
      <c r="J110" s="139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669"/>
      <c r="J111" s="139"/>
    </row>
    <row r="112" s="1" customFormat="1" spans="1:10">
      <c r="A112" s="29" t="s">
        <v>26</v>
      </c>
      <c r="B112" s="303">
        <v>450356</v>
      </c>
      <c r="C112" s="610" t="s">
        <v>634</v>
      </c>
      <c r="D112" s="304">
        <v>1180081</v>
      </c>
      <c r="E112" s="305">
        <v>42856</v>
      </c>
      <c r="F112" s="306">
        <v>42858</v>
      </c>
      <c r="G112" s="307" t="s">
        <v>28</v>
      </c>
      <c r="H112" s="308">
        <v>8500</v>
      </c>
      <c r="I112" s="669"/>
      <c r="J112" s="139"/>
    </row>
    <row r="113" s="1" customFormat="1" spans="1:10">
      <c r="A113" s="29" t="s">
        <v>26</v>
      </c>
      <c r="B113" s="303">
        <v>450358</v>
      </c>
      <c r="C113" s="610" t="s">
        <v>635</v>
      </c>
      <c r="D113" s="304">
        <v>1180081</v>
      </c>
      <c r="E113" s="305">
        <v>42856</v>
      </c>
      <c r="F113" s="306">
        <v>42858</v>
      </c>
      <c r="G113" s="307" t="s">
        <v>28</v>
      </c>
      <c r="H113" s="308">
        <v>8500</v>
      </c>
      <c r="I113" s="669"/>
      <c r="J113" s="139"/>
    </row>
    <row r="114" s="1" customFormat="1" spans="1:10">
      <c r="A114" s="29" t="s">
        <v>26</v>
      </c>
      <c r="B114" s="303">
        <v>450359</v>
      </c>
      <c r="C114" s="610" t="s">
        <v>636</v>
      </c>
      <c r="D114" s="304">
        <v>1180081</v>
      </c>
      <c r="E114" s="305">
        <v>42856</v>
      </c>
      <c r="F114" s="306">
        <v>42858</v>
      </c>
      <c r="G114" s="307" t="s">
        <v>28</v>
      </c>
      <c r="H114" s="308">
        <v>8500</v>
      </c>
      <c r="I114" s="669"/>
      <c r="J114" s="139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669"/>
      <c r="J115" s="139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669"/>
      <c r="J116" s="139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669"/>
      <c r="J117" s="139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669"/>
      <c r="J118" s="139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669"/>
      <c r="J119" s="139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655" t="s">
        <v>641</v>
      </c>
      <c r="J120" s="139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669"/>
      <c r="J121" s="139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669"/>
      <c r="J122" s="139"/>
    </row>
    <row r="123" s="1" customFormat="1" ht="16.2" customHeight="1" spans="1:10">
      <c r="A123" s="88" t="s">
        <v>642</v>
      </c>
      <c r="B123" s="88"/>
      <c r="F123" s="89"/>
      <c r="I123" s="669"/>
      <c r="J123" s="139"/>
    </row>
    <row r="124" customFormat="1" ht="12" customHeight="1" spans="1:10">
      <c r="A124" s="174" t="s">
        <v>423</v>
      </c>
      <c r="B124" s="90"/>
      <c r="C124" s="175" t="s">
        <v>424</v>
      </c>
      <c r="D124" s="175" t="s">
        <v>424</v>
      </c>
      <c r="E124" s="175" t="s">
        <v>424</v>
      </c>
      <c r="F124" s="175" t="s">
        <v>424</v>
      </c>
      <c r="G124" s="175" t="s">
        <v>424</v>
      </c>
      <c r="H124" s="176" t="s">
        <v>90</v>
      </c>
      <c r="I124" s="660"/>
      <c r="J124" s="139"/>
    </row>
    <row r="125" customFormat="1" ht="12" customHeight="1" spans="1:10">
      <c r="A125" s="177" t="s">
        <v>425</v>
      </c>
      <c r="B125" s="177"/>
      <c r="C125" s="178" t="s">
        <v>85</v>
      </c>
      <c r="D125" s="179" t="s">
        <v>86</v>
      </c>
      <c r="E125" s="179" t="s">
        <v>87</v>
      </c>
      <c r="F125" s="179" t="s">
        <v>88</v>
      </c>
      <c r="G125" s="179" t="s">
        <v>89</v>
      </c>
      <c r="H125" s="375" t="s">
        <v>426</v>
      </c>
      <c r="I125" s="660"/>
      <c r="J125" s="139"/>
    </row>
    <row r="126" customFormat="1" ht="13.5" spans="1:10">
      <c r="A126" s="181">
        <f>H120+243115+293185</f>
        <v>1585827.5</v>
      </c>
      <c r="B126" s="93"/>
      <c r="C126" s="181">
        <v>0</v>
      </c>
      <c r="D126" s="181">
        <v>0</v>
      </c>
      <c r="E126" s="181">
        <v>0</v>
      </c>
      <c r="F126" s="181">
        <v>0</v>
      </c>
      <c r="G126" s="181">
        <v>0</v>
      </c>
      <c r="H126" s="376">
        <f>SUM(A126:G126)</f>
        <v>1585827.5</v>
      </c>
      <c r="I126" s="660"/>
      <c r="J126" s="139"/>
    </row>
    <row r="127" customFormat="1" ht="13.5" spans="9:10">
      <c r="I127" s="660"/>
      <c r="J127" s="139"/>
    </row>
    <row r="128" customFormat="1" spans="1:10">
      <c r="A128" s="96"/>
      <c r="B128" s="96"/>
      <c r="I128" s="660"/>
      <c r="J128" s="139"/>
    </row>
    <row r="129" spans="10:10">
      <c r="J129" s="139"/>
    </row>
    <row r="130" spans="10:10">
      <c r="J130" s="139"/>
    </row>
    <row r="131" spans="10:10">
      <c r="J131" s="139"/>
    </row>
    <row r="132" spans="10:10">
      <c r="J132" s="139"/>
    </row>
    <row r="133" spans="10:10">
      <c r="J133" s="139"/>
    </row>
    <row r="134" spans="10:10">
      <c r="J134" s="139"/>
    </row>
    <row r="135" spans="10:10">
      <c r="J135" s="139"/>
    </row>
    <row r="136" spans="10:10">
      <c r="J136" s="139"/>
    </row>
    <row r="137" spans="10:10">
      <c r="J137" s="139"/>
    </row>
    <row r="138" spans="10:10">
      <c r="J138" s="139"/>
    </row>
    <row r="139" spans="10:10">
      <c r="J139" s="139"/>
    </row>
    <row r="140" spans="10:10">
      <c r="J140" s="139"/>
    </row>
    <row r="141" spans="10:10">
      <c r="J141" s="139"/>
    </row>
    <row r="142" spans="10:10">
      <c r="J142" s="139"/>
    </row>
    <row r="143" spans="10:10">
      <c r="J143" s="139"/>
    </row>
    <row r="144" spans="10:10">
      <c r="J144" s="139"/>
    </row>
    <row r="145" spans="10:10">
      <c r="J145" s="139"/>
    </row>
    <row r="146" spans="10:10">
      <c r="J146" s="139"/>
    </row>
    <row r="147" spans="10:10">
      <c r="J147" s="139"/>
    </row>
    <row r="148" spans="10:10">
      <c r="J148" s="139"/>
    </row>
    <row r="149" spans="10:10">
      <c r="J149" s="139"/>
    </row>
    <row r="150" spans="10:10">
      <c r="J150" s="139"/>
    </row>
    <row r="151" spans="10:10">
      <c r="J151" s="139"/>
    </row>
    <row r="152" spans="10:10">
      <c r="J152" s="139"/>
    </row>
    <row r="153" spans="10:10">
      <c r="J153" s="139"/>
    </row>
    <row r="154" spans="10:10">
      <c r="J154" s="139"/>
    </row>
    <row r="155" spans="10:10">
      <c r="J155" s="139"/>
    </row>
    <row r="156" spans="10:10">
      <c r="J156" s="139"/>
    </row>
    <row r="157" spans="10:10">
      <c r="J157" s="139"/>
    </row>
    <row r="158" spans="10:10">
      <c r="J158" s="139"/>
    </row>
    <row r="159" spans="10:10">
      <c r="J159" s="139"/>
    </row>
    <row r="160" spans="10:10">
      <c r="J160" s="139"/>
    </row>
    <row r="161" spans="10:10">
      <c r="J161" s="139"/>
    </row>
    <row r="162" spans="10:10">
      <c r="J162" s="139"/>
    </row>
    <row r="163" spans="10:10">
      <c r="J163" s="139"/>
    </row>
    <row r="164" spans="10:10">
      <c r="J164" s="139"/>
    </row>
    <row r="165" spans="10:10">
      <c r="J165" s="139"/>
    </row>
    <row r="166" spans="10:10">
      <c r="J166" s="139"/>
    </row>
    <row r="167" spans="10:10">
      <c r="J167" s="139"/>
    </row>
    <row r="168" spans="10:10">
      <c r="J168" s="139"/>
    </row>
    <row r="169" spans="10:10">
      <c r="J169" s="139"/>
    </row>
    <row r="170" spans="10:10">
      <c r="J170" s="139"/>
    </row>
    <row r="171" spans="10:10">
      <c r="J171" s="139"/>
    </row>
    <row r="172" spans="10:10">
      <c r="J172" s="139"/>
    </row>
    <row r="173" spans="10:10">
      <c r="J173" s="139"/>
    </row>
    <row r="174" spans="10:10">
      <c r="J174" s="139"/>
    </row>
    <row r="175" spans="10:10">
      <c r="J175" s="139"/>
    </row>
    <row r="176" spans="10:10">
      <c r="J176" s="139"/>
    </row>
    <row r="177" spans="10:10">
      <c r="J177" s="139"/>
    </row>
    <row r="178" spans="10:10">
      <c r="J178" s="139"/>
    </row>
    <row r="179" spans="10:10">
      <c r="J179" s="139"/>
    </row>
    <row r="180" spans="10:10">
      <c r="J180" s="139"/>
    </row>
    <row r="181" spans="10:10">
      <c r="J181" s="139"/>
    </row>
    <row r="182" spans="10:10">
      <c r="J182" s="139"/>
    </row>
    <row r="183" spans="10:10">
      <c r="J183" s="139"/>
    </row>
    <row r="184" spans="10:10">
      <c r="J184" s="139"/>
    </row>
    <row r="185" spans="10:10">
      <c r="J185" s="139"/>
    </row>
    <row r="186" spans="10:10">
      <c r="J186" s="139"/>
    </row>
    <row r="187" spans="10:10">
      <c r="J187" s="139"/>
    </row>
    <row r="188" spans="10:10">
      <c r="J188" s="139"/>
    </row>
    <row r="189" spans="10:10">
      <c r="J189" s="139"/>
    </row>
    <row r="190" spans="10:10">
      <c r="J190" s="139"/>
    </row>
    <row r="191" spans="10:10">
      <c r="J191" s="139"/>
    </row>
    <row r="192" spans="10:10">
      <c r="J192" s="139"/>
    </row>
    <row r="193" ht="13.5" spans="10:10">
      <c r="J193" s="671"/>
    </row>
    <row r="194" ht="13.5" spans="10:10">
      <c r="J194" s="671"/>
    </row>
    <row r="195" ht="13.5" spans="10:10">
      <c r="J195" s="671"/>
    </row>
    <row r="196" ht="13.5" spans="10:10">
      <c r="J196" s="671"/>
    </row>
    <row r="197" ht="13.5" spans="10:10">
      <c r="J197" s="671"/>
    </row>
    <row r="198" ht="13.5" spans="10:10">
      <c r="J198" s="671"/>
    </row>
    <row r="199" ht="13.5" spans="10:10">
      <c r="J199" s="671"/>
    </row>
    <row r="200" ht="13.5" spans="10:10">
      <c r="J200" s="671"/>
    </row>
    <row r="201" ht="13.5" spans="10:10">
      <c r="J201" s="671"/>
    </row>
    <row r="202" ht="13.5" spans="10:10">
      <c r="J202" s="671"/>
    </row>
    <row r="203" ht="13.5" spans="10:10">
      <c r="J203" s="671"/>
    </row>
    <row r="204" ht="13.5" spans="10:10">
      <c r="J204" s="671"/>
    </row>
    <row r="205" ht="13.5" spans="10:10">
      <c r="J205" s="671"/>
    </row>
    <row r="206" ht="13.5" spans="10:10">
      <c r="J206" s="671"/>
    </row>
    <row r="207" ht="13.5" spans="10:10">
      <c r="J207" s="671"/>
    </row>
    <row r="208" ht="13.5" spans="10:10">
      <c r="J208" s="671"/>
    </row>
    <row r="209" ht="13.5" spans="10:10">
      <c r="J209" s="671"/>
    </row>
    <row r="210" ht="13.5" spans="10:10">
      <c r="J210" s="671"/>
    </row>
    <row r="211" ht="13.5" spans="10:10">
      <c r="J211" s="671"/>
    </row>
    <row r="212" ht="13.5" spans="10:10">
      <c r="J212" s="671"/>
    </row>
    <row r="213" ht="13.5" spans="10:10">
      <c r="J213" s="671"/>
    </row>
    <row r="214" ht="13.5" spans="10:10">
      <c r="J214" s="671"/>
    </row>
    <row r="215" ht="13.5" spans="10:10">
      <c r="J215" s="671"/>
    </row>
    <row r="216" ht="13.5" spans="10:10">
      <c r="J216" s="671"/>
    </row>
    <row r="217" ht="13.5" spans="10:10">
      <c r="J217" s="671"/>
    </row>
    <row r="218" ht="13.5" spans="10:10">
      <c r="J218" s="671"/>
    </row>
    <row r="219" ht="13.5" spans="10:10">
      <c r="J219" s="671"/>
    </row>
    <row r="220" ht="13.5" spans="10:10">
      <c r="J220" s="671"/>
    </row>
    <row r="221" ht="13.5" spans="10:10">
      <c r="J221" s="671"/>
    </row>
    <row r="222" ht="13.5" spans="10:10">
      <c r="J222" s="671"/>
    </row>
    <row r="223" ht="13.5" spans="10:10">
      <c r="J223" s="671"/>
    </row>
    <row r="224" ht="13.5" spans="10:10">
      <c r="J224" s="671"/>
    </row>
    <row r="225" ht="13.5" spans="10:10">
      <c r="J225" s="671"/>
    </row>
    <row r="226" ht="13.5" spans="10:10">
      <c r="J226" s="671"/>
    </row>
    <row r="227" ht="13.5" spans="10:10">
      <c r="J227" s="671"/>
    </row>
    <row r="228" ht="13.5" spans="10:10">
      <c r="J228" s="671"/>
    </row>
    <row r="229" ht="13.5" spans="10:10">
      <c r="J229" s="671"/>
    </row>
    <row r="230" ht="13.5" spans="10:10">
      <c r="J230" s="671"/>
    </row>
    <row r="231" ht="13.5" spans="10:10">
      <c r="J231" s="671"/>
    </row>
    <row r="232" ht="13.5" spans="10:10">
      <c r="J232" s="671"/>
    </row>
    <row r="233" ht="13.5" spans="10:10">
      <c r="J233" s="671"/>
    </row>
    <row r="234" ht="13.5" spans="10:10">
      <c r="J234" s="671"/>
    </row>
    <row r="235" ht="13.5" spans="10:10">
      <c r="J235" s="671"/>
    </row>
    <row r="236" ht="13.5" spans="10:10">
      <c r="J236" s="671"/>
    </row>
    <row r="237" ht="13.5" spans="10:10">
      <c r="J237" s="671"/>
    </row>
    <row r="238" ht="13.5" spans="10:10">
      <c r="J238" s="671"/>
    </row>
    <row r="239" ht="13.5" spans="10:10">
      <c r="J239" s="671"/>
    </row>
    <row r="240" ht="13.5" spans="10:10">
      <c r="J240" s="671"/>
    </row>
    <row r="241" ht="13.5" spans="10:10">
      <c r="J241" s="671"/>
    </row>
    <row r="242" ht="13.5" spans="10:10">
      <c r="J242" s="671"/>
    </row>
    <row r="243" ht="13.5" spans="10:10">
      <c r="J243" s="671"/>
    </row>
    <row r="244" ht="13.5" spans="10:10">
      <c r="J244" s="671"/>
    </row>
    <row r="245" ht="13.5" spans="10:10">
      <c r="J245" s="671"/>
    </row>
    <row r="246" ht="13.5" spans="10:10">
      <c r="J246" s="671"/>
    </row>
    <row r="247" ht="13.5" spans="10:10">
      <c r="J247" s="671"/>
    </row>
    <row r="248" ht="13.5" spans="10:10">
      <c r="J248" s="671"/>
    </row>
    <row r="249" ht="13.5" spans="10:10">
      <c r="J249" s="671"/>
    </row>
    <row r="250" ht="13.5" spans="10:10">
      <c r="J250" s="671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04" t="s">
        <v>9</v>
      </c>
      <c r="D14" s="12"/>
      <c r="E14" s="10"/>
      <c r="F14" s="2"/>
    </row>
    <row r="15" customFormat="1" spans="1:6">
      <c r="A15" s="4" t="s">
        <v>10</v>
      </c>
      <c r="B15" s="4"/>
      <c r="C15" s="70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10" t="s">
        <v>23</v>
      </c>
      <c r="F23" s="311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648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170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74" t="s">
        <v>423</v>
      </c>
      <c r="B68" s="90"/>
      <c r="C68" s="175" t="s">
        <v>424</v>
      </c>
      <c r="D68" s="175" t="s">
        <v>424</v>
      </c>
      <c r="E68" s="175" t="s">
        <v>424</v>
      </c>
      <c r="F68" s="175" t="s">
        <v>424</v>
      </c>
      <c r="G68" s="175" t="s">
        <v>424</v>
      </c>
      <c r="H68" s="176" t="s">
        <v>90</v>
      </c>
    </row>
    <row r="69" customFormat="1" ht="12" customHeight="1" spans="1:8">
      <c r="A69" s="177" t="s">
        <v>425</v>
      </c>
      <c r="B69" s="177"/>
      <c r="C69" s="178" t="s">
        <v>85</v>
      </c>
      <c r="D69" s="179" t="s">
        <v>86</v>
      </c>
      <c r="E69" s="179" t="s">
        <v>87</v>
      </c>
      <c r="F69" s="179" t="s">
        <v>88</v>
      </c>
      <c r="G69" s="179" t="s">
        <v>89</v>
      </c>
      <c r="H69" s="375" t="s">
        <v>426</v>
      </c>
    </row>
    <row r="70" customFormat="1" ht="13.5" spans="1:8">
      <c r="A70" s="181">
        <f>H64+1049527.5</f>
        <v>1496544</v>
      </c>
      <c r="B70" s="93"/>
      <c r="C70" s="181">
        <v>0</v>
      </c>
      <c r="D70" s="181">
        <v>0</v>
      </c>
      <c r="E70" s="181">
        <v>0</v>
      </c>
      <c r="F70" s="181">
        <v>0</v>
      </c>
      <c r="G70" s="181">
        <v>0</v>
      </c>
      <c r="H70" s="376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04" t="s">
        <v>9</v>
      </c>
      <c r="D14" s="12"/>
      <c r="E14" s="10"/>
      <c r="F14" s="2"/>
    </row>
    <row r="15" customFormat="1" spans="1:6">
      <c r="A15" s="4" t="s">
        <v>10</v>
      </c>
      <c r="B15" s="4"/>
      <c r="C15" s="704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139"/>
      <c r="P16" s="139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139"/>
      <c r="P17" s="139"/>
    </row>
    <row r="18" customFormat="1" spans="1:16">
      <c r="A18" s="4"/>
      <c r="B18" s="4"/>
      <c r="C18" s="16"/>
      <c r="D18" s="17"/>
      <c r="E18" s="17"/>
      <c r="F18" s="2"/>
      <c r="O18" s="139"/>
      <c r="P18" s="139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139"/>
      <c r="P19" s="139"/>
    </row>
    <row r="20" customFormat="1" spans="3:16">
      <c r="C20" s="20" t="s">
        <v>18</v>
      </c>
      <c r="D20" s="21"/>
      <c r="E20" s="21"/>
      <c r="F20" s="2"/>
      <c r="O20" s="139"/>
      <c r="P20" s="139"/>
    </row>
    <row r="21" customFormat="1" spans="3:16">
      <c r="C21" s="22" t="s">
        <v>19</v>
      </c>
      <c r="D21" s="21"/>
      <c r="E21" s="21"/>
      <c r="F21" s="2"/>
      <c r="O21" s="139"/>
      <c r="P21" s="139"/>
    </row>
    <row r="22" customFormat="1" ht="8.4" customHeight="1" spans="1:16">
      <c r="A22" s="2"/>
      <c r="B22" s="2"/>
      <c r="C22" s="2"/>
      <c r="D22" s="2"/>
      <c r="E22" s="23"/>
      <c r="F22" s="24"/>
      <c r="O22" s="139"/>
      <c r="P22" s="139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139"/>
      <c r="P23" s="139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139"/>
      <c r="P24" s="139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139"/>
      <c r="P25" s="139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139"/>
      <c r="P26" s="139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139"/>
      <c r="P27" s="139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139"/>
      <c r="P28" s="139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139"/>
      <c r="P29" s="139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139"/>
      <c r="P30" s="139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139"/>
      <c r="P31" s="139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139"/>
      <c r="P32" s="139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139"/>
      <c r="P33" s="139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139"/>
      <c r="P34" s="139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139"/>
      <c r="P35" s="139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139"/>
      <c r="P36" s="139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139"/>
      <c r="P37" s="139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139"/>
      <c r="P38" s="139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139"/>
      <c r="P39" s="139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139"/>
      <c r="P40" s="139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139"/>
      <c r="P41" s="139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139"/>
      <c r="P42" s="139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139"/>
      <c r="P43" s="139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139"/>
      <c r="P44" s="139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139"/>
      <c r="P45" s="139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139"/>
      <c r="P46" s="139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139"/>
      <c r="P47" s="139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139"/>
      <c r="P48" s="139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139"/>
      <c r="P49" s="139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139"/>
      <c r="P50" s="139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139"/>
      <c r="P51" s="139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139"/>
      <c r="P52" s="139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139"/>
      <c r="P53" s="139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170" t="s">
        <v>712</v>
      </c>
      <c r="O54" s="139"/>
      <c r="P54" s="139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139"/>
      <c r="P55" s="139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139"/>
      <c r="P56" s="139"/>
    </row>
    <row r="57" s="1" customFormat="1" ht="16.2" customHeight="1" spans="1:16">
      <c r="A57" s="88" t="s">
        <v>713</v>
      </c>
      <c r="B57" s="88"/>
      <c r="F57" s="89"/>
      <c r="O57" s="139"/>
      <c r="P57" s="139"/>
    </row>
    <row r="58" customFormat="1" ht="12" customHeight="1" spans="1:16">
      <c r="A58" s="174" t="s">
        <v>423</v>
      </c>
      <c r="B58" s="90"/>
      <c r="C58" s="175" t="s">
        <v>424</v>
      </c>
      <c r="D58" s="175" t="s">
        <v>424</v>
      </c>
      <c r="E58" s="175" t="s">
        <v>424</v>
      </c>
      <c r="F58" s="175" t="s">
        <v>424</v>
      </c>
      <c r="G58" s="175" t="s">
        <v>424</v>
      </c>
      <c r="H58" s="176" t="s">
        <v>90</v>
      </c>
      <c r="O58" s="139"/>
      <c r="P58" s="139"/>
    </row>
    <row r="59" customFormat="1" ht="12" customHeight="1" spans="1:16">
      <c r="A59" s="177" t="s">
        <v>425</v>
      </c>
      <c r="B59" s="177"/>
      <c r="C59" s="178" t="s">
        <v>85</v>
      </c>
      <c r="D59" s="179" t="s">
        <v>86</v>
      </c>
      <c r="E59" s="179" t="s">
        <v>87</v>
      </c>
      <c r="F59" s="179" t="s">
        <v>88</v>
      </c>
      <c r="G59" s="179" t="s">
        <v>89</v>
      </c>
      <c r="H59" s="375" t="s">
        <v>426</v>
      </c>
      <c r="O59" s="139"/>
      <c r="P59" s="139"/>
    </row>
    <row r="60" customFormat="1" ht="13.5" spans="1:16">
      <c r="A60" s="181">
        <f>H54+447016.5+1049527.5</f>
        <v>1820036.5</v>
      </c>
      <c r="B60" s="93"/>
      <c r="C60" s="181">
        <v>0</v>
      </c>
      <c r="D60" s="181">
        <v>0</v>
      </c>
      <c r="E60" s="181">
        <v>0</v>
      </c>
      <c r="F60" s="181">
        <v>0</v>
      </c>
      <c r="G60" s="181">
        <v>0</v>
      </c>
      <c r="H60" s="376">
        <f>SUM(A60:G60)</f>
        <v>1820036.5</v>
      </c>
      <c r="O60" s="139"/>
      <c r="P60" s="139"/>
    </row>
    <row r="61" customFormat="1" ht="13.5" spans="15:16">
      <c r="O61" s="139"/>
      <c r="P61" s="139"/>
    </row>
    <row r="62" spans="15:16">
      <c r="O62" s="139"/>
      <c r="P62" s="139"/>
    </row>
    <row r="63" spans="15:16">
      <c r="O63" s="139"/>
      <c r="P63" s="139"/>
    </row>
    <row r="64" spans="15:16">
      <c r="O64" s="139"/>
      <c r="P64" s="139"/>
    </row>
    <row r="65" spans="15:16">
      <c r="O65" s="139"/>
      <c r="P65" s="139"/>
    </row>
    <row r="66" spans="15:16">
      <c r="O66" s="139"/>
      <c r="P66" s="139"/>
    </row>
    <row r="67" spans="15:16">
      <c r="O67" s="139"/>
      <c r="P67" s="139"/>
    </row>
    <row r="68" spans="15:16">
      <c r="O68" s="139"/>
      <c r="P68" s="139"/>
    </row>
    <row r="69" spans="15:16">
      <c r="O69" s="139"/>
      <c r="P69" s="139"/>
    </row>
    <row r="70" spans="15:16">
      <c r="O70" s="139"/>
      <c r="P70" s="139"/>
    </row>
    <row r="71" spans="15:16">
      <c r="O71" s="139"/>
      <c r="P71" s="139"/>
    </row>
    <row r="72" spans="15:16">
      <c r="O72" s="139"/>
      <c r="P72" s="139"/>
    </row>
    <row r="73" spans="15:16">
      <c r="O73" s="139"/>
      <c r="P73" s="139"/>
    </row>
    <row r="74" spans="15:16">
      <c r="O74" s="139"/>
      <c r="P74" s="139"/>
    </row>
    <row r="75" spans="15:16">
      <c r="O75" s="139"/>
      <c r="P75" s="139"/>
    </row>
    <row r="76" spans="15:16">
      <c r="O76" s="139"/>
      <c r="P76" s="139"/>
    </row>
    <row r="77" spans="15:16">
      <c r="O77" s="139"/>
      <c r="P77" s="139"/>
    </row>
    <row r="78" spans="15:16">
      <c r="O78" s="139"/>
      <c r="P78" s="139"/>
    </row>
    <row r="79" spans="15:16">
      <c r="O79" s="139"/>
      <c r="P79" s="139"/>
    </row>
    <row r="80" spans="15:16">
      <c r="O80" s="139"/>
      <c r="P80" s="139"/>
    </row>
    <row r="81" spans="15:16">
      <c r="O81" s="139"/>
      <c r="P81" s="139"/>
    </row>
    <row r="82" spans="15:16">
      <c r="O82" s="139"/>
      <c r="P82" s="139"/>
    </row>
    <row r="83" spans="15:16">
      <c r="O83" s="139"/>
      <c r="P83" s="139"/>
    </row>
    <row r="84" spans="15:16">
      <c r="O84" s="139"/>
      <c r="P84" s="139"/>
    </row>
    <row r="85" spans="15:16">
      <c r="O85" s="139"/>
      <c r="P85" s="139"/>
    </row>
    <row r="86" spans="15:16">
      <c r="O86" s="139"/>
      <c r="P86" s="139"/>
    </row>
    <row r="87" spans="15:16">
      <c r="O87" s="139"/>
      <c r="P87" s="139"/>
    </row>
    <row r="88" spans="15:16">
      <c r="O88" s="139"/>
      <c r="P88" s="139"/>
    </row>
    <row r="89" spans="15:16">
      <c r="O89" s="139"/>
      <c r="P89" s="139"/>
    </row>
    <row r="90" spans="15:16">
      <c r="O90" s="139"/>
      <c r="P90" s="139"/>
    </row>
    <row r="91" spans="15:16">
      <c r="O91" s="139"/>
      <c r="P91" s="139"/>
    </row>
    <row r="92" spans="15:16">
      <c r="O92" s="139"/>
      <c r="P92" s="139"/>
    </row>
    <row r="93" spans="15:16">
      <c r="O93" s="139"/>
      <c r="P93" s="139"/>
    </row>
    <row r="94" spans="15:16">
      <c r="O94" s="139"/>
      <c r="P94" s="139"/>
    </row>
    <row r="95" spans="15:16">
      <c r="O95" s="139"/>
      <c r="P95" s="139"/>
    </row>
    <row r="96" spans="15:16">
      <c r="O96" s="139"/>
      <c r="P96" s="139"/>
    </row>
    <row r="97" spans="15:16">
      <c r="O97" s="139"/>
      <c r="P97" s="139"/>
    </row>
    <row r="98" spans="15:16">
      <c r="O98" s="139"/>
      <c r="P98" s="139"/>
    </row>
    <row r="99" spans="15:16">
      <c r="O99" s="139"/>
      <c r="P99" s="139"/>
    </row>
    <row r="100" spans="15:16">
      <c r="O100" s="139"/>
      <c r="P100" s="139"/>
    </row>
    <row r="101" spans="15:16">
      <c r="O101" s="139"/>
      <c r="P101" s="139"/>
    </row>
    <row r="102" spans="15:16">
      <c r="O102" s="139"/>
      <c r="P102" s="139"/>
    </row>
    <row r="103" spans="15:16">
      <c r="O103" s="139"/>
      <c r="P103" s="139"/>
    </row>
    <row r="104" spans="15:16">
      <c r="O104" s="139"/>
      <c r="P104" s="139"/>
    </row>
    <row r="105" spans="15:16">
      <c r="O105" s="139"/>
      <c r="P105" s="139"/>
    </row>
    <row r="106" spans="15:16">
      <c r="O106" s="139"/>
      <c r="P106" s="139"/>
    </row>
    <row r="107" spans="15:16">
      <c r="O107" s="139"/>
      <c r="P107" s="139"/>
    </row>
    <row r="108" spans="15:16">
      <c r="O108" s="139"/>
      <c r="P108" s="139"/>
    </row>
    <row r="109" spans="15:16">
      <c r="O109" s="139"/>
      <c r="P109" s="139"/>
    </row>
    <row r="110" spans="15:16">
      <c r="O110" s="139"/>
      <c r="P110" s="139"/>
    </row>
    <row r="111" spans="15:16">
      <c r="O111" s="139"/>
      <c r="P111" s="139"/>
    </row>
    <row r="112" spans="15:16">
      <c r="O112" s="139"/>
      <c r="P112" s="139"/>
    </row>
    <row r="113" spans="15:16">
      <c r="O113" s="139"/>
      <c r="P113" s="139"/>
    </row>
    <row r="114" spans="15:16">
      <c r="O114" s="139"/>
      <c r="P114" s="139"/>
    </row>
    <row r="115" spans="15:16">
      <c r="O115" s="139"/>
      <c r="P115" s="139"/>
    </row>
    <row r="116" spans="15:16">
      <c r="O116" s="139"/>
      <c r="P116" s="139"/>
    </row>
    <row r="117" spans="15:16">
      <c r="O117" s="139"/>
      <c r="P117" s="139"/>
    </row>
    <row r="118" spans="15:16">
      <c r="O118" s="139"/>
      <c r="P118" s="139"/>
    </row>
    <row r="119" spans="15:16">
      <c r="O119" s="139"/>
      <c r="P119" s="139"/>
    </row>
    <row r="120" spans="15:16">
      <c r="O120" s="139"/>
      <c r="P120" s="139"/>
    </row>
    <row r="121" spans="15:16">
      <c r="O121" s="139"/>
      <c r="P121" s="139"/>
    </row>
    <row r="122" spans="15:16">
      <c r="O122" s="139"/>
      <c r="P122" s="139"/>
    </row>
    <row r="123" spans="15:16">
      <c r="O123" s="139"/>
      <c r="P123" s="139"/>
    </row>
    <row r="124" spans="15:16">
      <c r="O124" s="139"/>
      <c r="P124" s="139"/>
    </row>
    <row r="125" spans="15:16">
      <c r="O125" s="139"/>
      <c r="P125" s="139"/>
    </row>
    <row r="126" spans="15:16">
      <c r="O126" s="139"/>
      <c r="P126" s="139"/>
    </row>
    <row r="127" spans="15:16">
      <c r="O127" s="139"/>
      <c r="P127" s="139"/>
    </row>
    <row r="128" spans="15:16">
      <c r="O128" s="139"/>
      <c r="P128" s="139"/>
    </row>
    <row r="129" spans="15:16">
      <c r="O129" s="139"/>
      <c r="P129" s="139"/>
    </row>
    <row r="130" spans="15:16">
      <c r="O130" s="139"/>
      <c r="P130" s="139"/>
    </row>
    <row r="131" spans="15:16">
      <c r="O131" s="139"/>
      <c r="P131" s="139"/>
    </row>
    <row r="132" spans="15:16">
      <c r="O132" s="139"/>
      <c r="P132" s="139"/>
    </row>
    <row r="133" spans="15:16">
      <c r="O133" s="139"/>
      <c r="P133" s="139"/>
    </row>
    <row r="134" spans="15:16">
      <c r="O134" s="139"/>
      <c r="P134" s="139"/>
    </row>
    <row r="135" spans="15:16">
      <c r="O135" s="139"/>
      <c r="P135" s="139"/>
    </row>
    <row r="136" spans="15:16">
      <c r="O136" s="139"/>
      <c r="P136" s="139"/>
    </row>
    <row r="137" spans="15:16">
      <c r="O137" s="139"/>
      <c r="P137" s="139"/>
    </row>
    <row r="138" spans="15:16">
      <c r="O138" s="139"/>
      <c r="P138" s="139"/>
    </row>
    <row r="139" spans="15:16">
      <c r="O139" s="139"/>
      <c r="P139" s="139"/>
    </row>
    <row r="140" spans="15:16">
      <c r="O140" s="139"/>
      <c r="P140" s="139"/>
    </row>
    <row r="141" spans="15:16">
      <c r="O141" s="139"/>
      <c r="P141" s="139"/>
    </row>
    <row r="142" spans="15:16">
      <c r="O142" s="139"/>
      <c r="P142" s="139"/>
    </row>
    <row r="143" spans="15:16">
      <c r="O143" s="139"/>
      <c r="P143" s="139"/>
    </row>
    <row r="144" spans="15:16">
      <c r="O144" s="139"/>
      <c r="P144" s="139"/>
    </row>
    <row r="145" spans="15:16">
      <c r="O145" s="139"/>
      <c r="P145" s="139"/>
    </row>
    <row r="146" spans="15:16">
      <c r="O146" s="139"/>
      <c r="P146" s="139"/>
    </row>
    <row r="147" spans="15:16">
      <c r="O147" s="139"/>
      <c r="P147" s="139"/>
    </row>
    <row r="148" spans="15:16">
      <c r="O148" s="139"/>
      <c r="P148" s="139"/>
    </row>
    <row r="149" spans="15:16">
      <c r="O149" s="139"/>
      <c r="P149" s="139"/>
    </row>
    <row r="150" spans="15:16">
      <c r="O150" s="139"/>
      <c r="P150" s="139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84"/>
    <col min="12" max="12" width="15.1428571428571" style="184"/>
    <col min="13" max="18" width="9" style="184"/>
  </cols>
  <sheetData>
    <row r="1" customFormat="1" spans="1:18">
      <c r="A1" s="2"/>
      <c r="B1" s="2"/>
      <c r="C1" s="2"/>
      <c r="D1" s="2"/>
      <c r="E1" s="2"/>
      <c r="F1" s="2"/>
      <c r="K1" s="184"/>
      <c r="L1" s="184"/>
      <c r="M1" s="184"/>
      <c r="N1" s="184"/>
      <c r="O1" s="184"/>
      <c r="P1" s="184"/>
      <c r="Q1" s="184"/>
      <c r="R1" s="184"/>
    </row>
    <row r="2" customFormat="1" spans="1:18">
      <c r="A2" s="2"/>
      <c r="B2" s="2"/>
      <c r="C2" s="2"/>
      <c r="D2" s="2"/>
      <c r="E2" s="2"/>
      <c r="F2" s="2"/>
      <c r="K2" s="184"/>
      <c r="L2" s="184"/>
      <c r="M2" s="184"/>
      <c r="N2" s="184"/>
      <c r="O2" s="184"/>
      <c r="P2" s="184"/>
      <c r="Q2" s="184"/>
      <c r="R2" s="184"/>
    </row>
    <row r="3" customFormat="1" spans="1:18">
      <c r="A3" s="2"/>
      <c r="B3" s="2"/>
      <c r="C3" s="2"/>
      <c r="D3" s="2"/>
      <c r="E3" s="2"/>
      <c r="F3" s="2"/>
      <c r="K3" s="184"/>
      <c r="L3" s="184"/>
      <c r="M3" s="184"/>
      <c r="N3" s="184"/>
      <c r="O3" s="184"/>
      <c r="P3" s="184"/>
      <c r="Q3" s="184"/>
      <c r="R3" s="184"/>
    </row>
    <row r="4" customFormat="1" spans="1:18">
      <c r="A4" s="2"/>
      <c r="B4" s="2"/>
      <c r="C4" s="2"/>
      <c r="D4" s="2"/>
      <c r="E4" s="2"/>
      <c r="F4" s="2"/>
      <c r="K4" s="184"/>
      <c r="L4" s="184"/>
      <c r="M4" s="184"/>
      <c r="N4" s="184"/>
      <c r="O4" s="184"/>
      <c r="P4" s="184"/>
      <c r="Q4" s="184"/>
      <c r="R4" s="184"/>
    </row>
    <row r="5" customFormat="1" spans="1:18">
      <c r="A5" s="2"/>
      <c r="B5" s="2"/>
      <c r="C5" s="2"/>
      <c r="D5" s="2"/>
      <c r="E5" s="2"/>
      <c r="F5" s="2"/>
      <c r="K5" s="184"/>
      <c r="L5" s="184"/>
      <c r="M5" s="184"/>
      <c r="N5" s="184"/>
      <c r="O5" s="184"/>
      <c r="P5" s="184"/>
      <c r="Q5" s="184"/>
      <c r="R5" s="184"/>
    </row>
    <row r="6" customFormat="1" spans="1:18">
      <c r="A6" s="2"/>
      <c r="B6" s="2"/>
      <c r="C6" s="2"/>
      <c r="D6" s="2"/>
      <c r="E6" s="2"/>
      <c r="F6" s="2"/>
      <c r="K6" s="184"/>
      <c r="L6" s="184"/>
      <c r="M6" s="184"/>
      <c r="N6" s="184"/>
      <c r="O6" s="184"/>
      <c r="P6" s="184"/>
      <c r="Q6" s="184"/>
      <c r="R6" s="184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84"/>
      <c r="L7" s="184"/>
      <c r="M7" s="184"/>
      <c r="N7" s="184"/>
      <c r="O7" s="184"/>
      <c r="P7" s="184"/>
      <c r="Q7" s="184"/>
      <c r="R7" s="184"/>
    </row>
    <row r="8" customFormat="1" spans="1:18">
      <c r="A8" s="2"/>
      <c r="B8" s="2"/>
      <c r="C8" s="2"/>
      <c r="D8" s="2"/>
      <c r="E8" s="2"/>
      <c r="F8" s="2"/>
      <c r="K8" s="184"/>
      <c r="L8" s="184"/>
      <c r="M8" s="184"/>
      <c r="N8" s="184"/>
      <c r="O8" s="184"/>
      <c r="P8" s="184"/>
      <c r="Q8" s="184"/>
      <c r="R8" s="184"/>
    </row>
    <row r="9" customFormat="1" spans="1:18">
      <c r="A9" s="2"/>
      <c r="B9" s="2"/>
      <c r="C9" s="2"/>
      <c r="D9" s="2"/>
      <c r="E9" s="2"/>
      <c r="F9" s="2"/>
      <c r="K9" s="184"/>
      <c r="L9" s="184"/>
      <c r="M9" s="184"/>
      <c r="N9" s="184"/>
      <c r="O9" s="184"/>
      <c r="P9" s="184"/>
      <c r="Q9" s="184"/>
      <c r="R9" s="184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84"/>
      <c r="L10" s="184"/>
      <c r="M10" s="184"/>
      <c r="N10" s="184"/>
      <c r="O10" s="184"/>
      <c r="P10" s="184"/>
      <c r="Q10" s="184"/>
      <c r="R10" s="184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84"/>
      <c r="L11" s="184"/>
      <c r="M11" s="184"/>
      <c r="N11" s="184"/>
      <c r="O11" s="184"/>
      <c r="P11" s="184"/>
      <c r="Q11" s="184"/>
      <c r="R11" s="184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84"/>
      <c r="L12" s="184"/>
      <c r="M12" s="184"/>
      <c r="N12" s="184"/>
      <c r="O12" s="184"/>
      <c r="P12" s="139"/>
      <c r="Q12" s="139"/>
      <c r="R12" s="184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84"/>
      <c r="L13" s="184"/>
      <c r="M13" s="184"/>
      <c r="N13" s="184"/>
      <c r="O13" s="184"/>
      <c r="P13" s="139"/>
      <c r="Q13" s="139"/>
      <c r="R13" s="184"/>
    </row>
    <row r="14" customFormat="1" spans="1:18">
      <c r="A14" s="4" t="s">
        <v>8</v>
      </c>
      <c r="B14" s="4"/>
      <c r="C14" s="704" t="s">
        <v>9</v>
      </c>
      <c r="D14" s="12"/>
      <c r="E14" s="10"/>
      <c r="F14" s="2"/>
      <c r="K14" s="184"/>
      <c r="L14" s="184"/>
      <c r="M14" s="184"/>
      <c r="N14" s="184"/>
      <c r="O14" s="184"/>
      <c r="P14" s="139"/>
      <c r="Q14" s="139"/>
      <c r="R14" s="184"/>
    </row>
    <row r="15" customFormat="1" spans="1:18">
      <c r="A15" s="4" t="s">
        <v>10</v>
      </c>
      <c r="B15" s="4"/>
      <c r="C15" s="704" t="s">
        <v>11</v>
      </c>
      <c r="D15" s="12"/>
      <c r="E15" s="10"/>
      <c r="F15" s="2"/>
      <c r="K15" s="184"/>
      <c r="L15" s="184"/>
      <c r="M15" s="184"/>
      <c r="N15" s="184"/>
      <c r="O15" s="184"/>
      <c r="P15" s="139"/>
      <c r="Q15" s="139"/>
      <c r="R15" s="184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84"/>
      <c r="L16" s="184"/>
      <c r="M16" s="184"/>
      <c r="N16" s="184"/>
      <c r="O16" s="184"/>
      <c r="P16" s="139"/>
      <c r="Q16" s="139"/>
      <c r="R16" s="184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84"/>
      <c r="L17" s="184"/>
      <c r="M17" s="184"/>
      <c r="N17" s="184"/>
      <c r="O17" s="184"/>
      <c r="P17" s="139"/>
      <c r="Q17" s="139"/>
      <c r="R17" s="184"/>
    </row>
    <row r="18" customFormat="1" spans="1:18">
      <c r="A18" s="4"/>
      <c r="B18" s="4"/>
      <c r="C18" s="16"/>
      <c r="D18" s="17"/>
      <c r="E18" s="17"/>
      <c r="F18" s="2"/>
      <c r="K18" s="184"/>
      <c r="L18" s="184"/>
      <c r="M18" s="184"/>
      <c r="N18" s="184"/>
      <c r="O18" s="184"/>
      <c r="P18" s="139"/>
      <c r="Q18" s="139"/>
      <c r="R18" s="184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84"/>
      <c r="L19" s="184"/>
      <c r="M19" s="184"/>
      <c r="N19" s="184"/>
      <c r="O19" s="184"/>
      <c r="P19" s="139"/>
      <c r="Q19" s="139"/>
      <c r="R19" s="184"/>
    </row>
    <row r="20" customFormat="1" spans="3:18">
      <c r="C20" s="20" t="s">
        <v>18</v>
      </c>
      <c r="D20" s="21"/>
      <c r="E20" s="21"/>
      <c r="F20" s="2"/>
      <c r="K20" s="184"/>
      <c r="L20" s="184"/>
      <c r="M20" s="184"/>
      <c r="N20" s="184"/>
      <c r="O20" s="184"/>
      <c r="P20" s="139"/>
      <c r="Q20" s="139"/>
      <c r="R20" s="184"/>
    </row>
    <row r="21" customFormat="1" spans="3:18">
      <c r="C21" s="22" t="s">
        <v>19</v>
      </c>
      <c r="D21" s="21"/>
      <c r="E21" s="21"/>
      <c r="F21" s="2"/>
      <c r="K21" s="184"/>
      <c r="L21" s="184"/>
      <c r="M21" s="184"/>
      <c r="N21" s="184"/>
      <c r="O21" s="184"/>
      <c r="P21" s="139"/>
      <c r="Q21" s="139"/>
      <c r="R21" s="184"/>
    </row>
    <row r="22" customFormat="1" ht="8.4" customHeight="1" spans="1:18">
      <c r="A22" s="2"/>
      <c r="B22" s="2"/>
      <c r="C22" s="2"/>
      <c r="D22" s="2"/>
      <c r="E22" s="23"/>
      <c r="F22" s="24"/>
      <c r="K22" s="184"/>
      <c r="L22" s="184"/>
      <c r="M22" s="184"/>
      <c r="N22" s="184"/>
      <c r="O22" s="184"/>
      <c r="P22" s="139"/>
      <c r="Q22" s="139"/>
      <c r="R22" s="184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310" t="s">
        <v>23</v>
      </c>
      <c r="F23" s="311">
        <v>0</v>
      </c>
      <c r="G23" s="26" t="s">
        <v>24</v>
      </c>
      <c r="H23" s="26" t="s">
        <v>25</v>
      </c>
      <c r="K23" s="657"/>
      <c r="L23" s="184"/>
      <c r="M23" s="184"/>
      <c r="N23" s="184"/>
      <c r="O23" s="184"/>
      <c r="P23" s="139"/>
      <c r="Q23" s="139"/>
      <c r="R23" s="184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657"/>
      <c r="L24" s="184"/>
      <c r="M24" s="184"/>
      <c r="N24" s="184"/>
      <c r="O24" s="658"/>
      <c r="P24" s="139"/>
      <c r="Q24" s="139"/>
      <c r="R24" s="658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657"/>
      <c r="L25" s="184"/>
      <c r="M25" s="184"/>
      <c r="N25" s="184"/>
      <c r="O25" s="658"/>
      <c r="P25" s="139"/>
      <c r="Q25" s="139"/>
      <c r="R25" s="658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657"/>
      <c r="L26" s="184"/>
      <c r="M26" s="184"/>
      <c r="N26" s="184"/>
      <c r="O26" s="658"/>
      <c r="P26" s="139"/>
      <c r="Q26" s="139"/>
      <c r="R26" s="658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657"/>
      <c r="L27" s="184"/>
      <c r="M27" s="184"/>
      <c r="N27" s="184"/>
      <c r="O27" s="658"/>
      <c r="P27" s="139"/>
      <c r="Q27" s="139"/>
      <c r="R27" s="658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657"/>
      <c r="L28" s="184"/>
      <c r="M28" s="184"/>
      <c r="N28" s="184"/>
      <c r="O28" s="658"/>
      <c r="P28" s="139"/>
      <c r="Q28" s="139"/>
      <c r="R28" s="658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657"/>
      <c r="L29" s="184"/>
      <c r="M29" s="184"/>
      <c r="N29" s="184"/>
      <c r="O29" s="658"/>
      <c r="P29" s="139"/>
      <c r="Q29" s="139"/>
      <c r="R29" s="658"/>
    </row>
    <row r="30" s="1" customFormat="1" spans="1:18">
      <c r="A30" s="29" t="s">
        <v>26</v>
      </c>
      <c r="B30" s="30">
        <v>452428</v>
      </c>
      <c r="C30" s="30" t="s">
        <v>719</v>
      </c>
      <c r="D30" s="705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657"/>
      <c r="L30" s="184"/>
      <c r="M30" s="184"/>
      <c r="N30" s="184"/>
      <c r="O30" s="658"/>
      <c r="P30" s="139"/>
      <c r="Q30" s="139"/>
      <c r="R30" s="658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657"/>
      <c r="L31" s="184"/>
      <c r="M31" s="184"/>
      <c r="N31" s="184"/>
      <c r="O31" s="658"/>
      <c r="P31" s="139"/>
      <c r="Q31" s="139"/>
      <c r="R31" s="658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657"/>
      <c r="L32" s="184"/>
      <c r="M32" s="184"/>
      <c r="N32" s="184"/>
      <c r="O32" s="658"/>
      <c r="P32" s="139"/>
      <c r="Q32" s="139"/>
      <c r="R32" s="658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657"/>
      <c r="L33" s="184"/>
      <c r="M33" s="184"/>
      <c r="N33" s="184"/>
      <c r="O33" s="658"/>
      <c r="P33" s="139"/>
      <c r="Q33" s="139"/>
      <c r="R33" s="658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657"/>
      <c r="L34" s="184"/>
      <c r="M34" s="184"/>
      <c r="N34" s="184"/>
      <c r="O34" s="658"/>
      <c r="P34" s="139"/>
      <c r="Q34" s="139"/>
      <c r="R34" s="658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657"/>
      <c r="L35" s="184"/>
      <c r="M35" s="184"/>
      <c r="N35" s="184"/>
      <c r="O35" s="658"/>
      <c r="P35" s="139"/>
      <c r="Q35" s="139"/>
      <c r="R35" s="658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657"/>
      <c r="L36" s="184"/>
      <c r="M36" s="184"/>
      <c r="N36" s="184"/>
      <c r="O36" s="658"/>
      <c r="P36" s="139"/>
      <c r="Q36" s="139"/>
      <c r="R36" s="658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657"/>
      <c r="L37" s="184"/>
      <c r="M37" s="184"/>
      <c r="N37" s="184"/>
      <c r="O37" s="658"/>
      <c r="P37" s="139"/>
      <c r="Q37" s="139"/>
      <c r="R37" s="658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657"/>
      <c r="L38" s="184"/>
      <c r="M38" s="184"/>
      <c r="N38" s="184"/>
      <c r="O38" s="658"/>
      <c r="P38" s="139"/>
      <c r="Q38" s="139"/>
      <c r="R38" s="658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657"/>
      <c r="L39" s="184"/>
      <c r="M39" s="184"/>
      <c r="N39" s="184"/>
      <c r="O39" s="658"/>
      <c r="P39" s="139"/>
      <c r="Q39" s="139"/>
      <c r="R39" s="658"/>
    </row>
    <row r="40" s="1" customFormat="1" spans="1:18">
      <c r="A40" s="29" t="s">
        <v>26</v>
      </c>
      <c r="B40" s="59">
        <v>452772</v>
      </c>
      <c r="C40" s="65" t="s">
        <v>730</v>
      </c>
      <c r="D40" s="707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657"/>
      <c r="L40" s="184"/>
      <c r="M40" s="184"/>
      <c r="N40" s="184"/>
      <c r="O40" s="658"/>
      <c r="P40" s="139"/>
      <c r="Q40" s="139"/>
      <c r="R40" s="658"/>
    </row>
    <row r="41" s="1" customFormat="1" spans="1:18">
      <c r="A41" s="29" t="s">
        <v>26</v>
      </c>
      <c r="B41" s="59">
        <v>452773</v>
      </c>
      <c r="C41" s="65" t="s">
        <v>732</v>
      </c>
      <c r="D41" s="707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657"/>
      <c r="L41" s="184"/>
      <c r="M41" s="184"/>
      <c r="N41" s="184"/>
      <c r="O41" s="658"/>
      <c r="P41" s="139"/>
      <c r="Q41" s="139"/>
      <c r="R41" s="658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657"/>
      <c r="L42" s="184"/>
      <c r="M42" s="184"/>
      <c r="N42" s="184"/>
      <c r="O42" s="658"/>
      <c r="P42" s="139"/>
      <c r="Q42" s="139"/>
      <c r="R42" s="658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657"/>
      <c r="L43" s="184"/>
      <c r="M43" s="184"/>
      <c r="N43" s="184"/>
      <c r="O43" s="658"/>
      <c r="P43" s="139"/>
      <c r="Q43" s="139"/>
      <c r="R43" s="658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657"/>
      <c r="L44" s="184"/>
      <c r="M44" s="184"/>
      <c r="N44" s="184"/>
      <c r="O44" s="658"/>
      <c r="P44" s="139"/>
      <c r="Q44" s="139"/>
      <c r="R44" s="658"/>
    </row>
    <row r="45" s="1" customFormat="1" spans="1:18">
      <c r="A45" s="29" t="s">
        <v>26</v>
      </c>
      <c r="B45" s="297">
        <v>452961</v>
      </c>
      <c r="C45" s="656" t="s">
        <v>736</v>
      </c>
      <c r="D45" s="298">
        <v>1179156</v>
      </c>
      <c r="E45" s="299">
        <v>42879</v>
      </c>
      <c r="F45" s="300">
        <v>42881</v>
      </c>
      <c r="G45" s="301" t="s">
        <v>28</v>
      </c>
      <c r="H45" s="302">
        <v>6930</v>
      </c>
      <c r="K45" s="657"/>
      <c r="L45" s="184"/>
      <c r="M45" s="184"/>
      <c r="N45" s="184"/>
      <c r="O45" s="658"/>
      <c r="P45" s="139"/>
      <c r="Q45" s="139"/>
      <c r="R45" s="658"/>
    </row>
    <row r="46" s="1" customFormat="1" spans="1:18">
      <c r="A46" s="29" t="s">
        <v>26</v>
      </c>
      <c r="B46" s="297">
        <v>452962</v>
      </c>
      <c r="C46" s="656" t="s">
        <v>272</v>
      </c>
      <c r="D46" s="298">
        <v>1179156</v>
      </c>
      <c r="E46" s="299">
        <v>42879</v>
      </c>
      <c r="F46" s="300">
        <v>42881</v>
      </c>
      <c r="G46" s="301" t="s">
        <v>28</v>
      </c>
      <c r="H46" s="302">
        <v>6930</v>
      </c>
      <c r="K46" s="657"/>
      <c r="L46" s="184"/>
      <c r="M46" s="184"/>
      <c r="N46" s="184"/>
      <c r="O46" s="658"/>
      <c r="P46" s="139"/>
      <c r="Q46" s="139"/>
      <c r="R46" s="658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657"/>
      <c r="L47" s="184"/>
      <c r="M47" s="184"/>
      <c r="N47" s="184"/>
      <c r="O47" s="658"/>
      <c r="P47" s="139"/>
      <c r="Q47" s="139"/>
      <c r="R47" s="658"/>
    </row>
    <row r="48" s="1" customFormat="1" spans="1:18">
      <c r="A48" s="29" t="s">
        <v>26</v>
      </c>
      <c r="B48" s="303">
        <v>452981</v>
      </c>
      <c r="C48" s="303" t="s">
        <v>738</v>
      </c>
      <c r="D48" s="304">
        <v>1178660</v>
      </c>
      <c r="E48" s="305">
        <v>42879</v>
      </c>
      <c r="F48" s="306">
        <v>42881</v>
      </c>
      <c r="G48" s="307" t="s">
        <v>28</v>
      </c>
      <c r="H48" s="308">
        <v>8370</v>
      </c>
      <c r="K48" s="657"/>
      <c r="L48" s="184"/>
      <c r="M48" s="184"/>
      <c r="N48" s="184"/>
      <c r="O48" s="658"/>
      <c r="P48" s="139"/>
      <c r="Q48" s="139"/>
      <c r="R48" s="658"/>
    </row>
    <row r="49" s="1" customFormat="1" spans="1:18">
      <c r="A49" s="29" t="s">
        <v>26</v>
      </c>
      <c r="B49" s="303">
        <v>452982</v>
      </c>
      <c r="C49" s="303" t="s">
        <v>739</v>
      </c>
      <c r="D49" s="304">
        <v>1178660</v>
      </c>
      <c r="E49" s="305">
        <v>42879</v>
      </c>
      <c r="F49" s="306">
        <v>42881</v>
      </c>
      <c r="G49" s="307" t="s">
        <v>28</v>
      </c>
      <c r="H49" s="308">
        <v>8370</v>
      </c>
      <c r="K49" s="657"/>
      <c r="L49" s="184"/>
      <c r="M49" s="184"/>
      <c r="N49" s="184"/>
      <c r="O49" s="658"/>
      <c r="P49" s="139"/>
      <c r="Q49" s="139"/>
      <c r="R49" s="658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657"/>
      <c r="L50" s="184"/>
      <c r="M50" s="184"/>
      <c r="N50" s="184"/>
      <c r="O50" s="658"/>
      <c r="P50" s="139"/>
      <c r="Q50" s="139"/>
      <c r="R50" s="658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657"/>
      <c r="L51" s="184"/>
      <c r="M51" s="184"/>
      <c r="N51" s="184"/>
      <c r="O51" s="658"/>
      <c r="P51" s="139"/>
      <c r="Q51" s="139"/>
      <c r="R51" s="658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657"/>
      <c r="L52" s="184"/>
      <c r="M52" s="184"/>
      <c r="N52" s="184"/>
      <c r="O52" s="658"/>
      <c r="P52" s="139"/>
      <c r="Q52" s="139"/>
      <c r="R52" s="658"/>
    </row>
    <row r="53" s="1" customFormat="1" spans="1:18">
      <c r="A53" s="29" t="s">
        <v>26</v>
      </c>
      <c r="B53" s="58">
        <v>453093</v>
      </c>
      <c r="C53" s="58" t="s">
        <v>743</v>
      </c>
      <c r="D53" s="280">
        <v>1188688</v>
      </c>
      <c r="E53" s="281">
        <v>42880</v>
      </c>
      <c r="F53" s="282">
        <v>42882</v>
      </c>
      <c r="G53" s="283" t="s">
        <v>28</v>
      </c>
      <c r="H53" s="284">
        <v>8500</v>
      </c>
      <c r="K53" s="657"/>
      <c r="L53" s="184"/>
      <c r="M53" s="184"/>
      <c r="N53" s="184"/>
      <c r="O53" s="658"/>
      <c r="P53" s="139"/>
      <c r="Q53" s="139"/>
      <c r="R53" s="658"/>
    </row>
    <row r="54" s="1" customFormat="1" spans="1:18">
      <c r="A54" s="29" t="s">
        <v>26</v>
      </c>
      <c r="B54" s="58">
        <v>453094</v>
      </c>
      <c r="C54" s="58" t="s">
        <v>744</v>
      </c>
      <c r="D54" s="280">
        <v>1188688</v>
      </c>
      <c r="E54" s="281">
        <v>42880</v>
      </c>
      <c r="F54" s="282">
        <v>42882</v>
      </c>
      <c r="G54" s="283" t="s">
        <v>28</v>
      </c>
      <c r="H54" s="284">
        <v>8500</v>
      </c>
      <c r="K54" s="657"/>
      <c r="L54" s="184"/>
      <c r="M54" s="184"/>
      <c r="N54" s="184"/>
      <c r="O54" s="658"/>
      <c r="P54" s="139"/>
      <c r="Q54" s="139"/>
      <c r="R54" s="658"/>
    </row>
    <row r="55" s="1" customFormat="1" spans="1:18">
      <c r="A55" s="29" t="s">
        <v>26</v>
      </c>
      <c r="B55" s="58">
        <v>453095</v>
      </c>
      <c r="C55" s="58" t="s">
        <v>745</v>
      </c>
      <c r="D55" s="280">
        <v>1188688</v>
      </c>
      <c r="E55" s="281">
        <v>42880</v>
      </c>
      <c r="F55" s="282">
        <v>42882</v>
      </c>
      <c r="G55" s="283" t="s">
        <v>28</v>
      </c>
      <c r="H55" s="284">
        <v>8500</v>
      </c>
      <c r="K55" s="657"/>
      <c r="L55" s="184"/>
      <c r="M55" s="184"/>
      <c r="N55" s="184"/>
      <c r="O55" s="658"/>
      <c r="P55" s="139"/>
      <c r="Q55" s="139"/>
      <c r="R55" s="658"/>
    </row>
    <row r="56" s="1" customFormat="1" spans="1:18">
      <c r="A56" s="29" t="s">
        <v>26</v>
      </c>
      <c r="B56" s="58">
        <v>453096</v>
      </c>
      <c r="C56" s="58" t="s">
        <v>746</v>
      </c>
      <c r="D56" s="280">
        <v>1188688</v>
      </c>
      <c r="E56" s="281">
        <v>42880</v>
      </c>
      <c r="F56" s="282">
        <v>42882</v>
      </c>
      <c r="G56" s="283" t="s">
        <v>28</v>
      </c>
      <c r="H56" s="284">
        <v>8500</v>
      </c>
      <c r="K56" s="657"/>
      <c r="L56" s="184"/>
      <c r="M56" s="184"/>
      <c r="N56" s="184"/>
      <c r="O56" s="658"/>
      <c r="P56" s="139"/>
      <c r="Q56" s="139"/>
      <c r="R56" s="658"/>
    </row>
    <row r="57" s="1" customFormat="1" spans="1:18">
      <c r="A57" s="29" t="s">
        <v>26</v>
      </c>
      <c r="B57" s="297">
        <v>453103</v>
      </c>
      <c r="C57" s="297" t="s">
        <v>747</v>
      </c>
      <c r="D57" s="298">
        <v>1184762</v>
      </c>
      <c r="E57" s="299">
        <v>42880</v>
      </c>
      <c r="F57" s="300">
        <v>42882</v>
      </c>
      <c r="G57" s="301" t="s">
        <v>28</v>
      </c>
      <c r="H57" s="302">
        <v>7100</v>
      </c>
      <c r="K57" s="657"/>
      <c r="L57" s="184"/>
      <c r="M57" s="184"/>
      <c r="N57" s="184"/>
      <c r="O57" s="658"/>
      <c r="P57" s="139"/>
      <c r="Q57" s="139"/>
      <c r="R57" s="658"/>
    </row>
    <row r="58" s="1" customFormat="1" spans="1:18">
      <c r="A58" s="29" t="s">
        <v>26</v>
      </c>
      <c r="B58" s="297">
        <v>453104</v>
      </c>
      <c r="C58" s="297" t="s">
        <v>747</v>
      </c>
      <c r="D58" s="298">
        <v>1184762</v>
      </c>
      <c r="E58" s="299">
        <v>42880</v>
      </c>
      <c r="F58" s="300">
        <v>42882</v>
      </c>
      <c r="G58" s="301" t="s">
        <v>28</v>
      </c>
      <c r="H58" s="302">
        <v>7100</v>
      </c>
      <c r="K58" s="657"/>
      <c r="L58" s="184"/>
      <c r="M58" s="184"/>
      <c r="N58" s="184"/>
      <c r="O58" s="658"/>
      <c r="P58" s="139"/>
      <c r="Q58" s="139"/>
      <c r="R58" s="658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657"/>
      <c r="L59" s="184"/>
      <c r="M59" s="184"/>
      <c r="N59" s="184"/>
      <c r="O59" s="658"/>
      <c r="P59" s="139"/>
      <c r="Q59" s="139"/>
      <c r="R59" s="658"/>
    </row>
    <row r="60" s="1" customFormat="1" spans="1:18">
      <c r="A60" s="29" t="s">
        <v>26</v>
      </c>
      <c r="B60" s="303">
        <v>453198</v>
      </c>
      <c r="C60" s="303" t="s">
        <v>749</v>
      </c>
      <c r="D60" s="304">
        <v>1173076</v>
      </c>
      <c r="E60" s="305">
        <v>42881</v>
      </c>
      <c r="F60" s="306">
        <v>42883</v>
      </c>
      <c r="G60" s="307" t="s">
        <v>28</v>
      </c>
      <c r="H60" s="308">
        <v>8370</v>
      </c>
      <c r="K60" s="657"/>
      <c r="L60" s="184"/>
      <c r="M60" s="184"/>
      <c r="N60" s="184"/>
      <c r="O60" s="658"/>
      <c r="P60" s="139"/>
      <c r="Q60" s="139"/>
      <c r="R60" s="658"/>
    </row>
    <row r="61" s="1" customFormat="1" spans="1:18">
      <c r="A61" s="29" t="s">
        <v>26</v>
      </c>
      <c r="B61" s="303">
        <v>453199</v>
      </c>
      <c r="C61" s="303" t="s">
        <v>750</v>
      </c>
      <c r="D61" s="304">
        <v>1173076</v>
      </c>
      <c r="E61" s="305">
        <v>42881</v>
      </c>
      <c r="F61" s="306">
        <v>42883</v>
      </c>
      <c r="G61" s="307" t="s">
        <v>28</v>
      </c>
      <c r="H61" s="308">
        <v>8370</v>
      </c>
      <c r="K61" s="657"/>
      <c r="L61" s="184"/>
      <c r="M61" s="184"/>
      <c r="N61" s="184"/>
      <c r="O61" s="658"/>
      <c r="P61" s="139"/>
      <c r="Q61" s="139"/>
      <c r="R61" s="658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657"/>
      <c r="L62" s="184"/>
      <c r="M62" s="184"/>
      <c r="N62" s="184"/>
      <c r="O62" s="658"/>
      <c r="P62" s="139"/>
      <c r="Q62" s="139"/>
      <c r="R62" s="658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657"/>
      <c r="L63" s="184"/>
      <c r="M63" s="184"/>
      <c r="N63" s="184"/>
      <c r="O63" s="658"/>
      <c r="P63" s="139"/>
      <c r="Q63" s="139"/>
      <c r="R63" s="658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657"/>
      <c r="L64" s="184"/>
      <c r="M64" s="184"/>
      <c r="N64" s="658"/>
      <c r="O64" s="658"/>
      <c r="P64" s="139"/>
      <c r="Q64" s="139"/>
      <c r="R64" s="658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658"/>
      <c r="L65" s="658"/>
      <c r="M65" s="658"/>
      <c r="N65" s="658"/>
      <c r="O65" s="658"/>
      <c r="P65" s="139"/>
      <c r="Q65" s="139"/>
      <c r="R65" s="658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658"/>
      <c r="L66" s="658"/>
      <c r="M66" s="658"/>
      <c r="N66" s="658"/>
      <c r="O66" s="658"/>
      <c r="P66" s="139"/>
      <c r="Q66" s="139"/>
      <c r="R66" s="658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658"/>
      <c r="L67" s="658"/>
      <c r="M67" s="658"/>
      <c r="N67" s="658"/>
      <c r="O67" s="658"/>
      <c r="P67" s="139"/>
      <c r="Q67" s="139"/>
      <c r="R67" s="658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657"/>
      <c r="L68" s="658"/>
      <c r="M68" s="658"/>
      <c r="N68" s="658"/>
      <c r="O68" s="658"/>
      <c r="P68" s="139"/>
      <c r="Q68" s="139"/>
      <c r="R68" s="658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657"/>
      <c r="L69" s="658"/>
      <c r="M69" s="658"/>
      <c r="N69" s="658"/>
      <c r="O69" s="658"/>
      <c r="P69" s="139"/>
      <c r="Q69" s="139"/>
      <c r="R69" s="658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657"/>
      <c r="L70" s="658"/>
      <c r="M70" s="658"/>
      <c r="N70" s="658"/>
      <c r="O70" s="658"/>
      <c r="P70" s="139"/>
      <c r="Q70" s="139"/>
      <c r="R70" s="658"/>
    </row>
    <row r="71" s="1" customFormat="1" spans="1:18">
      <c r="A71" s="29" t="s">
        <v>26</v>
      </c>
      <c r="B71" s="303">
        <v>453317</v>
      </c>
      <c r="C71" s="303" t="s">
        <v>760</v>
      </c>
      <c r="D71" s="304">
        <v>1188980</v>
      </c>
      <c r="E71" s="305">
        <v>42882</v>
      </c>
      <c r="F71" s="306">
        <v>42884</v>
      </c>
      <c r="G71" s="307" t="s">
        <v>28</v>
      </c>
      <c r="H71" s="308">
        <v>7100</v>
      </c>
      <c r="K71" s="657"/>
      <c r="L71" s="658"/>
      <c r="M71" s="658"/>
      <c r="N71" s="658"/>
      <c r="O71" s="658"/>
      <c r="P71" s="139"/>
      <c r="Q71" s="139"/>
      <c r="R71" s="658"/>
    </row>
    <row r="72" s="1" customFormat="1" spans="1:18">
      <c r="A72" s="29" t="s">
        <v>26</v>
      </c>
      <c r="B72" s="303">
        <v>453318</v>
      </c>
      <c r="C72" s="303" t="s">
        <v>761</v>
      </c>
      <c r="D72" s="304">
        <v>1188980</v>
      </c>
      <c r="E72" s="305">
        <v>42882</v>
      </c>
      <c r="F72" s="306">
        <v>42884</v>
      </c>
      <c r="G72" s="307" t="s">
        <v>28</v>
      </c>
      <c r="H72" s="308">
        <v>7100</v>
      </c>
      <c r="K72" s="657"/>
      <c r="L72" s="658"/>
      <c r="M72" s="658"/>
      <c r="N72" s="658"/>
      <c r="O72" s="658"/>
      <c r="P72" s="139"/>
      <c r="Q72" s="139"/>
      <c r="R72" s="658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657"/>
      <c r="L73" s="658"/>
      <c r="M73" s="658"/>
      <c r="N73" s="658"/>
      <c r="O73" s="658"/>
      <c r="P73" s="139"/>
      <c r="Q73" s="139"/>
      <c r="R73" s="658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657"/>
      <c r="L74" s="658"/>
      <c r="M74" s="658"/>
      <c r="N74" s="658"/>
      <c r="O74" s="658"/>
      <c r="P74" s="139"/>
      <c r="Q74" s="139"/>
      <c r="R74" s="658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659"/>
      <c r="L75" s="658"/>
      <c r="M75" s="658"/>
      <c r="N75" s="658"/>
      <c r="O75" s="658"/>
      <c r="P75" s="139"/>
      <c r="Q75" s="139"/>
      <c r="R75" s="658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657"/>
      <c r="L76" s="658"/>
      <c r="M76" s="658"/>
      <c r="N76" s="658"/>
      <c r="O76" s="658"/>
      <c r="P76" s="139"/>
      <c r="Q76" s="139"/>
      <c r="R76" s="658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657"/>
      <c r="L77" s="658"/>
      <c r="M77" s="658"/>
      <c r="N77" s="658"/>
      <c r="O77" s="658"/>
      <c r="P77" s="139"/>
      <c r="Q77" s="139"/>
      <c r="R77" s="658"/>
    </row>
    <row r="78" s="1" customFormat="1" ht="15" customHeight="1" spans="2:18">
      <c r="B78" s="86"/>
      <c r="C78" s="87"/>
      <c r="D78" s="81"/>
      <c r="E78" s="82"/>
      <c r="F78" s="83"/>
      <c r="G78" s="84"/>
      <c r="H78" s="644"/>
      <c r="K78" s="657"/>
      <c r="L78" s="658"/>
      <c r="M78" s="658"/>
      <c r="N78" s="658"/>
      <c r="O78" s="658"/>
      <c r="P78" s="139"/>
      <c r="Q78" s="139"/>
      <c r="R78" s="658"/>
    </row>
    <row r="79" s="1" customFormat="1" ht="16.2" customHeight="1" spans="1:18">
      <c r="A79" s="88" t="s">
        <v>764</v>
      </c>
      <c r="B79" s="88"/>
      <c r="F79" s="89"/>
      <c r="K79" s="657"/>
      <c r="L79" s="658"/>
      <c r="M79" s="658"/>
      <c r="N79" s="658"/>
      <c r="O79" s="658"/>
      <c r="P79" s="139"/>
      <c r="Q79" s="139"/>
      <c r="R79" s="658"/>
    </row>
    <row r="80" customFormat="1" ht="12" customHeight="1" spans="1:18">
      <c r="A80" s="174" t="s">
        <v>423</v>
      </c>
      <c r="B80" s="90"/>
      <c r="C80" s="175" t="s">
        <v>424</v>
      </c>
      <c r="D80" s="175" t="s">
        <v>424</v>
      </c>
      <c r="E80" s="175" t="s">
        <v>424</v>
      </c>
      <c r="F80" s="175" t="s">
        <v>424</v>
      </c>
      <c r="G80" s="175" t="s">
        <v>424</v>
      </c>
      <c r="H80" s="176" t="s">
        <v>90</v>
      </c>
      <c r="K80" s="657"/>
      <c r="L80" s="658"/>
      <c r="M80" s="184"/>
      <c r="N80" s="184"/>
      <c r="O80" s="184"/>
      <c r="P80" s="139"/>
      <c r="Q80" s="139"/>
      <c r="R80" s="184"/>
    </row>
    <row r="81" customFormat="1" ht="12" customHeight="1" spans="1:18">
      <c r="A81" s="177" t="s">
        <v>425</v>
      </c>
      <c r="B81" s="177"/>
      <c r="C81" s="178" t="s">
        <v>85</v>
      </c>
      <c r="D81" s="179" t="s">
        <v>86</v>
      </c>
      <c r="E81" s="179" t="s">
        <v>87</v>
      </c>
      <c r="F81" s="179" t="s">
        <v>88</v>
      </c>
      <c r="G81" s="179" t="s">
        <v>89</v>
      </c>
      <c r="H81" s="375" t="s">
        <v>426</v>
      </c>
      <c r="K81" s="657"/>
      <c r="L81" s="184"/>
      <c r="M81" s="184"/>
      <c r="N81" s="184"/>
      <c r="O81" s="184"/>
      <c r="P81" s="139"/>
      <c r="Q81" s="139"/>
      <c r="R81" s="184"/>
    </row>
    <row r="82" customFormat="1" ht="13.5" spans="1:18">
      <c r="A82" s="181">
        <f>H76+323492.5</f>
        <v>801475</v>
      </c>
      <c r="B82" s="93"/>
      <c r="C82" s="181">
        <v>0</v>
      </c>
      <c r="D82" s="181">
        <v>0</v>
      </c>
      <c r="E82" s="181">
        <v>0</v>
      </c>
      <c r="F82" s="181">
        <v>0</v>
      </c>
      <c r="G82" s="181">
        <v>0</v>
      </c>
      <c r="H82" s="376">
        <f>SUM(A82:G82)</f>
        <v>801475</v>
      </c>
      <c r="K82" s="657"/>
      <c r="L82" s="184"/>
      <c r="M82" s="184"/>
      <c r="N82" s="184"/>
      <c r="O82" s="184"/>
      <c r="P82" s="139"/>
      <c r="Q82" s="139"/>
      <c r="R82" s="184"/>
    </row>
    <row r="83" customFormat="1" ht="13.5" spans="11:18">
      <c r="K83" s="657"/>
      <c r="L83" s="184"/>
      <c r="M83" s="184"/>
      <c r="N83" s="184"/>
      <c r="O83" s="184"/>
      <c r="P83" s="139"/>
      <c r="Q83" s="139"/>
      <c r="R83" s="184"/>
    </row>
    <row r="84" customFormat="1" spans="1:18">
      <c r="A84" s="96"/>
      <c r="B84" s="96"/>
      <c r="K84" s="657"/>
      <c r="L84" s="184"/>
      <c r="M84" s="184"/>
      <c r="N84" s="184"/>
      <c r="O84" s="184"/>
      <c r="P84" s="139"/>
      <c r="Q84" s="139"/>
      <c r="R84" s="184"/>
    </row>
    <row r="85" spans="11:17">
      <c r="K85" s="657"/>
      <c r="P85" s="139"/>
      <c r="Q85" s="139"/>
    </row>
    <row r="86" spans="11:17">
      <c r="K86" s="657"/>
      <c r="P86" s="139"/>
      <c r="Q86" s="139"/>
    </row>
    <row r="87" spans="11:17">
      <c r="K87" s="657"/>
      <c r="P87" s="139"/>
      <c r="Q87" s="139"/>
    </row>
    <row r="88" spans="11:17">
      <c r="K88" s="657"/>
      <c r="P88" s="139"/>
      <c r="Q88" s="139"/>
    </row>
    <row r="89" spans="11:17">
      <c r="K89" s="657"/>
      <c r="P89" s="139"/>
      <c r="Q89" s="139"/>
    </row>
    <row r="90" spans="11:17">
      <c r="K90" s="657"/>
      <c r="P90" s="139"/>
      <c r="Q90" s="139"/>
    </row>
    <row r="91" spans="11:17">
      <c r="K91" s="657"/>
      <c r="P91" s="139"/>
      <c r="Q91" s="139"/>
    </row>
    <row r="92" spans="11:17">
      <c r="K92" s="657"/>
      <c r="P92" s="139"/>
      <c r="Q92" s="139"/>
    </row>
    <row r="93" spans="11:17">
      <c r="K93" s="657"/>
      <c r="P93" s="139"/>
      <c r="Q93" s="139"/>
    </row>
    <row r="94" spans="11:17">
      <c r="K94" s="657"/>
      <c r="P94" s="139"/>
      <c r="Q94" s="139"/>
    </row>
    <row r="95" spans="11:17">
      <c r="K95" s="657"/>
      <c r="P95" s="139"/>
      <c r="Q95" s="139"/>
    </row>
    <row r="96" spans="11:17">
      <c r="K96" s="657"/>
      <c r="P96" s="139"/>
      <c r="Q96" s="139"/>
    </row>
    <row r="97" spans="11:17">
      <c r="K97" s="657"/>
      <c r="P97" s="139"/>
      <c r="Q97" s="139"/>
    </row>
    <row r="98" spans="11:17">
      <c r="K98" s="659"/>
      <c r="P98" s="139"/>
      <c r="Q98" s="139"/>
    </row>
    <row r="99" spans="11:17">
      <c r="K99" s="657"/>
      <c r="P99" s="139"/>
      <c r="Q99" s="139"/>
    </row>
    <row r="100" spans="11:17">
      <c r="K100" s="657"/>
      <c r="P100" s="139"/>
      <c r="Q100" s="139"/>
    </row>
    <row r="101" spans="11:17">
      <c r="K101" s="657"/>
      <c r="P101" s="139"/>
      <c r="Q101" s="139"/>
    </row>
    <row r="102" spans="11:17">
      <c r="K102" s="657"/>
      <c r="P102" s="139"/>
      <c r="Q102" s="139"/>
    </row>
    <row r="103" spans="11:17">
      <c r="K103" s="657"/>
      <c r="P103" s="139"/>
      <c r="Q103" s="139"/>
    </row>
    <row r="104" spans="11:17">
      <c r="K104" s="657"/>
      <c r="P104" s="139"/>
      <c r="Q104" s="139"/>
    </row>
    <row r="105" spans="11:17">
      <c r="K105" s="657"/>
      <c r="P105" s="139"/>
      <c r="Q105" s="139"/>
    </row>
    <row r="106" spans="11:17">
      <c r="K106" s="657"/>
      <c r="P106" s="139"/>
      <c r="Q106" s="139"/>
    </row>
    <row r="107" spans="16:17">
      <c r="P107" s="139"/>
      <c r="Q107" s="139"/>
    </row>
    <row r="108" spans="16:17">
      <c r="P108" s="139"/>
      <c r="Q108" s="139"/>
    </row>
    <row r="109" spans="16:17">
      <c r="P109" s="139"/>
      <c r="Q109" s="139"/>
    </row>
    <row r="110" spans="16:17">
      <c r="P110" s="139"/>
      <c r="Q110" s="139"/>
    </row>
    <row r="111" spans="16:17">
      <c r="P111" s="139"/>
      <c r="Q111" s="139"/>
    </row>
    <row r="112" spans="16:17">
      <c r="P112" s="139"/>
      <c r="Q112" s="139"/>
    </row>
    <row r="113" spans="16:17">
      <c r="P113" s="139"/>
      <c r="Q113" s="139"/>
    </row>
    <row r="114" spans="16:17">
      <c r="P114" s="139"/>
      <c r="Q114" s="139"/>
    </row>
    <row r="115" spans="16:17">
      <c r="P115" s="139"/>
      <c r="Q115" s="139"/>
    </row>
    <row r="116" spans="16:17">
      <c r="P116" s="139"/>
      <c r="Q116" s="139"/>
    </row>
    <row r="117" spans="16:17">
      <c r="P117" s="139"/>
      <c r="Q117" s="139"/>
    </row>
    <row r="118" spans="16:17">
      <c r="P118" s="139"/>
      <c r="Q118" s="139"/>
    </row>
    <row r="119" spans="16:17">
      <c r="P119" s="139"/>
      <c r="Q119" s="139"/>
    </row>
    <row r="120" spans="16:17">
      <c r="P120" s="139"/>
      <c r="Q120" s="139"/>
    </row>
    <row r="121" spans="16:17">
      <c r="P121" s="139"/>
      <c r="Q121" s="139"/>
    </row>
    <row r="122" spans="16:17">
      <c r="P122" s="139"/>
      <c r="Q122" s="139"/>
    </row>
    <row r="123" spans="16:17">
      <c r="P123" s="139"/>
      <c r="Q123" s="139"/>
    </row>
    <row r="124" spans="16:17">
      <c r="P124" s="139"/>
      <c r="Q124" s="139"/>
    </row>
    <row r="125" spans="16:17">
      <c r="P125" s="139"/>
      <c r="Q125" s="139"/>
    </row>
    <row r="126" spans="16:17">
      <c r="P126" s="139"/>
      <c r="Q126" s="139"/>
    </row>
    <row r="127" spans="16:17">
      <c r="P127" s="139"/>
      <c r="Q127" s="139"/>
    </row>
    <row r="128" spans="16:17">
      <c r="P128" s="139"/>
      <c r="Q128" s="139"/>
    </row>
    <row r="129" spans="16:17">
      <c r="P129" s="139"/>
      <c r="Q129" s="139"/>
    </row>
    <row r="130" spans="16:17">
      <c r="P130" s="139"/>
      <c r="Q130" s="139"/>
    </row>
    <row r="131" spans="16:17">
      <c r="P131" s="139"/>
      <c r="Q131" s="139"/>
    </row>
    <row r="132" spans="16:17">
      <c r="P132" s="139"/>
      <c r="Q132" s="139"/>
    </row>
    <row r="133" spans="16:17">
      <c r="P133" s="139"/>
      <c r="Q133" s="139"/>
    </row>
    <row r="134" spans="16:17">
      <c r="P134" s="139"/>
      <c r="Q134" s="139"/>
    </row>
    <row r="135" spans="16:17">
      <c r="P135" s="139"/>
      <c r="Q135" s="139"/>
    </row>
    <row r="136" spans="16:17">
      <c r="P136" s="139"/>
      <c r="Q136" s="139"/>
    </row>
    <row r="137" spans="16:17">
      <c r="P137" s="139"/>
      <c r="Q137" s="139"/>
    </row>
    <row r="138" spans="16:17">
      <c r="P138" s="139"/>
      <c r="Q138" s="139"/>
    </row>
    <row r="139" spans="16:17">
      <c r="P139" s="139"/>
      <c r="Q139" s="139"/>
    </row>
    <row r="140" spans="16:17">
      <c r="P140" s="139"/>
      <c r="Q140" s="139"/>
    </row>
    <row r="141" spans="16:17">
      <c r="P141" s="139"/>
      <c r="Q141" s="139"/>
    </row>
    <row r="142" spans="16:17">
      <c r="P142" s="139"/>
      <c r="Q142" s="139"/>
    </row>
    <row r="143" spans="16:17">
      <c r="P143" s="139"/>
      <c r="Q143" s="139"/>
    </row>
    <row r="144" spans="16:17">
      <c r="P144" s="139"/>
      <c r="Q144" s="139"/>
    </row>
    <row r="145" spans="16:17">
      <c r="P145" s="139"/>
      <c r="Q145" s="139"/>
    </row>
    <row r="146" spans="16:17">
      <c r="P146" s="139"/>
      <c r="Q146" s="139"/>
    </row>
    <row r="147" spans="16:17">
      <c r="P147" s="139"/>
      <c r="Q147" s="139"/>
    </row>
    <row r="148" spans="16:17">
      <c r="P148" s="139"/>
      <c r="Q148" s="139"/>
    </row>
    <row r="149" spans="16:17">
      <c r="P149" s="139"/>
      <c r="Q149" s="139"/>
    </row>
    <row r="150" spans="16:17">
      <c r="P150" s="139"/>
      <c r="Q150" s="139"/>
    </row>
    <row r="151" spans="16:17">
      <c r="P151" s="139"/>
      <c r="Q151" s="139"/>
    </row>
    <row r="152" spans="16:17">
      <c r="P152" s="139"/>
      <c r="Q152" s="139"/>
    </row>
    <row r="153" spans="16:17">
      <c r="P153" s="139"/>
      <c r="Q153" s="139"/>
    </row>
    <row r="154" spans="16:17">
      <c r="P154" s="139"/>
      <c r="Q154" s="139"/>
    </row>
    <row r="155" spans="16:17">
      <c r="P155" s="139"/>
      <c r="Q155" s="139"/>
    </row>
    <row r="156" spans="16:17">
      <c r="P156" s="139"/>
      <c r="Q156" s="139"/>
    </row>
    <row r="157" spans="16:17">
      <c r="P157" s="139"/>
      <c r="Q157" s="139"/>
    </row>
    <row r="158" spans="16:17">
      <c r="P158" s="139"/>
      <c r="Q158" s="139"/>
    </row>
    <row r="159" spans="16:17">
      <c r="P159" s="139"/>
      <c r="Q159" s="139"/>
    </row>
    <row r="160" spans="16:17">
      <c r="P160" s="139"/>
      <c r="Q160" s="139"/>
    </row>
    <row r="161" spans="16:17">
      <c r="P161" s="139"/>
      <c r="Q161" s="139"/>
    </row>
    <row r="162" spans="16:17">
      <c r="P162" s="139"/>
      <c r="Q162" s="139"/>
    </row>
    <row r="163" spans="16:17">
      <c r="P163" s="139"/>
      <c r="Q163" s="139"/>
    </row>
    <row r="164" spans="16:17">
      <c r="P164" s="139"/>
      <c r="Q164" s="139"/>
    </row>
    <row r="165" spans="16:17">
      <c r="P165" s="139"/>
      <c r="Q165" s="139"/>
    </row>
    <row r="166" spans="16:17">
      <c r="P166" s="139"/>
      <c r="Q166" s="139"/>
    </row>
    <row r="167" spans="16:17">
      <c r="P167" s="139"/>
      <c r="Q167" s="139"/>
    </row>
    <row r="168" spans="16:17">
      <c r="P168" s="139"/>
      <c r="Q168" s="139"/>
    </row>
    <row r="169" spans="16:17">
      <c r="P169" s="139"/>
      <c r="Q169" s="139"/>
    </row>
    <row r="170" spans="16:17">
      <c r="P170" s="139"/>
      <c r="Q170" s="139"/>
    </row>
    <row r="171" spans="16:17">
      <c r="P171" s="139"/>
      <c r="Q171" s="139"/>
    </row>
    <row r="172" spans="16:17">
      <c r="P172" s="139"/>
      <c r="Q172" s="139"/>
    </row>
    <row r="173" spans="16:17">
      <c r="P173" s="139"/>
      <c r="Q173" s="139"/>
    </row>
    <row r="174" spans="16:17">
      <c r="P174" s="139"/>
      <c r="Q174" s="139"/>
    </row>
    <row r="175" spans="16:17">
      <c r="P175" s="139"/>
      <c r="Q175" s="139"/>
    </row>
    <row r="176" spans="16:17">
      <c r="P176" s="139"/>
      <c r="Q176" s="139"/>
    </row>
    <row r="177" spans="16:17">
      <c r="P177" s="139"/>
      <c r="Q177" s="139"/>
    </row>
    <row r="178" spans="16:17">
      <c r="P178" s="139"/>
      <c r="Q178" s="139"/>
    </row>
    <row r="179" spans="16:17">
      <c r="P179" s="139"/>
      <c r="Q179" s="139"/>
    </row>
    <row r="180" spans="16:17">
      <c r="P180" s="139"/>
      <c r="Q180" s="139"/>
    </row>
    <row r="181" spans="16:17">
      <c r="P181" s="139"/>
      <c r="Q181" s="139"/>
    </row>
    <row r="182" spans="16:17">
      <c r="P182" s="139"/>
      <c r="Q182" s="139"/>
    </row>
    <row r="183" spans="16:17">
      <c r="P183" s="139"/>
      <c r="Q183" s="139"/>
    </row>
    <row r="184" spans="16:17">
      <c r="P184" s="139"/>
      <c r="Q184" s="139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04" t="s">
        <v>9</v>
      </c>
      <c r="D14" s="12"/>
      <c r="E14" s="10"/>
      <c r="F14" s="2"/>
    </row>
    <row r="15" customFormat="1" spans="1:6">
      <c r="A15" s="4" t="s">
        <v>10</v>
      </c>
      <c r="B15" s="4"/>
      <c r="C15" s="70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705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705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705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655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74" t="s">
        <v>423</v>
      </c>
      <c r="B51" s="90"/>
      <c r="C51" s="175" t="s">
        <v>424</v>
      </c>
      <c r="D51" s="175" t="s">
        <v>424</v>
      </c>
      <c r="E51" s="175" t="s">
        <v>424</v>
      </c>
      <c r="F51" s="175" t="s">
        <v>424</v>
      </c>
      <c r="G51" s="175" t="s">
        <v>424</v>
      </c>
      <c r="H51" s="176" t="s">
        <v>90</v>
      </c>
    </row>
    <row r="52" customFormat="1" ht="12" customHeight="1" spans="1:8">
      <c r="A52" s="177" t="s">
        <v>425</v>
      </c>
      <c r="B52" s="177"/>
      <c r="C52" s="178" t="s">
        <v>85</v>
      </c>
      <c r="D52" s="179" t="s">
        <v>86</v>
      </c>
      <c r="E52" s="179" t="s">
        <v>87</v>
      </c>
      <c r="F52" s="179" t="s">
        <v>88</v>
      </c>
      <c r="G52" s="179" t="s">
        <v>89</v>
      </c>
      <c r="H52" s="375" t="s">
        <v>426</v>
      </c>
    </row>
    <row r="53" customFormat="1" ht="13.5" spans="1:8">
      <c r="A53" s="181">
        <f>H47</f>
        <v>158922.5</v>
      </c>
      <c r="B53" s="93"/>
      <c r="C53" s="181">
        <v>0</v>
      </c>
      <c r="D53" s="181">
        <v>0</v>
      </c>
      <c r="E53" s="181">
        <v>0</v>
      </c>
      <c r="F53" s="181">
        <v>0</v>
      </c>
      <c r="G53" s="181">
        <v>0</v>
      </c>
      <c r="H53" s="376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04" t="s">
        <v>9</v>
      </c>
      <c r="D14" s="12"/>
      <c r="E14" s="10"/>
      <c r="F14" s="2"/>
    </row>
    <row r="15" customFormat="1" spans="1:6">
      <c r="A15" s="4" t="s">
        <v>10</v>
      </c>
      <c r="B15" s="4"/>
      <c r="C15" s="70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10" t="s">
        <v>23</v>
      </c>
      <c r="F23" s="311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705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705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97">
        <v>454109</v>
      </c>
      <c r="C40" s="297" t="s">
        <v>803</v>
      </c>
      <c r="D40" s="298">
        <v>1178621</v>
      </c>
      <c r="E40" s="299">
        <v>42885</v>
      </c>
      <c r="F40" s="300">
        <v>42890</v>
      </c>
      <c r="G40" s="301" t="s">
        <v>28</v>
      </c>
      <c r="H40" s="302">
        <v>19125</v>
      </c>
    </row>
    <row r="41" s="1" customFormat="1" spans="1:8">
      <c r="A41" s="29" t="s">
        <v>26</v>
      </c>
      <c r="B41" s="297">
        <v>454112</v>
      </c>
      <c r="C41" s="297" t="s">
        <v>804</v>
      </c>
      <c r="D41" s="298">
        <v>1178621</v>
      </c>
      <c r="E41" s="299">
        <v>42885</v>
      </c>
      <c r="F41" s="300">
        <v>42890</v>
      </c>
      <c r="G41" s="301" t="s">
        <v>28</v>
      </c>
      <c r="H41" s="302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97">
        <v>454262</v>
      </c>
      <c r="C48" s="297" t="s">
        <v>810</v>
      </c>
      <c r="D48" s="298">
        <v>1184862</v>
      </c>
      <c r="E48" s="299">
        <v>42889</v>
      </c>
      <c r="F48" s="300">
        <v>42891</v>
      </c>
      <c r="G48" s="301" t="s">
        <v>28</v>
      </c>
      <c r="H48" s="302">
        <v>8500</v>
      </c>
    </row>
    <row r="49" s="1" customFormat="1" spans="1:8">
      <c r="A49" s="29" t="s">
        <v>26</v>
      </c>
      <c r="B49" s="297">
        <v>454263</v>
      </c>
      <c r="C49" s="297" t="s">
        <v>811</v>
      </c>
      <c r="D49" s="298">
        <v>1184862</v>
      </c>
      <c r="E49" s="299">
        <v>42889</v>
      </c>
      <c r="F49" s="300">
        <v>42891</v>
      </c>
      <c r="G49" s="301" t="s">
        <v>28</v>
      </c>
      <c r="H49" s="302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649" t="s">
        <v>817</v>
      </c>
      <c r="D55" s="650">
        <v>1186813</v>
      </c>
      <c r="E55" s="651">
        <v>42889</v>
      </c>
      <c r="F55" s="652">
        <v>42892</v>
      </c>
      <c r="G55" s="653" t="s">
        <v>28</v>
      </c>
      <c r="H55" s="654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649" t="s">
        <v>823</v>
      </c>
      <c r="D61" s="650">
        <v>1186813</v>
      </c>
      <c r="E61" s="651">
        <v>42889</v>
      </c>
      <c r="F61" s="652">
        <v>42892</v>
      </c>
      <c r="G61" s="653" t="s">
        <v>28</v>
      </c>
      <c r="H61" s="654">
        <v>12112.5</v>
      </c>
    </row>
    <row r="62" s="1" customFormat="1" spans="1:8">
      <c r="A62" s="29" t="s">
        <v>26</v>
      </c>
      <c r="B62" s="51">
        <v>454406</v>
      </c>
      <c r="C62" s="649" t="s">
        <v>824</v>
      </c>
      <c r="D62" s="650">
        <v>1186813</v>
      </c>
      <c r="E62" s="651">
        <v>42889</v>
      </c>
      <c r="F62" s="652">
        <v>42892</v>
      </c>
      <c r="G62" s="653" t="s">
        <v>28</v>
      </c>
      <c r="H62" s="654">
        <v>12112.5</v>
      </c>
    </row>
    <row r="63" s="1" customFormat="1" spans="1:8">
      <c r="A63" s="29" t="s">
        <v>26</v>
      </c>
      <c r="B63" s="51">
        <v>454407</v>
      </c>
      <c r="C63" s="649" t="s">
        <v>825</v>
      </c>
      <c r="D63" s="650">
        <v>1186813</v>
      </c>
      <c r="E63" s="651">
        <v>42889</v>
      </c>
      <c r="F63" s="652">
        <v>42892</v>
      </c>
      <c r="G63" s="653" t="s">
        <v>28</v>
      </c>
      <c r="H63" s="654">
        <v>12112.5</v>
      </c>
    </row>
    <row r="64" s="1" customFormat="1" spans="1:8">
      <c r="A64" s="29" t="s">
        <v>26</v>
      </c>
      <c r="B64" s="51">
        <v>454408</v>
      </c>
      <c r="C64" s="649" t="s">
        <v>826</v>
      </c>
      <c r="D64" s="650">
        <v>1186813</v>
      </c>
      <c r="E64" s="651">
        <v>42889</v>
      </c>
      <c r="F64" s="652">
        <v>42892</v>
      </c>
      <c r="G64" s="653" t="s">
        <v>28</v>
      </c>
      <c r="H64" s="654">
        <v>12112.5</v>
      </c>
    </row>
    <row r="65" s="1" customFormat="1" spans="1:8">
      <c r="A65" s="29" t="s">
        <v>26</v>
      </c>
      <c r="B65" s="51">
        <v>454409</v>
      </c>
      <c r="C65" s="649" t="s">
        <v>827</v>
      </c>
      <c r="D65" s="650">
        <v>1186813</v>
      </c>
      <c r="E65" s="651">
        <v>42889</v>
      </c>
      <c r="F65" s="652">
        <v>42892</v>
      </c>
      <c r="G65" s="653" t="s">
        <v>28</v>
      </c>
      <c r="H65" s="654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303">
        <v>455060</v>
      </c>
      <c r="C81" s="303" t="s">
        <v>842</v>
      </c>
      <c r="D81" s="304">
        <v>1192600</v>
      </c>
      <c r="E81" s="305">
        <v>42895</v>
      </c>
      <c r="F81" s="306">
        <v>42898</v>
      </c>
      <c r="G81" s="307" t="s">
        <v>28</v>
      </c>
      <c r="H81" s="308">
        <v>10117.5</v>
      </c>
    </row>
    <row r="82" s="1" customFormat="1" spans="1:8">
      <c r="A82" s="29" t="s">
        <v>26</v>
      </c>
      <c r="B82" s="303">
        <v>455061</v>
      </c>
      <c r="C82" s="303" t="s">
        <v>843</v>
      </c>
      <c r="D82" s="304">
        <v>1192600</v>
      </c>
      <c r="E82" s="305">
        <v>42895</v>
      </c>
      <c r="F82" s="306">
        <v>42898</v>
      </c>
      <c r="G82" s="307" t="s">
        <v>28</v>
      </c>
      <c r="H82" s="308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655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74" t="s">
        <v>423</v>
      </c>
      <c r="B91" s="90"/>
      <c r="C91" s="175" t="s">
        <v>424</v>
      </c>
      <c r="D91" s="175" t="s">
        <v>424</v>
      </c>
      <c r="E91" s="175" t="s">
        <v>424</v>
      </c>
      <c r="F91" s="175" t="s">
        <v>424</v>
      </c>
      <c r="G91" s="175" t="s">
        <v>424</v>
      </c>
      <c r="H91" s="176" t="s">
        <v>90</v>
      </c>
      <c r="I91"/>
    </row>
    <row r="92" customFormat="1" ht="22.5" spans="1:8">
      <c r="A92" s="177" t="s">
        <v>425</v>
      </c>
      <c r="B92" s="177"/>
      <c r="C92" s="178" t="s">
        <v>85</v>
      </c>
      <c r="D92" s="179" t="s">
        <v>86</v>
      </c>
      <c r="E92" s="179" t="s">
        <v>87</v>
      </c>
      <c r="F92" s="179" t="s">
        <v>88</v>
      </c>
      <c r="G92" s="179" t="s">
        <v>89</v>
      </c>
      <c r="H92" s="375" t="s">
        <v>426</v>
      </c>
    </row>
    <row r="93" customFormat="1" ht="13.5" spans="1:8">
      <c r="A93" s="181">
        <f>H87</f>
        <v>673837.5</v>
      </c>
      <c r="B93" s="93"/>
      <c r="C93" s="181">
        <v>0</v>
      </c>
      <c r="D93" s="181">
        <v>0</v>
      </c>
      <c r="E93" s="181">
        <v>0</v>
      </c>
      <c r="F93" s="181">
        <v>0</v>
      </c>
      <c r="G93" s="181">
        <v>0</v>
      </c>
      <c r="H93" s="376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04" t="s">
        <v>9</v>
      </c>
      <c r="D14" s="12"/>
      <c r="E14" s="10"/>
      <c r="F14" s="2"/>
    </row>
    <row r="15" customFormat="1" spans="1:6">
      <c r="A15" s="4" t="s">
        <v>10</v>
      </c>
      <c r="B15" s="4"/>
      <c r="C15" s="70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10" t="s">
        <v>23</v>
      </c>
      <c r="F23" s="311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303">
        <v>455231</v>
      </c>
      <c r="C29" s="303" t="s">
        <v>853</v>
      </c>
      <c r="D29" s="304">
        <v>1181635</v>
      </c>
      <c r="E29" s="305">
        <v>42898</v>
      </c>
      <c r="F29" s="306">
        <v>42900</v>
      </c>
      <c r="G29" s="307" t="s">
        <v>28</v>
      </c>
      <c r="H29" s="308">
        <v>6930</v>
      </c>
    </row>
    <row r="30" s="1" customFormat="1" spans="1:8">
      <c r="A30" s="29" t="s">
        <v>26</v>
      </c>
      <c r="B30" s="303">
        <v>455232</v>
      </c>
      <c r="C30" s="303" t="s">
        <v>854</v>
      </c>
      <c r="D30" s="304">
        <v>1181635</v>
      </c>
      <c r="E30" s="305">
        <v>42898</v>
      </c>
      <c r="F30" s="306">
        <v>42900</v>
      </c>
      <c r="G30" s="307" t="s">
        <v>28</v>
      </c>
      <c r="H30" s="308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280">
        <v>1193153</v>
      </c>
      <c r="E44" s="281">
        <v>42900</v>
      </c>
      <c r="F44" s="282">
        <v>42903</v>
      </c>
      <c r="G44" s="283" t="s">
        <v>28</v>
      </c>
      <c r="H44" s="284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280">
        <v>1193153</v>
      </c>
      <c r="E45" s="281">
        <v>42900</v>
      </c>
      <c r="F45" s="282">
        <v>42903</v>
      </c>
      <c r="G45" s="283" t="s">
        <v>28</v>
      </c>
      <c r="H45" s="284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97">
        <v>455922</v>
      </c>
      <c r="C63" s="297" t="s">
        <v>886</v>
      </c>
      <c r="D63" s="298">
        <v>1175097</v>
      </c>
      <c r="E63" s="299">
        <v>42901</v>
      </c>
      <c r="F63" s="300">
        <v>42906</v>
      </c>
      <c r="G63" s="301" t="s">
        <v>28</v>
      </c>
      <c r="H63" s="302">
        <v>15975</v>
      </c>
    </row>
    <row r="64" s="1" customFormat="1" spans="1:8">
      <c r="A64" s="29" t="s">
        <v>26</v>
      </c>
      <c r="B64" s="297">
        <v>455923</v>
      </c>
      <c r="C64" s="297" t="s">
        <v>887</v>
      </c>
      <c r="D64" s="298">
        <v>1175097</v>
      </c>
      <c r="E64" s="299">
        <v>42901</v>
      </c>
      <c r="F64" s="300">
        <v>42906</v>
      </c>
      <c r="G64" s="301" t="s">
        <v>28</v>
      </c>
      <c r="H64" s="302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644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74" t="s">
        <v>423</v>
      </c>
      <c r="B74" s="90"/>
      <c r="C74" s="175" t="s">
        <v>424</v>
      </c>
      <c r="D74" s="175" t="s">
        <v>424</v>
      </c>
      <c r="E74" s="175" t="s">
        <v>424</v>
      </c>
      <c r="F74" s="175" t="s">
        <v>424</v>
      </c>
      <c r="G74" s="175" t="s">
        <v>424</v>
      </c>
      <c r="H74" s="176" t="s">
        <v>90</v>
      </c>
    </row>
    <row r="75" customFormat="1" ht="12" customHeight="1" spans="1:8">
      <c r="A75" s="177" t="s">
        <v>425</v>
      </c>
      <c r="B75" s="177"/>
      <c r="C75" s="178" t="s">
        <v>85</v>
      </c>
      <c r="D75" s="179" t="s">
        <v>86</v>
      </c>
      <c r="E75" s="179" t="s">
        <v>87</v>
      </c>
      <c r="F75" s="179" t="s">
        <v>88</v>
      </c>
      <c r="G75" s="179" t="s">
        <v>89</v>
      </c>
      <c r="H75" s="375" t="s">
        <v>426</v>
      </c>
    </row>
    <row r="76" customFormat="1" ht="13.5" spans="1:8">
      <c r="A76" s="181">
        <f>H70+673837.5</f>
        <v>1162212</v>
      </c>
      <c r="B76" s="93"/>
      <c r="C76" s="181">
        <v>0</v>
      </c>
      <c r="D76" s="181">
        <v>0</v>
      </c>
      <c r="E76" s="181">
        <v>0</v>
      </c>
      <c r="F76" s="181">
        <v>0</v>
      </c>
      <c r="G76" s="181">
        <v>0</v>
      </c>
      <c r="H76" s="376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04" t="s">
        <v>9</v>
      </c>
      <c r="D14" s="12"/>
      <c r="E14" s="10"/>
      <c r="F14" s="2"/>
    </row>
    <row r="15" customFormat="1" spans="1:6">
      <c r="A15" s="4" t="s">
        <v>10</v>
      </c>
      <c r="B15" s="4"/>
      <c r="C15" s="70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310" t="s">
        <v>23</v>
      </c>
      <c r="F23" s="311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280">
        <v>1193837</v>
      </c>
      <c r="E30" s="281">
        <v>42904</v>
      </c>
      <c r="F30" s="282">
        <v>42907</v>
      </c>
      <c r="G30" s="283" t="s">
        <v>28</v>
      </c>
      <c r="H30" s="284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280">
        <v>1193837</v>
      </c>
      <c r="E31" s="281">
        <v>42904</v>
      </c>
      <c r="F31" s="282">
        <v>42907</v>
      </c>
      <c r="G31" s="283" t="s">
        <v>28</v>
      </c>
      <c r="H31" s="284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280">
        <v>1193837</v>
      </c>
      <c r="E32" s="281">
        <v>42904</v>
      </c>
      <c r="F32" s="282">
        <v>42907</v>
      </c>
      <c r="G32" s="283" t="s">
        <v>28</v>
      </c>
      <c r="H32" s="284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303">
        <v>456059</v>
      </c>
      <c r="C35" s="303" t="s">
        <v>904</v>
      </c>
      <c r="D35" s="304">
        <v>1194037</v>
      </c>
      <c r="E35" s="305">
        <v>42901</v>
      </c>
      <c r="F35" s="306">
        <v>42907</v>
      </c>
      <c r="G35" s="307" t="s">
        <v>28</v>
      </c>
      <c r="H35" s="308">
        <v>21870</v>
      </c>
    </row>
    <row r="36" s="1" customFormat="1" spans="1:8">
      <c r="A36" s="29" t="s">
        <v>26</v>
      </c>
      <c r="B36" s="303">
        <v>456060</v>
      </c>
      <c r="C36" s="303" t="s">
        <v>905</v>
      </c>
      <c r="D36" s="304">
        <v>1194037</v>
      </c>
      <c r="E36" s="305">
        <v>42901</v>
      </c>
      <c r="F36" s="306">
        <v>37063</v>
      </c>
      <c r="G36" s="307" t="s">
        <v>28</v>
      </c>
      <c r="H36" s="308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648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303">
        <v>457122</v>
      </c>
      <c r="C80" s="303" t="s">
        <v>946</v>
      </c>
      <c r="D80" s="304">
        <v>1195136</v>
      </c>
      <c r="E80" s="305">
        <v>42913</v>
      </c>
      <c r="F80" s="306">
        <v>42915</v>
      </c>
      <c r="G80" s="307" t="s">
        <v>28</v>
      </c>
      <c r="H80" s="308">
        <v>9300</v>
      </c>
    </row>
    <row r="81" s="1" customFormat="1" spans="1:8">
      <c r="A81" s="29" t="s">
        <v>26</v>
      </c>
      <c r="B81" s="303">
        <v>457123</v>
      </c>
      <c r="C81" s="303" t="s">
        <v>947</v>
      </c>
      <c r="D81" s="304">
        <v>1195136</v>
      </c>
      <c r="E81" s="305">
        <v>42913</v>
      </c>
      <c r="F81" s="306">
        <v>42915</v>
      </c>
      <c r="G81" s="307" t="s">
        <v>28</v>
      </c>
      <c r="H81" s="308">
        <v>9300</v>
      </c>
    </row>
    <row r="82" s="1" customFormat="1" spans="1:8">
      <c r="A82" s="29" t="s">
        <v>26</v>
      </c>
      <c r="B82" s="303">
        <v>457135</v>
      </c>
      <c r="C82" s="303" t="s">
        <v>948</v>
      </c>
      <c r="D82" s="304">
        <v>1195136</v>
      </c>
      <c r="E82" s="305">
        <v>42913</v>
      </c>
      <c r="F82" s="306">
        <v>42915</v>
      </c>
      <c r="G82" s="307" t="s">
        <v>28</v>
      </c>
      <c r="H82" s="308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97">
        <v>457271</v>
      </c>
      <c r="C87" s="297" t="s">
        <v>953</v>
      </c>
      <c r="D87" s="298">
        <v>1181625</v>
      </c>
      <c r="E87" s="299">
        <v>42913</v>
      </c>
      <c r="F87" s="300">
        <v>42916</v>
      </c>
      <c r="G87" s="301" t="s">
        <v>28</v>
      </c>
      <c r="H87" s="302">
        <v>12555</v>
      </c>
    </row>
    <row r="88" s="1" customFormat="1" spans="1:8">
      <c r="A88" s="29" t="s">
        <v>26</v>
      </c>
      <c r="B88" s="297">
        <v>457272</v>
      </c>
      <c r="C88" s="297" t="s">
        <v>954</v>
      </c>
      <c r="D88" s="298">
        <v>1181625</v>
      </c>
      <c r="E88" s="299">
        <v>42913</v>
      </c>
      <c r="F88" s="300">
        <v>42916</v>
      </c>
      <c r="G88" s="301" t="s">
        <v>28</v>
      </c>
      <c r="H88" s="302">
        <v>12555</v>
      </c>
    </row>
    <row r="89" s="1" customFormat="1" spans="1:8">
      <c r="A89" s="29" t="s">
        <v>26</v>
      </c>
      <c r="B89" s="297">
        <v>457273</v>
      </c>
      <c r="C89" s="297" t="s">
        <v>955</v>
      </c>
      <c r="D89" s="298">
        <v>1181625</v>
      </c>
      <c r="E89" s="299">
        <v>42913</v>
      </c>
      <c r="F89" s="300">
        <v>42916</v>
      </c>
      <c r="G89" s="301" t="s">
        <v>28</v>
      </c>
      <c r="H89" s="302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644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74" t="s">
        <v>423</v>
      </c>
      <c r="B95" s="90"/>
      <c r="C95" s="175" t="s">
        <v>424</v>
      </c>
      <c r="D95" s="175" t="s">
        <v>424</v>
      </c>
      <c r="E95" s="175" t="s">
        <v>424</v>
      </c>
      <c r="F95" s="175" t="s">
        <v>424</v>
      </c>
      <c r="G95" s="175" t="s">
        <v>424</v>
      </c>
      <c r="H95" s="176" t="s">
        <v>90</v>
      </c>
    </row>
    <row r="96" customFormat="1" ht="12" customHeight="1" spans="1:8">
      <c r="A96" s="177" t="s">
        <v>425</v>
      </c>
      <c r="B96" s="177"/>
      <c r="C96" s="178" t="s">
        <v>85</v>
      </c>
      <c r="D96" s="179" t="s">
        <v>86</v>
      </c>
      <c r="E96" s="179" t="s">
        <v>87</v>
      </c>
      <c r="F96" s="179" t="s">
        <v>88</v>
      </c>
      <c r="G96" s="179" t="s">
        <v>89</v>
      </c>
      <c r="H96" s="375" t="s">
        <v>426</v>
      </c>
    </row>
    <row r="97" customFormat="1" ht="13.5" spans="1:8">
      <c r="A97" s="181">
        <f>H91</f>
        <v>727860</v>
      </c>
      <c r="B97" s="93"/>
      <c r="C97" s="181">
        <v>0</v>
      </c>
      <c r="D97" s="181">
        <v>0</v>
      </c>
      <c r="E97" s="181">
        <v>0</v>
      </c>
      <c r="F97" s="181">
        <v>0</v>
      </c>
      <c r="G97" s="181">
        <v>0</v>
      </c>
      <c r="H97" s="376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616" customWidth="1"/>
    <col min="2" max="2" width="26.8571428571429" style="616" customWidth="1"/>
    <col min="3" max="6" width="18.2857142857143" style="616" customWidth="1"/>
    <col min="7" max="7" width="16.5714285714286" style="616" customWidth="1"/>
    <col min="8" max="16384" width="9.14285714285714" style="616"/>
  </cols>
  <sheetData>
    <row r="1" ht="15" spans="1:7">
      <c r="A1" s="617" t="s">
        <v>20</v>
      </c>
      <c r="B1" s="617" t="s">
        <v>21</v>
      </c>
      <c r="C1" s="617" t="s">
        <v>22</v>
      </c>
      <c r="D1" s="618" t="s">
        <v>958</v>
      </c>
      <c r="E1" s="619">
        <v>0</v>
      </c>
      <c r="F1" s="620" t="s">
        <v>24</v>
      </c>
      <c r="G1" s="617" t="s">
        <v>25</v>
      </c>
    </row>
    <row r="2" ht="15" spans="1:7">
      <c r="A2" s="617" t="s">
        <v>26</v>
      </c>
      <c r="B2" s="617" t="s">
        <v>959</v>
      </c>
      <c r="C2" s="621">
        <v>1199561</v>
      </c>
      <c r="D2" s="622" t="s">
        <v>960</v>
      </c>
      <c r="E2" s="623" t="s">
        <v>961</v>
      </c>
      <c r="F2" s="617" t="s">
        <v>28</v>
      </c>
      <c r="G2" s="624">
        <v>7700</v>
      </c>
    </row>
    <row r="3" ht="15" spans="1:7">
      <c r="A3" s="617" t="s">
        <v>26</v>
      </c>
      <c r="B3" s="617" t="s">
        <v>962</v>
      </c>
      <c r="C3" s="621">
        <v>1199561</v>
      </c>
      <c r="D3" s="622" t="s">
        <v>963</v>
      </c>
      <c r="E3" s="623" t="s">
        <v>961</v>
      </c>
      <c r="F3" s="617" t="s">
        <v>28</v>
      </c>
      <c r="G3" s="624">
        <v>7700</v>
      </c>
    </row>
    <row r="4" ht="15" spans="1:7">
      <c r="A4" s="617" t="s">
        <v>26</v>
      </c>
      <c r="B4" s="617" t="s">
        <v>964</v>
      </c>
      <c r="C4" s="621">
        <v>1180522</v>
      </c>
      <c r="D4" s="622" t="s">
        <v>963</v>
      </c>
      <c r="E4" s="623" t="s">
        <v>961</v>
      </c>
      <c r="F4" s="617" t="s">
        <v>28</v>
      </c>
      <c r="G4" s="624">
        <v>6930</v>
      </c>
    </row>
    <row r="5" ht="15" spans="1:7">
      <c r="A5" s="617" t="s">
        <v>26</v>
      </c>
      <c r="B5" s="617" t="s">
        <v>965</v>
      </c>
      <c r="C5" s="621">
        <v>1180522</v>
      </c>
      <c r="D5" s="622" t="s">
        <v>963</v>
      </c>
      <c r="E5" s="623" t="s">
        <v>966</v>
      </c>
      <c r="F5" s="617" t="s">
        <v>28</v>
      </c>
      <c r="G5" s="624">
        <v>6930</v>
      </c>
    </row>
    <row r="6" ht="15" spans="1:7">
      <c r="A6" s="617" t="s">
        <v>26</v>
      </c>
      <c r="B6" s="617" t="s">
        <v>967</v>
      </c>
      <c r="C6" s="621">
        <v>1177966</v>
      </c>
      <c r="D6" s="622" t="s">
        <v>968</v>
      </c>
      <c r="E6" s="623" t="s">
        <v>961</v>
      </c>
      <c r="F6" s="617" t="s">
        <v>28</v>
      </c>
      <c r="G6" s="624">
        <v>3465</v>
      </c>
    </row>
    <row r="7" ht="15" spans="1:7">
      <c r="A7" s="617" t="s">
        <v>26</v>
      </c>
      <c r="B7" s="617" t="s">
        <v>969</v>
      </c>
      <c r="C7" s="621">
        <v>1199430</v>
      </c>
      <c r="D7" s="622" t="s">
        <v>968</v>
      </c>
      <c r="E7" s="623" t="s">
        <v>961</v>
      </c>
      <c r="F7" s="617" t="s">
        <v>28</v>
      </c>
      <c r="G7" s="624">
        <v>3850</v>
      </c>
    </row>
    <row r="8" ht="15" spans="1:7">
      <c r="A8" s="617" t="s">
        <v>26</v>
      </c>
      <c r="B8" s="617" t="s">
        <v>970</v>
      </c>
      <c r="C8" s="621">
        <v>1199430</v>
      </c>
      <c r="D8" s="622" t="s">
        <v>968</v>
      </c>
      <c r="E8" s="623" t="s">
        <v>971</v>
      </c>
      <c r="F8" s="617" t="s">
        <v>28</v>
      </c>
      <c r="G8" s="624">
        <v>3850</v>
      </c>
    </row>
    <row r="9" ht="15" spans="1:7">
      <c r="A9" s="617" t="s">
        <v>26</v>
      </c>
      <c r="B9" s="617" t="s">
        <v>972</v>
      </c>
      <c r="C9" s="621">
        <v>1178055</v>
      </c>
      <c r="D9" s="622" t="s">
        <v>968</v>
      </c>
      <c r="E9" s="623" t="s">
        <v>973</v>
      </c>
      <c r="F9" s="617" t="s">
        <v>28</v>
      </c>
      <c r="G9" s="624">
        <v>4185</v>
      </c>
    </row>
    <row r="10" ht="15" spans="1:7">
      <c r="A10" s="617" t="s">
        <v>26</v>
      </c>
      <c r="B10" s="617" t="s">
        <v>974</v>
      </c>
      <c r="C10" s="621">
        <v>1196294</v>
      </c>
      <c r="D10" s="622" t="s">
        <v>975</v>
      </c>
      <c r="E10" s="623" t="s">
        <v>971</v>
      </c>
      <c r="F10" s="617" t="s">
        <v>28</v>
      </c>
      <c r="G10" s="624">
        <v>18600</v>
      </c>
    </row>
    <row r="11" ht="15" spans="1:7">
      <c r="A11" s="617" t="s">
        <v>26</v>
      </c>
      <c r="B11" s="617" t="s">
        <v>976</v>
      </c>
      <c r="C11" s="621">
        <v>1196294</v>
      </c>
      <c r="D11" s="622" t="s">
        <v>975</v>
      </c>
      <c r="E11" s="623" t="s">
        <v>971</v>
      </c>
      <c r="F11" s="617" t="s">
        <v>28</v>
      </c>
      <c r="G11" s="624">
        <v>18600</v>
      </c>
    </row>
    <row r="12" ht="15" spans="1:7">
      <c r="A12" s="617" t="s">
        <v>26</v>
      </c>
      <c r="B12" s="617" t="s">
        <v>977</v>
      </c>
      <c r="C12" s="621">
        <v>1196294</v>
      </c>
      <c r="D12" s="622" t="s">
        <v>975</v>
      </c>
      <c r="E12" s="623" t="s">
        <v>971</v>
      </c>
      <c r="F12" s="617" t="s">
        <v>28</v>
      </c>
      <c r="G12" s="624">
        <v>18600</v>
      </c>
    </row>
    <row r="13" ht="15" spans="1:7">
      <c r="A13" s="617" t="s">
        <v>26</v>
      </c>
      <c r="B13" s="617" t="s">
        <v>978</v>
      </c>
      <c r="C13" s="621">
        <v>1200019</v>
      </c>
      <c r="D13" s="622" t="s">
        <v>968</v>
      </c>
      <c r="E13" s="623" t="s">
        <v>979</v>
      </c>
      <c r="F13" s="617" t="s">
        <v>28</v>
      </c>
      <c r="G13" s="624">
        <v>7700</v>
      </c>
    </row>
    <row r="14" ht="15" spans="1:7">
      <c r="A14" s="617" t="s">
        <v>26</v>
      </c>
      <c r="B14" s="617" t="s">
        <v>980</v>
      </c>
      <c r="C14" s="621">
        <v>1198548</v>
      </c>
      <c r="D14" s="622" t="s">
        <v>963</v>
      </c>
      <c r="E14" s="623" t="s">
        <v>979</v>
      </c>
      <c r="F14" s="617" t="s">
        <v>28</v>
      </c>
      <c r="G14" s="624">
        <v>11550</v>
      </c>
    </row>
    <row r="15" ht="15" spans="1:7">
      <c r="A15" s="617" t="s">
        <v>26</v>
      </c>
      <c r="B15" s="617" t="s">
        <v>981</v>
      </c>
      <c r="C15" s="621">
        <v>1198548</v>
      </c>
      <c r="D15" s="622" t="s">
        <v>963</v>
      </c>
      <c r="E15" s="623" t="s">
        <v>979</v>
      </c>
      <c r="F15" s="617" t="s">
        <v>28</v>
      </c>
      <c r="G15" s="624">
        <v>11550</v>
      </c>
    </row>
    <row r="16" ht="15" spans="1:7">
      <c r="A16" s="617" t="s">
        <v>26</v>
      </c>
      <c r="B16" s="617" t="s">
        <v>982</v>
      </c>
      <c r="C16" s="621">
        <v>1198548</v>
      </c>
      <c r="D16" s="622" t="s">
        <v>963</v>
      </c>
      <c r="E16" s="623" t="s">
        <v>983</v>
      </c>
      <c r="F16" s="617" t="s">
        <v>28</v>
      </c>
      <c r="G16" s="624">
        <v>11550</v>
      </c>
    </row>
    <row r="17" ht="15" spans="1:7">
      <c r="A17" s="617" t="s">
        <v>26</v>
      </c>
      <c r="B17" s="617" t="s">
        <v>984</v>
      </c>
      <c r="C17" s="621">
        <v>1198548</v>
      </c>
      <c r="D17" s="622" t="s">
        <v>963</v>
      </c>
      <c r="E17" s="623" t="s">
        <v>979</v>
      </c>
      <c r="F17" s="617" t="s">
        <v>28</v>
      </c>
      <c r="G17" s="624">
        <v>11550</v>
      </c>
    </row>
    <row r="18" ht="15" spans="1:7">
      <c r="A18" s="617" t="s">
        <v>26</v>
      </c>
      <c r="B18" s="617" t="s">
        <v>985</v>
      </c>
      <c r="C18" s="621">
        <v>1186306</v>
      </c>
      <c r="D18" s="622" t="s">
        <v>986</v>
      </c>
      <c r="E18" s="623" t="s">
        <v>979</v>
      </c>
      <c r="F18" s="617" t="s">
        <v>28</v>
      </c>
      <c r="G18" s="624">
        <v>16740</v>
      </c>
    </row>
    <row r="19" ht="15" spans="1:7">
      <c r="A19" s="617" t="s">
        <v>26</v>
      </c>
      <c r="B19" s="617" t="s">
        <v>987</v>
      </c>
      <c r="C19" s="621">
        <v>1181598</v>
      </c>
      <c r="D19" s="622" t="s">
        <v>968</v>
      </c>
      <c r="E19" s="623" t="s">
        <v>979</v>
      </c>
      <c r="F19" s="617" t="s">
        <v>28</v>
      </c>
      <c r="G19" s="624">
        <v>8370</v>
      </c>
    </row>
    <row r="20" ht="15" spans="1:7">
      <c r="A20" s="617" t="s">
        <v>26</v>
      </c>
      <c r="B20" s="617" t="s">
        <v>988</v>
      </c>
      <c r="C20" s="621">
        <v>1191387</v>
      </c>
      <c r="D20" s="622" t="s">
        <v>968</v>
      </c>
      <c r="E20" s="623" t="s">
        <v>979</v>
      </c>
      <c r="F20" s="617" t="s">
        <v>28</v>
      </c>
      <c r="G20" s="624">
        <v>1600</v>
      </c>
    </row>
    <row r="21" ht="15" spans="1:7">
      <c r="A21" s="617" t="s">
        <v>26</v>
      </c>
      <c r="B21" s="617" t="s">
        <v>989</v>
      </c>
      <c r="C21" s="621">
        <v>1199691</v>
      </c>
      <c r="D21" s="622" t="s">
        <v>990</v>
      </c>
      <c r="E21" s="623" t="s">
        <v>979</v>
      </c>
      <c r="F21" s="617" t="s">
        <v>28</v>
      </c>
      <c r="G21" s="624">
        <v>4650</v>
      </c>
    </row>
    <row r="22" ht="15" spans="1:7">
      <c r="A22" s="617" t="s">
        <v>26</v>
      </c>
      <c r="B22" s="617" t="s">
        <v>991</v>
      </c>
      <c r="C22" s="621">
        <v>1183529</v>
      </c>
      <c r="D22" s="622" t="s">
        <v>992</v>
      </c>
      <c r="E22" s="623" t="s">
        <v>993</v>
      </c>
      <c r="F22" s="617" t="s">
        <v>28</v>
      </c>
      <c r="G22" s="624">
        <v>24255</v>
      </c>
    </row>
    <row r="23" ht="15" spans="1:7">
      <c r="A23" s="617" t="s">
        <v>26</v>
      </c>
      <c r="B23" s="617" t="s">
        <v>994</v>
      </c>
      <c r="C23" s="621">
        <v>1180578</v>
      </c>
      <c r="D23" s="622" t="s">
        <v>995</v>
      </c>
      <c r="E23" s="623" t="s">
        <v>993</v>
      </c>
      <c r="F23" s="617" t="s">
        <v>28</v>
      </c>
      <c r="G23" s="624">
        <v>3465</v>
      </c>
    </row>
    <row r="24" ht="15" spans="1:7">
      <c r="A24" s="617" t="s">
        <v>26</v>
      </c>
      <c r="B24" s="617" t="s">
        <v>996</v>
      </c>
      <c r="C24" s="621">
        <v>1180578</v>
      </c>
      <c r="D24" s="622" t="s">
        <v>995</v>
      </c>
      <c r="E24" s="623" t="s">
        <v>993</v>
      </c>
      <c r="F24" s="617" t="s">
        <v>28</v>
      </c>
      <c r="G24" s="624">
        <v>3465</v>
      </c>
    </row>
    <row r="25" ht="15" spans="1:7">
      <c r="A25" s="617" t="s">
        <v>26</v>
      </c>
      <c r="B25" s="617" t="s">
        <v>997</v>
      </c>
      <c r="C25" s="621">
        <v>1195758</v>
      </c>
      <c r="D25" s="622" t="s">
        <v>963</v>
      </c>
      <c r="E25" s="623" t="s">
        <v>993</v>
      </c>
      <c r="F25" s="617" t="s">
        <v>28</v>
      </c>
      <c r="G25" s="624">
        <v>15400</v>
      </c>
    </row>
    <row r="26" ht="15" spans="1:7">
      <c r="A26" s="617" t="s">
        <v>26</v>
      </c>
      <c r="B26" s="617" t="s">
        <v>998</v>
      </c>
      <c r="C26" s="621">
        <v>1193070</v>
      </c>
      <c r="D26" s="622" t="s">
        <v>979</v>
      </c>
      <c r="E26" s="623" t="s">
        <v>993</v>
      </c>
      <c r="F26" s="617" t="s">
        <v>28</v>
      </c>
      <c r="G26" s="625">
        <v>800</v>
      </c>
    </row>
    <row r="27" ht="15" spans="1:7">
      <c r="A27" s="617" t="s">
        <v>26</v>
      </c>
      <c r="B27" s="617" t="s">
        <v>999</v>
      </c>
      <c r="C27" s="621">
        <v>1185490</v>
      </c>
      <c r="D27" s="622" t="s">
        <v>993</v>
      </c>
      <c r="E27" s="623" t="s">
        <v>1000</v>
      </c>
      <c r="F27" s="617" t="s">
        <v>28</v>
      </c>
      <c r="G27" s="624">
        <v>3465</v>
      </c>
    </row>
    <row r="28" ht="15" spans="1:7">
      <c r="A28" s="617" t="s">
        <v>26</v>
      </c>
      <c r="B28" s="617" t="s">
        <v>1001</v>
      </c>
      <c r="C28" s="621">
        <v>1185490</v>
      </c>
      <c r="D28" s="622" t="s">
        <v>993</v>
      </c>
      <c r="E28" s="623" t="s">
        <v>1000</v>
      </c>
      <c r="F28" s="617" t="s">
        <v>28</v>
      </c>
      <c r="G28" s="624">
        <v>3465</v>
      </c>
    </row>
    <row r="29" ht="15" spans="1:7">
      <c r="A29" s="617" t="s">
        <v>26</v>
      </c>
      <c r="B29" s="617" t="s">
        <v>1002</v>
      </c>
      <c r="C29" s="621">
        <v>1188824</v>
      </c>
      <c r="D29" s="622" t="s">
        <v>963</v>
      </c>
      <c r="E29" s="623" t="s">
        <v>1000</v>
      </c>
      <c r="F29" s="617" t="s">
        <v>28</v>
      </c>
      <c r="G29" s="624">
        <v>20925</v>
      </c>
    </row>
    <row r="30" ht="15" spans="1:7">
      <c r="A30" s="617" t="s">
        <v>26</v>
      </c>
      <c r="B30" s="617" t="s">
        <v>1003</v>
      </c>
      <c r="C30" s="621">
        <v>1197508</v>
      </c>
      <c r="D30" s="622" t="s">
        <v>979</v>
      </c>
      <c r="E30" s="623" t="s">
        <v>1000</v>
      </c>
      <c r="F30" s="617" t="s">
        <v>28</v>
      </c>
      <c r="G30" s="624">
        <v>9300</v>
      </c>
    </row>
    <row r="31" ht="15" spans="1:7">
      <c r="A31" s="617" t="s">
        <v>26</v>
      </c>
      <c r="B31" s="617" t="s">
        <v>1004</v>
      </c>
      <c r="C31" s="621">
        <v>1171869</v>
      </c>
      <c r="D31" s="622" t="s">
        <v>979</v>
      </c>
      <c r="E31" s="623" t="s">
        <v>1000</v>
      </c>
      <c r="F31" s="617" t="s">
        <v>28</v>
      </c>
      <c r="G31" s="624">
        <v>7905</v>
      </c>
    </row>
    <row r="32" ht="15" spans="1:7">
      <c r="A32" s="617" t="s">
        <v>26</v>
      </c>
      <c r="B32" s="626" t="s">
        <v>1005</v>
      </c>
      <c r="C32" s="621">
        <v>1196445</v>
      </c>
      <c r="D32" s="622" t="s">
        <v>979</v>
      </c>
      <c r="E32" s="623" t="s">
        <v>1000</v>
      </c>
      <c r="F32" s="617" t="s">
        <v>28</v>
      </c>
      <c r="G32" s="624">
        <v>9300</v>
      </c>
    </row>
    <row r="33" ht="15" spans="1:7">
      <c r="A33" s="617" t="s">
        <v>26</v>
      </c>
      <c r="B33" s="617" t="s">
        <v>1006</v>
      </c>
      <c r="C33" s="621">
        <v>1195893</v>
      </c>
      <c r="D33" s="622" t="s">
        <v>971</v>
      </c>
      <c r="E33" s="623" t="s">
        <v>1000</v>
      </c>
      <c r="F33" s="617" t="s">
        <v>28</v>
      </c>
      <c r="G33" s="624">
        <v>13950</v>
      </c>
    </row>
    <row r="34" ht="15" spans="1:7">
      <c r="A34" s="617" t="s">
        <v>26</v>
      </c>
      <c r="B34" s="617" t="s">
        <v>1007</v>
      </c>
      <c r="C34" s="621">
        <v>1189132</v>
      </c>
      <c r="D34" s="622" t="s">
        <v>971</v>
      </c>
      <c r="E34" s="623" t="s">
        <v>1008</v>
      </c>
      <c r="F34" s="617" t="s">
        <v>28</v>
      </c>
      <c r="G34" s="624">
        <v>13860</v>
      </c>
    </row>
    <row r="35" ht="15" spans="1:7">
      <c r="A35" s="617" t="s">
        <v>26</v>
      </c>
      <c r="B35" s="617" t="s">
        <v>1009</v>
      </c>
      <c r="C35" s="621">
        <v>1189129</v>
      </c>
      <c r="D35" s="622" t="s">
        <v>971</v>
      </c>
      <c r="E35" s="623" t="s">
        <v>1010</v>
      </c>
      <c r="F35" s="617" t="s">
        <v>28</v>
      </c>
      <c r="G35" s="624">
        <v>13860</v>
      </c>
    </row>
    <row r="36" ht="15" spans="1:7">
      <c r="A36" s="617" t="s">
        <v>26</v>
      </c>
      <c r="B36" s="617" t="s">
        <v>1011</v>
      </c>
      <c r="C36" s="621">
        <v>1195280</v>
      </c>
      <c r="D36" s="622" t="s">
        <v>979</v>
      </c>
      <c r="E36" s="623" t="s">
        <v>1008</v>
      </c>
      <c r="F36" s="617" t="s">
        <v>28</v>
      </c>
      <c r="G36" s="624">
        <v>11550</v>
      </c>
    </row>
    <row r="37" ht="15" spans="1:7">
      <c r="A37" s="617" t="s">
        <v>26</v>
      </c>
      <c r="B37" s="617" t="s">
        <v>1012</v>
      </c>
      <c r="C37" s="621">
        <v>1201454</v>
      </c>
      <c r="D37" s="622" t="s">
        <v>993</v>
      </c>
      <c r="E37" s="623" t="s">
        <v>1008</v>
      </c>
      <c r="F37" s="617" t="s">
        <v>28</v>
      </c>
      <c r="G37" s="624">
        <v>9300</v>
      </c>
    </row>
    <row r="38" ht="15" spans="1:7">
      <c r="A38" s="617" t="s">
        <v>26</v>
      </c>
      <c r="B38" s="617" t="s">
        <v>1013</v>
      </c>
      <c r="C38" s="621">
        <v>1187920</v>
      </c>
      <c r="D38" s="622" t="s">
        <v>1000</v>
      </c>
      <c r="E38" s="623" t="s">
        <v>1008</v>
      </c>
      <c r="F38" s="617" t="s">
        <v>28</v>
      </c>
      <c r="G38" s="624">
        <v>4185</v>
      </c>
    </row>
    <row r="39" ht="15" spans="1:7">
      <c r="A39" s="617" t="s">
        <v>26</v>
      </c>
      <c r="B39" s="617" t="s">
        <v>984</v>
      </c>
      <c r="C39" s="621">
        <v>1194820</v>
      </c>
      <c r="D39" s="622" t="s">
        <v>971</v>
      </c>
      <c r="E39" s="623" t="s">
        <v>1008</v>
      </c>
      <c r="F39" s="617" t="s">
        <v>28</v>
      </c>
      <c r="G39" s="624">
        <v>18600</v>
      </c>
    </row>
    <row r="40" ht="15" spans="1:7">
      <c r="A40" s="617" t="s">
        <v>1014</v>
      </c>
      <c r="B40" s="617" t="s">
        <v>1015</v>
      </c>
      <c r="C40" s="621">
        <v>1193863</v>
      </c>
      <c r="D40" s="622" t="s">
        <v>961</v>
      </c>
      <c r="E40" s="623" t="s">
        <v>1008</v>
      </c>
      <c r="F40" s="617" t="s">
        <v>28</v>
      </c>
      <c r="G40" s="624">
        <v>18600</v>
      </c>
    </row>
    <row r="41" ht="15" spans="1:7">
      <c r="A41" s="617" t="s">
        <v>26</v>
      </c>
      <c r="B41" s="617" t="s">
        <v>1016</v>
      </c>
      <c r="C41" s="621">
        <v>1193863</v>
      </c>
      <c r="D41" s="622" t="s">
        <v>971</v>
      </c>
      <c r="E41" s="623" t="s">
        <v>1010</v>
      </c>
      <c r="F41" s="617" t="s">
        <v>28</v>
      </c>
      <c r="G41" s="624">
        <v>18600</v>
      </c>
    </row>
    <row r="42" ht="15" spans="1:7">
      <c r="A42" s="617" t="s">
        <v>26</v>
      </c>
      <c r="B42" s="617" t="s">
        <v>1017</v>
      </c>
      <c r="C42" s="621">
        <v>1193877</v>
      </c>
      <c r="D42" s="622" t="s">
        <v>993</v>
      </c>
      <c r="E42" s="623" t="s">
        <v>1008</v>
      </c>
      <c r="F42" s="617" t="s">
        <v>28</v>
      </c>
      <c r="G42" s="624">
        <v>13950</v>
      </c>
    </row>
    <row r="43" ht="15" spans="1:7">
      <c r="A43" s="617" t="s">
        <v>26</v>
      </c>
      <c r="B43" s="617" t="s">
        <v>1018</v>
      </c>
      <c r="C43" s="621">
        <v>1195968</v>
      </c>
      <c r="D43" s="622" t="s">
        <v>1019</v>
      </c>
      <c r="E43" s="623" t="s">
        <v>1008</v>
      </c>
      <c r="F43" s="617" t="s">
        <v>28</v>
      </c>
      <c r="G43" s="624">
        <v>9300</v>
      </c>
    </row>
    <row r="44" ht="15" spans="1:7">
      <c r="A44" s="617" t="s">
        <v>26</v>
      </c>
      <c r="B44" s="617" t="s">
        <v>1020</v>
      </c>
      <c r="C44" s="621">
        <v>1192079</v>
      </c>
      <c r="D44" s="622" t="s">
        <v>968</v>
      </c>
      <c r="E44" s="623" t="s">
        <v>1008</v>
      </c>
      <c r="F44" s="617" t="s">
        <v>28</v>
      </c>
      <c r="G44" s="624">
        <v>23250</v>
      </c>
    </row>
    <row r="45" ht="15" spans="1:7">
      <c r="A45" s="617" t="s">
        <v>26</v>
      </c>
      <c r="B45" s="617" t="s">
        <v>1021</v>
      </c>
      <c r="C45" s="621">
        <v>1192079</v>
      </c>
      <c r="D45" s="622" t="s">
        <v>968</v>
      </c>
      <c r="E45" s="623" t="s">
        <v>1008</v>
      </c>
      <c r="F45" s="617" t="s">
        <v>28</v>
      </c>
      <c r="G45" s="624">
        <v>23250</v>
      </c>
    </row>
    <row r="46" ht="15" spans="1:7">
      <c r="A46" s="617" t="s">
        <v>26</v>
      </c>
      <c r="B46" s="617" t="s">
        <v>1022</v>
      </c>
      <c r="C46" s="621">
        <v>1195220</v>
      </c>
      <c r="D46" s="622" t="s">
        <v>983</v>
      </c>
      <c r="E46" s="623" t="s">
        <v>1023</v>
      </c>
      <c r="F46" s="617" t="s">
        <v>28</v>
      </c>
      <c r="G46" s="624">
        <v>15400</v>
      </c>
    </row>
    <row r="47" ht="15" spans="1:7">
      <c r="A47" s="617" t="s">
        <v>26</v>
      </c>
      <c r="B47" s="617" t="s">
        <v>1024</v>
      </c>
      <c r="C47" s="621">
        <v>1182204</v>
      </c>
      <c r="D47" s="622" t="s">
        <v>1000</v>
      </c>
      <c r="E47" s="623" t="s">
        <v>1023</v>
      </c>
      <c r="F47" s="617" t="s">
        <v>28</v>
      </c>
      <c r="G47" s="624">
        <v>8370</v>
      </c>
    </row>
    <row r="48" ht="15" spans="1:7">
      <c r="A48" s="627" t="s">
        <v>26</v>
      </c>
      <c r="B48" s="627" t="s">
        <v>1025</v>
      </c>
      <c r="C48" s="628">
        <v>1185093</v>
      </c>
      <c r="D48" s="629" t="s">
        <v>1000</v>
      </c>
      <c r="E48" s="630" t="s">
        <v>1026</v>
      </c>
      <c r="F48" s="627" t="s">
        <v>28</v>
      </c>
      <c r="G48" s="631">
        <v>10395</v>
      </c>
    </row>
    <row r="49" ht="15" spans="1:7">
      <c r="A49" s="617" t="s">
        <v>26</v>
      </c>
      <c r="B49" s="617" t="s">
        <v>1027</v>
      </c>
      <c r="C49" s="621">
        <v>1185093</v>
      </c>
      <c r="D49" s="622" t="s">
        <v>1000</v>
      </c>
      <c r="E49" s="623" t="s">
        <v>1026</v>
      </c>
      <c r="F49" s="617" t="s">
        <v>28</v>
      </c>
      <c r="G49" s="624">
        <v>10395</v>
      </c>
    </row>
    <row r="50" ht="15" spans="1:7">
      <c r="A50" s="617" t="s">
        <v>26</v>
      </c>
      <c r="B50" s="617" t="s">
        <v>1028</v>
      </c>
      <c r="C50" s="621">
        <v>1199576</v>
      </c>
      <c r="D50" s="622" t="s">
        <v>979</v>
      </c>
      <c r="E50" s="623" t="s">
        <v>1026</v>
      </c>
      <c r="F50" s="617" t="s">
        <v>28</v>
      </c>
      <c r="G50" s="624">
        <v>23250</v>
      </c>
    </row>
    <row r="51" ht="15" spans="1:7">
      <c r="A51" s="617" t="s">
        <v>26</v>
      </c>
      <c r="B51" s="617" t="s">
        <v>1029</v>
      </c>
      <c r="C51" s="621">
        <v>1199576</v>
      </c>
      <c r="D51" s="622" t="s">
        <v>979</v>
      </c>
      <c r="E51" s="623" t="s">
        <v>1026</v>
      </c>
      <c r="F51" s="617" t="s">
        <v>28</v>
      </c>
      <c r="G51" s="624">
        <v>23250</v>
      </c>
    </row>
    <row r="52" ht="15" spans="1:7">
      <c r="A52" s="617" t="s">
        <v>26</v>
      </c>
      <c r="B52" s="617" t="s">
        <v>1030</v>
      </c>
      <c r="C52" s="621">
        <v>1201142</v>
      </c>
      <c r="D52" s="622" t="s">
        <v>1008</v>
      </c>
      <c r="E52" s="623" t="s">
        <v>1026</v>
      </c>
      <c r="F52" s="617" t="s">
        <v>28</v>
      </c>
      <c r="G52" s="624">
        <v>9300</v>
      </c>
    </row>
    <row r="53" ht="15" spans="1:7">
      <c r="A53" s="617" t="s">
        <v>26</v>
      </c>
      <c r="B53" s="617" t="s">
        <v>1031</v>
      </c>
      <c r="C53" s="621">
        <v>1201142</v>
      </c>
      <c r="D53" s="622" t="s">
        <v>1008</v>
      </c>
      <c r="E53" s="623" t="s">
        <v>1026</v>
      </c>
      <c r="F53" s="617" t="s">
        <v>28</v>
      </c>
      <c r="G53" s="624">
        <v>9300</v>
      </c>
    </row>
    <row r="54" ht="15" spans="1:7">
      <c r="A54" s="617" t="s">
        <v>26</v>
      </c>
      <c r="B54" s="617" t="s">
        <v>1032</v>
      </c>
      <c r="C54" s="621">
        <v>1194439</v>
      </c>
      <c r="D54" s="622" t="s">
        <v>979</v>
      </c>
      <c r="E54" s="623" t="s">
        <v>1026</v>
      </c>
      <c r="F54" s="617" t="s">
        <v>28</v>
      </c>
      <c r="G54" s="624">
        <v>23250</v>
      </c>
    </row>
    <row r="55" ht="15" spans="1:7">
      <c r="A55" s="617" t="s">
        <v>26</v>
      </c>
      <c r="B55" s="617" t="s">
        <v>1033</v>
      </c>
      <c r="C55" s="621">
        <v>1194439</v>
      </c>
      <c r="D55" s="622" t="s">
        <v>979</v>
      </c>
      <c r="E55" s="623" t="s">
        <v>1026</v>
      </c>
      <c r="F55" s="617" t="s">
        <v>28</v>
      </c>
      <c r="G55" s="624">
        <v>23250</v>
      </c>
    </row>
    <row r="56" ht="15" spans="1:7">
      <c r="A56" s="617" t="s">
        <v>26</v>
      </c>
      <c r="B56" s="617" t="s">
        <v>1034</v>
      </c>
      <c r="C56" s="621">
        <v>1199476</v>
      </c>
      <c r="D56" s="622" t="s">
        <v>1008</v>
      </c>
      <c r="E56" s="623" t="s">
        <v>1035</v>
      </c>
      <c r="F56" s="617" t="s">
        <v>28</v>
      </c>
      <c r="G56" s="624">
        <v>11550</v>
      </c>
    </row>
    <row r="57" ht="15" spans="1:7">
      <c r="A57" s="617" t="s">
        <v>26</v>
      </c>
      <c r="B57" s="617" t="s">
        <v>1036</v>
      </c>
      <c r="C57" s="621">
        <v>1199476</v>
      </c>
      <c r="D57" s="622" t="s">
        <v>1008</v>
      </c>
      <c r="E57" s="623" t="s">
        <v>1035</v>
      </c>
      <c r="F57" s="617" t="s">
        <v>28</v>
      </c>
      <c r="G57" s="624">
        <v>11550</v>
      </c>
    </row>
    <row r="58" ht="15" spans="1:7">
      <c r="A58" s="617" t="s">
        <v>26</v>
      </c>
      <c r="B58" s="617" t="s">
        <v>635</v>
      </c>
      <c r="C58" s="621">
        <v>1189136</v>
      </c>
      <c r="D58" s="622" t="s">
        <v>971</v>
      </c>
      <c r="E58" s="623" t="s">
        <v>1037</v>
      </c>
      <c r="F58" s="617" t="s">
        <v>28</v>
      </c>
      <c r="G58" s="624">
        <v>29295</v>
      </c>
    </row>
    <row r="59" ht="15" spans="1:7">
      <c r="A59" s="617" t="s">
        <v>26</v>
      </c>
      <c r="B59" s="617" t="s">
        <v>1038</v>
      </c>
      <c r="C59" s="621">
        <v>1191347</v>
      </c>
      <c r="D59" s="622" t="s">
        <v>1023</v>
      </c>
      <c r="E59" s="623" t="s">
        <v>1035</v>
      </c>
      <c r="F59" s="617" t="s">
        <v>28</v>
      </c>
      <c r="G59" s="624">
        <v>6930</v>
      </c>
    </row>
    <row r="60" ht="15" spans="1:7">
      <c r="A60" s="617" t="s">
        <v>26</v>
      </c>
      <c r="B60" s="617" t="s">
        <v>1039</v>
      </c>
      <c r="C60" s="621">
        <v>1191347</v>
      </c>
      <c r="D60" s="622" t="s">
        <v>1023</v>
      </c>
      <c r="E60" s="623" t="s">
        <v>1035</v>
      </c>
      <c r="F60" s="617" t="s">
        <v>28</v>
      </c>
      <c r="G60" s="624">
        <v>6930</v>
      </c>
    </row>
    <row r="61" ht="15" spans="1:7">
      <c r="A61" s="617" t="s">
        <v>26</v>
      </c>
      <c r="B61" s="617" t="s">
        <v>1040</v>
      </c>
      <c r="C61" s="621">
        <v>1191347</v>
      </c>
      <c r="D61" s="622" t="s">
        <v>1023</v>
      </c>
      <c r="E61" s="623" t="s">
        <v>1035</v>
      </c>
      <c r="F61" s="617" t="s">
        <v>28</v>
      </c>
      <c r="G61" s="624">
        <v>6930</v>
      </c>
    </row>
    <row r="62" ht="15" spans="1:7">
      <c r="A62" s="617" t="s">
        <v>26</v>
      </c>
      <c r="B62" s="620" t="s">
        <v>1041</v>
      </c>
      <c r="C62" s="621">
        <v>1191347</v>
      </c>
      <c r="D62" s="622" t="s">
        <v>1023</v>
      </c>
      <c r="E62" s="623" t="s">
        <v>1035</v>
      </c>
      <c r="F62" s="617" t="s">
        <v>28</v>
      </c>
      <c r="G62" s="624">
        <v>6930</v>
      </c>
    </row>
    <row r="63" ht="15" spans="1:7">
      <c r="A63" s="617" t="s">
        <v>26</v>
      </c>
      <c r="B63" s="617" t="s">
        <v>1042</v>
      </c>
      <c r="C63" s="621">
        <v>1199235</v>
      </c>
      <c r="D63" s="622" t="s">
        <v>1008</v>
      </c>
      <c r="E63" s="623" t="s">
        <v>1043</v>
      </c>
      <c r="F63" s="617" t="s">
        <v>28</v>
      </c>
      <c r="G63" s="624">
        <v>15400</v>
      </c>
    </row>
    <row r="64" ht="15" spans="1:7">
      <c r="A64" s="617" t="s">
        <v>26</v>
      </c>
      <c r="B64" s="617" t="s">
        <v>1044</v>
      </c>
      <c r="C64" s="621">
        <v>1200418</v>
      </c>
      <c r="D64" s="622" t="s">
        <v>1000</v>
      </c>
      <c r="E64" s="623" t="s">
        <v>1043</v>
      </c>
      <c r="F64" s="617" t="s">
        <v>28</v>
      </c>
      <c r="G64" s="624">
        <v>23250</v>
      </c>
    </row>
    <row r="65" ht="15" spans="1:7">
      <c r="A65" s="617" t="s">
        <v>26</v>
      </c>
      <c r="B65" s="617" t="s">
        <v>1045</v>
      </c>
      <c r="C65" s="621">
        <v>1196973</v>
      </c>
      <c r="D65" s="622" t="s">
        <v>1046</v>
      </c>
      <c r="E65" s="623" t="s">
        <v>1043</v>
      </c>
      <c r="F65" s="617" t="s">
        <v>28</v>
      </c>
      <c r="G65" s="624">
        <v>13950</v>
      </c>
    </row>
    <row r="66" ht="15" spans="1:7">
      <c r="A66" s="617" t="s">
        <v>26</v>
      </c>
      <c r="B66" s="617" t="s">
        <v>1047</v>
      </c>
      <c r="C66" s="621">
        <v>1201628</v>
      </c>
      <c r="D66" s="622" t="s">
        <v>1008</v>
      </c>
      <c r="E66" s="623" t="s">
        <v>1043</v>
      </c>
      <c r="F66" s="617" t="s">
        <v>28</v>
      </c>
      <c r="G66" s="624">
        <v>18600</v>
      </c>
    </row>
    <row r="67" ht="15" spans="1:7">
      <c r="A67" s="617" t="s">
        <v>26</v>
      </c>
      <c r="B67" s="617" t="s">
        <v>1048</v>
      </c>
      <c r="C67" s="621">
        <v>1192084</v>
      </c>
      <c r="D67" s="622" t="s">
        <v>1035</v>
      </c>
      <c r="E67" s="623" t="s">
        <v>1049</v>
      </c>
      <c r="F67" s="617" t="s">
        <v>28</v>
      </c>
      <c r="G67" s="624">
        <v>6930</v>
      </c>
    </row>
    <row r="68" ht="15" spans="1:7">
      <c r="A68" s="617" t="s">
        <v>26</v>
      </c>
      <c r="B68" s="617" t="s">
        <v>1050</v>
      </c>
      <c r="C68" s="621">
        <v>1199237</v>
      </c>
      <c r="D68" s="622" t="s">
        <v>1008</v>
      </c>
      <c r="E68" s="623" t="s">
        <v>1049</v>
      </c>
      <c r="F68" s="617" t="s">
        <v>28</v>
      </c>
      <c r="G68" s="624">
        <v>19250</v>
      </c>
    </row>
    <row r="69" ht="15" spans="1:7">
      <c r="A69" s="617" t="s">
        <v>26</v>
      </c>
      <c r="B69" s="617" t="s">
        <v>1051</v>
      </c>
      <c r="C69" s="621">
        <v>1195815</v>
      </c>
      <c r="D69" s="622" t="s">
        <v>1026</v>
      </c>
      <c r="E69" s="623" t="s">
        <v>1049</v>
      </c>
      <c r="F69" s="617" t="s">
        <v>28</v>
      </c>
      <c r="G69" s="624">
        <v>13950</v>
      </c>
    </row>
    <row r="70" ht="15" spans="1:7">
      <c r="A70" s="617" t="s">
        <v>26</v>
      </c>
      <c r="B70" s="617" t="s">
        <v>1052</v>
      </c>
      <c r="C70" s="621">
        <v>1196485</v>
      </c>
      <c r="D70" s="622" t="s">
        <v>1035</v>
      </c>
      <c r="E70" s="623" t="s">
        <v>1053</v>
      </c>
      <c r="F70" s="617" t="s">
        <v>28</v>
      </c>
      <c r="G70" s="624">
        <v>9300</v>
      </c>
    </row>
    <row r="71" ht="15" spans="1:7">
      <c r="A71" s="617" t="s">
        <v>26</v>
      </c>
      <c r="B71" s="617" t="s">
        <v>1054</v>
      </c>
      <c r="C71" s="621">
        <v>1196485</v>
      </c>
      <c r="D71" s="622" t="s">
        <v>1035</v>
      </c>
      <c r="E71" s="623" t="s">
        <v>1053</v>
      </c>
      <c r="F71" s="617" t="s">
        <v>28</v>
      </c>
      <c r="G71" s="624">
        <v>9300</v>
      </c>
    </row>
    <row r="72" ht="15" spans="1:7">
      <c r="A72" s="617" t="s">
        <v>26</v>
      </c>
      <c r="B72" s="632" t="s">
        <v>1055</v>
      </c>
      <c r="C72" s="633">
        <v>1192887</v>
      </c>
      <c r="D72" s="634" t="s">
        <v>1056</v>
      </c>
      <c r="E72" s="635" t="s">
        <v>1049</v>
      </c>
      <c r="F72" s="632" t="s">
        <v>28</v>
      </c>
      <c r="G72" s="636">
        <v>12555</v>
      </c>
    </row>
    <row r="73" ht="15" spans="1:7">
      <c r="A73" s="617" t="s">
        <v>26</v>
      </c>
      <c r="B73" s="617" t="s">
        <v>1057</v>
      </c>
      <c r="C73" s="621">
        <v>1180006</v>
      </c>
      <c r="D73" s="622" t="s">
        <v>1026</v>
      </c>
      <c r="E73" s="623" t="s">
        <v>1058</v>
      </c>
      <c r="F73" s="617" t="s">
        <v>28</v>
      </c>
      <c r="G73" s="624">
        <v>20925</v>
      </c>
    </row>
    <row r="74" ht="15" spans="1:7">
      <c r="A74" s="617" t="s">
        <v>26</v>
      </c>
      <c r="B74" s="617" t="s">
        <v>1059</v>
      </c>
      <c r="C74" s="621">
        <v>1185594</v>
      </c>
      <c r="D74" s="622" t="s">
        <v>1035</v>
      </c>
      <c r="E74" s="623" t="s">
        <v>1060</v>
      </c>
      <c r="F74" s="617" t="s">
        <v>28</v>
      </c>
      <c r="G74" s="624">
        <v>12555</v>
      </c>
    </row>
    <row r="75" ht="15" spans="1:7">
      <c r="A75" s="617" t="s">
        <v>26</v>
      </c>
      <c r="B75" s="617" t="s">
        <v>1061</v>
      </c>
      <c r="C75" s="621">
        <v>1201762</v>
      </c>
      <c r="D75" s="622" t="s">
        <v>1026</v>
      </c>
      <c r="E75" s="623" t="s">
        <v>1062</v>
      </c>
      <c r="F75" s="617" t="s">
        <v>28</v>
      </c>
      <c r="G75" s="624">
        <v>15400</v>
      </c>
    </row>
    <row r="76" ht="15" spans="1:7">
      <c r="A76" s="617" t="s">
        <v>26</v>
      </c>
      <c r="B76" s="632" t="s">
        <v>1063</v>
      </c>
      <c r="C76" s="633">
        <v>1190939</v>
      </c>
      <c r="D76" s="634" t="s">
        <v>1053</v>
      </c>
      <c r="E76" s="635" t="s">
        <v>1064</v>
      </c>
      <c r="F76" s="632" t="s">
        <v>28</v>
      </c>
      <c r="G76" s="636">
        <v>6930</v>
      </c>
    </row>
    <row r="77" ht="15" spans="1:7">
      <c r="A77" s="617" t="s">
        <v>26</v>
      </c>
      <c r="B77" s="617" t="s">
        <v>1065</v>
      </c>
      <c r="C77" s="621">
        <v>1189094</v>
      </c>
      <c r="D77" s="622" t="s">
        <v>1043</v>
      </c>
      <c r="E77" s="623" t="s">
        <v>1064</v>
      </c>
      <c r="F77" s="617" t="s">
        <v>28</v>
      </c>
      <c r="G77" s="624">
        <v>10395</v>
      </c>
    </row>
    <row r="78" ht="15" spans="1:7">
      <c r="A78" s="617" t="s">
        <v>26</v>
      </c>
      <c r="B78" s="617" t="s">
        <v>1066</v>
      </c>
      <c r="C78" s="621">
        <v>1189094</v>
      </c>
      <c r="D78" s="622" t="s">
        <v>1043</v>
      </c>
      <c r="E78" s="623" t="s">
        <v>1064</v>
      </c>
      <c r="F78" s="617" t="s">
        <v>28</v>
      </c>
      <c r="G78" s="624">
        <v>10395</v>
      </c>
    </row>
    <row r="79" ht="15" spans="1:7">
      <c r="A79" s="617" t="s">
        <v>26</v>
      </c>
      <c r="B79" s="617" t="s">
        <v>1067</v>
      </c>
      <c r="C79" s="621">
        <v>1189094</v>
      </c>
      <c r="D79" s="622" t="s">
        <v>1043</v>
      </c>
      <c r="E79" s="623" t="s">
        <v>1064</v>
      </c>
      <c r="F79" s="617" t="s">
        <v>28</v>
      </c>
      <c r="G79" s="624">
        <v>10395</v>
      </c>
    </row>
    <row r="80" ht="15" spans="1:7">
      <c r="A80" s="617" t="s">
        <v>26</v>
      </c>
      <c r="B80" s="617" t="s">
        <v>1068</v>
      </c>
      <c r="C80" s="621">
        <v>1202653</v>
      </c>
      <c r="D80" s="622" t="s">
        <v>1043</v>
      </c>
      <c r="E80" s="623" t="s">
        <v>1064</v>
      </c>
      <c r="F80" s="617" t="s">
        <v>28</v>
      </c>
      <c r="G80" s="624">
        <v>13950</v>
      </c>
    </row>
    <row r="81" ht="15" spans="1:7">
      <c r="A81" s="617" t="s">
        <v>26</v>
      </c>
      <c r="B81" s="617" t="s">
        <v>1069</v>
      </c>
      <c r="C81" s="621">
        <v>1174438</v>
      </c>
      <c r="D81" s="622" t="s">
        <v>1043</v>
      </c>
      <c r="E81" s="623" t="s">
        <v>1064</v>
      </c>
      <c r="F81" s="617" t="s">
        <v>28</v>
      </c>
      <c r="G81" s="624">
        <v>11857.5</v>
      </c>
    </row>
    <row r="82" ht="15" spans="1:7">
      <c r="A82" s="617" t="s">
        <v>26</v>
      </c>
      <c r="B82" s="617" t="s">
        <v>1070</v>
      </c>
      <c r="C82" s="621">
        <v>1174436</v>
      </c>
      <c r="D82" s="622" t="s">
        <v>1043</v>
      </c>
      <c r="E82" s="623" t="s">
        <v>1064</v>
      </c>
      <c r="F82" s="617" t="s">
        <v>28</v>
      </c>
      <c r="G82" s="624">
        <v>11857.5</v>
      </c>
    </row>
    <row r="83" ht="15" spans="1:7">
      <c r="A83" s="617" t="s">
        <v>26</v>
      </c>
      <c r="B83" s="617" t="s">
        <v>1071</v>
      </c>
      <c r="C83" s="621">
        <v>1174437</v>
      </c>
      <c r="D83" s="622" t="s">
        <v>1043</v>
      </c>
      <c r="E83" s="623" t="s">
        <v>1064</v>
      </c>
      <c r="F83" s="617" t="s">
        <v>28</v>
      </c>
      <c r="G83" s="637">
        <v>11857.5</v>
      </c>
    </row>
    <row r="84" ht="15.75" spans="1:8">
      <c r="A84" s="617" t="s">
        <v>26</v>
      </c>
      <c r="B84" s="638"/>
      <c r="C84" s="639"/>
      <c r="D84" s="640"/>
      <c r="E84" s="641"/>
      <c r="F84" s="642"/>
      <c r="G84" s="643">
        <f>SUM(G2:G83)</f>
        <v>994947.5</v>
      </c>
      <c r="H84" s="644" t="s">
        <v>1072</v>
      </c>
    </row>
    <row r="85" ht="15" spans="1:7">
      <c r="A85" s="645"/>
      <c r="B85" s="646"/>
      <c r="C85" s="646"/>
      <c r="D85" s="646"/>
      <c r="E85" s="646"/>
      <c r="F85" s="646"/>
      <c r="G85" s="646"/>
    </row>
    <row r="86" spans="1:7">
      <c r="A86" s="646"/>
      <c r="B86" s="646"/>
      <c r="C86" s="646"/>
      <c r="D86" s="646"/>
      <c r="E86" s="646"/>
      <c r="F86" s="646"/>
      <c r="G86" s="646"/>
    </row>
    <row r="87" ht="16.5" spans="1:7">
      <c r="A87" s="647" t="s">
        <v>1073</v>
      </c>
      <c r="B87" s="646"/>
      <c r="C87" s="646"/>
      <c r="D87" s="646"/>
      <c r="E87" s="646"/>
      <c r="F87" s="646"/>
      <c r="G87" s="646"/>
    </row>
    <row r="88" spans="1:7">
      <c r="A88" s="646"/>
      <c r="B88" s="646"/>
      <c r="C88" s="646"/>
      <c r="D88" s="646"/>
      <c r="E88" s="646"/>
      <c r="F88" s="646"/>
      <c r="G88" s="646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04" t="s">
        <v>9</v>
      </c>
      <c r="D14" s="12"/>
      <c r="E14" s="10"/>
      <c r="F14" s="2"/>
    </row>
    <row r="15" customFormat="1" spans="1:6">
      <c r="A15" s="4" t="s">
        <v>10</v>
      </c>
      <c r="B15" s="4"/>
      <c r="C15" s="70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705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705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705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708" t="s">
        <v>98</v>
      </c>
      <c r="E27" s="276">
        <v>42793</v>
      </c>
      <c r="F27" s="277">
        <v>42794</v>
      </c>
      <c r="G27" s="278" t="s">
        <v>28</v>
      </c>
      <c r="H27" s="279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708" t="s">
        <v>98</v>
      </c>
      <c r="E28" s="276">
        <v>42793</v>
      </c>
      <c r="F28" s="277">
        <v>42794</v>
      </c>
      <c r="G28" s="278" t="s">
        <v>28</v>
      </c>
      <c r="H28" s="279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709" t="s">
        <v>102</v>
      </c>
      <c r="E30" s="281">
        <v>42792</v>
      </c>
      <c r="F30" s="282">
        <v>42794</v>
      </c>
      <c r="G30" s="283" t="s">
        <v>28</v>
      </c>
      <c r="H30" s="284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709" t="s">
        <v>102</v>
      </c>
      <c r="E31" s="281">
        <v>42792</v>
      </c>
      <c r="F31" s="282">
        <v>42794</v>
      </c>
      <c r="G31" s="283" t="s">
        <v>28</v>
      </c>
      <c r="H31" s="284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705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705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705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275">
        <v>170112192519</v>
      </c>
      <c r="E40" s="276">
        <v>42791</v>
      </c>
      <c r="F40" s="277">
        <v>42795</v>
      </c>
      <c r="G40" s="278" t="s">
        <v>28</v>
      </c>
      <c r="H40" s="279">
        <v>21280</v>
      </c>
      <c r="I40" s="77"/>
    </row>
    <row r="41" s="1" customFormat="1" spans="1:9">
      <c r="A41" s="29" t="s">
        <v>26</v>
      </c>
      <c r="B41" s="50">
        <v>441612</v>
      </c>
      <c r="C41" s="698" t="s">
        <v>115</v>
      </c>
      <c r="D41" s="275">
        <v>170112192519</v>
      </c>
      <c r="E41" s="276">
        <v>42791</v>
      </c>
      <c r="F41" s="277">
        <v>42795</v>
      </c>
      <c r="G41" s="278" t="s">
        <v>28</v>
      </c>
      <c r="H41" s="279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705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705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705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648" t="s">
        <v>130</v>
      </c>
      <c r="D53" s="710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648" t="s">
        <v>132</v>
      </c>
      <c r="D54" s="710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705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705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706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706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706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705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705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705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706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706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711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711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705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705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707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707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707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705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705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648" t="s">
        <v>180</v>
      </c>
      <c r="D90" s="710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648" t="s">
        <v>182</v>
      </c>
      <c r="D91" s="710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698" t="s">
        <v>183</v>
      </c>
      <c r="D92" s="275">
        <v>170218171817</v>
      </c>
      <c r="E92" s="276">
        <v>42796</v>
      </c>
      <c r="F92" s="277">
        <v>42800</v>
      </c>
      <c r="G92" s="278" t="s">
        <v>28</v>
      </c>
      <c r="H92" s="279">
        <v>15200</v>
      </c>
      <c r="I92" s="77"/>
    </row>
    <row r="93" s="1" customFormat="1" spans="1:9">
      <c r="A93" s="29" t="s">
        <v>26</v>
      </c>
      <c r="B93" s="50">
        <v>442182</v>
      </c>
      <c r="C93" s="698" t="s">
        <v>184</v>
      </c>
      <c r="D93" s="275">
        <v>170218171817</v>
      </c>
      <c r="E93" s="276">
        <v>42796</v>
      </c>
      <c r="F93" s="277">
        <v>42800</v>
      </c>
      <c r="G93" s="278" t="s">
        <v>28</v>
      </c>
      <c r="H93" s="279">
        <v>15200</v>
      </c>
      <c r="I93" s="77"/>
    </row>
    <row r="94" s="1" customFormat="1" spans="1:9">
      <c r="A94" s="29" t="s">
        <v>26</v>
      </c>
      <c r="B94" s="50">
        <v>442196</v>
      </c>
      <c r="C94" s="698" t="s">
        <v>185</v>
      </c>
      <c r="D94" s="275">
        <v>170218171817</v>
      </c>
      <c r="E94" s="276">
        <v>42796</v>
      </c>
      <c r="F94" s="277">
        <v>42800</v>
      </c>
      <c r="G94" s="278" t="s">
        <v>28</v>
      </c>
      <c r="H94" s="279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701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701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309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55"/>
      <c r="D107" s="71"/>
      <c r="E107" s="72"/>
      <c r="F107" s="73"/>
      <c r="G107" s="74" t="s">
        <v>80</v>
      </c>
      <c r="H107" s="75">
        <f>SUM(H22:H106)</f>
        <v>1024147.5</v>
      </c>
      <c r="I107" s="170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74" t="s">
        <v>423</v>
      </c>
      <c r="B110" s="90"/>
      <c r="C110" s="175" t="s">
        <v>424</v>
      </c>
      <c r="D110" s="175" t="s">
        <v>424</v>
      </c>
      <c r="E110" s="175" t="s">
        <v>424</v>
      </c>
      <c r="F110" s="175" t="s">
        <v>424</v>
      </c>
      <c r="G110" s="175" t="s">
        <v>424</v>
      </c>
      <c r="H110" s="176" t="s">
        <v>90</v>
      </c>
    </row>
    <row r="111" customFormat="1" ht="12" customHeight="1" spans="1:8">
      <c r="A111" s="177" t="s">
        <v>425</v>
      </c>
      <c r="B111" s="177"/>
      <c r="C111" s="178" t="s">
        <v>85</v>
      </c>
      <c r="D111" s="179" t="s">
        <v>86</v>
      </c>
      <c r="E111" s="179" t="s">
        <v>87</v>
      </c>
      <c r="F111" s="179" t="s">
        <v>88</v>
      </c>
      <c r="G111" s="179" t="s">
        <v>89</v>
      </c>
      <c r="H111" s="375" t="s">
        <v>426</v>
      </c>
    </row>
    <row r="112" customFormat="1" ht="13.5" spans="1:8">
      <c r="A112" s="181">
        <f>H107</f>
        <v>1024147.5</v>
      </c>
      <c r="B112" s="93"/>
      <c r="C112" s="181">
        <v>0</v>
      </c>
      <c r="D112" s="181">
        <v>0</v>
      </c>
      <c r="E112" s="181">
        <v>0</v>
      </c>
      <c r="F112" s="181">
        <v>0</v>
      </c>
      <c r="G112" s="181">
        <v>0</v>
      </c>
      <c r="H112" s="376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183" t="s">
        <v>1157</v>
      </c>
    </row>
    <row r="118" customFormat="1" spans="3:4">
      <c r="C118" s="184"/>
      <c r="D118" s="184"/>
    </row>
    <row r="119" customFormat="1" ht="15.75" spans="3:3">
      <c r="C119" s="185" t="s">
        <v>1158</v>
      </c>
    </row>
    <row r="120" customFormat="1" spans="3:3">
      <c r="C120" s="186" t="s">
        <v>1159</v>
      </c>
    </row>
    <row r="121" customFormat="1" spans="3:4">
      <c r="C121" s="615" t="s">
        <v>1160</v>
      </c>
      <c r="D121" s="172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309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55"/>
      <c r="D66" s="71"/>
      <c r="E66" s="72"/>
      <c r="F66" s="73"/>
      <c r="G66" s="74" t="s">
        <v>80</v>
      </c>
      <c r="H66" s="75">
        <f>SUM(H22:H65)</f>
        <v>482790</v>
      </c>
      <c r="I66" s="170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74" t="s">
        <v>423</v>
      </c>
      <c r="B69" s="90"/>
      <c r="C69" s="175" t="s">
        <v>424</v>
      </c>
      <c r="D69" s="175" t="s">
        <v>424</v>
      </c>
      <c r="E69" s="175" t="s">
        <v>424</v>
      </c>
      <c r="F69" s="175" t="s">
        <v>424</v>
      </c>
      <c r="G69" s="175" t="s">
        <v>424</v>
      </c>
      <c r="H69" s="176" t="s">
        <v>90</v>
      </c>
    </row>
    <row r="70" customFormat="1" ht="12" customHeight="1" spans="1:8">
      <c r="A70" s="177" t="s">
        <v>425</v>
      </c>
      <c r="B70" s="177"/>
      <c r="C70" s="178" t="s">
        <v>85</v>
      </c>
      <c r="D70" s="179" t="s">
        <v>86</v>
      </c>
      <c r="E70" s="179" t="s">
        <v>87</v>
      </c>
      <c r="F70" s="179" t="s">
        <v>88</v>
      </c>
      <c r="G70" s="179" t="s">
        <v>89</v>
      </c>
      <c r="H70" s="375" t="s">
        <v>426</v>
      </c>
    </row>
    <row r="71" customFormat="1" ht="13.5" spans="1:8">
      <c r="A71" s="181">
        <f>H66</f>
        <v>482790</v>
      </c>
      <c r="B71" s="93"/>
      <c r="C71" s="181">
        <v>0</v>
      </c>
      <c r="D71" s="181">
        <v>0</v>
      </c>
      <c r="E71" s="181">
        <v>0</v>
      </c>
      <c r="F71" s="181">
        <v>0</v>
      </c>
      <c r="G71" s="181">
        <v>0</v>
      </c>
      <c r="H71" s="376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183" t="s">
        <v>1157</v>
      </c>
    </row>
    <row r="77" customFormat="1" spans="3:4">
      <c r="C77" s="184"/>
      <c r="D77" s="184"/>
    </row>
    <row r="78" customFormat="1" ht="15.75" spans="3:3">
      <c r="C78" s="185" t="s">
        <v>1158</v>
      </c>
    </row>
    <row r="79" customFormat="1" spans="3:3">
      <c r="C79" s="186" t="s">
        <v>1207</v>
      </c>
    </row>
    <row r="80" customFormat="1" spans="3:4">
      <c r="C80" s="615" t="s">
        <v>1160</v>
      </c>
      <c r="D80" s="172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280">
        <v>1201976</v>
      </c>
      <c r="E26" s="281">
        <v>42955</v>
      </c>
      <c r="F26" s="282">
        <v>42957</v>
      </c>
      <c r="G26" s="283" t="s">
        <v>28</v>
      </c>
      <c r="H26" s="284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280">
        <v>1201976</v>
      </c>
      <c r="E27" s="281">
        <v>42955</v>
      </c>
      <c r="F27" s="282">
        <v>42957</v>
      </c>
      <c r="G27" s="283" t="s">
        <v>28</v>
      </c>
      <c r="H27" s="284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280">
        <v>1201058</v>
      </c>
      <c r="E33" s="281">
        <v>42955</v>
      </c>
      <c r="F33" s="282">
        <v>42958</v>
      </c>
      <c r="G33" s="283" t="s">
        <v>28</v>
      </c>
      <c r="H33" s="284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280">
        <v>1201058</v>
      </c>
      <c r="E34" s="281">
        <v>42955</v>
      </c>
      <c r="F34" s="282">
        <v>42958</v>
      </c>
      <c r="G34" s="283" t="s">
        <v>28</v>
      </c>
      <c r="H34" s="284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280">
        <v>1201058</v>
      </c>
      <c r="E35" s="281">
        <v>42955</v>
      </c>
      <c r="F35" s="282">
        <v>42958</v>
      </c>
      <c r="G35" s="283" t="s">
        <v>28</v>
      </c>
      <c r="H35" s="284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309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273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595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595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595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273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273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596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596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596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612">
        <v>463902</v>
      </c>
      <c r="C55" s="297" t="s">
        <v>1240</v>
      </c>
      <c r="D55" s="298">
        <v>1186779</v>
      </c>
      <c r="E55" s="299">
        <v>42959</v>
      </c>
      <c r="F55" s="300">
        <v>42960</v>
      </c>
      <c r="G55" s="301" t="s">
        <v>28</v>
      </c>
      <c r="H55" s="302">
        <v>4185</v>
      </c>
    </row>
    <row r="56" s="1" customFormat="1" spans="1:8">
      <c r="A56" s="30" t="s">
        <v>26</v>
      </c>
      <c r="B56" s="612">
        <v>463903</v>
      </c>
      <c r="C56" s="297" t="s">
        <v>1241</v>
      </c>
      <c r="D56" s="298">
        <v>1186779</v>
      </c>
      <c r="E56" s="299">
        <v>42959</v>
      </c>
      <c r="F56" s="300">
        <v>42960</v>
      </c>
      <c r="G56" s="301" t="s">
        <v>28</v>
      </c>
      <c r="H56" s="302">
        <v>4185</v>
      </c>
    </row>
    <row r="57" s="1" customFormat="1" spans="1:8">
      <c r="A57" s="30" t="s">
        <v>26</v>
      </c>
      <c r="B57" s="273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273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273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273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273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273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273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273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595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595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273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596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596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273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273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273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273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273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273"/>
      <c r="C75" s="30"/>
      <c r="D75" s="31"/>
      <c r="E75" s="32"/>
      <c r="F75" s="33"/>
      <c r="G75" s="34"/>
      <c r="H75" s="35"/>
    </row>
    <row r="76" s="1" customFormat="1" spans="1:8">
      <c r="A76" s="30"/>
      <c r="B76" s="273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55"/>
      <c r="D77" s="71"/>
      <c r="E77" s="72"/>
      <c r="F77" s="73"/>
      <c r="G77" s="74" t="s">
        <v>80</v>
      </c>
      <c r="H77" s="75">
        <f>SUM(H22:H76)</f>
        <v>573225</v>
      </c>
      <c r="I77" s="170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74" t="s">
        <v>423</v>
      </c>
      <c r="B80" s="90"/>
      <c r="C80" s="175" t="s">
        <v>424</v>
      </c>
      <c r="D80" s="175" t="s">
        <v>424</v>
      </c>
      <c r="E80" s="175" t="s">
        <v>424</v>
      </c>
      <c r="F80" s="175" t="s">
        <v>424</v>
      </c>
      <c r="G80" s="175" t="s">
        <v>424</v>
      </c>
      <c r="H80" s="176" t="s">
        <v>90</v>
      </c>
    </row>
    <row r="81" customFormat="1" ht="12" customHeight="1" spans="1:8">
      <c r="A81" s="177" t="s">
        <v>425</v>
      </c>
      <c r="B81" s="177"/>
      <c r="C81" s="178" t="s">
        <v>85</v>
      </c>
      <c r="D81" s="179" t="s">
        <v>86</v>
      </c>
      <c r="E81" s="179" t="s">
        <v>87</v>
      </c>
      <c r="F81" s="179" t="s">
        <v>88</v>
      </c>
      <c r="G81" s="179" t="s">
        <v>89</v>
      </c>
      <c r="H81" s="375" t="s">
        <v>426</v>
      </c>
    </row>
    <row r="82" customFormat="1" ht="13.5" spans="1:8">
      <c r="A82" s="181">
        <f>H77</f>
        <v>573225</v>
      </c>
      <c r="B82" s="93"/>
      <c r="C82" s="181">
        <v>0</v>
      </c>
      <c r="D82" s="181">
        <v>0</v>
      </c>
      <c r="E82" s="181">
        <v>0</v>
      </c>
      <c r="F82" s="181">
        <v>0</v>
      </c>
      <c r="G82" s="181">
        <v>0</v>
      </c>
      <c r="H82" s="376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183" t="s">
        <v>1157</v>
      </c>
    </row>
    <row r="88" customFormat="1" spans="3:4">
      <c r="C88" s="184"/>
      <c r="D88" s="184"/>
    </row>
    <row r="89" customFormat="1" ht="15.75" spans="3:3">
      <c r="C89" s="185" t="s">
        <v>1158</v>
      </c>
    </row>
    <row r="90" customFormat="1" spans="3:3">
      <c r="C90" s="186" t="s">
        <v>1207</v>
      </c>
    </row>
    <row r="91" customFormat="1" spans="3:4">
      <c r="C91" s="615" t="s">
        <v>1160</v>
      </c>
      <c r="D91" s="172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303">
        <v>464495</v>
      </c>
      <c r="C29" s="303" t="s">
        <v>1268</v>
      </c>
      <c r="D29" s="304">
        <v>1194869</v>
      </c>
      <c r="E29" s="305">
        <v>42961</v>
      </c>
      <c r="F29" s="306">
        <v>42964</v>
      </c>
      <c r="G29" s="307" t="s">
        <v>28</v>
      </c>
      <c r="H29" s="308">
        <v>12555</v>
      </c>
    </row>
    <row r="30" s="1" customFormat="1" spans="1:8">
      <c r="A30" s="30" t="s">
        <v>26</v>
      </c>
      <c r="B30" s="303">
        <v>464496</v>
      </c>
      <c r="C30" s="303" t="s">
        <v>1269</v>
      </c>
      <c r="D30" s="304">
        <v>1194869</v>
      </c>
      <c r="E30" s="305">
        <v>42961</v>
      </c>
      <c r="F30" s="306">
        <v>42964</v>
      </c>
      <c r="G30" s="307" t="s">
        <v>28</v>
      </c>
      <c r="H30" s="308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309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303">
        <v>464928</v>
      </c>
      <c r="C45" s="303" t="s">
        <v>1284</v>
      </c>
      <c r="D45" s="304">
        <v>1201084</v>
      </c>
      <c r="E45" s="305">
        <v>42962</v>
      </c>
      <c r="F45" s="306">
        <v>42967</v>
      </c>
      <c r="G45" s="307" t="s">
        <v>28</v>
      </c>
      <c r="H45" s="308">
        <v>20925</v>
      </c>
    </row>
    <row r="46" s="1" customFormat="1" spans="1:8">
      <c r="A46" s="30" t="s">
        <v>26</v>
      </c>
      <c r="B46" s="614">
        <v>464929</v>
      </c>
      <c r="C46" s="303" t="s">
        <v>1285</v>
      </c>
      <c r="D46" s="304">
        <v>1201084</v>
      </c>
      <c r="E46" s="305">
        <v>42962</v>
      </c>
      <c r="F46" s="306">
        <v>42967</v>
      </c>
      <c r="G46" s="307" t="s">
        <v>28</v>
      </c>
      <c r="H46" s="308">
        <v>20925</v>
      </c>
    </row>
    <row r="47" s="1" customFormat="1" spans="1:8">
      <c r="A47" s="30" t="s">
        <v>26</v>
      </c>
      <c r="B47" s="614">
        <v>464930</v>
      </c>
      <c r="C47" s="303" t="s">
        <v>1286</v>
      </c>
      <c r="D47" s="304">
        <v>1201084</v>
      </c>
      <c r="E47" s="305">
        <v>42962</v>
      </c>
      <c r="F47" s="306">
        <v>42967</v>
      </c>
      <c r="G47" s="307" t="s">
        <v>28</v>
      </c>
      <c r="H47" s="308">
        <v>20925</v>
      </c>
    </row>
    <row r="48" s="1" customFormat="1" spans="1:8">
      <c r="A48" s="30" t="s">
        <v>26</v>
      </c>
      <c r="B48" s="613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613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273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273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595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595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595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273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273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273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273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273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273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596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596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595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595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595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273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611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611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596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596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595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595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613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613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273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273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273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273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595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595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595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595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273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613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613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613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273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273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273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273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611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611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273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273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273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273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273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273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612">
        <v>465752</v>
      </c>
      <c r="C99" s="297" t="s">
        <v>1333</v>
      </c>
      <c r="D99" s="298">
        <v>1201416</v>
      </c>
      <c r="E99" s="299">
        <v>42970</v>
      </c>
      <c r="F99" s="300">
        <v>42972</v>
      </c>
      <c r="G99" s="301" t="s">
        <v>28</v>
      </c>
      <c r="H99" s="302">
        <v>6930</v>
      </c>
    </row>
    <row r="100" s="1" customFormat="1" spans="1:8">
      <c r="A100" s="30" t="s">
        <v>26</v>
      </c>
      <c r="B100" s="612">
        <v>465753</v>
      </c>
      <c r="C100" s="297" t="s">
        <v>1334</v>
      </c>
      <c r="D100" s="298">
        <v>1201416</v>
      </c>
      <c r="E100" s="299">
        <v>42970</v>
      </c>
      <c r="F100" s="300">
        <v>42972</v>
      </c>
      <c r="G100" s="301" t="s">
        <v>28</v>
      </c>
      <c r="H100" s="302">
        <v>6930</v>
      </c>
    </row>
    <row r="101" s="1" customFormat="1" spans="1:8">
      <c r="A101" s="30" t="s">
        <v>26</v>
      </c>
      <c r="B101" s="273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273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273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611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611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595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595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613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613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612">
        <v>465793</v>
      </c>
      <c r="C110" s="297" t="s">
        <v>1344</v>
      </c>
      <c r="D110" s="298">
        <v>1204126</v>
      </c>
      <c r="E110" s="299">
        <v>42968</v>
      </c>
      <c r="F110" s="300">
        <v>42972</v>
      </c>
      <c r="G110" s="301" t="s">
        <v>28</v>
      </c>
      <c r="H110" s="302">
        <v>13860</v>
      </c>
    </row>
    <row r="111" s="1" customFormat="1" spans="1:8">
      <c r="A111" s="30" t="s">
        <v>26</v>
      </c>
      <c r="B111" s="612">
        <v>465794</v>
      </c>
      <c r="C111" s="297" t="s">
        <v>1345</v>
      </c>
      <c r="D111" s="298">
        <v>1204126</v>
      </c>
      <c r="E111" s="299">
        <v>42968</v>
      </c>
      <c r="F111" s="300">
        <v>42972</v>
      </c>
      <c r="G111" s="301" t="s">
        <v>28</v>
      </c>
      <c r="H111" s="302">
        <v>13860</v>
      </c>
    </row>
    <row r="112" s="1" customFormat="1" spans="1:8">
      <c r="A112" s="30" t="s">
        <v>26</v>
      </c>
      <c r="B112" s="273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273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614">
        <v>465914</v>
      </c>
      <c r="C114" s="303" t="s">
        <v>1348</v>
      </c>
      <c r="D114" s="304">
        <v>1195933</v>
      </c>
      <c r="E114" s="305">
        <v>42969</v>
      </c>
      <c r="F114" s="306">
        <v>42973</v>
      </c>
      <c r="G114" s="307" t="s">
        <v>28</v>
      </c>
      <c r="H114" s="308">
        <v>16740</v>
      </c>
    </row>
    <row r="115" s="1" customFormat="1" spans="1:8">
      <c r="A115" s="30" t="s">
        <v>26</v>
      </c>
      <c r="B115" s="614">
        <v>465916</v>
      </c>
      <c r="C115" s="303" t="s">
        <v>1349</v>
      </c>
      <c r="D115" s="304">
        <v>1195933</v>
      </c>
      <c r="E115" s="305">
        <v>42969</v>
      </c>
      <c r="F115" s="306">
        <v>42973</v>
      </c>
      <c r="G115" s="307" t="s">
        <v>28</v>
      </c>
      <c r="H115" s="308">
        <v>16740</v>
      </c>
    </row>
    <row r="116" s="1" customFormat="1" spans="1:8">
      <c r="A116" s="30" t="s">
        <v>26</v>
      </c>
      <c r="B116" s="273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611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611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595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595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273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273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613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613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613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273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273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273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273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273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273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273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273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273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595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595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595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273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273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273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273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273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273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273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273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273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273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273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273"/>
      <c r="C149" s="30"/>
      <c r="D149" s="31"/>
      <c r="E149" s="32"/>
      <c r="F149" s="33"/>
      <c r="G149" s="34"/>
      <c r="H149" s="35"/>
    </row>
    <row r="150" s="1" customFormat="1" spans="1:8">
      <c r="A150" s="30"/>
      <c r="B150" s="273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55"/>
      <c r="D151" s="71"/>
      <c r="E151" s="72"/>
      <c r="F151" s="73"/>
      <c r="G151" s="74" t="s">
        <v>80</v>
      </c>
      <c r="H151" s="75">
        <f>SUM(H22:H150)</f>
        <v>1370950</v>
      </c>
      <c r="I151" s="170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74" t="s">
        <v>423</v>
      </c>
      <c r="B154" s="90"/>
      <c r="C154" s="175" t="s">
        <v>424</v>
      </c>
      <c r="D154" s="175" t="s">
        <v>424</v>
      </c>
      <c r="E154" s="175" t="s">
        <v>424</v>
      </c>
      <c r="F154" s="175" t="s">
        <v>424</v>
      </c>
      <c r="G154" s="175" t="s">
        <v>424</v>
      </c>
      <c r="H154" s="176" t="s">
        <v>90</v>
      </c>
    </row>
    <row r="155" customFormat="1" ht="12" customHeight="1" spans="1:8">
      <c r="A155" s="177" t="s">
        <v>425</v>
      </c>
      <c r="B155" s="177"/>
      <c r="C155" s="178" t="s">
        <v>85</v>
      </c>
      <c r="D155" s="179" t="s">
        <v>86</v>
      </c>
      <c r="E155" s="179" t="s">
        <v>87</v>
      </c>
      <c r="F155" s="179" t="s">
        <v>88</v>
      </c>
      <c r="G155" s="179" t="s">
        <v>89</v>
      </c>
      <c r="H155" s="375" t="s">
        <v>426</v>
      </c>
    </row>
    <row r="156" customFormat="1" ht="13.5" spans="1:8">
      <c r="A156" s="181">
        <f>H151</f>
        <v>1370950</v>
      </c>
      <c r="B156" s="93"/>
      <c r="C156" s="181">
        <v>0</v>
      </c>
      <c r="D156" s="181">
        <v>0</v>
      </c>
      <c r="E156" s="181">
        <v>0</v>
      </c>
      <c r="F156" s="181">
        <v>0</v>
      </c>
      <c r="G156" s="181">
        <v>0</v>
      </c>
      <c r="H156" s="376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183" t="s">
        <v>1157</v>
      </c>
    </row>
    <row r="162" customFormat="1" spans="3:4">
      <c r="C162" s="184"/>
      <c r="D162" s="184"/>
    </row>
    <row r="163" customFormat="1" ht="15.75" spans="3:3">
      <c r="C163" s="185" t="s">
        <v>1158</v>
      </c>
    </row>
    <row r="164" customFormat="1" spans="3:3">
      <c r="C164" s="186" t="s">
        <v>1207</v>
      </c>
    </row>
    <row r="165" customFormat="1" spans="3:4">
      <c r="C165" s="187" t="s">
        <v>1160</v>
      </c>
      <c r="D165" s="172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303">
        <v>466384</v>
      </c>
      <c r="C25" s="303" t="s">
        <v>1386</v>
      </c>
      <c r="D25" s="304">
        <v>1201720</v>
      </c>
      <c r="E25" s="305">
        <v>42973</v>
      </c>
      <c r="F25" s="306">
        <v>42976</v>
      </c>
      <c r="G25" s="307" t="s">
        <v>28</v>
      </c>
      <c r="H25" s="308">
        <v>10117.5</v>
      </c>
    </row>
    <row r="26" s="1" customFormat="1" spans="1:8">
      <c r="A26" s="30" t="s">
        <v>26</v>
      </c>
      <c r="B26" s="303">
        <v>466385</v>
      </c>
      <c r="C26" s="303" t="s">
        <v>1387</v>
      </c>
      <c r="D26" s="304">
        <v>1201720</v>
      </c>
      <c r="E26" s="305">
        <v>42973</v>
      </c>
      <c r="F26" s="306">
        <v>42976</v>
      </c>
      <c r="G26" s="307" t="s">
        <v>28</v>
      </c>
      <c r="H26" s="308">
        <v>10117.5</v>
      </c>
    </row>
    <row r="27" s="1" customFormat="1" spans="1:8">
      <c r="A27" s="30" t="s">
        <v>26</v>
      </c>
      <c r="B27" s="303">
        <v>466387</v>
      </c>
      <c r="C27" s="303" t="s">
        <v>1388</v>
      </c>
      <c r="D27" s="304">
        <v>1201720</v>
      </c>
      <c r="E27" s="305">
        <v>42973</v>
      </c>
      <c r="F27" s="306">
        <v>42976</v>
      </c>
      <c r="G27" s="307" t="s">
        <v>28</v>
      </c>
      <c r="H27" s="308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309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303">
        <v>466552</v>
      </c>
      <c r="C44" s="610" t="s">
        <v>1404</v>
      </c>
      <c r="D44" s="304">
        <v>1216421</v>
      </c>
      <c r="E44" s="305">
        <v>42974</v>
      </c>
      <c r="F44" s="306">
        <v>42977</v>
      </c>
      <c r="G44" s="307" t="s">
        <v>28</v>
      </c>
      <c r="H44" s="308">
        <v>12112.5</v>
      </c>
    </row>
    <row r="45" s="1" customFormat="1" spans="1:8">
      <c r="A45" s="30" t="s">
        <v>26</v>
      </c>
      <c r="B45" s="303">
        <v>466554</v>
      </c>
      <c r="C45" s="303" t="s">
        <v>1405</v>
      </c>
      <c r="D45" s="304">
        <v>1216421</v>
      </c>
      <c r="E45" s="305">
        <v>42974</v>
      </c>
      <c r="F45" s="306">
        <v>42977</v>
      </c>
      <c r="G45" s="307" t="s">
        <v>28</v>
      </c>
      <c r="H45" s="308">
        <v>12112.5</v>
      </c>
    </row>
    <row r="46" s="1" customFormat="1" spans="1:8">
      <c r="A46" s="30" t="s">
        <v>26</v>
      </c>
      <c r="B46" s="611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611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273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273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273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595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595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595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595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596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596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273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612">
        <v>466688</v>
      </c>
      <c r="C58" s="297" t="s">
        <v>1415</v>
      </c>
      <c r="D58" s="298">
        <v>1220132</v>
      </c>
      <c r="E58" s="299">
        <v>42976</v>
      </c>
      <c r="F58" s="300">
        <v>42978</v>
      </c>
      <c r="G58" s="301" t="s">
        <v>28</v>
      </c>
      <c r="H58" s="302">
        <v>8500</v>
      </c>
    </row>
    <row r="59" s="1" customFormat="1" spans="1:8">
      <c r="A59" s="30" t="s">
        <v>26</v>
      </c>
      <c r="B59" s="612">
        <v>466689</v>
      </c>
      <c r="C59" s="297" t="s">
        <v>1416</v>
      </c>
      <c r="D59" s="298">
        <v>1220132</v>
      </c>
      <c r="E59" s="299">
        <v>42976</v>
      </c>
      <c r="F59" s="300">
        <v>42978</v>
      </c>
      <c r="G59" s="301" t="s">
        <v>28</v>
      </c>
      <c r="H59" s="302">
        <v>8500</v>
      </c>
    </row>
    <row r="60" s="1" customFormat="1" spans="1:8">
      <c r="A60" s="30" t="s">
        <v>26</v>
      </c>
      <c r="B60" s="273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273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613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613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273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273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273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273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611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611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611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611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595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595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273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273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273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273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273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273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614">
        <v>467047</v>
      </c>
      <c r="C80" s="303" t="s">
        <v>1435</v>
      </c>
      <c r="D80" s="304">
        <v>1208407</v>
      </c>
      <c r="E80" s="305">
        <v>42979</v>
      </c>
      <c r="F80" s="306">
        <v>42981</v>
      </c>
      <c r="G80" s="307" t="s">
        <v>28</v>
      </c>
      <c r="H80" s="308">
        <v>8370</v>
      </c>
    </row>
    <row r="81" s="1" customFormat="1" spans="1:8">
      <c r="A81" s="30" t="s">
        <v>26</v>
      </c>
      <c r="B81" s="614">
        <v>467048</v>
      </c>
      <c r="C81" s="303" t="s">
        <v>1436</v>
      </c>
      <c r="D81" s="304">
        <v>1208407</v>
      </c>
      <c r="E81" s="305">
        <v>42979</v>
      </c>
      <c r="F81" s="306">
        <v>42981</v>
      </c>
      <c r="G81" s="307" t="s">
        <v>28</v>
      </c>
      <c r="H81" s="308">
        <v>8370</v>
      </c>
    </row>
    <row r="82" s="1" customFormat="1" spans="1:8">
      <c r="A82" s="30" t="s">
        <v>26</v>
      </c>
      <c r="B82" s="273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273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273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273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273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273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273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273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273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273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273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273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273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273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273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595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595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595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273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596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596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273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273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273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273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273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273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273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273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273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273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273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613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613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273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273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273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273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273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273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273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273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273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273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273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55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74" t="s">
        <v>423</v>
      </c>
      <c r="B130" s="90"/>
      <c r="C130" s="175" t="s">
        <v>424</v>
      </c>
      <c r="D130" s="175" t="s">
        <v>424</v>
      </c>
      <c r="E130" s="175" t="s">
        <v>424</v>
      </c>
      <c r="F130" s="175" t="s">
        <v>424</v>
      </c>
      <c r="G130" s="175" t="s">
        <v>424</v>
      </c>
      <c r="H130" s="176" t="s">
        <v>90</v>
      </c>
    </row>
    <row r="131" customFormat="1" ht="12" customHeight="1" spans="1:8">
      <c r="A131" s="177" t="s">
        <v>425</v>
      </c>
      <c r="B131" s="177"/>
      <c r="C131" s="178" t="s">
        <v>85</v>
      </c>
      <c r="D131" s="179" t="s">
        <v>86</v>
      </c>
      <c r="E131" s="179" t="s">
        <v>87</v>
      </c>
      <c r="F131" s="179" t="s">
        <v>88</v>
      </c>
      <c r="G131" s="179" t="s">
        <v>89</v>
      </c>
      <c r="H131" s="375" t="s">
        <v>426</v>
      </c>
    </row>
    <row r="132" customFormat="1" ht="13.5" spans="1:8">
      <c r="A132" s="181">
        <f>H127</f>
        <v>1095517.5</v>
      </c>
      <c r="B132" s="93"/>
      <c r="C132" s="181">
        <v>0</v>
      </c>
      <c r="D132" s="181">
        <v>0</v>
      </c>
      <c r="E132" s="181">
        <v>0</v>
      </c>
      <c r="F132" s="181">
        <v>0</v>
      </c>
      <c r="G132" s="181">
        <v>0</v>
      </c>
      <c r="H132" s="376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83" t="s">
        <v>1157</v>
      </c>
    </row>
    <row r="138" customFormat="1" spans="3:4">
      <c r="C138" s="184"/>
      <c r="D138" s="184"/>
    </row>
    <row r="139" customFormat="1" ht="15.75" spans="3:3">
      <c r="C139" s="185" t="s">
        <v>1158</v>
      </c>
    </row>
    <row r="140" customFormat="1" spans="3:3">
      <c r="C140" s="186" t="s">
        <v>1207</v>
      </c>
    </row>
    <row r="141" customFormat="1" spans="3:4">
      <c r="C141" s="187" t="s">
        <v>1160</v>
      </c>
      <c r="D141" s="172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303">
        <v>468210</v>
      </c>
      <c r="C26" s="303" t="s">
        <v>1482</v>
      </c>
      <c r="D26" s="304">
        <v>1216979</v>
      </c>
      <c r="E26" s="305">
        <v>42986</v>
      </c>
      <c r="F26" s="306">
        <v>42990</v>
      </c>
      <c r="G26" s="307" t="s">
        <v>28</v>
      </c>
      <c r="H26" s="308">
        <v>12540</v>
      </c>
    </row>
    <row r="27" s="1" customFormat="1" spans="1:8">
      <c r="A27" s="30" t="s">
        <v>26</v>
      </c>
      <c r="B27" s="303">
        <v>468211</v>
      </c>
      <c r="C27" s="303" t="s">
        <v>1483</v>
      </c>
      <c r="D27" s="304">
        <v>1216979</v>
      </c>
      <c r="E27" s="305">
        <v>42986</v>
      </c>
      <c r="F27" s="306">
        <v>42990</v>
      </c>
      <c r="G27" s="307" t="s">
        <v>28</v>
      </c>
      <c r="H27" s="308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97">
        <v>468416</v>
      </c>
      <c r="C44" s="297" t="s">
        <v>1500</v>
      </c>
      <c r="D44" s="298">
        <v>1217760</v>
      </c>
      <c r="E44" s="299">
        <v>42990</v>
      </c>
      <c r="F44" s="300">
        <v>42992</v>
      </c>
      <c r="G44" s="301" t="s">
        <v>28</v>
      </c>
      <c r="H44" s="302">
        <v>8500</v>
      </c>
    </row>
    <row r="45" s="1" customFormat="1" spans="1:8">
      <c r="A45" s="30" t="s">
        <v>26</v>
      </c>
      <c r="B45" s="297">
        <v>468417</v>
      </c>
      <c r="C45" s="297" t="s">
        <v>1501</v>
      </c>
      <c r="D45" s="298">
        <v>1217760</v>
      </c>
      <c r="E45" s="299">
        <v>42990</v>
      </c>
      <c r="F45" s="300">
        <v>42992</v>
      </c>
      <c r="G45" s="301" t="s">
        <v>28</v>
      </c>
      <c r="H45" s="302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97">
        <v>468893</v>
      </c>
      <c r="C82" s="297" t="s">
        <v>1536</v>
      </c>
      <c r="D82" s="298">
        <v>1225280</v>
      </c>
      <c r="E82" s="299">
        <v>42994</v>
      </c>
      <c r="F82" s="300">
        <v>42997</v>
      </c>
      <c r="G82" s="301" t="s">
        <v>28</v>
      </c>
      <c r="H82" s="302">
        <v>9405</v>
      </c>
    </row>
    <row r="83" s="1" customFormat="1" spans="1:8">
      <c r="A83" s="30" t="s">
        <v>26</v>
      </c>
      <c r="B83" s="297">
        <v>468894</v>
      </c>
      <c r="C83" s="297" t="s">
        <v>1537</v>
      </c>
      <c r="D83" s="298">
        <v>1225280</v>
      </c>
      <c r="E83" s="299">
        <v>42994</v>
      </c>
      <c r="F83" s="300">
        <v>42997</v>
      </c>
      <c r="G83" s="301" t="s">
        <v>28</v>
      </c>
      <c r="H83" s="302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303">
        <v>468958</v>
      </c>
      <c r="C85" s="303" t="s">
        <v>1528</v>
      </c>
      <c r="D85" s="304">
        <v>1228968</v>
      </c>
      <c r="E85" s="305">
        <v>42996</v>
      </c>
      <c r="F85" s="306">
        <v>42997</v>
      </c>
      <c r="G85" s="307" t="s">
        <v>28</v>
      </c>
      <c r="H85" s="308">
        <v>3300</v>
      </c>
    </row>
    <row r="86" s="1" customFormat="1" spans="1:8">
      <c r="A86" s="30" t="s">
        <v>26</v>
      </c>
      <c r="B86" s="303">
        <v>468959</v>
      </c>
      <c r="C86" s="303" t="s">
        <v>1539</v>
      </c>
      <c r="D86" s="304">
        <v>1228968</v>
      </c>
      <c r="E86" s="305">
        <v>42996</v>
      </c>
      <c r="F86" s="306">
        <v>42997</v>
      </c>
      <c r="G86" s="307" t="s">
        <v>28</v>
      </c>
      <c r="H86" s="308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460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460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97">
        <v>469524</v>
      </c>
      <c r="C140" s="297" t="s">
        <v>1593</v>
      </c>
      <c r="D140" s="298">
        <v>1228294</v>
      </c>
      <c r="E140" s="299">
        <v>43000</v>
      </c>
      <c r="F140" s="300">
        <v>43003</v>
      </c>
      <c r="G140" s="301" t="s">
        <v>28</v>
      </c>
      <c r="H140" s="302">
        <v>9405</v>
      </c>
    </row>
    <row r="141" s="1" customFormat="1" spans="1:8">
      <c r="A141" s="30" t="s">
        <v>26</v>
      </c>
      <c r="B141" s="297">
        <v>469526</v>
      </c>
      <c r="C141" s="297" t="s">
        <v>1594</v>
      </c>
      <c r="D141" s="298">
        <v>1228294</v>
      </c>
      <c r="E141" s="299">
        <v>43000</v>
      </c>
      <c r="F141" s="300">
        <v>43003</v>
      </c>
      <c r="G141" s="301" t="s">
        <v>28</v>
      </c>
      <c r="H141" s="302">
        <v>9405</v>
      </c>
    </row>
    <row r="142" s="1" customFormat="1" spans="1:8">
      <c r="A142" s="30" t="s">
        <v>26</v>
      </c>
      <c r="B142" s="297">
        <v>469527</v>
      </c>
      <c r="C142" s="297" t="s">
        <v>1595</v>
      </c>
      <c r="D142" s="298">
        <v>1228294</v>
      </c>
      <c r="E142" s="299">
        <v>43000</v>
      </c>
      <c r="F142" s="300">
        <v>43003</v>
      </c>
      <c r="G142" s="301" t="s">
        <v>28</v>
      </c>
      <c r="H142" s="302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309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309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309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309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309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309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309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309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309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309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309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309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309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309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309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309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309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309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309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309"/>
    </row>
    <row r="163" s="1" customFormat="1" spans="1:8">
      <c r="A163" s="30"/>
      <c r="B163" s="273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55"/>
      <c r="D164" s="71"/>
      <c r="E164" s="72"/>
      <c r="F164" s="73"/>
      <c r="G164" s="74" t="s">
        <v>80</v>
      </c>
      <c r="H164" s="75">
        <f>SUM(H22:H163)</f>
        <v>1469275</v>
      </c>
      <c r="I164" s="170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74" t="s">
        <v>423</v>
      </c>
      <c r="B167" s="90"/>
      <c r="C167" s="175" t="s">
        <v>424</v>
      </c>
      <c r="D167" s="175" t="s">
        <v>424</v>
      </c>
      <c r="E167" s="175" t="s">
        <v>424</v>
      </c>
      <c r="F167" s="175" t="s">
        <v>424</v>
      </c>
      <c r="G167" s="175" t="s">
        <v>424</v>
      </c>
      <c r="H167" s="176" t="s">
        <v>90</v>
      </c>
    </row>
    <row r="168" customFormat="1" ht="12" customHeight="1" spans="1:8">
      <c r="A168" s="177" t="s">
        <v>425</v>
      </c>
      <c r="B168" s="177"/>
      <c r="C168" s="178" t="s">
        <v>85</v>
      </c>
      <c r="D168" s="179" t="s">
        <v>86</v>
      </c>
      <c r="E168" s="179" t="s">
        <v>87</v>
      </c>
      <c r="F168" s="179" t="s">
        <v>88</v>
      </c>
      <c r="G168" s="179" t="s">
        <v>89</v>
      </c>
      <c r="H168" s="375" t="s">
        <v>426</v>
      </c>
    </row>
    <row r="169" customFormat="1" ht="13.5" spans="1:8">
      <c r="A169" s="181">
        <f>H164</f>
        <v>1469275</v>
      </c>
      <c r="B169" s="93"/>
      <c r="C169" s="181">
        <v>0</v>
      </c>
      <c r="D169" s="181">
        <v>0</v>
      </c>
      <c r="E169" s="181">
        <v>0</v>
      </c>
      <c r="F169" s="181">
        <v>0</v>
      </c>
      <c r="G169" s="181">
        <v>0</v>
      </c>
      <c r="H169" s="376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183" t="s">
        <v>1157</v>
      </c>
    </row>
    <row r="175" customFormat="1" spans="3:4">
      <c r="C175" s="184"/>
      <c r="D175" s="184"/>
    </row>
    <row r="176" customFormat="1" ht="15.75" spans="3:3">
      <c r="C176" s="185" t="s">
        <v>1158</v>
      </c>
    </row>
    <row r="177" customFormat="1" spans="3:3">
      <c r="C177" s="186" t="s">
        <v>1207</v>
      </c>
    </row>
    <row r="178" customFormat="1" spans="3:4">
      <c r="C178" s="187" t="s">
        <v>1160</v>
      </c>
      <c r="D178" s="172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303">
        <v>469851</v>
      </c>
      <c r="C34" s="303" t="s">
        <v>1629</v>
      </c>
      <c r="D34" s="304">
        <v>1220648</v>
      </c>
      <c r="E34" s="305">
        <v>43004</v>
      </c>
      <c r="F34" s="306">
        <v>43006</v>
      </c>
      <c r="G34" s="307" t="s">
        <v>28</v>
      </c>
      <c r="H34" s="308">
        <v>8000</v>
      </c>
    </row>
    <row r="35" s="1" customFormat="1" spans="1:8">
      <c r="A35" s="30" t="s">
        <v>26</v>
      </c>
      <c r="B35" s="303">
        <v>469852</v>
      </c>
      <c r="C35" s="303" t="s">
        <v>1630</v>
      </c>
      <c r="D35" s="304">
        <v>1220648</v>
      </c>
      <c r="E35" s="305">
        <v>43004</v>
      </c>
      <c r="F35" s="306">
        <v>43006</v>
      </c>
      <c r="G35" s="307" t="s">
        <v>28</v>
      </c>
      <c r="H35" s="308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380">
        <v>469969</v>
      </c>
      <c r="C38" s="380" t="s">
        <v>1631</v>
      </c>
      <c r="D38" s="381">
        <v>1223848</v>
      </c>
      <c r="E38" s="382">
        <v>43004</v>
      </c>
      <c r="F38" s="383">
        <v>43007</v>
      </c>
      <c r="G38" s="384" t="s">
        <v>28</v>
      </c>
      <c r="H38" s="385">
        <v>9405</v>
      </c>
    </row>
    <row r="39" s="1" customFormat="1" spans="1:8">
      <c r="A39" s="30" t="s">
        <v>26</v>
      </c>
      <c r="B39" s="380">
        <v>469970</v>
      </c>
      <c r="C39" s="380" t="s">
        <v>1632</v>
      </c>
      <c r="D39" s="381">
        <v>1223848</v>
      </c>
      <c r="E39" s="382">
        <v>43004</v>
      </c>
      <c r="F39" s="383">
        <v>43007</v>
      </c>
      <c r="G39" s="384" t="s">
        <v>28</v>
      </c>
      <c r="H39" s="385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380">
        <v>470099</v>
      </c>
      <c r="C48" s="380" t="s">
        <v>1640</v>
      </c>
      <c r="D48" s="381">
        <v>1216576</v>
      </c>
      <c r="E48" s="382">
        <v>43005</v>
      </c>
      <c r="F48" s="383">
        <v>43008</v>
      </c>
      <c r="G48" s="384" t="s">
        <v>28</v>
      </c>
      <c r="H48" s="385">
        <v>12112.5</v>
      </c>
    </row>
    <row r="49" s="1" customFormat="1" spans="1:8">
      <c r="A49" s="30" t="s">
        <v>26</v>
      </c>
      <c r="B49" s="380">
        <v>470100</v>
      </c>
      <c r="C49" s="380" t="s">
        <v>593</v>
      </c>
      <c r="D49" s="381">
        <v>1216576</v>
      </c>
      <c r="E49" s="382">
        <v>43005</v>
      </c>
      <c r="F49" s="383">
        <v>43008</v>
      </c>
      <c r="G49" s="384" t="s">
        <v>28</v>
      </c>
      <c r="H49" s="385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380">
        <v>470729</v>
      </c>
      <c r="C83" s="380" t="s">
        <v>1670</v>
      </c>
      <c r="D83" s="381">
        <v>1204974</v>
      </c>
      <c r="E83" s="382">
        <v>43009</v>
      </c>
      <c r="F83" s="383">
        <v>43012</v>
      </c>
      <c r="G83" s="384" t="s">
        <v>28</v>
      </c>
      <c r="H83" s="385">
        <v>9547.5</v>
      </c>
    </row>
    <row r="84" s="1" customFormat="1" spans="1:8">
      <c r="A84" s="30" t="s">
        <v>26</v>
      </c>
      <c r="B84" s="380">
        <v>470731</v>
      </c>
      <c r="C84" s="380" t="s">
        <v>1671</v>
      </c>
      <c r="D84" s="381">
        <v>1204974</v>
      </c>
      <c r="E84" s="382">
        <v>43009</v>
      </c>
      <c r="F84" s="383">
        <v>43012</v>
      </c>
      <c r="G84" s="384" t="s">
        <v>28</v>
      </c>
      <c r="H84" s="385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97">
        <v>470875</v>
      </c>
      <c r="C96" s="297" t="s">
        <v>1682</v>
      </c>
      <c r="D96" s="298">
        <v>1219006</v>
      </c>
      <c r="E96" s="299">
        <v>43011</v>
      </c>
      <c r="F96" s="300">
        <v>43013</v>
      </c>
      <c r="G96" s="301" t="s">
        <v>28</v>
      </c>
      <c r="H96" s="302">
        <v>6930</v>
      </c>
    </row>
    <row r="97" s="1" customFormat="1" spans="1:8">
      <c r="A97" s="30" t="s">
        <v>26</v>
      </c>
      <c r="B97" s="297">
        <v>470876</v>
      </c>
      <c r="C97" s="297" t="s">
        <v>1683</v>
      </c>
      <c r="D97" s="298">
        <v>1219006</v>
      </c>
      <c r="E97" s="299">
        <v>43011</v>
      </c>
      <c r="F97" s="300">
        <v>43013</v>
      </c>
      <c r="G97" s="301" t="s">
        <v>28</v>
      </c>
      <c r="H97" s="302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380">
        <v>471045</v>
      </c>
      <c r="C110" s="380" t="s">
        <v>1694</v>
      </c>
      <c r="D110" s="381">
        <v>1219059</v>
      </c>
      <c r="E110" s="382">
        <v>43012</v>
      </c>
      <c r="F110" s="383">
        <v>43014</v>
      </c>
      <c r="G110" s="384" t="s">
        <v>28</v>
      </c>
      <c r="H110" s="385">
        <v>6930</v>
      </c>
    </row>
    <row r="111" s="1" customFormat="1" spans="1:8">
      <c r="A111" s="30" t="s">
        <v>26</v>
      </c>
      <c r="B111" s="380">
        <v>471047</v>
      </c>
      <c r="C111" s="380" t="s">
        <v>576</v>
      </c>
      <c r="D111" s="381">
        <v>1219059</v>
      </c>
      <c r="E111" s="382">
        <v>43012</v>
      </c>
      <c r="F111" s="383">
        <v>43014</v>
      </c>
      <c r="G111" s="384" t="s">
        <v>28</v>
      </c>
      <c r="H111" s="385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97">
        <v>471100</v>
      </c>
      <c r="C120" s="297" t="s">
        <v>1703</v>
      </c>
      <c r="D120" s="298">
        <v>1216721</v>
      </c>
      <c r="E120" s="299">
        <v>43011</v>
      </c>
      <c r="F120" s="300">
        <v>43014</v>
      </c>
      <c r="G120" s="301" t="s">
        <v>28</v>
      </c>
      <c r="H120" s="302">
        <v>12112.5</v>
      </c>
    </row>
    <row r="121" s="1" customFormat="1" spans="1:8">
      <c r="A121" s="30" t="s">
        <v>26</v>
      </c>
      <c r="B121" s="297">
        <v>471103</v>
      </c>
      <c r="C121" s="297" t="s">
        <v>1704</v>
      </c>
      <c r="D121" s="298">
        <v>1216721</v>
      </c>
      <c r="E121" s="299">
        <v>43011</v>
      </c>
      <c r="F121" s="300">
        <v>43014</v>
      </c>
      <c r="G121" s="301" t="s">
        <v>28</v>
      </c>
      <c r="H121" s="302">
        <v>12112.5</v>
      </c>
    </row>
    <row r="122" s="1" customFormat="1" spans="1:8">
      <c r="A122" s="30" t="s">
        <v>26</v>
      </c>
      <c r="B122" s="297">
        <v>471106</v>
      </c>
      <c r="C122" s="297" t="s">
        <v>1705</v>
      </c>
      <c r="D122" s="298">
        <v>1216721</v>
      </c>
      <c r="E122" s="299">
        <v>43011</v>
      </c>
      <c r="F122" s="300">
        <v>43014</v>
      </c>
      <c r="G122" s="301" t="s">
        <v>28</v>
      </c>
      <c r="H122" s="302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309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309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309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309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309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309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309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309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309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309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309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309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309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309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309"/>
    </row>
    <row r="158" s="1" customFormat="1" spans="1:8">
      <c r="A158" s="30"/>
      <c r="B158" s="273"/>
      <c r="C158" s="66"/>
      <c r="D158" s="31"/>
      <c r="E158" s="32"/>
      <c r="F158" s="33"/>
      <c r="G158" s="68"/>
      <c r="H158" s="35"/>
    </row>
    <row r="159" s="1" customFormat="1" ht="17.4" customHeight="1" spans="1:9">
      <c r="A159" s="600" t="s">
        <v>82</v>
      </c>
      <c r="B159" s="601"/>
      <c r="C159" s="602"/>
      <c r="D159" s="603"/>
      <c r="E159" s="604"/>
      <c r="F159" s="605"/>
      <c r="G159" s="606" t="s">
        <v>80</v>
      </c>
      <c r="H159" s="607">
        <f>SUM(H22:H158)</f>
        <v>1424807.5</v>
      </c>
      <c r="I159" s="170" t="s">
        <v>1739</v>
      </c>
    </row>
    <row r="160" s="1" customFormat="1" spans="1:9">
      <c r="A160" s="608"/>
      <c r="B160" s="601"/>
      <c r="C160" s="609"/>
      <c r="D160" s="603">
        <v>1194331</v>
      </c>
      <c r="E160" s="604"/>
      <c r="F160" s="605"/>
      <c r="G160" s="606"/>
      <c r="H160" s="607">
        <v>-8100</v>
      </c>
      <c r="I160" s="358" t="s">
        <v>1740</v>
      </c>
    </row>
    <row r="161" s="1" customFormat="1" spans="1:9">
      <c r="A161" s="608"/>
      <c r="B161" s="601"/>
      <c r="C161" s="609"/>
      <c r="D161" s="603"/>
      <c r="E161" s="604"/>
      <c r="F161" s="605"/>
      <c r="G161" s="606"/>
      <c r="H161" s="607">
        <f>H159+H160</f>
        <v>1416707.5</v>
      </c>
      <c r="I161" s="358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74" t="s">
        <v>423</v>
      </c>
      <c r="B163" s="90"/>
      <c r="C163" s="175" t="s">
        <v>424</v>
      </c>
      <c r="D163" s="175" t="s">
        <v>424</v>
      </c>
      <c r="E163" s="175" t="s">
        <v>424</v>
      </c>
      <c r="F163" s="175" t="s">
        <v>424</v>
      </c>
      <c r="G163" s="175" t="s">
        <v>424</v>
      </c>
      <c r="H163" s="176" t="s">
        <v>90</v>
      </c>
    </row>
    <row r="164" customFormat="1" ht="12" customHeight="1" spans="1:8">
      <c r="A164" s="177" t="s">
        <v>425</v>
      </c>
      <c r="B164" s="177"/>
      <c r="C164" s="178" t="s">
        <v>85</v>
      </c>
      <c r="D164" s="179" t="s">
        <v>86</v>
      </c>
      <c r="E164" s="179" t="s">
        <v>87</v>
      </c>
      <c r="F164" s="179" t="s">
        <v>88</v>
      </c>
      <c r="G164" s="179" t="s">
        <v>89</v>
      </c>
      <c r="H164" s="375" t="s">
        <v>426</v>
      </c>
    </row>
    <row r="165" customFormat="1" ht="13.5" spans="1:8">
      <c r="A165" s="181">
        <f>H159</f>
        <v>1424807.5</v>
      </c>
      <c r="B165" s="93"/>
      <c r="C165" s="181">
        <v>0</v>
      </c>
      <c r="D165" s="181">
        <v>0</v>
      </c>
      <c r="E165" s="181">
        <v>0</v>
      </c>
      <c r="F165" s="181">
        <v>0</v>
      </c>
      <c r="G165" s="181">
        <v>0</v>
      </c>
      <c r="H165" s="376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183" t="s">
        <v>1157</v>
      </c>
    </row>
    <row r="171" customFormat="1" spans="3:4">
      <c r="C171" s="184"/>
      <c r="D171" s="184"/>
    </row>
    <row r="172" customFormat="1" ht="15.75" spans="3:3">
      <c r="C172" s="185" t="s">
        <v>1158</v>
      </c>
    </row>
    <row r="173" customFormat="1" spans="3:3">
      <c r="C173" s="186" t="s">
        <v>1207</v>
      </c>
    </row>
    <row r="174" customFormat="1" spans="3:4">
      <c r="C174" s="187" t="s">
        <v>1160</v>
      </c>
      <c r="D174" s="172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97">
        <v>471866</v>
      </c>
      <c r="C43" s="297" t="s">
        <v>1762</v>
      </c>
      <c r="D43" s="298">
        <v>1216507</v>
      </c>
      <c r="E43" s="299">
        <v>43014</v>
      </c>
      <c r="F43" s="300">
        <v>43019</v>
      </c>
      <c r="G43" s="301" t="s">
        <v>28</v>
      </c>
      <c r="H43" s="302">
        <v>15975</v>
      </c>
    </row>
    <row r="44" s="1" customFormat="1" spans="1:8">
      <c r="A44" s="30" t="s">
        <v>26</v>
      </c>
      <c r="B44" s="297">
        <v>471867</v>
      </c>
      <c r="C44" s="297" t="s">
        <v>1763</v>
      </c>
      <c r="D44" s="298">
        <v>1216507</v>
      </c>
      <c r="E44" s="299">
        <v>43014</v>
      </c>
      <c r="F44" s="300">
        <v>43019</v>
      </c>
      <c r="G44" s="301" t="s">
        <v>28</v>
      </c>
      <c r="H44" s="302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97">
        <v>472508</v>
      </c>
      <c r="C100" s="297" t="s">
        <v>1812</v>
      </c>
      <c r="D100" s="298">
        <v>1231985</v>
      </c>
      <c r="E100" s="299">
        <v>43022</v>
      </c>
      <c r="F100" s="300">
        <v>43025</v>
      </c>
      <c r="G100" s="301" t="s">
        <v>28</v>
      </c>
      <c r="H100" s="302">
        <v>11400</v>
      </c>
    </row>
    <row r="101" s="1" customFormat="1" spans="1:8">
      <c r="A101" s="30" t="s">
        <v>26</v>
      </c>
      <c r="B101" s="297">
        <v>472509</v>
      </c>
      <c r="C101" s="297" t="s">
        <v>1813</v>
      </c>
      <c r="D101" s="298">
        <v>1231985</v>
      </c>
      <c r="E101" s="299">
        <v>43022</v>
      </c>
      <c r="F101" s="300">
        <v>43025</v>
      </c>
      <c r="G101" s="301" t="s">
        <v>28</v>
      </c>
      <c r="H101" s="302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97">
        <v>473351</v>
      </c>
      <c r="C142" s="297" t="s">
        <v>1850</v>
      </c>
      <c r="D142" s="298">
        <v>1222149</v>
      </c>
      <c r="E142" s="299">
        <v>43028</v>
      </c>
      <c r="F142" s="300">
        <v>43032</v>
      </c>
      <c r="G142" s="301" t="s">
        <v>28</v>
      </c>
      <c r="H142" s="302">
        <v>12540</v>
      </c>
    </row>
    <row r="143" s="1" customFormat="1" spans="1:9">
      <c r="A143" s="30" t="s">
        <v>26</v>
      </c>
      <c r="B143" s="297">
        <v>473352</v>
      </c>
      <c r="C143" s="297" t="s">
        <v>1851</v>
      </c>
      <c r="D143" s="298">
        <v>1222149</v>
      </c>
      <c r="E143" s="299">
        <v>43028</v>
      </c>
      <c r="F143" s="300">
        <v>43032</v>
      </c>
      <c r="G143" s="301" t="s">
        <v>28</v>
      </c>
      <c r="H143" s="302">
        <v>12540</v>
      </c>
      <c r="I143" s="309"/>
    </row>
    <row r="144" s="1" customFormat="1" spans="1:9">
      <c r="A144" s="30" t="s">
        <v>26</v>
      </c>
      <c r="B144" s="297">
        <v>473353</v>
      </c>
      <c r="C144" s="297" t="s">
        <v>1852</v>
      </c>
      <c r="D144" s="298">
        <v>1222149</v>
      </c>
      <c r="E144" s="299">
        <v>43028</v>
      </c>
      <c r="F144" s="300">
        <v>43032</v>
      </c>
      <c r="G144" s="301" t="s">
        <v>28</v>
      </c>
      <c r="H144" s="302">
        <v>12540</v>
      </c>
      <c r="I144" s="309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309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309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309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309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309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309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309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309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309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309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309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309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309"/>
    </row>
    <row r="158" s="1" customFormat="1" spans="1:9">
      <c r="A158" s="30" t="s">
        <v>26</v>
      </c>
      <c r="B158" s="297">
        <v>473499</v>
      </c>
      <c r="C158" s="297" t="s">
        <v>1863</v>
      </c>
      <c r="D158" s="298">
        <v>1219439</v>
      </c>
      <c r="E158" s="299">
        <v>43030</v>
      </c>
      <c r="F158" s="300">
        <v>43033</v>
      </c>
      <c r="G158" s="301" t="s">
        <v>28</v>
      </c>
      <c r="H158" s="302">
        <v>11400</v>
      </c>
      <c r="I158" s="309"/>
    </row>
    <row r="159" s="1" customFormat="1" spans="1:9">
      <c r="A159" s="30" t="s">
        <v>26</v>
      </c>
      <c r="B159" s="297">
        <v>473500</v>
      </c>
      <c r="C159" s="297" t="s">
        <v>1864</v>
      </c>
      <c r="D159" s="298">
        <v>1219439</v>
      </c>
      <c r="E159" s="299">
        <v>43030</v>
      </c>
      <c r="F159" s="300">
        <v>43033</v>
      </c>
      <c r="G159" s="301" t="s">
        <v>28</v>
      </c>
      <c r="H159" s="302">
        <v>11400</v>
      </c>
      <c r="I159" s="309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309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309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309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309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309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309"/>
    </row>
    <row r="166" s="1" customFormat="1" spans="1:9">
      <c r="A166" s="30" t="s">
        <v>26</v>
      </c>
      <c r="B166" s="297">
        <v>473633</v>
      </c>
      <c r="C166" s="297" t="s">
        <v>1871</v>
      </c>
      <c r="D166" s="298">
        <v>1229386</v>
      </c>
      <c r="E166" s="299">
        <v>43030</v>
      </c>
      <c r="F166" s="300">
        <v>43034</v>
      </c>
      <c r="G166" s="301" t="s">
        <v>28</v>
      </c>
      <c r="H166" s="302">
        <v>15200</v>
      </c>
      <c r="I166" s="309"/>
    </row>
    <row r="167" s="1" customFormat="1" spans="1:9">
      <c r="A167" s="30" t="s">
        <v>26</v>
      </c>
      <c r="B167" s="297">
        <v>473662</v>
      </c>
      <c r="C167" s="297" t="s">
        <v>1872</v>
      </c>
      <c r="D167" s="298">
        <v>1229386</v>
      </c>
      <c r="E167" s="299">
        <v>43030</v>
      </c>
      <c r="F167" s="300">
        <v>43034</v>
      </c>
      <c r="G167" s="301" t="s">
        <v>28</v>
      </c>
      <c r="H167" s="302">
        <v>15200</v>
      </c>
      <c r="I167" s="309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309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309"/>
    </row>
    <row r="170" s="1" customFormat="1" spans="1:8">
      <c r="A170" s="30"/>
      <c r="B170" s="273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55"/>
      <c r="D171" s="71"/>
      <c r="E171" s="72"/>
      <c r="F171" s="73"/>
      <c r="G171" s="74" t="s">
        <v>80</v>
      </c>
      <c r="H171" s="75">
        <f>SUM(H22:H170)</f>
        <v>1563680</v>
      </c>
      <c r="I171" s="599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74" t="s">
        <v>423</v>
      </c>
      <c r="B174" s="90"/>
      <c r="C174" s="175" t="s">
        <v>424</v>
      </c>
      <c r="D174" s="175" t="s">
        <v>424</v>
      </c>
      <c r="E174" s="175" t="s">
        <v>424</v>
      </c>
      <c r="F174" s="175" t="s">
        <v>424</v>
      </c>
      <c r="G174" s="175" t="s">
        <v>424</v>
      </c>
      <c r="H174" s="176" t="s">
        <v>90</v>
      </c>
    </row>
    <row r="175" customFormat="1" ht="12" customHeight="1" spans="1:8">
      <c r="A175" s="177" t="s">
        <v>425</v>
      </c>
      <c r="B175" s="177"/>
      <c r="C175" s="178" t="s">
        <v>85</v>
      </c>
      <c r="D175" s="179" t="s">
        <v>86</v>
      </c>
      <c r="E175" s="179" t="s">
        <v>87</v>
      </c>
      <c r="F175" s="179" t="s">
        <v>88</v>
      </c>
      <c r="G175" s="179" t="s">
        <v>89</v>
      </c>
      <c r="H175" s="375" t="s">
        <v>426</v>
      </c>
    </row>
    <row r="176" customFormat="1" ht="13.5" spans="1:8">
      <c r="A176" s="181">
        <f>H171</f>
        <v>1563680</v>
      </c>
      <c r="B176" s="93"/>
      <c r="C176" s="181">
        <v>0</v>
      </c>
      <c r="D176" s="181">
        <v>0</v>
      </c>
      <c r="E176" s="181">
        <v>0</v>
      </c>
      <c r="F176" s="181">
        <v>0</v>
      </c>
      <c r="G176" s="181">
        <v>0</v>
      </c>
      <c r="H176" s="376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183" t="s">
        <v>1157</v>
      </c>
    </row>
    <row r="182" customFormat="1" spans="3:4">
      <c r="C182" s="184"/>
      <c r="D182" s="184"/>
    </row>
    <row r="183" customFormat="1" ht="15.75" spans="3:3">
      <c r="C183" s="185" t="s">
        <v>1158</v>
      </c>
    </row>
    <row r="184" customFormat="1" spans="3:3">
      <c r="C184" s="186" t="s">
        <v>1207</v>
      </c>
    </row>
    <row r="185" customFormat="1" spans="3:4">
      <c r="C185" s="187" t="s">
        <v>1160</v>
      </c>
      <c r="D185" s="172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  <c r="L21" s="139"/>
      <c r="M21" s="139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139"/>
      <c r="M22" s="139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139"/>
      <c r="M23" s="139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139"/>
      <c r="M24" s="139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139"/>
      <c r="M25" s="139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139"/>
      <c r="M26" s="139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139"/>
      <c r="M27" s="139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139"/>
      <c r="M28" s="139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139"/>
      <c r="M29" s="139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139"/>
      <c r="M30" s="139"/>
    </row>
    <row r="31" s="1" customFormat="1" spans="1:13">
      <c r="A31" s="30" t="s">
        <v>26</v>
      </c>
      <c r="B31" s="58">
        <v>473741</v>
      </c>
      <c r="C31" s="58" t="s">
        <v>388</v>
      </c>
      <c r="D31" s="280">
        <v>1237673</v>
      </c>
      <c r="E31" s="281">
        <v>43034</v>
      </c>
      <c r="F31" s="282">
        <v>43035</v>
      </c>
      <c r="G31" s="283" t="s">
        <v>28</v>
      </c>
      <c r="H31" s="284">
        <v>3100</v>
      </c>
      <c r="L31" s="139"/>
      <c r="M31" s="139"/>
    </row>
    <row r="32" s="1" customFormat="1" spans="1:13">
      <c r="A32" s="30" t="s">
        <v>26</v>
      </c>
      <c r="B32" s="58">
        <v>473744</v>
      </c>
      <c r="C32" s="58" t="s">
        <v>1883</v>
      </c>
      <c r="D32" s="280">
        <v>1237673</v>
      </c>
      <c r="E32" s="281">
        <v>43034</v>
      </c>
      <c r="F32" s="282">
        <v>43035</v>
      </c>
      <c r="G32" s="283" t="s">
        <v>28</v>
      </c>
      <c r="H32" s="284">
        <v>3100</v>
      </c>
      <c r="L32" s="139"/>
      <c r="M32" s="139"/>
    </row>
    <row r="33" s="1" customFormat="1" spans="1:13">
      <c r="A33" s="30" t="s">
        <v>26</v>
      </c>
      <c r="B33" s="303">
        <v>473748</v>
      </c>
      <c r="C33" s="303" t="s">
        <v>1884</v>
      </c>
      <c r="D33" s="304">
        <v>1230915</v>
      </c>
      <c r="E33" s="305">
        <v>43032</v>
      </c>
      <c r="F33" s="306">
        <v>43035</v>
      </c>
      <c r="G33" s="307" t="s">
        <v>28</v>
      </c>
      <c r="H33" s="308">
        <v>9405</v>
      </c>
      <c r="L33" s="139"/>
      <c r="M33" s="139"/>
    </row>
    <row r="34" s="1" customFormat="1" spans="1:13">
      <c r="A34" s="30" t="s">
        <v>26</v>
      </c>
      <c r="B34" s="303">
        <v>473749</v>
      </c>
      <c r="C34" s="303" t="s">
        <v>1885</v>
      </c>
      <c r="D34" s="304">
        <v>1230915</v>
      </c>
      <c r="E34" s="305">
        <v>43032</v>
      </c>
      <c r="F34" s="306">
        <v>43035</v>
      </c>
      <c r="G34" s="307" t="s">
        <v>28</v>
      </c>
      <c r="H34" s="308">
        <v>9405</v>
      </c>
      <c r="L34" s="139"/>
      <c r="M34" s="139"/>
    </row>
    <row r="35" s="1" customFormat="1" spans="1:13">
      <c r="A35" s="30" t="s">
        <v>26</v>
      </c>
      <c r="B35" s="303">
        <v>473750</v>
      </c>
      <c r="C35" s="303" t="s">
        <v>1886</v>
      </c>
      <c r="D35" s="304">
        <v>1230915</v>
      </c>
      <c r="E35" s="305">
        <v>43032</v>
      </c>
      <c r="F35" s="306">
        <v>43035</v>
      </c>
      <c r="G35" s="307" t="s">
        <v>28</v>
      </c>
      <c r="H35" s="308">
        <v>9405</v>
      </c>
      <c r="L35" s="139"/>
      <c r="M35" s="139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139"/>
      <c r="M36" s="139"/>
    </row>
    <row r="37" s="1" customFormat="1" spans="1:13">
      <c r="A37" s="30" t="s">
        <v>26</v>
      </c>
      <c r="B37" s="50">
        <v>473865</v>
      </c>
      <c r="C37" s="50" t="s">
        <v>1888</v>
      </c>
      <c r="D37" s="275">
        <v>1236632</v>
      </c>
      <c r="E37" s="276">
        <v>43034</v>
      </c>
      <c r="F37" s="277">
        <v>43036</v>
      </c>
      <c r="G37" s="278" t="s">
        <v>28</v>
      </c>
      <c r="H37" s="279">
        <v>6600</v>
      </c>
      <c r="L37" s="139"/>
      <c r="M37" s="139"/>
    </row>
    <row r="38" s="1" customFormat="1" spans="1:13">
      <c r="A38" s="30" t="s">
        <v>26</v>
      </c>
      <c r="B38" s="50">
        <v>473867</v>
      </c>
      <c r="C38" s="50" t="s">
        <v>1889</v>
      </c>
      <c r="D38" s="275">
        <v>1236632</v>
      </c>
      <c r="E38" s="276">
        <v>43034</v>
      </c>
      <c r="F38" s="277">
        <v>43036</v>
      </c>
      <c r="G38" s="278" t="s">
        <v>28</v>
      </c>
      <c r="H38" s="279">
        <v>6600</v>
      </c>
      <c r="L38" s="139"/>
      <c r="M38" s="139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139"/>
      <c r="M39" s="139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139"/>
      <c r="M40" s="139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139"/>
      <c r="M41" s="139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139"/>
      <c r="M42" s="139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139"/>
      <c r="M43" s="139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139"/>
      <c r="M44" s="139"/>
    </row>
    <row r="45" s="1" customFormat="1" spans="1:13">
      <c r="A45" s="30" t="s">
        <v>26</v>
      </c>
      <c r="B45" s="380">
        <v>473894</v>
      </c>
      <c r="C45" s="380" t="s">
        <v>1883</v>
      </c>
      <c r="D45" s="381">
        <v>1238300</v>
      </c>
      <c r="E45" s="382">
        <v>43035</v>
      </c>
      <c r="F45" s="383">
        <v>43036</v>
      </c>
      <c r="G45" s="384" t="s">
        <v>28</v>
      </c>
      <c r="H45" s="385">
        <v>3300</v>
      </c>
      <c r="L45" s="139"/>
      <c r="M45" s="139"/>
    </row>
    <row r="46" s="1" customFormat="1" spans="1:13">
      <c r="A46" s="30" t="s">
        <v>26</v>
      </c>
      <c r="B46" s="380">
        <v>473895</v>
      </c>
      <c r="C46" s="380" t="s">
        <v>388</v>
      </c>
      <c r="D46" s="381">
        <v>1238300</v>
      </c>
      <c r="E46" s="382">
        <v>43035</v>
      </c>
      <c r="F46" s="383">
        <v>43036</v>
      </c>
      <c r="G46" s="384" t="s">
        <v>28</v>
      </c>
      <c r="H46" s="385">
        <v>3300</v>
      </c>
      <c r="L46" s="139"/>
      <c r="M46" s="139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139"/>
      <c r="M47" s="139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139"/>
      <c r="M48" s="139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139"/>
      <c r="M49" s="139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139"/>
      <c r="M50" s="139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139"/>
      <c r="M51" s="139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139"/>
      <c r="M52" s="139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139"/>
      <c r="M53" s="139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139"/>
      <c r="M54" s="139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139"/>
      <c r="M55" s="139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139"/>
      <c r="M56" s="139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139"/>
      <c r="M57" s="139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139"/>
      <c r="M58" s="139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139"/>
      <c r="M59" s="139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139"/>
      <c r="M60" s="139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139"/>
      <c r="M61" s="139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139"/>
      <c r="M62" s="139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139"/>
      <c r="M63" s="139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139"/>
      <c r="M64" s="139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139"/>
      <c r="M65" s="139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139"/>
      <c r="M66" s="139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139"/>
      <c r="M67" s="139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139"/>
      <c r="M68" s="139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139"/>
      <c r="M69" s="139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139"/>
      <c r="M70" s="139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139"/>
      <c r="M71" s="139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139"/>
      <c r="M72" s="139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139"/>
      <c r="M73" s="139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139"/>
      <c r="M74" s="139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139"/>
      <c r="M75" s="139"/>
    </row>
    <row r="76" s="1" customFormat="1" spans="1:13">
      <c r="A76" s="30" t="s">
        <v>26</v>
      </c>
      <c r="B76" s="297">
        <v>474296</v>
      </c>
      <c r="C76" s="297" t="s">
        <v>1922</v>
      </c>
      <c r="D76" s="298">
        <v>1234955</v>
      </c>
      <c r="E76" s="299">
        <v>43034</v>
      </c>
      <c r="F76" s="300">
        <v>43039</v>
      </c>
      <c r="G76" s="301" t="s">
        <v>28</v>
      </c>
      <c r="H76" s="302">
        <v>14850</v>
      </c>
      <c r="L76" s="139"/>
      <c r="M76" s="139"/>
    </row>
    <row r="77" s="1" customFormat="1" spans="1:13">
      <c r="A77" s="30" t="s">
        <v>26</v>
      </c>
      <c r="B77" s="297">
        <v>474297</v>
      </c>
      <c r="C77" s="297" t="s">
        <v>1923</v>
      </c>
      <c r="D77" s="298">
        <v>1234955</v>
      </c>
      <c r="E77" s="299">
        <v>43034</v>
      </c>
      <c r="F77" s="300">
        <v>43039</v>
      </c>
      <c r="G77" s="301" t="s">
        <v>28</v>
      </c>
      <c r="H77" s="302">
        <v>14850</v>
      </c>
      <c r="L77" s="139"/>
      <c r="M77" s="139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139"/>
      <c r="M78" s="139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139"/>
      <c r="M79" s="139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139"/>
      <c r="M80" s="139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139"/>
      <c r="M81" s="139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139"/>
      <c r="M82" s="139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139"/>
      <c r="M83" s="139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139"/>
      <c r="M84" s="139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139"/>
      <c r="M85" s="139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139"/>
      <c r="M86" s="139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139"/>
      <c r="M87" s="139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139"/>
      <c r="M88" s="139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139"/>
      <c r="M89" s="139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139"/>
      <c r="M90" s="139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139"/>
      <c r="M91" s="139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139"/>
      <c r="M92" s="139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139"/>
      <c r="M93" s="139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139"/>
      <c r="M94" s="139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139"/>
      <c r="M95" s="139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139"/>
      <c r="M96" s="139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139"/>
      <c r="M97" s="139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139"/>
      <c r="M98" s="139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139"/>
      <c r="M99" s="139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139"/>
      <c r="M100" s="139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139"/>
      <c r="M101" s="139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139"/>
      <c r="M102" s="139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139"/>
      <c r="M103" s="139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139"/>
      <c r="M104" s="139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139"/>
      <c r="M105" s="139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139"/>
      <c r="M106" s="139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139"/>
      <c r="M107" s="139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139"/>
      <c r="M108" s="139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139"/>
      <c r="M109" s="139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139"/>
      <c r="M110" s="139"/>
    </row>
    <row r="111" s="1" customFormat="1" spans="1:13">
      <c r="A111" s="30" t="s">
        <v>26</v>
      </c>
      <c r="B111" s="303">
        <v>474825</v>
      </c>
      <c r="C111" s="303" t="s">
        <v>1950</v>
      </c>
      <c r="D111" s="304">
        <v>1235933</v>
      </c>
      <c r="E111" s="305">
        <v>43039</v>
      </c>
      <c r="F111" s="306">
        <v>43043</v>
      </c>
      <c r="G111" s="307" t="s">
        <v>28</v>
      </c>
      <c r="H111" s="308">
        <v>18594</v>
      </c>
      <c r="L111" s="139"/>
      <c r="M111" s="139"/>
    </row>
    <row r="112" s="1" customFormat="1" spans="1:13">
      <c r="A112" s="30" t="s">
        <v>26</v>
      </c>
      <c r="B112" s="303">
        <v>474826</v>
      </c>
      <c r="C112" s="303" t="s">
        <v>1951</v>
      </c>
      <c r="D112" s="304">
        <v>1235933</v>
      </c>
      <c r="E112" s="305">
        <v>43039</v>
      </c>
      <c r="F112" s="306">
        <v>43043</v>
      </c>
      <c r="G112" s="307" t="s">
        <v>28</v>
      </c>
      <c r="H112" s="308">
        <v>18594</v>
      </c>
      <c r="L112" s="139"/>
      <c r="M112" s="139"/>
    </row>
    <row r="113" s="1" customFormat="1" spans="1:13">
      <c r="A113" s="30" t="s">
        <v>26</v>
      </c>
      <c r="B113" s="303">
        <v>474827</v>
      </c>
      <c r="C113" s="303" t="s">
        <v>1952</v>
      </c>
      <c r="D113" s="304">
        <v>1235933</v>
      </c>
      <c r="E113" s="305">
        <v>43039</v>
      </c>
      <c r="F113" s="306">
        <v>43043</v>
      </c>
      <c r="G113" s="307" t="s">
        <v>28</v>
      </c>
      <c r="H113" s="308">
        <v>18594</v>
      </c>
      <c r="L113" s="139"/>
      <c r="M113" s="139"/>
    </row>
    <row r="114" s="1" customFormat="1" spans="1:13">
      <c r="A114" s="30" t="s">
        <v>26</v>
      </c>
      <c r="B114" s="303">
        <v>474828</v>
      </c>
      <c r="C114" s="303" t="s">
        <v>1953</v>
      </c>
      <c r="D114" s="304">
        <v>1235933</v>
      </c>
      <c r="E114" s="305">
        <v>43039</v>
      </c>
      <c r="F114" s="306">
        <v>43043</v>
      </c>
      <c r="G114" s="307" t="s">
        <v>28</v>
      </c>
      <c r="H114" s="308">
        <v>18594</v>
      </c>
      <c r="L114" s="139"/>
      <c r="M114" s="139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139"/>
      <c r="M115" s="139"/>
    </row>
    <row r="116" s="1" customFormat="1" spans="1:13">
      <c r="A116" s="30" t="s">
        <v>26</v>
      </c>
      <c r="B116" s="30">
        <v>474895</v>
      </c>
      <c r="C116" s="30" t="s">
        <v>1955</v>
      </c>
      <c r="D116" s="396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139"/>
      <c r="M116" s="139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139"/>
      <c r="M117" s="139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139"/>
      <c r="M118" s="139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139"/>
      <c r="M119" s="139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139"/>
      <c r="M120" s="139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139"/>
      <c r="M121" s="139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139"/>
      <c r="M122" s="139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139"/>
      <c r="M123" s="139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139"/>
      <c r="M124" s="139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139"/>
      <c r="M125" s="139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139"/>
      <c r="M126" s="139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139"/>
      <c r="M127" s="139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139"/>
      <c r="M128" s="139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139"/>
      <c r="M129" s="139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139"/>
      <c r="M130" s="139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139"/>
      <c r="M131" s="139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139"/>
      <c r="M132" s="139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139"/>
      <c r="M133" s="139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139"/>
      <c r="M134" s="139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139"/>
      <c r="M135" s="139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139"/>
      <c r="M136" s="139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139"/>
      <c r="M137" s="139"/>
    </row>
    <row r="138" s="1" customFormat="1" spans="1:13">
      <c r="A138" s="30"/>
      <c r="B138" s="273"/>
      <c r="C138" s="66"/>
      <c r="D138" s="31"/>
      <c r="E138" s="32"/>
      <c r="F138" s="33"/>
      <c r="G138" s="68"/>
      <c r="H138" s="35"/>
      <c r="L138" s="139"/>
      <c r="M138" s="139"/>
    </row>
    <row r="139" s="1" customFormat="1" ht="17.4" customHeight="1" spans="1:13">
      <c r="A139" s="78" t="s">
        <v>82</v>
      </c>
      <c r="B139" s="69"/>
      <c r="C139" s="155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139"/>
      <c r="M139" s="139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139"/>
      <c r="M140" s="139"/>
    </row>
    <row r="141" s="1" customFormat="1" ht="16.2" customHeight="1" spans="1:13">
      <c r="A141" s="88" t="s">
        <v>1975</v>
      </c>
      <c r="B141" s="88"/>
      <c r="F141" s="89"/>
      <c r="L141" s="139"/>
      <c r="M141" s="139"/>
    </row>
    <row r="142" customFormat="1" ht="12" customHeight="1" spans="1:13">
      <c r="A142" s="174" t="s">
        <v>423</v>
      </c>
      <c r="B142" s="90"/>
      <c r="C142" s="175" t="s">
        <v>424</v>
      </c>
      <c r="D142" s="175" t="s">
        <v>424</v>
      </c>
      <c r="E142" s="175" t="s">
        <v>424</v>
      </c>
      <c r="F142" s="175" t="s">
        <v>424</v>
      </c>
      <c r="G142" s="175" t="s">
        <v>424</v>
      </c>
      <c r="H142" s="176" t="s">
        <v>90</v>
      </c>
      <c r="L142" s="139"/>
      <c r="M142" s="139"/>
    </row>
    <row r="143" customFormat="1" ht="12" customHeight="1" spans="1:13">
      <c r="A143" s="177" t="s">
        <v>425</v>
      </c>
      <c r="B143" s="177"/>
      <c r="C143" s="178" t="s">
        <v>85</v>
      </c>
      <c r="D143" s="179" t="s">
        <v>86</v>
      </c>
      <c r="E143" s="179" t="s">
        <v>87</v>
      </c>
      <c r="F143" s="179" t="s">
        <v>88</v>
      </c>
      <c r="G143" s="179" t="s">
        <v>89</v>
      </c>
      <c r="H143" s="375" t="s">
        <v>426</v>
      </c>
      <c r="L143" s="139"/>
      <c r="M143" s="139"/>
    </row>
    <row r="144" customFormat="1" ht="13.5" spans="1:13">
      <c r="A144" s="181">
        <f>H139</f>
        <v>1306512.5</v>
      </c>
      <c r="B144" s="93"/>
      <c r="C144" s="181">
        <v>0</v>
      </c>
      <c r="D144" s="181">
        <v>0</v>
      </c>
      <c r="E144" s="181">
        <v>0</v>
      </c>
      <c r="F144" s="181">
        <v>0</v>
      </c>
      <c r="G144" s="181">
        <v>0</v>
      </c>
      <c r="H144" s="376">
        <f>SUM(A144:G144)</f>
        <v>1306512.5</v>
      </c>
      <c r="L144" s="139"/>
      <c r="M144" s="139"/>
    </row>
    <row r="145" customFormat="1" ht="13.5" spans="12:13">
      <c r="L145" s="139"/>
      <c r="M145" s="139"/>
    </row>
    <row r="146" customFormat="1" ht="18" customHeight="1" spans="12:13">
      <c r="L146" s="139"/>
      <c r="M146" s="139"/>
    </row>
    <row r="147" customFormat="1" spans="12:13">
      <c r="L147" s="139"/>
      <c r="M147" s="139"/>
    </row>
    <row r="148" customFormat="1" spans="1:13">
      <c r="A148" s="96"/>
      <c r="B148" s="96"/>
      <c r="L148" s="139"/>
      <c r="M148" s="139"/>
    </row>
    <row r="149" customFormat="1" ht="15.75" spans="1:13">
      <c r="A149" s="183" t="s">
        <v>1157</v>
      </c>
      <c r="L149" s="139"/>
      <c r="M149" s="139"/>
    </row>
    <row r="150" customFormat="1" spans="3:13">
      <c r="C150" s="184"/>
      <c r="D150" s="184"/>
      <c r="L150" s="139"/>
      <c r="M150" s="139"/>
    </row>
    <row r="151" customFormat="1" ht="15.75" spans="3:13">
      <c r="C151" s="185" t="s">
        <v>1158</v>
      </c>
      <c r="L151" s="139"/>
      <c r="M151" s="139"/>
    </row>
    <row r="152" customFormat="1" spans="3:13">
      <c r="C152" s="186" t="s">
        <v>1207</v>
      </c>
      <c r="L152" s="139"/>
      <c r="M152" s="139"/>
    </row>
    <row r="153" customFormat="1" spans="3:13">
      <c r="C153" s="187" t="s">
        <v>1160</v>
      </c>
      <c r="D153" s="172"/>
      <c r="L153" s="139"/>
      <c r="M153" s="139"/>
    </row>
    <row r="154" spans="12:13">
      <c r="L154" s="139"/>
      <c r="M154" s="139"/>
    </row>
    <row r="155" spans="12:13">
      <c r="L155" s="139"/>
      <c r="M155" s="139"/>
    </row>
    <row r="156" spans="12:13">
      <c r="L156" s="139"/>
      <c r="M156" s="139"/>
    </row>
    <row r="157" spans="12:13">
      <c r="L157" s="139"/>
      <c r="M157" s="139"/>
    </row>
    <row r="158" spans="12:13">
      <c r="L158" s="139"/>
      <c r="M158" s="139"/>
    </row>
    <row r="159" spans="12:13">
      <c r="L159" s="139"/>
      <c r="M159" s="139"/>
    </row>
    <row r="160" spans="12:13">
      <c r="L160" s="139"/>
      <c r="M160" s="139"/>
    </row>
    <row r="161" spans="12:13">
      <c r="L161" s="139"/>
      <c r="M161" s="139"/>
    </row>
    <row r="162" spans="12:13">
      <c r="L162" s="139"/>
      <c r="M162" s="139"/>
    </row>
    <row r="163" spans="12:13">
      <c r="L163" s="139"/>
      <c r="M163" s="139"/>
    </row>
    <row r="164" spans="12:13">
      <c r="L164" s="139"/>
      <c r="M164" s="139"/>
    </row>
    <row r="165" spans="12:13">
      <c r="L165" s="139"/>
      <c r="M165" s="139"/>
    </row>
    <row r="166" spans="12:13">
      <c r="L166" s="139"/>
      <c r="M166" s="139"/>
    </row>
    <row r="167" spans="12:13">
      <c r="L167" s="139"/>
      <c r="M167" s="139"/>
    </row>
    <row r="168" spans="12:13">
      <c r="L168" s="139"/>
      <c r="M168" s="139"/>
    </row>
    <row r="169" spans="12:13">
      <c r="L169" s="139"/>
      <c r="M169" s="139"/>
    </row>
    <row r="170" spans="12:13">
      <c r="L170" s="139"/>
      <c r="M170" s="139"/>
    </row>
    <row r="171" spans="12:13">
      <c r="L171" s="139"/>
      <c r="M171" s="139"/>
    </row>
    <row r="172" spans="12:13">
      <c r="L172" s="139"/>
      <c r="M172" s="139"/>
    </row>
    <row r="173" spans="12:13">
      <c r="L173" s="139"/>
      <c r="M173" s="139"/>
    </row>
    <row r="174" spans="12:13">
      <c r="L174" s="139"/>
      <c r="M174" s="139"/>
    </row>
    <row r="175" spans="12:13">
      <c r="L175" s="139"/>
      <c r="M175" s="139"/>
    </row>
    <row r="176" spans="12:13">
      <c r="L176" s="139"/>
      <c r="M176" s="139"/>
    </row>
    <row r="177" spans="12:13">
      <c r="L177" s="139"/>
      <c r="M177" s="139"/>
    </row>
    <row r="178" spans="12:13">
      <c r="L178" s="139"/>
      <c r="M178" s="139"/>
    </row>
    <row r="179" spans="12:13">
      <c r="L179" s="139"/>
      <c r="M179" s="139"/>
    </row>
    <row r="180" spans="12:13">
      <c r="L180" s="139"/>
      <c r="M180" s="139"/>
    </row>
    <row r="181" spans="12:13">
      <c r="L181" s="139"/>
      <c r="M181" s="139"/>
    </row>
    <row r="182" spans="12:13">
      <c r="L182" s="139"/>
      <c r="M182" s="139"/>
    </row>
    <row r="183" spans="12:13">
      <c r="L183" s="139"/>
      <c r="M183" s="139"/>
    </row>
    <row r="184" spans="12:13">
      <c r="L184" s="139"/>
      <c r="M184" s="139"/>
    </row>
    <row r="185" spans="12:13">
      <c r="L185" s="139"/>
      <c r="M185" s="139"/>
    </row>
    <row r="186" spans="12:13">
      <c r="L186" s="139"/>
      <c r="M186" s="139"/>
    </row>
    <row r="187" spans="12:13">
      <c r="L187" s="139"/>
      <c r="M187" s="139"/>
    </row>
    <row r="188" spans="12:13">
      <c r="L188" s="139"/>
      <c r="M188" s="139"/>
    </row>
    <row r="189" spans="12:13">
      <c r="L189" s="139"/>
      <c r="M189" s="139"/>
    </row>
    <row r="190" spans="12:13">
      <c r="L190" s="139"/>
      <c r="M190" s="139"/>
    </row>
    <row r="191" spans="12:13">
      <c r="L191" s="139"/>
      <c r="M191" s="139"/>
    </row>
    <row r="192" spans="12:13">
      <c r="L192" s="139"/>
      <c r="M192" s="139"/>
    </row>
    <row r="193" spans="12:13">
      <c r="L193" s="139"/>
      <c r="M193" s="139"/>
    </row>
    <row r="194" spans="12:13">
      <c r="L194" s="139"/>
      <c r="M194" s="139"/>
    </row>
    <row r="195" spans="12:13">
      <c r="L195" s="139"/>
      <c r="M195" s="139"/>
    </row>
    <row r="196" spans="12:13">
      <c r="L196" s="139"/>
      <c r="M196" s="139"/>
    </row>
    <row r="197" spans="12:13">
      <c r="L197" s="139"/>
      <c r="M197" s="139"/>
    </row>
    <row r="198" spans="12:13">
      <c r="L198" s="139"/>
      <c r="M198" s="139"/>
    </row>
    <row r="199" spans="12:13">
      <c r="L199" s="139"/>
      <c r="M199" s="139"/>
    </row>
    <row r="200" spans="12:13">
      <c r="L200" s="139"/>
      <c r="M200" s="139"/>
    </row>
    <row r="201" spans="12:13">
      <c r="L201" s="139"/>
      <c r="M201" s="139"/>
    </row>
    <row r="202" spans="12:13">
      <c r="L202" s="139"/>
      <c r="M202" s="139"/>
    </row>
    <row r="203" spans="12:13">
      <c r="L203" s="139"/>
      <c r="M203" s="139"/>
    </row>
    <row r="204" spans="12:13">
      <c r="L204" s="139"/>
      <c r="M204" s="139"/>
    </row>
    <row r="205" spans="12:13">
      <c r="L205" s="139"/>
      <c r="M205" s="139"/>
    </row>
    <row r="206" spans="12:13">
      <c r="L206" s="139"/>
      <c r="M206" s="139"/>
    </row>
    <row r="207" spans="12:13">
      <c r="L207" s="139"/>
      <c r="M207" s="139"/>
    </row>
    <row r="208" spans="12:13">
      <c r="L208" s="139"/>
      <c r="M208" s="139"/>
    </row>
    <row r="209" spans="12:13">
      <c r="L209" s="139"/>
      <c r="M209" s="139"/>
    </row>
    <row r="210" spans="12:13">
      <c r="L210" s="139"/>
      <c r="M210" s="139"/>
    </row>
    <row r="211" spans="12:13">
      <c r="L211" s="139"/>
      <c r="M211" s="139"/>
    </row>
    <row r="212" spans="12:13">
      <c r="L212" s="139"/>
      <c r="M212" s="139"/>
    </row>
    <row r="213" spans="12:13">
      <c r="L213" s="139"/>
      <c r="M213" s="139"/>
    </row>
    <row r="214" spans="12:13">
      <c r="L214" s="139"/>
      <c r="M214" s="139"/>
    </row>
    <row r="215" spans="12:13">
      <c r="L215" s="139"/>
      <c r="M215" s="139"/>
    </row>
    <row r="216" spans="12:13">
      <c r="L216" s="139"/>
      <c r="M216" s="139"/>
    </row>
    <row r="217" spans="12:13">
      <c r="L217" s="139"/>
      <c r="M217" s="139"/>
    </row>
    <row r="218" spans="12:13">
      <c r="L218" s="139"/>
      <c r="M218" s="139"/>
    </row>
    <row r="219" spans="12:13">
      <c r="L219" s="139"/>
      <c r="M219" s="139"/>
    </row>
    <row r="220" spans="12:13">
      <c r="L220" s="139"/>
      <c r="M220" s="139"/>
    </row>
    <row r="221" spans="12:13">
      <c r="L221" s="139"/>
      <c r="M221" s="139"/>
    </row>
    <row r="222" spans="12:13">
      <c r="L222" s="139"/>
      <c r="M222" s="139"/>
    </row>
    <row r="223" spans="12:13">
      <c r="L223" s="139"/>
      <c r="M223" s="139"/>
    </row>
    <row r="224" spans="12:13">
      <c r="L224" s="139"/>
      <c r="M224" s="139"/>
    </row>
    <row r="225" spans="12:13">
      <c r="L225" s="139"/>
      <c r="M225" s="139"/>
    </row>
    <row r="226" spans="12:13">
      <c r="L226" s="139"/>
      <c r="M226" s="139"/>
    </row>
    <row r="227" spans="12:13">
      <c r="L227" s="139"/>
      <c r="M227" s="139"/>
    </row>
    <row r="228" spans="12:13">
      <c r="L228" s="139"/>
      <c r="M228" s="139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597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464">
        <v>0</v>
      </c>
      <c r="I44" s="598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97">
        <v>477002</v>
      </c>
      <c r="C63" s="297" t="s">
        <v>2015</v>
      </c>
      <c r="D63" s="298">
        <v>1241723</v>
      </c>
      <c r="E63" s="299">
        <v>43056</v>
      </c>
      <c r="F63" s="300">
        <v>43061</v>
      </c>
      <c r="G63" s="301" t="s">
        <v>28</v>
      </c>
      <c r="H63" s="302">
        <v>19530</v>
      </c>
    </row>
    <row r="64" s="1" customFormat="1" spans="1:8">
      <c r="A64" s="30" t="s">
        <v>26</v>
      </c>
      <c r="B64" s="297">
        <v>477003</v>
      </c>
      <c r="C64" s="297" t="s">
        <v>2016</v>
      </c>
      <c r="D64" s="298">
        <v>1241723</v>
      </c>
      <c r="E64" s="299">
        <v>43056</v>
      </c>
      <c r="F64" s="300">
        <v>43061</v>
      </c>
      <c r="G64" s="301" t="s">
        <v>28</v>
      </c>
      <c r="H64" s="302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97">
        <v>477443</v>
      </c>
      <c r="C85" s="297" t="s">
        <v>2035</v>
      </c>
      <c r="D85" s="298">
        <v>1240200</v>
      </c>
      <c r="E85" s="299">
        <v>43061</v>
      </c>
      <c r="F85" s="300">
        <v>43064</v>
      </c>
      <c r="G85" s="301" t="s">
        <v>28</v>
      </c>
      <c r="H85" s="302">
        <v>14250</v>
      </c>
    </row>
    <row r="86" s="1" customFormat="1" spans="1:8">
      <c r="A86" s="30" t="s">
        <v>26</v>
      </c>
      <c r="B86" s="297">
        <v>477444</v>
      </c>
      <c r="C86" s="297" t="s">
        <v>2036</v>
      </c>
      <c r="D86" s="298">
        <v>1240200</v>
      </c>
      <c r="E86" s="299">
        <v>43061</v>
      </c>
      <c r="F86" s="300">
        <v>43064</v>
      </c>
      <c r="G86" s="301" t="s">
        <v>28</v>
      </c>
      <c r="H86" s="302">
        <v>14250</v>
      </c>
    </row>
    <row r="87" s="1" customFormat="1" spans="1:8">
      <c r="A87" s="30" t="s">
        <v>26</v>
      </c>
      <c r="B87" s="297">
        <v>477458</v>
      </c>
      <c r="C87" s="297" t="s">
        <v>2037</v>
      </c>
      <c r="D87" s="298">
        <v>1240200</v>
      </c>
      <c r="E87" s="299">
        <v>43061</v>
      </c>
      <c r="F87" s="300">
        <v>43064</v>
      </c>
      <c r="G87" s="301" t="s">
        <v>28</v>
      </c>
      <c r="H87" s="302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380">
        <v>477723</v>
      </c>
      <c r="C94" s="380" t="s">
        <v>2043</v>
      </c>
      <c r="D94" s="381">
        <v>1240512</v>
      </c>
      <c r="E94" s="382">
        <v>43064</v>
      </c>
      <c r="F94" s="383">
        <v>43066</v>
      </c>
      <c r="G94" s="384" t="s">
        <v>28</v>
      </c>
      <c r="H94" s="385">
        <v>10000</v>
      </c>
    </row>
    <row r="95" s="1" customFormat="1" spans="1:8">
      <c r="A95" s="30" t="s">
        <v>26</v>
      </c>
      <c r="B95" s="380">
        <v>477724</v>
      </c>
      <c r="C95" s="380" t="s">
        <v>2044</v>
      </c>
      <c r="D95" s="381">
        <v>1240512</v>
      </c>
      <c r="E95" s="382">
        <v>43064</v>
      </c>
      <c r="F95" s="383">
        <v>43066</v>
      </c>
      <c r="G95" s="384" t="s">
        <v>28</v>
      </c>
      <c r="H95" s="385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273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55"/>
      <c r="D108" s="71"/>
      <c r="E108" s="72"/>
      <c r="F108" s="73"/>
      <c r="G108" s="74" t="s">
        <v>80</v>
      </c>
      <c r="H108" s="75">
        <f>SUM(H22:H107)</f>
        <v>1086074</v>
      </c>
      <c r="I108" s="170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74" t="s">
        <v>423</v>
      </c>
      <c r="B111" s="90"/>
      <c r="C111" s="175" t="s">
        <v>424</v>
      </c>
      <c r="D111" s="175" t="s">
        <v>424</v>
      </c>
      <c r="E111" s="175" t="s">
        <v>424</v>
      </c>
      <c r="F111" s="175" t="s">
        <v>424</v>
      </c>
      <c r="G111" s="175" t="s">
        <v>424</v>
      </c>
      <c r="H111" s="176" t="s">
        <v>90</v>
      </c>
    </row>
    <row r="112" customFormat="1" ht="12" customHeight="1" spans="1:8">
      <c r="A112" s="177" t="s">
        <v>425</v>
      </c>
      <c r="B112" s="177"/>
      <c r="C112" s="178" t="s">
        <v>85</v>
      </c>
      <c r="D112" s="179" t="s">
        <v>86</v>
      </c>
      <c r="E112" s="179" t="s">
        <v>87</v>
      </c>
      <c r="F112" s="179" t="s">
        <v>88</v>
      </c>
      <c r="G112" s="179" t="s">
        <v>89</v>
      </c>
      <c r="H112" s="375" t="s">
        <v>426</v>
      </c>
    </row>
    <row r="113" customFormat="1" ht="13.5" spans="1:8">
      <c r="A113" s="181">
        <f>H108</f>
        <v>1086074</v>
      </c>
      <c r="B113" s="93"/>
      <c r="C113" s="181">
        <v>0</v>
      </c>
      <c r="D113" s="181">
        <v>0</v>
      </c>
      <c r="E113" s="181">
        <v>0</v>
      </c>
      <c r="F113" s="181">
        <v>0</v>
      </c>
      <c r="G113" s="181">
        <v>0</v>
      </c>
      <c r="H113" s="376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183" t="s">
        <v>1157</v>
      </c>
    </row>
    <row r="119" customFormat="1" spans="3:4">
      <c r="C119" s="184"/>
      <c r="D119" s="184"/>
    </row>
    <row r="120" customFormat="1" ht="15.75" spans="3:3">
      <c r="C120" s="185" t="s">
        <v>1158</v>
      </c>
    </row>
    <row r="121" customFormat="1" spans="3:3">
      <c r="C121" s="186" t="s">
        <v>1207</v>
      </c>
    </row>
    <row r="122" customFormat="1" spans="3:4">
      <c r="C122" s="187" t="s">
        <v>1160</v>
      </c>
      <c r="D122" s="172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704" t="s">
        <v>9</v>
      </c>
      <c r="D14" s="12"/>
      <c r="E14" s="10"/>
      <c r="F14" s="2"/>
    </row>
    <row r="15" spans="1:6">
      <c r="A15" s="4" t="s">
        <v>10</v>
      </c>
      <c r="B15" s="4"/>
      <c r="C15" s="704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705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705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705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705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705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705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707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707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705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710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710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705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705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705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705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303">
        <v>478128</v>
      </c>
      <c r="C28" s="303" t="s">
        <v>2060</v>
      </c>
      <c r="D28" s="304">
        <v>1241405</v>
      </c>
      <c r="E28" s="305">
        <v>43066</v>
      </c>
      <c r="F28" s="306">
        <v>43069</v>
      </c>
      <c r="G28" s="307" t="s">
        <v>28</v>
      </c>
      <c r="H28" s="308">
        <v>14250</v>
      </c>
    </row>
    <row r="29" s="1" customFormat="1" spans="1:8">
      <c r="A29" s="30" t="s">
        <v>26</v>
      </c>
      <c r="B29" s="303">
        <v>478129</v>
      </c>
      <c r="C29" s="303" t="s">
        <v>2045</v>
      </c>
      <c r="D29" s="304">
        <v>1241405</v>
      </c>
      <c r="E29" s="305">
        <v>43066</v>
      </c>
      <c r="F29" s="306">
        <v>43069</v>
      </c>
      <c r="G29" s="307" t="s">
        <v>28</v>
      </c>
      <c r="H29" s="308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380">
        <v>478598</v>
      </c>
      <c r="C50" s="380" t="s">
        <v>2079</v>
      </c>
      <c r="D50" s="381">
        <v>1246114</v>
      </c>
      <c r="E50" s="382">
        <v>43070</v>
      </c>
      <c r="F50" s="383">
        <v>43072</v>
      </c>
      <c r="G50" s="384" t="s">
        <v>28</v>
      </c>
      <c r="H50" s="385">
        <v>8400</v>
      </c>
    </row>
    <row r="51" s="1" customFormat="1" spans="1:8">
      <c r="A51" s="30" t="s">
        <v>26</v>
      </c>
      <c r="B51" s="380">
        <v>478599</v>
      </c>
      <c r="C51" s="380" t="s">
        <v>2080</v>
      </c>
      <c r="D51" s="381">
        <v>1246114</v>
      </c>
      <c r="E51" s="382">
        <v>43070</v>
      </c>
      <c r="F51" s="383">
        <v>43072</v>
      </c>
      <c r="G51" s="384" t="s">
        <v>28</v>
      </c>
      <c r="H51" s="385">
        <v>8400</v>
      </c>
    </row>
    <row r="52" s="1" customFormat="1" spans="1:8">
      <c r="A52" s="30" t="s">
        <v>26</v>
      </c>
      <c r="B52" s="380">
        <v>478600</v>
      </c>
      <c r="C52" s="380" t="s">
        <v>2081</v>
      </c>
      <c r="D52" s="381">
        <v>1246114</v>
      </c>
      <c r="E52" s="382">
        <v>43070</v>
      </c>
      <c r="F52" s="383">
        <v>43072</v>
      </c>
      <c r="G52" s="384" t="s">
        <v>28</v>
      </c>
      <c r="H52" s="385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594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594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594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275">
        <v>1244974</v>
      </c>
      <c r="E65" s="276">
        <v>43070</v>
      </c>
      <c r="F65" s="277">
        <v>43073</v>
      </c>
      <c r="G65" s="278" t="s">
        <v>28</v>
      </c>
      <c r="H65" s="279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275">
        <v>1244974</v>
      </c>
      <c r="E66" s="276">
        <v>43070</v>
      </c>
      <c r="F66" s="277">
        <v>43073</v>
      </c>
      <c r="G66" s="278" t="s">
        <v>28</v>
      </c>
      <c r="H66" s="279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280">
        <v>1239897</v>
      </c>
      <c r="E82" s="281">
        <v>43072</v>
      </c>
      <c r="F82" s="282">
        <v>43076</v>
      </c>
      <c r="G82" s="283" t="s">
        <v>28</v>
      </c>
      <c r="H82" s="284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280">
        <v>1239897</v>
      </c>
      <c r="E83" s="281">
        <v>43072</v>
      </c>
      <c r="F83" s="282">
        <v>43076</v>
      </c>
      <c r="G83" s="283" t="s">
        <v>28</v>
      </c>
      <c r="H83" s="284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97">
        <v>479485</v>
      </c>
      <c r="C91" s="297" t="s">
        <v>2118</v>
      </c>
      <c r="D91" s="298">
        <v>1245525</v>
      </c>
      <c r="E91" s="299">
        <v>43074</v>
      </c>
      <c r="F91" s="300">
        <v>43078</v>
      </c>
      <c r="G91" s="301" t="s">
        <v>28</v>
      </c>
      <c r="H91" s="302">
        <v>19000</v>
      </c>
    </row>
    <row r="92" s="1" customFormat="1" spans="1:8">
      <c r="A92" s="30" t="s">
        <v>26</v>
      </c>
      <c r="B92" s="297">
        <v>479486</v>
      </c>
      <c r="C92" s="297" t="s">
        <v>2119</v>
      </c>
      <c r="D92" s="298">
        <v>1245525</v>
      </c>
      <c r="E92" s="299">
        <v>43074</v>
      </c>
      <c r="F92" s="300">
        <v>43078</v>
      </c>
      <c r="G92" s="301" t="s">
        <v>28</v>
      </c>
      <c r="H92" s="302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380">
        <v>479645</v>
      </c>
      <c r="C101" s="380" t="s">
        <v>2128</v>
      </c>
      <c r="D101" s="381">
        <v>1227454</v>
      </c>
      <c r="E101" s="382">
        <v>43075</v>
      </c>
      <c r="F101" s="383">
        <v>43079</v>
      </c>
      <c r="G101" s="384" t="s">
        <v>28</v>
      </c>
      <c r="H101" s="385">
        <v>15960</v>
      </c>
    </row>
    <row r="102" s="1" customFormat="1" spans="1:8">
      <c r="A102" s="30" t="s">
        <v>26</v>
      </c>
      <c r="B102" s="380">
        <v>479646</v>
      </c>
      <c r="C102" s="380" t="s">
        <v>2129</v>
      </c>
      <c r="D102" s="381">
        <v>1227454</v>
      </c>
      <c r="E102" s="382">
        <v>43075</v>
      </c>
      <c r="F102" s="383">
        <v>43079</v>
      </c>
      <c r="G102" s="384" t="s">
        <v>28</v>
      </c>
      <c r="H102" s="385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273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595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595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595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273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273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596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596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273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273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55"/>
      <c r="D118" s="71"/>
      <c r="E118" s="72"/>
      <c r="F118" s="73"/>
      <c r="G118" s="74" t="s">
        <v>80</v>
      </c>
      <c r="H118" s="75">
        <f>SUM(H22:H117)</f>
        <v>1350195</v>
      </c>
      <c r="I118" s="170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74" t="s">
        <v>423</v>
      </c>
      <c r="B121" s="90"/>
      <c r="C121" s="175" t="s">
        <v>424</v>
      </c>
      <c r="D121" s="175" t="s">
        <v>424</v>
      </c>
      <c r="E121" s="175" t="s">
        <v>424</v>
      </c>
      <c r="F121" s="175" t="s">
        <v>424</v>
      </c>
      <c r="G121" s="175" t="s">
        <v>424</v>
      </c>
      <c r="H121" s="176" t="s">
        <v>90</v>
      </c>
    </row>
    <row r="122" customFormat="1" ht="12" customHeight="1" spans="1:8">
      <c r="A122" s="177" t="s">
        <v>425</v>
      </c>
      <c r="B122" s="177"/>
      <c r="C122" s="178" t="s">
        <v>85</v>
      </c>
      <c r="D122" s="179" t="s">
        <v>86</v>
      </c>
      <c r="E122" s="179" t="s">
        <v>87</v>
      </c>
      <c r="F122" s="179" t="s">
        <v>88</v>
      </c>
      <c r="G122" s="179" t="s">
        <v>89</v>
      </c>
      <c r="H122" s="375" t="s">
        <v>426</v>
      </c>
    </row>
    <row r="123" customFormat="1" ht="13.5" spans="1:8">
      <c r="A123" s="181">
        <f>H118</f>
        <v>1350195</v>
      </c>
      <c r="B123" s="93"/>
      <c r="C123" s="181">
        <v>0</v>
      </c>
      <c r="D123" s="181">
        <v>0</v>
      </c>
      <c r="E123" s="181">
        <v>0</v>
      </c>
      <c r="F123" s="181">
        <v>0</v>
      </c>
      <c r="G123" s="181">
        <v>0</v>
      </c>
      <c r="H123" s="376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183" t="s">
        <v>1157</v>
      </c>
    </row>
    <row r="129" customFormat="1" spans="3:4">
      <c r="C129" s="184"/>
      <c r="D129" s="184"/>
    </row>
    <row r="130" customFormat="1" ht="15.75" spans="3:3">
      <c r="C130" s="185" t="s">
        <v>1158</v>
      </c>
    </row>
    <row r="131" customFormat="1" spans="3:3">
      <c r="C131" s="186" t="s">
        <v>1207</v>
      </c>
    </row>
    <row r="132" customFormat="1" spans="3:4">
      <c r="C132" s="187" t="s">
        <v>1160</v>
      </c>
      <c r="D132" s="172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280">
        <v>1245216</v>
      </c>
      <c r="E57" s="281">
        <v>43082</v>
      </c>
      <c r="F57" s="282">
        <v>43087</v>
      </c>
      <c r="G57" s="283" t="s">
        <v>28</v>
      </c>
      <c r="H57" s="284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280">
        <v>1245216</v>
      </c>
      <c r="E58" s="281">
        <v>43082</v>
      </c>
      <c r="F58" s="282">
        <v>43087</v>
      </c>
      <c r="G58" s="283" t="s">
        <v>28</v>
      </c>
      <c r="H58" s="284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97">
        <v>481582</v>
      </c>
      <c r="C86" s="297" t="s">
        <v>2202</v>
      </c>
      <c r="D86" s="298">
        <v>1245400</v>
      </c>
      <c r="E86" s="299">
        <v>43089</v>
      </c>
      <c r="F86" s="300">
        <v>43092</v>
      </c>
      <c r="G86" s="301" t="s">
        <v>28</v>
      </c>
      <c r="H86" s="302">
        <v>14250</v>
      </c>
    </row>
    <row r="87" s="1" customFormat="1" spans="1:8">
      <c r="A87" s="30" t="s">
        <v>26</v>
      </c>
      <c r="B87" s="297">
        <v>481584</v>
      </c>
      <c r="C87" s="297" t="s">
        <v>2203</v>
      </c>
      <c r="D87" s="298">
        <v>1245400</v>
      </c>
      <c r="E87" s="299">
        <v>43089</v>
      </c>
      <c r="F87" s="300">
        <v>43092</v>
      </c>
      <c r="G87" s="301" t="s">
        <v>28</v>
      </c>
      <c r="H87" s="302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273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55"/>
      <c r="D99" s="71"/>
      <c r="E99" s="72"/>
      <c r="F99" s="73"/>
      <c r="G99" s="74" t="s">
        <v>80</v>
      </c>
      <c r="H99" s="75">
        <f>SUM(H22:H98)</f>
        <v>1144152</v>
      </c>
      <c r="I99" s="170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74" t="s">
        <v>423</v>
      </c>
      <c r="B102" s="90"/>
      <c r="C102" s="175" t="s">
        <v>424</v>
      </c>
      <c r="D102" s="175" t="s">
        <v>424</v>
      </c>
      <c r="E102" s="175" t="s">
        <v>424</v>
      </c>
      <c r="F102" s="175" t="s">
        <v>424</v>
      </c>
      <c r="G102" s="175" t="s">
        <v>424</v>
      </c>
      <c r="H102" s="176" t="s">
        <v>90</v>
      </c>
    </row>
    <row r="103" customFormat="1" ht="12" customHeight="1" spans="1:8">
      <c r="A103" s="177" t="s">
        <v>425</v>
      </c>
      <c r="B103" s="177"/>
      <c r="C103" s="178" t="s">
        <v>85</v>
      </c>
      <c r="D103" s="179" t="s">
        <v>86</v>
      </c>
      <c r="E103" s="179" t="s">
        <v>87</v>
      </c>
      <c r="F103" s="179" t="s">
        <v>88</v>
      </c>
      <c r="G103" s="179" t="s">
        <v>89</v>
      </c>
      <c r="H103" s="375" t="s">
        <v>426</v>
      </c>
    </row>
    <row r="104" customFormat="1" ht="13.5" spans="1:8">
      <c r="A104" s="181">
        <f>H99</f>
        <v>1144152</v>
      </c>
      <c r="B104" s="93"/>
      <c r="C104" s="181">
        <v>0</v>
      </c>
      <c r="D104" s="181">
        <v>0</v>
      </c>
      <c r="E104" s="181">
        <v>0</v>
      </c>
      <c r="F104" s="181">
        <v>0</v>
      </c>
      <c r="G104" s="181">
        <v>0</v>
      </c>
      <c r="H104" s="376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183" t="s">
        <v>1157</v>
      </c>
    </row>
    <row r="110" customFormat="1" spans="3:4">
      <c r="C110" s="184"/>
      <c r="D110" s="184"/>
    </row>
    <row r="111" customFormat="1" ht="15.75" spans="3:3">
      <c r="C111" s="185" t="s">
        <v>1158</v>
      </c>
    </row>
    <row r="112" customFormat="1" spans="3:3">
      <c r="C112" s="186" t="s">
        <v>1207</v>
      </c>
    </row>
    <row r="113" customFormat="1" spans="3:4">
      <c r="C113" s="187" t="s">
        <v>1160</v>
      </c>
      <c r="D113" s="172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273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55"/>
      <c r="D59" s="71"/>
      <c r="E59" s="72"/>
      <c r="F59" s="73"/>
      <c r="G59" s="74" t="s">
        <v>80</v>
      </c>
      <c r="H59" s="75">
        <f>SUM(H22:H58)</f>
        <v>623780</v>
      </c>
      <c r="I59" s="296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74" t="s">
        <v>423</v>
      </c>
      <c r="B62" s="90"/>
      <c r="C62" s="175" t="s">
        <v>424</v>
      </c>
      <c r="D62" s="175" t="s">
        <v>424</v>
      </c>
      <c r="E62" s="175" t="s">
        <v>424</v>
      </c>
      <c r="F62" s="175" t="s">
        <v>424</v>
      </c>
      <c r="G62" s="175" t="s">
        <v>424</v>
      </c>
      <c r="H62" s="176" t="s">
        <v>90</v>
      </c>
    </row>
    <row r="63" customFormat="1" ht="12" customHeight="1" spans="1:8">
      <c r="A63" s="177" t="s">
        <v>425</v>
      </c>
      <c r="B63" s="177"/>
      <c r="C63" s="178" t="s">
        <v>85</v>
      </c>
      <c r="D63" s="179" t="s">
        <v>86</v>
      </c>
      <c r="E63" s="179" t="s">
        <v>87</v>
      </c>
      <c r="F63" s="179" t="s">
        <v>88</v>
      </c>
      <c r="G63" s="179" t="s">
        <v>89</v>
      </c>
      <c r="H63" s="375" t="s">
        <v>426</v>
      </c>
    </row>
    <row r="64" customFormat="1" ht="13.5" spans="1:8">
      <c r="A64" s="181">
        <f>H59</f>
        <v>623780</v>
      </c>
      <c r="B64" s="93"/>
      <c r="C64" s="181">
        <v>0</v>
      </c>
      <c r="D64" s="181">
        <v>0</v>
      </c>
      <c r="E64" s="181">
        <v>0</v>
      </c>
      <c r="F64" s="181">
        <v>0</v>
      </c>
      <c r="G64" s="181">
        <v>0</v>
      </c>
      <c r="H64" s="376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183" t="s">
        <v>1157</v>
      </c>
    </row>
    <row r="70" customFormat="1" spans="3:4">
      <c r="C70" s="184"/>
      <c r="D70" s="184"/>
    </row>
    <row r="71" customFormat="1" ht="15.75" spans="3:3">
      <c r="C71" s="185" t="s">
        <v>1158</v>
      </c>
    </row>
    <row r="72" customFormat="1" spans="3:3">
      <c r="C72" s="186" t="s">
        <v>1207</v>
      </c>
    </row>
    <row r="73" customFormat="1" spans="3:4">
      <c r="C73" s="187" t="s">
        <v>1160</v>
      </c>
      <c r="D73" s="172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553"/>
    <col min="2" max="2" width="10" style="553"/>
    <col min="3" max="3" width="22" style="553"/>
    <col min="4" max="4" width="13" style="553"/>
    <col min="5" max="6" width="7" style="553"/>
    <col min="7" max="7" width="13" style="553"/>
    <col min="8" max="17" width="7" style="553"/>
    <col min="18" max="18" width="6.57142857142857" style="553"/>
    <col min="19" max="19" width="7.57142857142857" style="553"/>
    <col min="20" max="21" width="6" style="553"/>
    <col min="22" max="22" width="30.2857142857143" style="553" customWidth="1"/>
    <col min="23" max="16384" width="10.2857142857143" style="553"/>
  </cols>
  <sheetData>
    <row r="1" s="553" customFormat="1" spans="1:1">
      <c r="A1" s="554" t="s">
        <v>2243</v>
      </c>
    </row>
    <row r="2" s="553" customFormat="1" ht="13.5"/>
    <row r="3" s="553" customFormat="1" ht="13.5" spans="1:25">
      <c r="A3" s="555" t="s">
        <v>2244</v>
      </c>
      <c r="B3" s="556" t="s">
        <v>2245</v>
      </c>
      <c r="C3" s="557" t="s">
        <v>2246</v>
      </c>
      <c r="D3" s="557" t="s">
        <v>2247</v>
      </c>
      <c r="E3" s="555" t="s">
        <v>2248</v>
      </c>
      <c r="F3" s="555" t="s">
        <v>2249</v>
      </c>
      <c r="G3" s="558" t="s">
        <v>2250</v>
      </c>
      <c r="H3" s="559" t="s">
        <v>2251</v>
      </c>
      <c r="I3" s="559" t="s">
        <v>2252</v>
      </c>
      <c r="J3" s="559" t="s">
        <v>2253</v>
      </c>
      <c r="K3" s="559" t="s">
        <v>2254</v>
      </c>
      <c r="L3" s="559" t="s">
        <v>2255</v>
      </c>
      <c r="M3" s="559" t="s">
        <v>2256</v>
      </c>
      <c r="N3" s="559" t="s">
        <v>2257</v>
      </c>
      <c r="O3" s="559" t="s">
        <v>2258</v>
      </c>
      <c r="P3" s="559" t="s">
        <v>2259</v>
      </c>
      <c r="Q3" s="559" t="s">
        <v>2260</v>
      </c>
      <c r="X3" s="139"/>
      <c r="Y3" s="139"/>
    </row>
    <row r="4" s="553" customFormat="1" ht="13.5" spans="1:25">
      <c r="A4" s="560">
        <v>1257200</v>
      </c>
      <c r="B4" s="561" t="s">
        <v>2261</v>
      </c>
      <c r="C4" s="561" t="s">
        <v>2262</v>
      </c>
      <c r="D4" s="562" t="s">
        <v>2263</v>
      </c>
      <c r="E4" s="563" t="s">
        <v>2264</v>
      </c>
      <c r="F4" s="563" t="s">
        <v>2265</v>
      </c>
      <c r="G4" s="564">
        <v>21460</v>
      </c>
      <c r="H4" s="563" t="s">
        <v>2265</v>
      </c>
      <c r="I4" s="563" t="s">
        <v>2265</v>
      </c>
      <c r="J4" s="563" t="s">
        <v>2265</v>
      </c>
      <c r="K4" s="565"/>
      <c r="L4" s="565"/>
      <c r="M4" s="565"/>
      <c r="N4" s="565"/>
      <c r="O4" s="565"/>
      <c r="P4" s="565"/>
      <c r="Q4" s="565"/>
      <c r="X4" s="139"/>
      <c r="Y4" s="139"/>
    </row>
    <row r="5" s="553" customFormat="1" ht="13.5" spans="1:25">
      <c r="A5" s="560">
        <v>1250485</v>
      </c>
      <c r="B5" s="561" t="s">
        <v>2266</v>
      </c>
      <c r="C5" s="561" t="s">
        <v>2267</v>
      </c>
      <c r="D5" s="562" t="s">
        <v>2268</v>
      </c>
      <c r="E5" s="563" t="s">
        <v>2269</v>
      </c>
      <c r="F5" s="563" t="s">
        <v>2265</v>
      </c>
      <c r="G5" s="564">
        <v>14800</v>
      </c>
      <c r="H5" s="565"/>
      <c r="I5" s="563" t="s">
        <v>2265</v>
      </c>
      <c r="J5" s="563" t="s">
        <v>2265</v>
      </c>
      <c r="K5" s="565"/>
      <c r="L5" s="565"/>
      <c r="M5" s="565"/>
      <c r="N5" s="565"/>
      <c r="O5" s="565"/>
      <c r="P5" s="565"/>
      <c r="Q5" s="565"/>
      <c r="X5" s="139"/>
      <c r="Y5" s="139"/>
    </row>
    <row r="6" s="553" customFormat="1" ht="13.5" spans="1:25">
      <c r="A6" s="560">
        <v>1250489</v>
      </c>
      <c r="B6" s="561" t="s">
        <v>2270</v>
      </c>
      <c r="C6" s="561" t="s">
        <v>2271</v>
      </c>
      <c r="D6" s="562" t="s">
        <v>2268</v>
      </c>
      <c r="E6" s="563" t="s">
        <v>2269</v>
      </c>
      <c r="F6" s="563" t="s">
        <v>2265</v>
      </c>
      <c r="G6" s="564">
        <v>14800</v>
      </c>
      <c r="H6" s="565"/>
      <c r="I6" s="563" t="s">
        <v>2265</v>
      </c>
      <c r="J6" s="563" t="s">
        <v>2265</v>
      </c>
      <c r="K6" s="565"/>
      <c r="L6" s="565"/>
      <c r="M6" s="565"/>
      <c r="N6" s="565"/>
      <c r="O6" s="565"/>
      <c r="P6" s="565"/>
      <c r="Q6" s="565"/>
      <c r="X6" s="139"/>
      <c r="Y6" s="139"/>
    </row>
    <row r="7" s="553" customFormat="1" ht="13.5" spans="1:25">
      <c r="A7" s="560">
        <v>1256910</v>
      </c>
      <c r="B7" s="561" t="s">
        <v>2272</v>
      </c>
      <c r="C7" s="561" t="s">
        <v>2273</v>
      </c>
      <c r="D7" s="562" t="s">
        <v>2268</v>
      </c>
      <c r="E7" s="563" t="s">
        <v>2269</v>
      </c>
      <c r="F7" s="563" t="s">
        <v>2265</v>
      </c>
      <c r="G7" s="564">
        <v>14800</v>
      </c>
      <c r="H7" s="565"/>
      <c r="I7" s="563" t="s">
        <v>2265</v>
      </c>
      <c r="J7" s="563" t="s">
        <v>2265</v>
      </c>
      <c r="K7" s="565"/>
      <c r="L7" s="565"/>
      <c r="M7" s="565"/>
      <c r="N7" s="565"/>
      <c r="O7" s="565"/>
      <c r="P7" s="565"/>
      <c r="Q7" s="565"/>
      <c r="X7" s="139"/>
      <c r="Y7" s="139"/>
    </row>
    <row r="8" s="553" customFormat="1" ht="13.5" spans="1:25">
      <c r="A8" s="560">
        <v>1253835</v>
      </c>
      <c r="B8" s="561" t="s">
        <v>2274</v>
      </c>
      <c r="C8" s="561" t="s">
        <v>2275</v>
      </c>
      <c r="D8" s="562" t="s">
        <v>2268</v>
      </c>
      <c r="E8" s="563" t="s">
        <v>2269</v>
      </c>
      <c r="F8" s="563" t="s">
        <v>2265</v>
      </c>
      <c r="G8" s="564">
        <v>14800</v>
      </c>
      <c r="H8" s="565"/>
      <c r="I8" s="563" t="s">
        <v>2265</v>
      </c>
      <c r="J8" s="563" t="s">
        <v>2265</v>
      </c>
      <c r="K8" s="565"/>
      <c r="L8" s="565"/>
      <c r="M8" s="565"/>
      <c r="N8" s="565"/>
      <c r="O8" s="565"/>
      <c r="P8" s="565"/>
      <c r="Q8" s="565"/>
      <c r="X8" s="139"/>
      <c r="Y8" s="139"/>
    </row>
    <row r="9" s="553" customFormat="1" ht="13.5" spans="1:25">
      <c r="A9" s="560">
        <v>1258147</v>
      </c>
      <c r="B9" s="561" t="s">
        <v>2276</v>
      </c>
      <c r="C9" s="561" t="s">
        <v>2277</v>
      </c>
      <c r="D9" s="562" t="s">
        <v>2268</v>
      </c>
      <c r="E9" s="563" t="s">
        <v>2269</v>
      </c>
      <c r="F9" s="563" t="s">
        <v>2265</v>
      </c>
      <c r="G9" s="564">
        <v>14800</v>
      </c>
      <c r="H9" s="565"/>
      <c r="I9" s="563" t="s">
        <v>2265</v>
      </c>
      <c r="J9" s="563" t="s">
        <v>2265</v>
      </c>
      <c r="K9" s="565"/>
      <c r="L9" s="565"/>
      <c r="M9" s="565"/>
      <c r="N9" s="565"/>
      <c r="O9" s="565"/>
      <c r="P9" s="565"/>
      <c r="Q9" s="565"/>
      <c r="X9" s="139"/>
      <c r="Y9" s="139"/>
    </row>
    <row r="10" s="553" customFormat="1" ht="13.5" spans="1:25">
      <c r="A10" s="560">
        <v>1257835</v>
      </c>
      <c r="B10" s="561" t="s">
        <v>2278</v>
      </c>
      <c r="C10" s="561" t="s">
        <v>2279</v>
      </c>
      <c r="D10" s="562" t="s">
        <v>2268</v>
      </c>
      <c r="E10" s="563" t="s">
        <v>2265</v>
      </c>
      <c r="F10" s="563" t="s">
        <v>2265</v>
      </c>
      <c r="G10" s="564">
        <v>20720</v>
      </c>
      <c r="H10" s="565"/>
      <c r="I10" s="563" t="s">
        <v>2265</v>
      </c>
      <c r="J10" s="565"/>
      <c r="K10" s="565"/>
      <c r="L10" s="565"/>
      <c r="M10" s="565"/>
      <c r="N10" s="565"/>
      <c r="O10" s="565"/>
      <c r="P10" s="565"/>
      <c r="Q10" s="565"/>
      <c r="X10" s="139"/>
      <c r="Y10" s="139"/>
    </row>
    <row r="11" s="553" customFormat="1" ht="13.5" spans="1:25">
      <c r="A11" s="560">
        <v>1257835</v>
      </c>
      <c r="B11" s="561" t="s">
        <v>2280</v>
      </c>
      <c r="C11" s="561" t="s">
        <v>2281</v>
      </c>
      <c r="D11" s="562" t="s">
        <v>2268</v>
      </c>
      <c r="E11" s="563" t="s">
        <v>2265</v>
      </c>
      <c r="F11" s="563" t="s">
        <v>2265</v>
      </c>
      <c r="G11" s="564">
        <v>20720</v>
      </c>
      <c r="H11" s="565"/>
      <c r="I11" s="563" t="s">
        <v>2265</v>
      </c>
      <c r="J11" s="565"/>
      <c r="K11" s="565"/>
      <c r="L11" s="565"/>
      <c r="M11" s="565"/>
      <c r="N11" s="565"/>
      <c r="O11" s="565"/>
      <c r="P11" s="565"/>
      <c r="Q11" s="565"/>
      <c r="X11" s="139"/>
      <c r="Y11" s="139"/>
    </row>
    <row r="12" s="553" customFormat="1" ht="13.5" spans="1:25">
      <c r="A12" s="560">
        <v>1259824</v>
      </c>
      <c r="B12" s="561" t="s">
        <v>2282</v>
      </c>
      <c r="C12" s="561" t="s">
        <v>2283</v>
      </c>
      <c r="D12" s="562" t="s">
        <v>2268</v>
      </c>
      <c r="E12" s="563" t="s">
        <v>2269</v>
      </c>
      <c r="F12" s="563" t="s">
        <v>2265</v>
      </c>
      <c r="G12" s="564">
        <v>14800</v>
      </c>
      <c r="H12" s="565"/>
      <c r="I12" s="563" t="s">
        <v>2265</v>
      </c>
      <c r="J12" s="563" t="s">
        <v>2265</v>
      </c>
      <c r="K12" s="565"/>
      <c r="L12" s="565"/>
      <c r="M12" s="565"/>
      <c r="N12" s="565"/>
      <c r="O12" s="565"/>
      <c r="P12" s="565"/>
      <c r="Q12" s="565"/>
      <c r="X12" s="139"/>
      <c r="Y12" s="139"/>
    </row>
    <row r="13" s="553" customFormat="1" ht="13.5" spans="1:25">
      <c r="A13" s="560">
        <v>1259824</v>
      </c>
      <c r="B13" s="561" t="s">
        <v>2284</v>
      </c>
      <c r="C13" s="561" t="s">
        <v>2285</v>
      </c>
      <c r="D13" s="562" t="s">
        <v>2268</v>
      </c>
      <c r="E13" s="563" t="s">
        <v>2269</v>
      </c>
      <c r="F13" s="563" t="s">
        <v>2265</v>
      </c>
      <c r="G13" s="564">
        <v>14800</v>
      </c>
      <c r="H13" s="565"/>
      <c r="I13" s="563" t="s">
        <v>2265</v>
      </c>
      <c r="J13" s="563" t="s">
        <v>2265</v>
      </c>
      <c r="K13" s="565"/>
      <c r="L13" s="565"/>
      <c r="M13" s="565"/>
      <c r="N13" s="565"/>
      <c r="O13" s="565"/>
      <c r="P13" s="565"/>
      <c r="Q13" s="565"/>
      <c r="X13" s="139"/>
      <c r="Y13" s="139"/>
    </row>
    <row r="14" s="553" customFormat="1" ht="13.5" spans="1:25">
      <c r="A14" s="560">
        <v>1254599</v>
      </c>
      <c r="B14" s="561" t="s">
        <v>2286</v>
      </c>
      <c r="C14" s="561" t="s">
        <v>2287</v>
      </c>
      <c r="D14" s="562" t="s">
        <v>2268</v>
      </c>
      <c r="E14" s="563" t="s">
        <v>2269</v>
      </c>
      <c r="F14" s="563" t="s">
        <v>2265</v>
      </c>
      <c r="G14" s="564">
        <v>14800</v>
      </c>
      <c r="H14" s="565"/>
      <c r="I14" s="563" t="s">
        <v>2265</v>
      </c>
      <c r="J14" s="563" t="s">
        <v>2265</v>
      </c>
      <c r="K14" s="565"/>
      <c r="L14" s="565"/>
      <c r="M14" s="565"/>
      <c r="N14" s="565"/>
      <c r="O14" s="565"/>
      <c r="P14" s="565"/>
      <c r="Q14" s="565"/>
      <c r="X14" s="139"/>
      <c r="Y14" s="139"/>
    </row>
    <row r="15" s="553" customFormat="1" ht="13.5" spans="1:25">
      <c r="A15" s="560">
        <v>1256910</v>
      </c>
      <c r="B15" s="561" t="s">
        <v>2288</v>
      </c>
      <c r="C15" s="561" t="s">
        <v>2289</v>
      </c>
      <c r="D15" s="562" t="s">
        <v>2268</v>
      </c>
      <c r="E15" s="563" t="s">
        <v>2269</v>
      </c>
      <c r="F15" s="563" t="s">
        <v>2265</v>
      </c>
      <c r="G15" s="564">
        <v>14800</v>
      </c>
      <c r="H15" s="565"/>
      <c r="I15" s="563" t="s">
        <v>2265</v>
      </c>
      <c r="J15" s="563" t="s">
        <v>2265</v>
      </c>
      <c r="K15" s="565"/>
      <c r="L15" s="565"/>
      <c r="M15" s="565"/>
      <c r="N15" s="565"/>
      <c r="O15" s="565"/>
      <c r="P15" s="565"/>
      <c r="Q15" s="565"/>
      <c r="X15" s="139"/>
      <c r="Y15" s="139"/>
    </row>
    <row r="16" s="553" customFormat="1" ht="13.5" spans="1:25">
      <c r="A16" s="560">
        <v>1250489</v>
      </c>
      <c r="B16" s="561" t="s">
        <v>2290</v>
      </c>
      <c r="C16" s="561" t="s">
        <v>2291</v>
      </c>
      <c r="D16" s="562" t="s">
        <v>2268</v>
      </c>
      <c r="E16" s="563" t="s">
        <v>2269</v>
      </c>
      <c r="F16" s="563" t="s">
        <v>2265</v>
      </c>
      <c r="G16" s="564">
        <v>14800</v>
      </c>
      <c r="H16" s="565"/>
      <c r="I16" s="563" t="s">
        <v>2265</v>
      </c>
      <c r="J16" s="563" t="s">
        <v>2265</v>
      </c>
      <c r="K16" s="565"/>
      <c r="L16" s="565"/>
      <c r="M16" s="565"/>
      <c r="N16" s="565"/>
      <c r="O16" s="565"/>
      <c r="P16" s="565"/>
      <c r="Q16" s="565"/>
      <c r="X16" s="139"/>
      <c r="Y16" s="139"/>
    </row>
    <row r="17" s="553" customFormat="1" ht="13.5" spans="1:25">
      <c r="A17" s="560">
        <v>1255164</v>
      </c>
      <c r="B17" s="561" t="s">
        <v>2292</v>
      </c>
      <c r="C17" s="561" t="s">
        <v>2293</v>
      </c>
      <c r="D17" s="562" t="s">
        <v>2268</v>
      </c>
      <c r="E17" s="563" t="s">
        <v>2269</v>
      </c>
      <c r="F17" s="563" t="s">
        <v>2265</v>
      </c>
      <c r="G17" s="564">
        <v>14800</v>
      </c>
      <c r="H17" s="565"/>
      <c r="I17" s="563" t="s">
        <v>2265</v>
      </c>
      <c r="J17" s="563" t="s">
        <v>2265</v>
      </c>
      <c r="K17" s="565"/>
      <c r="L17" s="565"/>
      <c r="M17" s="565"/>
      <c r="N17" s="565"/>
      <c r="O17" s="565"/>
      <c r="P17" s="565"/>
      <c r="Q17" s="565"/>
      <c r="X17" s="139"/>
      <c r="Y17" s="139"/>
    </row>
    <row r="18" s="553" customFormat="1" ht="13.5" spans="1:25">
      <c r="A18" s="566">
        <v>1261991</v>
      </c>
      <c r="B18" s="561" t="s">
        <v>2294</v>
      </c>
      <c r="C18" s="561" t="s">
        <v>2295</v>
      </c>
      <c r="D18" s="562" t="s">
        <v>2296</v>
      </c>
      <c r="E18" s="567" t="s">
        <v>2269</v>
      </c>
      <c r="F18" s="567" t="s">
        <v>2265</v>
      </c>
      <c r="G18" s="564">
        <v>14800</v>
      </c>
      <c r="H18" s="565"/>
      <c r="I18" s="565"/>
      <c r="J18" s="567" t="s">
        <v>2265</v>
      </c>
      <c r="K18" s="567" t="s">
        <v>2265</v>
      </c>
      <c r="L18" s="565"/>
      <c r="M18" s="565"/>
      <c r="N18" s="565"/>
      <c r="O18" s="565"/>
      <c r="P18" s="565"/>
      <c r="Q18" s="565"/>
      <c r="X18" s="139"/>
      <c r="Y18" s="139"/>
    </row>
    <row r="19" s="553" customFormat="1" ht="13.5" spans="1:25">
      <c r="A19" s="568"/>
      <c r="B19" s="561" t="s">
        <v>2297</v>
      </c>
      <c r="C19" s="561" t="s">
        <v>2298</v>
      </c>
      <c r="D19" s="562" t="s">
        <v>2296</v>
      </c>
      <c r="E19" s="567" t="s">
        <v>2269</v>
      </c>
      <c r="F19" s="567" t="s">
        <v>2265</v>
      </c>
      <c r="G19" s="564">
        <v>14800</v>
      </c>
      <c r="H19" s="565"/>
      <c r="I19" s="565"/>
      <c r="J19" s="567" t="s">
        <v>2265</v>
      </c>
      <c r="K19" s="567" t="s">
        <v>2265</v>
      </c>
      <c r="L19" s="565"/>
      <c r="M19" s="565"/>
      <c r="N19" s="565"/>
      <c r="O19" s="565"/>
      <c r="P19" s="565"/>
      <c r="Q19" s="565"/>
      <c r="X19" s="139"/>
      <c r="Y19" s="139"/>
    </row>
    <row r="20" s="553" customFormat="1" ht="13.5" spans="1:25">
      <c r="A20" s="560">
        <v>1260119</v>
      </c>
      <c r="B20" s="561" t="s">
        <v>2299</v>
      </c>
      <c r="C20" s="561" t="s">
        <v>2300</v>
      </c>
      <c r="D20" s="562" t="s">
        <v>2296</v>
      </c>
      <c r="E20" s="563" t="s">
        <v>2265</v>
      </c>
      <c r="F20" s="563" t="s">
        <v>2265</v>
      </c>
      <c r="G20" s="564">
        <v>7400</v>
      </c>
      <c r="H20" s="565"/>
      <c r="I20" s="565"/>
      <c r="J20" s="563" t="s">
        <v>2265</v>
      </c>
      <c r="K20" s="565"/>
      <c r="L20" s="565"/>
      <c r="M20" s="565"/>
      <c r="N20" s="565"/>
      <c r="O20" s="565"/>
      <c r="P20" s="565"/>
      <c r="Q20" s="565"/>
      <c r="X20" s="139"/>
      <c r="Y20" s="139"/>
    </row>
    <row r="21" s="553" customFormat="1" ht="13.5" spans="1:25">
      <c r="A21" s="560">
        <v>1267812</v>
      </c>
      <c r="B21" s="561" t="s">
        <v>2301</v>
      </c>
      <c r="C21" s="561" t="s">
        <v>2302</v>
      </c>
      <c r="D21" s="562" t="s">
        <v>2296</v>
      </c>
      <c r="E21" s="563" t="s">
        <v>2264</v>
      </c>
      <c r="F21" s="567" t="s">
        <v>2265</v>
      </c>
      <c r="G21" s="569">
        <v>22200</v>
      </c>
      <c r="H21" s="565"/>
      <c r="I21" s="565"/>
      <c r="J21" s="567" t="s">
        <v>2265</v>
      </c>
      <c r="K21" s="567" t="s">
        <v>2265</v>
      </c>
      <c r="L21" s="567" t="s">
        <v>2265</v>
      </c>
      <c r="M21" s="565"/>
      <c r="N21" s="565"/>
      <c r="O21" s="565"/>
      <c r="P21" s="565"/>
      <c r="Q21" s="565"/>
      <c r="X21" s="139"/>
      <c r="Y21" s="139"/>
    </row>
    <row r="22" s="553" customFormat="1" ht="13.5" spans="1:25">
      <c r="A22" s="560">
        <v>1250486</v>
      </c>
      <c r="B22" s="561" t="s">
        <v>2303</v>
      </c>
      <c r="C22" s="561" t="s">
        <v>2267</v>
      </c>
      <c r="D22" s="562" t="s">
        <v>2304</v>
      </c>
      <c r="E22" s="563" t="s">
        <v>2264</v>
      </c>
      <c r="F22" s="567" t="s">
        <v>2265</v>
      </c>
      <c r="G22" s="569">
        <v>22200</v>
      </c>
      <c r="H22" s="565"/>
      <c r="I22" s="565"/>
      <c r="J22" s="565"/>
      <c r="K22" s="567" t="s">
        <v>2265</v>
      </c>
      <c r="L22" s="567" t="s">
        <v>2265</v>
      </c>
      <c r="M22" s="567" t="s">
        <v>2265</v>
      </c>
      <c r="N22" s="565"/>
      <c r="O22" s="565"/>
      <c r="P22" s="565"/>
      <c r="Q22" s="565"/>
      <c r="X22" s="139"/>
      <c r="Y22" s="139"/>
    </row>
    <row r="23" s="553" customFormat="1" ht="13.5" spans="1:25">
      <c r="A23" s="566">
        <v>1250490</v>
      </c>
      <c r="B23" s="561" t="s">
        <v>2305</v>
      </c>
      <c r="C23" s="561" t="s">
        <v>2271</v>
      </c>
      <c r="D23" s="562" t="s">
        <v>2304</v>
      </c>
      <c r="E23" s="563" t="s">
        <v>2264</v>
      </c>
      <c r="F23" s="567" t="s">
        <v>2265</v>
      </c>
      <c r="G23" s="569">
        <v>22200</v>
      </c>
      <c r="H23" s="565"/>
      <c r="I23" s="565"/>
      <c r="J23" s="565"/>
      <c r="K23" s="567" t="s">
        <v>2265</v>
      </c>
      <c r="L23" s="567" t="s">
        <v>2265</v>
      </c>
      <c r="M23" s="567" t="s">
        <v>2265</v>
      </c>
      <c r="N23" s="565"/>
      <c r="O23" s="565"/>
      <c r="P23" s="565"/>
      <c r="Q23" s="565"/>
      <c r="X23" s="139"/>
      <c r="Y23" s="139"/>
    </row>
    <row r="24" s="553" customFormat="1" ht="13.5" spans="1:25">
      <c r="A24" s="568"/>
      <c r="B24" s="561" t="s">
        <v>2306</v>
      </c>
      <c r="C24" s="561" t="s">
        <v>2291</v>
      </c>
      <c r="D24" s="562" t="s">
        <v>2304</v>
      </c>
      <c r="E24" s="563" t="s">
        <v>2264</v>
      </c>
      <c r="F24" s="567" t="s">
        <v>2265</v>
      </c>
      <c r="G24" s="569">
        <v>22200</v>
      </c>
      <c r="H24" s="565"/>
      <c r="I24" s="565"/>
      <c r="J24" s="565"/>
      <c r="K24" s="567" t="s">
        <v>2265</v>
      </c>
      <c r="L24" s="567" t="s">
        <v>2265</v>
      </c>
      <c r="M24" s="567" t="s">
        <v>2265</v>
      </c>
      <c r="N24" s="565"/>
      <c r="O24" s="565"/>
      <c r="P24" s="565"/>
      <c r="Q24" s="565"/>
      <c r="X24" s="139"/>
      <c r="Y24" s="139"/>
    </row>
    <row r="25" s="553" customFormat="1" ht="13.5" spans="1:25">
      <c r="A25" s="566">
        <v>1256911</v>
      </c>
      <c r="B25" s="561" t="s">
        <v>2307</v>
      </c>
      <c r="C25" s="561" t="s">
        <v>2273</v>
      </c>
      <c r="D25" s="562" t="s">
        <v>2304</v>
      </c>
      <c r="E25" s="563" t="s">
        <v>2264</v>
      </c>
      <c r="F25" s="567" t="s">
        <v>2265</v>
      </c>
      <c r="G25" s="569">
        <v>22200</v>
      </c>
      <c r="H25" s="565"/>
      <c r="I25" s="565"/>
      <c r="J25" s="565"/>
      <c r="K25" s="567" t="s">
        <v>2265</v>
      </c>
      <c r="L25" s="567" t="s">
        <v>2265</v>
      </c>
      <c r="M25" s="567" t="s">
        <v>2265</v>
      </c>
      <c r="N25" s="565"/>
      <c r="O25" s="565"/>
      <c r="P25" s="565"/>
      <c r="Q25" s="565"/>
      <c r="X25" s="139"/>
      <c r="Y25" s="139"/>
    </row>
    <row r="26" s="553" customFormat="1" ht="13.5" spans="1:25">
      <c r="A26" s="568"/>
      <c r="B26" s="561" t="s">
        <v>2308</v>
      </c>
      <c r="C26" s="561" t="s">
        <v>2289</v>
      </c>
      <c r="D26" s="562" t="s">
        <v>2304</v>
      </c>
      <c r="E26" s="563" t="s">
        <v>2264</v>
      </c>
      <c r="F26" s="567" t="s">
        <v>2265</v>
      </c>
      <c r="G26" s="569">
        <v>22200</v>
      </c>
      <c r="H26" s="565"/>
      <c r="I26" s="565"/>
      <c r="J26" s="565"/>
      <c r="K26" s="567" t="s">
        <v>2265</v>
      </c>
      <c r="L26" s="567" t="s">
        <v>2265</v>
      </c>
      <c r="M26" s="567" t="s">
        <v>2265</v>
      </c>
      <c r="N26" s="565"/>
      <c r="O26" s="565"/>
      <c r="P26" s="565"/>
      <c r="Q26" s="565"/>
      <c r="X26" s="139"/>
      <c r="Y26" s="139"/>
    </row>
    <row r="27" s="553" customFormat="1" ht="13.5" spans="1:25">
      <c r="A27" s="560">
        <v>1263082</v>
      </c>
      <c r="B27" s="561" t="s">
        <v>2309</v>
      </c>
      <c r="C27" s="561" t="s">
        <v>2310</v>
      </c>
      <c r="D27" s="562" t="s">
        <v>2304</v>
      </c>
      <c r="E27" s="563" t="s">
        <v>2311</v>
      </c>
      <c r="F27" s="563" t="s">
        <v>2265</v>
      </c>
      <c r="G27" s="564">
        <v>29600</v>
      </c>
      <c r="H27" s="565"/>
      <c r="I27" s="565"/>
      <c r="J27" s="565"/>
      <c r="K27" s="563" t="s">
        <v>2265</v>
      </c>
      <c r="L27" s="563" t="s">
        <v>2265</v>
      </c>
      <c r="M27" s="563" t="s">
        <v>2265</v>
      </c>
      <c r="N27" s="563" t="s">
        <v>2265</v>
      </c>
      <c r="O27" s="565"/>
      <c r="P27" s="565"/>
      <c r="Q27" s="565"/>
      <c r="X27" s="139"/>
      <c r="Y27" s="139"/>
    </row>
    <row r="28" s="553" customFormat="1" ht="13.5" spans="1:25">
      <c r="A28" s="566">
        <v>1265156</v>
      </c>
      <c r="B28" s="561" t="s">
        <v>2312</v>
      </c>
      <c r="C28" s="561" t="s">
        <v>2313</v>
      </c>
      <c r="D28" s="562" t="s">
        <v>2304</v>
      </c>
      <c r="E28" s="563" t="s">
        <v>2311</v>
      </c>
      <c r="F28" s="567" t="s">
        <v>2265</v>
      </c>
      <c r="G28" s="564">
        <v>29600</v>
      </c>
      <c r="H28" s="565"/>
      <c r="I28" s="565"/>
      <c r="J28" s="565"/>
      <c r="K28" s="567" t="s">
        <v>2265</v>
      </c>
      <c r="L28" s="567" t="s">
        <v>2265</v>
      </c>
      <c r="M28" s="567" t="s">
        <v>2265</v>
      </c>
      <c r="N28" s="567" t="s">
        <v>2265</v>
      </c>
      <c r="O28" s="565"/>
      <c r="P28" s="565"/>
      <c r="Q28" s="565"/>
      <c r="X28" s="139"/>
      <c r="Y28" s="139"/>
    </row>
    <row r="29" s="553" customFormat="1" ht="13.5" spans="1:25">
      <c r="A29" s="568"/>
      <c r="B29" s="561" t="s">
        <v>2314</v>
      </c>
      <c r="C29" s="561" t="s">
        <v>2315</v>
      </c>
      <c r="D29" s="562" t="s">
        <v>2304</v>
      </c>
      <c r="E29" s="563" t="s">
        <v>2311</v>
      </c>
      <c r="F29" s="563" t="s">
        <v>2265</v>
      </c>
      <c r="G29" s="564">
        <v>29600</v>
      </c>
      <c r="H29" s="565"/>
      <c r="I29" s="565"/>
      <c r="J29" s="565"/>
      <c r="K29" s="563" t="s">
        <v>2265</v>
      </c>
      <c r="L29" s="563" t="s">
        <v>2265</v>
      </c>
      <c r="M29" s="563" t="s">
        <v>2265</v>
      </c>
      <c r="N29" s="563" t="s">
        <v>2265</v>
      </c>
      <c r="O29" s="565"/>
      <c r="P29" s="565"/>
      <c r="Q29" s="565"/>
      <c r="X29" s="139"/>
      <c r="Y29" s="139"/>
    </row>
    <row r="30" s="553" customFormat="1" ht="13.5" spans="1:25">
      <c r="A30" s="560">
        <v>1253836</v>
      </c>
      <c r="B30" s="561" t="s">
        <v>2316</v>
      </c>
      <c r="C30" s="561" t="s">
        <v>2275</v>
      </c>
      <c r="D30" s="562" t="s">
        <v>2304</v>
      </c>
      <c r="E30" s="563" t="s">
        <v>2264</v>
      </c>
      <c r="F30" s="567" t="s">
        <v>2265</v>
      </c>
      <c r="G30" s="569">
        <v>22200</v>
      </c>
      <c r="H30" s="565"/>
      <c r="I30" s="565"/>
      <c r="J30" s="565"/>
      <c r="K30" s="567" t="s">
        <v>2265</v>
      </c>
      <c r="L30" s="567" t="s">
        <v>2265</v>
      </c>
      <c r="M30" s="567" t="s">
        <v>2265</v>
      </c>
      <c r="N30" s="565"/>
      <c r="O30" s="565"/>
      <c r="P30" s="565"/>
      <c r="Q30" s="565"/>
      <c r="X30" s="139"/>
      <c r="Y30" s="139"/>
    </row>
    <row r="31" s="553" customFormat="1" ht="13.5" spans="1:25">
      <c r="A31" s="560">
        <v>1258148</v>
      </c>
      <c r="B31" s="561" t="s">
        <v>2317</v>
      </c>
      <c r="C31" s="561" t="s">
        <v>2277</v>
      </c>
      <c r="D31" s="562" t="s">
        <v>2304</v>
      </c>
      <c r="E31" s="563" t="s">
        <v>2264</v>
      </c>
      <c r="F31" s="567" t="s">
        <v>2265</v>
      </c>
      <c r="G31" s="569">
        <v>22200</v>
      </c>
      <c r="H31" s="565"/>
      <c r="I31" s="565"/>
      <c r="J31" s="565"/>
      <c r="K31" s="567" t="s">
        <v>2265</v>
      </c>
      <c r="L31" s="567" t="s">
        <v>2265</v>
      </c>
      <c r="M31" s="567" t="s">
        <v>2265</v>
      </c>
      <c r="N31" s="565"/>
      <c r="O31" s="565"/>
      <c r="P31" s="565"/>
      <c r="Q31" s="565"/>
      <c r="X31" s="139"/>
      <c r="Y31" s="139"/>
    </row>
    <row r="32" s="553" customFormat="1" ht="13.5" spans="1:25">
      <c r="A32" s="566">
        <v>1259825</v>
      </c>
      <c r="B32" s="561" t="s">
        <v>2318</v>
      </c>
      <c r="C32" s="561" t="s">
        <v>2283</v>
      </c>
      <c r="D32" s="562" t="s">
        <v>2304</v>
      </c>
      <c r="E32" s="567" t="s">
        <v>2269</v>
      </c>
      <c r="F32" s="567" t="s">
        <v>2265</v>
      </c>
      <c r="G32" s="564">
        <v>14800</v>
      </c>
      <c r="H32" s="565"/>
      <c r="I32" s="565"/>
      <c r="J32" s="565"/>
      <c r="K32" s="567" t="s">
        <v>2265</v>
      </c>
      <c r="L32" s="567" t="s">
        <v>2265</v>
      </c>
      <c r="M32" s="565"/>
      <c r="N32" s="565"/>
      <c r="O32" s="565"/>
      <c r="P32" s="565"/>
      <c r="Q32" s="565"/>
      <c r="X32" s="139"/>
      <c r="Y32" s="139"/>
    </row>
    <row r="33" s="553" customFormat="1" ht="13.5" spans="1:25">
      <c r="A33" s="568"/>
      <c r="B33" s="561" t="s">
        <v>2319</v>
      </c>
      <c r="C33" s="561" t="s">
        <v>2285</v>
      </c>
      <c r="D33" s="562" t="s">
        <v>2304</v>
      </c>
      <c r="E33" s="567" t="s">
        <v>2269</v>
      </c>
      <c r="F33" s="567" t="s">
        <v>2265</v>
      </c>
      <c r="G33" s="564">
        <v>14800</v>
      </c>
      <c r="H33" s="565"/>
      <c r="I33" s="565"/>
      <c r="J33" s="565"/>
      <c r="K33" s="567" t="s">
        <v>2265</v>
      </c>
      <c r="L33" s="567" t="s">
        <v>2265</v>
      </c>
      <c r="M33" s="565"/>
      <c r="N33" s="565"/>
      <c r="O33" s="565"/>
      <c r="P33" s="565"/>
      <c r="Q33" s="565"/>
      <c r="X33" s="139"/>
      <c r="Y33" s="139"/>
    </row>
    <row r="34" s="553" customFormat="1" ht="13.5" spans="1:25">
      <c r="A34" s="560">
        <v>1257201</v>
      </c>
      <c r="B34" s="561" t="s">
        <v>2320</v>
      </c>
      <c r="C34" s="561" t="s">
        <v>2262</v>
      </c>
      <c r="D34" s="562" t="s">
        <v>2304</v>
      </c>
      <c r="E34" s="563" t="s">
        <v>2265</v>
      </c>
      <c r="F34" s="563" t="s">
        <v>2265</v>
      </c>
      <c r="G34" s="564">
        <v>7400</v>
      </c>
      <c r="H34" s="565"/>
      <c r="I34" s="565"/>
      <c r="J34" s="565"/>
      <c r="K34" s="563" t="s">
        <v>2265</v>
      </c>
      <c r="L34" s="565"/>
      <c r="M34" s="565"/>
      <c r="N34" s="565"/>
      <c r="O34" s="565"/>
      <c r="P34" s="565"/>
      <c r="Q34" s="565"/>
      <c r="X34" s="139"/>
      <c r="Y34" s="139"/>
    </row>
    <row r="35" s="553" customFormat="1" ht="13.5" spans="1:25">
      <c r="A35" s="560">
        <v>1255165</v>
      </c>
      <c r="B35" s="561" t="s">
        <v>2321</v>
      </c>
      <c r="C35" s="561" t="s">
        <v>2293</v>
      </c>
      <c r="D35" s="562" t="s">
        <v>2304</v>
      </c>
      <c r="E35" s="563" t="s">
        <v>2311</v>
      </c>
      <c r="F35" s="563" t="s">
        <v>2265</v>
      </c>
      <c r="G35" s="564">
        <v>29600</v>
      </c>
      <c r="H35" s="565"/>
      <c r="I35" s="565"/>
      <c r="J35" s="565"/>
      <c r="K35" s="563" t="s">
        <v>2265</v>
      </c>
      <c r="L35" s="563" t="s">
        <v>2265</v>
      </c>
      <c r="M35" s="563" t="s">
        <v>2265</v>
      </c>
      <c r="N35" s="563" t="s">
        <v>2265</v>
      </c>
      <c r="O35" s="565"/>
      <c r="P35" s="565"/>
      <c r="Q35" s="565"/>
      <c r="X35" s="139"/>
      <c r="Y35" s="139"/>
    </row>
    <row r="36" s="553" customFormat="1" ht="13.5" spans="1:25">
      <c r="A36" s="560">
        <v>1260143</v>
      </c>
      <c r="B36" s="561" t="s">
        <v>2322</v>
      </c>
      <c r="C36" s="561" t="s">
        <v>2323</v>
      </c>
      <c r="D36" s="562" t="s">
        <v>2304</v>
      </c>
      <c r="E36" s="563" t="s">
        <v>2264</v>
      </c>
      <c r="F36" s="567" t="s">
        <v>2265</v>
      </c>
      <c r="G36" s="569">
        <v>22200</v>
      </c>
      <c r="H36" s="565"/>
      <c r="I36" s="565"/>
      <c r="J36" s="565"/>
      <c r="K36" s="567" t="s">
        <v>2265</v>
      </c>
      <c r="L36" s="567" t="s">
        <v>2265</v>
      </c>
      <c r="M36" s="567" t="s">
        <v>2265</v>
      </c>
      <c r="N36" s="565"/>
      <c r="O36" s="565"/>
      <c r="P36" s="565"/>
      <c r="Q36" s="565"/>
      <c r="X36" s="139"/>
      <c r="Y36" s="139"/>
    </row>
    <row r="37" s="553" customFormat="1" ht="13.5" spans="1:25">
      <c r="A37" s="560">
        <v>1244230</v>
      </c>
      <c r="B37" s="561" t="s">
        <v>2324</v>
      </c>
      <c r="C37" s="561" t="s">
        <v>2325</v>
      </c>
      <c r="D37" s="562" t="s">
        <v>2326</v>
      </c>
      <c r="E37" s="567" t="s">
        <v>2327</v>
      </c>
      <c r="F37" s="567" t="s">
        <v>2265</v>
      </c>
      <c r="G37" s="564">
        <v>44400</v>
      </c>
      <c r="H37" s="565"/>
      <c r="I37" s="565"/>
      <c r="J37" s="565"/>
      <c r="K37" s="565"/>
      <c r="L37" s="567" t="s">
        <v>2265</v>
      </c>
      <c r="M37" s="567" t="s">
        <v>2265</v>
      </c>
      <c r="N37" s="567" t="s">
        <v>2265</v>
      </c>
      <c r="O37" s="567" t="s">
        <v>2265</v>
      </c>
      <c r="P37" s="567" t="s">
        <v>2265</v>
      </c>
      <c r="Q37" s="567" t="s">
        <v>2265</v>
      </c>
      <c r="X37" s="139"/>
      <c r="Y37" s="139"/>
    </row>
    <row r="38" s="553" customFormat="1" ht="13.5" spans="1:25">
      <c r="A38" s="566">
        <v>1245763</v>
      </c>
      <c r="B38" s="561" t="s">
        <v>2328</v>
      </c>
      <c r="C38" s="561" t="s">
        <v>2329</v>
      </c>
      <c r="D38" s="562" t="s">
        <v>2326</v>
      </c>
      <c r="E38" s="563" t="s">
        <v>2264</v>
      </c>
      <c r="F38" s="567" t="s">
        <v>2265</v>
      </c>
      <c r="G38" s="569">
        <v>22200</v>
      </c>
      <c r="H38" s="565"/>
      <c r="I38" s="565"/>
      <c r="J38" s="565"/>
      <c r="K38" s="565"/>
      <c r="L38" s="567" t="s">
        <v>2265</v>
      </c>
      <c r="M38" s="567" t="s">
        <v>2265</v>
      </c>
      <c r="N38" s="567" t="s">
        <v>2265</v>
      </c>
      <c r="O38" s="565"/>
      <c r="P38" s="565"/>
      <c r="Q38" s="565"/>
      <c r="X38" s="139"/>
      <c r="Y38" s="139"/>
    </row>
    <row r="39" s="553" customFormat="1" ht="13.5" spans="1:25">
      <c r="A39" s="568"/>
      <c r="B39" s="561" t="s">
        <v>2330</v>
      </c>
      <c r="C39" s="561" t="s">
        <v>2331</v>
      </c>
      <c r="D39" s="562" t="s">
        <v>2326</v>
      </c>
      <c r="E39" s="563" t="s">
        <v>2264</v>
      </c>
      <c r="F39" s="567" t="s">
        <v>2265</v>
      </c>
      <c r="G39" s="569">
        <v>22200</v>
      </c>
      <c r="H39" s="565"/>
      <c r="I39" s="565"/>
      <c r="J39" s="565"/>
      <c r="K39" s="565"/>
      <c r="L39" s="567" t="s">
        <v>2265</v>
      </c>
      <c r="M39" s="567" t="s">
        <v>2265</v>
      </c>
      <c r="N39" s="567" t="s">
        <v>2265</v>
      </c>
      <c r="O39" s="565"/>
      <c r="P39" s="565"/>
      <c r="Q39" s="565"/>
      <c r="X39" s="139"/>
      <c r="Y39" s="139"/>
    </row>
    <row r="40" s="553" customFormat="1" ht="13.5" spans="1:25">
      <c r="A40" s="560">
        <v>1266579</v>
      </c>
      <c r="B40" s="561" t="s">
        <v>2332</v>
      </c>
      <c r="C40" s="561" t="s">
        <v>2333</v>
      </c>
      <c r="D40" s="562" t="s">
        <v>2326</v>
      </c>
      <c r="E40" s="563" t="s">
        <v>2334</v>
      </c>
      <c r="F40" s="567" t="s">
        <v>2265</v>
      </c>
      <c r="G40" s="564">
        <v>37000</v>
      </c>
      <c r="H40" s="565"/>
      <c r="I40" s="565"/>
      <c r="J40" s="565"/>
      <c r="K40" s="565"/>
      <c r="L40" s="567" t="s">
        <v>2265</v>
      </c>
      <c r="M40" s="567" t="s">
        <v>2265</v>
      </c>
      <c r="N40" s="567" t="s">
        <v>2265</v>
      </c>
      <c r="O40" s="567" t="s">
        <v>2265</v>
      </c>
      <c r="P40" s="567" t="s">
        <v>2265</v>
      </c>
      <c r="Q40" s="565"/>
      <c r="X40" s="139"/>
      <c r="Y40" s="139"/>
    </row>
    <row r="41" s="553" customFormat="1" ht="13.5" spans="1:25">
      <c r="A41" s="560">
        <v>1253813</v>
      </c>
      <c r="B41" s="561" t="s">
        <v>2335</v>
      </c>
      <c r="C41" s="561" t="s">
        <v>2336</v>
      </c>
      <c r="D41" s="562" t="s">
        <v>2326</v>
      </c>
      <c r="E41" s="563" t="s">
        <v>2264</v>
      </c>
      <c r="F41" s="567" t="s">
        <v>2265</v>
      </c>
      <c r="G41" s="569">
        <v>22200</v>
      </c>
      <c r="H41" s="565"/>
      <c r="I41" s="565"/>
      <c r="J41" s="565"/>
      <c r="K41" s="565"/>
      <c r="L41" s="567" t="s">
        <v>2265</v>
      </c>
      <c r="M41" s="567" t="s">
        <v>2265</v>
      </c>
      <c r="N41" s="567" t="s">
        <v>2265</v>
      </c>
      <c r="O41" s="565"/>
      <c r="P41" s="565"/>
      <c r="Q41" s="565"/>
      <c r="X41" s="139"/>
      <c r="Y41" s="139"/>
    </row>
    <row r="42" s="553" customFormat="1" ht="13.5" spans="1:25">
      <c r="A42" s="566">
        <v>1263219</v>
      </c>
      <c r="B42" s="561" t="s">
        <v>2337</v>
      </c>
      <c r="C42" s="561" t="s">
        <v>2338</v>
      </c>
      <c r="D42" s="562" t="s">
        <v>2339</v>
      </c>
      <c r="E42" s="563" t="s">
        <v>2311</v>
      </c>
      <c r="F42" s="567" t="s">
        <v>2265</v>
      </c>
      <c r="G42" s="564">
        <v>29600</v>
      </c>
      <c r="H42" s="565"/>
      <c r="I42" s="565"/>
      <c r="J42" s="565"/>
      <c r="K42" s="565"/>
      <c r="L42" s="565"/>
      <c r="M42" s="567" t="s">
        <v>2265</v>
      </c>
      <c r="N42" s="567" t="s">
        <v>2265</v>
      </c>
      <c r="O42" s="567" t="s">
        <v>2265</v>
      </c>
      <c r="P42" s="567" t="s">
        <v>2265</v>
      </c>
      <c r="Q42" s="565"/>
      <c r="X42" s="139"/>
      <c r="Y42" s="139"/>
    </row>
    <row r="43" s="553" customFormat="1" ht="13.5" spans="1:25">
      <c r="A43" s="568"/>
      <c r="B43" s="561" t="s">
        <v>2340</v>
      </c>
      <c r="C43" s="561" t="s">
        <v>2341</v>
      </c>
      <c r="D43" s="562" t="s">
        <v>2339</v>
      </c>
      <c r="E43" s="563" t="s">
        <v>2311</v>
      </c>
      <c r="F43" s="567" t="s">
        <v>2265</v>
      </c>
      <c r="G43" s="564">
        <v>29600</v>
      </c>
      <c r="H43" s="565"/>
      <c r="I43" s="565"/>
      <c r="J43" s="565"/>
      <c r="K43" s="565"/>
      <c r="L43" s="565"/>
      <c r="M43" s="567" t="s">
        <v>2265</v>
      </c>
      <c r="N43" s="567" t="s">
        <v>2265</v>
      </c>
      <c r="O43" s="567" t="s">
        <v>2265</v>
      </c>
      <c r="P43" s="567" t="s">
        <v>2265</v>
      </c>
      <c r="Q43" s="565"/>
      <c r="X43" s="139"/>
      <c r="Y43" s="139"/>
    </row>
    <row r="44" s="553" customFormat="1" ht="13.5" spans="1:25">
      <c r="A44" s="560">
        <v>1257551</v>
      </c>
      <c r="B44" s="561" t="s">
        <v>2342</v>
      </c>
      <c r="C44" s="561" t="s">
        <v>2343</v>
      </c>
      <c r="D44" s="562" t="s">
        <v>2339</v>
      </c>
      <c r="E44" s="563" t="s">
        <v>2265</v>
      </c>
      <c r="F44" s="563" t="s">
        <v>2265</v>
      </c>
      <c r="G44" s="564">
        <v>7400</v>
      </c>
      <c r="H44" s="565"/>
      <c r="I44" s="565"/>
      <c r="J44" s="565"/>
      <c r="K44" s="565"/>
      <c r="L44" s="565"/>
      <c r="M44" s="563" t="s">
        <v>2265</v>
      </c>
      <c r="N44" s="565"/>
      <c r="O44" s="565"/>
      <c r="P44" s="565"/>
      <c r="Q44" s="565"/>
      <c r="X44" s="139"/>
      <c r="Y44" s="139"/>
    </row>
    <row r="45" s="553" customFormat="1" ht="13.5" spans="1:25">
      <c r="A45" s="560">
        <v>1256549</v>
      </c>
      <c r="B45" s="561" t="s">
        <v>2344</v>
      </c>
      <c r="C45" s="561" t="s">
        <v>2345</v>
      </c>
      <c r="D45" s="562" t="s">
        <v>2346</v>
      </c>
      <c r="E45" s="563" t="s">
        <v>2311</v>
      </c>
      <c r="F45" s="563" t="s">
        <v>2265</v>
      </c>
      <c r="G45" s="564">
        <v>29600</v>
      </c>
      <c r="H45" s="565"/>
      <c r="I45" s="565"/>
      <c r="J45" s="565"/>
      <c r="K45" s="565"/>
      <c r="L45" s="565"/>
      <c r="M45" s="565"/>
      <c r="N45" s="563" t="s">
        <v>2265</v>
      </c>
      <c r="O45" s="563" t="s">
        <v>2265</v>
      </c>
      <c r="P45" s="563" t="s">
        <v>2265</v>
      </c>
      <c r="Q45" s="563" t="s">
        <v>2265</v>
      </c>
      <c r="X45" s="139"/>
      <c r="Y45" s="139"/>
    </row>
    <row r="46" s="553" customFormat="1" ht="13.5" spans="1:25">
      <c r="A46" s="566">
        <v>1261850</v>
      </c>
      <c r="B46" s="561" t="s">
        <v>2347</v>
      </c>
      <c r="C46" s="561" t="s">
        <v>2348</v>
      </c>
      <c r="D46" s="562" t="s">
        <v>2346</v>
      </c>
      <c r="E46" s="563" t="s">
        <v>2311</v>
      </c>
      <c r="F46" s="567" t="s">
        <v>2265</v>
      </c>
      <c r="G46" s="564">
        <v>29600</v>
      </c>
      <c r="H46" s="565"/>
      <c r="I46" s="565"/>
      <c r="J46" s="565"/>
      <c r="K46" s="565"/>
      <c r="L46" s="565"/>
      <c r="M46" s="565"/>
      <c r="N46" s="567" t="s">
        <v>2265</v>
      </c>
      <c r="O46" s="567" t="s">
        <v>2265</v>
      </c>
      <c r="P46" s="567" t="s">
        <v>2265</v>
      </c>
      <c r="Q46" s="567" t="s">
        <v>2265</v>
      </c>
      <c r="X46" s="139"/>
      <c r="Y46" s="139"/>
    </row>
    <row r="47" s="553" customFormat="1" ht="13.5" spans="1:25">
      <c r="A47" s="568"/>
      <c r="B47" s="561" t="s">
        <v>2349</v>
      </c>
      <c r="C47" s="561" t="s">
        <v>2350</v>
      </c>
      <c r="D47" s="562" t="s">
        <v>2346</v>
      </c>
      <c r="E47" s="563" t="s">
        <v>2311</v>
      </c>
      <c r="F47" s="567" t="s">
        <v>2265</v>
      </c>
      <c r="G47" s="564">
        <v>29600</v>
      </c>
      <c r="H47" s="565"/>
      <c r="I47" s="565"/>
      <c r="J47" s="565"/>
      <c r="K47" s="565"/>
      <c r="L47" s="565"/>
      <c r="M47" s="565"/>
      <c r="N47" s="567" t="s">
        <v>2265</v>
      </c>
      <c r="O47" s="567" t="s">
        <v>2265</v>
      </c>
      <c r="P47" s="567" t="s">
        <v>2265</v>
      </c>
      <c r="Q47" s="567" t="s">
        <v>2265</v>
      </c>
      <c r="X47" s="139"/>
      <c r="Y47" s="139"/>
    </row>
    <row r="48" s="553" customFormat="1" ht="13.5" spans="1:25">
      <c r="A48" s="566">
        <v>1253317</v>
      </c>
      <c r="B48" s="561" t="s">
        <v>2351</v>
      </c>
      <c r="C48" s="561" t="s">
        <v>2352</v>
      </c>
      <c r="D48" s="562" t="s">
        <v>2346</v>
      </c>
      <c r="E48" s="563" t="s">
        <v>2264</v>
      </c>
      <c r="F48" s="567" t="s">
        <v>2265</v>
      </c>
      <c r="G48" s="569">
        <v>22200</v>
      </c>
      <c r="H48" s="565"/>
      <c r="I48" s="565"/>
      <c r="J48" s="565"/>
      <c r="K48" s="565"/>
      <c r="L48" s="565"/>
      <c r="M48" s="565"/>
      <c r="N48" s="567" t="s">
        <v>2265</v>
      </c>
      <c r="O48" s="567" t="s">
        <v>2265</v>
      </c>
      <c r="P48" s="567" t="s">
        <v>2265</v>
      </c>
      <c r="Q48" s="565"/>
      <c r="X48" s="139"/>
      <c r="Y48" s="139"/>
    </row>
    <row r="49" s="553" customFormat="1" ht="13.5" spans="1:25">
      <c r="A49" s="568"/>
      <c r="B49" s="561" t="s">
        <v>2353</v>
      </c>
      <c r="C49" s="561" t="s">
        <v>2354</v>
      </c>
      <c r="D49" s="562" t="s">
        <v>2346</v>
      </c>
      <c r="E49" s="563" t="s">
        <v>2264</v>
      </c>
      <c r="F49" s="567" t="s">
        <v>2265</v>
      </c>
      <c r="G49" s="569">
        <v>22200</v>
      </c>
      <c r="H49" s="565"/>
      <c r="I49" s="565"/>
      <c r="J49" s="565"/>
      <c r="K49" s="565"/>
      <c r="L49" s="565"/>
      <c r="M49" s="565"/>
      <c r="N49" s="567" t="s">
        <v>2265</v>
      </c>
      <c r="O49" s="567" t="s">
        <v>2265</v>
      </c>
      <c r="P49" s="567" t="s">
        <v>2265</v>
      </c>
      <c r="Q49" s="565"/>
      <c r="X49" s="139"/>
      <c r="Y49" s="139"/>
    </row>
    <row r="50" s="553" customFormat="1" ht="13.5" spans="1:25">
      <c r="A50" s="566">
        <v>1261832</v>
      </c>
      <c r="B50" s="561" t="s">
        <v>2355</v>
      </c>
      <c r="C50" s="561" t="s">
        <v>2356</v>
      </c>
      <c r="D50" s="562" t="s">
        <v>2346</v>
      </c>
      <c r="E50" s="563" t="s">
        <v>2311</v>
      </c>
      <c r="F50" s="567" t="s">
        <v>2265</v>
      </c>
      <c r="G50" s="564">
        <v>29600</v>
      </c>
      <c r="H50" s="565"/>
      <c r="I50" s="565"/>
      <c r="J50" s="565"/>
      <c r="K50" s="565"/>
      <c r="L50" s="565"/>
      <c r="M50" s="565"/>
      <c r="N50" s="567" t="s">
        <v>2265</v>
      </c>
      <c r="O50" s="567" t="s">
        <v>2265</v>
      </c>
      <c r="P50" s="567" t="s">
        <v>2265</v>
      </c>
      <c r="Q50" s="567" t="s">
        <v>2265</v>
      </c>
      <c r="X50" s="139"/>
      <c r="Y50" s="139"/>
    </row>
    <row r="51" s="553" customFormat="1" ht="13.5" spans="1:25">
      <c r="A51" s="568"/>
      <c r="B51" s="561" t="s">
        <v>2357</v>
      </c>
      <c r="C51" s="561" t="s">
        <v>2358</v>
      </c>
      <c r="D51" s="562" t="s">
        <v>2346</v>
      </c>
      <c r="E51" s="563" t="s">
        <v>2311</v>
      </c>
      <c r="F51" s="567" t="s">
        <v>2265</v>
      </c>
      <c r="G51" s="564">
        <v>29600</v>
      </c>
      <c r="H51" s="565"/>
      <c r="I51" s="565"/>
      <c r="J51" s="565"/>
      <c r="K51" s="565"/>
      <c r="L51" s="565"/>
      <c r="M51" s="565"/>
      <c r="N51" s="567" t="s">
        <v>2265</v>
      </c>
      <c r="O51" s="567" t="s">
        <v>2265</v>
      </c>
      <c r="P51" s="567" t="s">
        <v>2265</v>
      </c>
      <c r="Q51" s="567" t="s">
        <v>2265</v>
      </c>
      <c r="X51" s="139"/>
      <c r="Y51" s="139"/>
    </row>
    <row r="52" s="553" customFormat="1" ht="13.5" spans="1:25">
      <c r="A52" s="560">
        <v>1260504</v>
      </c>
      <c r="B52" s="561" t="s">
        <v>2359</v>
      </c>
      <c r="C52" s="561" t="s">
        <v>2360</v>
      </c>
      <c r="D52" s="562" t="s">
        <v>2346</v>
      </c>
      <c r="E52" s="563" t="s">
        <v>2269</v>
      </c>
      <c r="F52" s="563" t="s">
        <v>2269</v>
      </c>
      <c r="G52" s="564">
        <v>29600</v>
      </c>
      <c r="H52" s="565"/>
      <c r="I52" s="565"/>
      <c r="J52" s="565"/>
      <c r="K52" s="565"/>
      <c r="L52" s="565"/>
      <c r="M52" s="565"/>
      <c r="N52" s="563" t="s">
        <v>2269</v>
      </c>
      <c r="O52" s="563" t="s">
        <v>2269</v>
      </c>
      <c r="P52" s="565"/>
      <c r="Q52" s="565"/>
      <c r="X52" s="139"/>
      <c r="Y52" s="139"/>
    </row>
    <row r="53" s="553" customFormat="1" ht="13.5" spans="1:25">
      <c r="A53" s="560">
        <v>1268951</v>
      </c>
      <c r="B53" s="561" t="s">
        <v>2361</v>
      </c>
      <c r="C53" s="561" t="s">
        <v>2362</v>
      </c>
      <c r="D53" s="562" t="s">
        <v>2346</v>
      </c>
      <c r="E53" s="563" t="s">
        <v>2269</v>
      </c>
      <c r="F53" s="563" t="s">
        <v>2265</v>
      </c>
      <c r="G53" s="564">
        <v>14800</v>
      </c>
      <c r="H53" s="565"/>
      <c r="I53" s="565"/>
      <c r="J53" s="565"/>
      <c r="K53" s="565"/>
      <c r="L53" s="565"/>
      <c r="M53" s="565"/>
      <c r="N53" s="563" t="s">
        <v>2265</v>
      </c>
      <c r="O53" s="563" t="s">
        <v>2265</v>
      </c>
      <c r="P53" s="565"/>
      <c r="Q53" s="565"/>
      <c r="X53" s="139"/>
      <c r="Y53" s="139"/>
    </row>
    <row r="54" s="553" customFormat="1" ht="13.5" spans="1:25">
      <c r="A54" s="560">
        <v>1268748</v>
      </c>
      <c r="B54" s="561" t="s">
        <v>2363</v>
      </c>
      <c r="C54" s="561" t="s">
        <v>2364</v>
      </c>
      <c r="D54" s="562" t="s">
        <v>2346</v>
      </c>
      <c r="E54" s="563" t="s">
        <v>2269</v>
      </c>
      <c r="F54" s="563" t="s">
        <v>2265</v>
      </c>
      <c r="G54" s="564">
        <v>14800</v>
      </c>
      <c r="H54" s="565"/>
      <c r="I54" s="565"/>
      <c r="J54" s="565"/>
      <c r="K54" s="565"/>
      <c r="L54" s="565"/>
      <c r="M54" s="565"/>
      <c r="N54" s="563" t="s">
        <v>2265</v>
      </c>
      <c r="O54" s="563" t="s">
        <v>2265</v>
      </c>
      <c r="P54" s="565"/>
      <c r="Q54" s="565"/>
      <c r="X54" s="139"/>
      <c r="Y54" s="139"/>
    </row>
    <row r="55" s="553" customFormat="1" ht="13.5" spans="1:25">
      <c r="A55" s="560">
        <v>1256780</v>
      </c>
      <c r="B55" s="561" t="s">
        <v>2365</v>
      </c>
      <c r="C55" s="561" t="s">
        <v>2366</v>
      </c>
      <c r="D55" s="562" t="s">
        <v>2367</v>
      </c>
      <c r="E55" s="563" t="s">
        <v>2269</v>
      </c>
      <c r="F55" s="563" t="s">
        <v>2265</v>
      </c>
      <c r="G55" s="564">
        <v>14800</v>
      </c>
      <c r="H55" s="565"/>
      <c r="I55" s="565"/>
      <c r="J55" s="565"/>
      <c r="K55" s="565"/>
      <c r="L55" s="565"/>
      <c r="M55" s="565"/>
      <c r="N55" s="565"/>
      <c r="O55" s="563" t="s">
        <v>2265</v>
      </c>
      <c r="P55" s="563" t="s">
        <v>2265</v>
      </c>
      <c r="Q55" s="565"/>
      <c r="X55" s="139"/>
      <c r="Y55" s="139"/>
    </row>
    <row r="56" s="553" customFormat="1" ht="13.5" spans="1:25">
      <c r="A56" s="566">
        <v>1257866</v>
      </c>
      <c r="B56" s="561" t="s">
        <v>2368</v>
      </c>
      <c r="C56" s="561" t="s">
        <v>2369</v>
      </c>
      <c r="D56" s="562" t="s">
        <v>2367</v>
      </c>
      <c r="E56" s="563" t="s">
        <v>2265</v>
      </c>
      <c r="F56" s="563" t="s">
        <v>2265</v>
      </c>
      <c r="G56" s="564">
        <v>7400</v>
      </c>
      <c r="H56" s="565"/>
      <c r="I56" s="565"/>
      <c r="J56" s="565"/>
      <c r="K56" s="565"/>
      <c r="L56" s="565"/>
      <c r="M56" s="565"/>
      <c r="N56" s="565"/>
      <c r="O56" s="562" t="s">
        <v>2265</v>
      </c>
      <c r="P56" s="565"/>
      <c r="Q56" s="565"/>
      <c r="X56" s="139"/>
      <c r="Y56" s="139"/>
    </row>
    <row r="57" s="553" customFormat="1" ht="13.5" spans="1:25">
      <c r="A57" s="568"/>
      <c r="B57" s="561" t="s">
        <v>2370</v>
      </c>
      <c r="C57" s="561" t="s">
        <v>2371</v>
      </c>
      <c r="D57" s="562" t="s">
        <v>2367</v>
      </c>
      <c r="E57" s="563" t="s">
        <v>2265</v>
      </c>
      <c r="F57" s="563" t="s">
        <v>2265</v>
      </c>
      <c r="G57" s="564">
        <v>7400</v>
      </c>
      <c r="H57" s="565"/>
      <c r="I57" s="565"/>
      <c r="J57" s="565"/>
      <c r="K57" s="565"/>
      <c r="L57" s="565"/>
      <c r="M57" s="565"/>
      <c r="N57" s="565"/>
      <c r="O57" s="562" t="s">
        <v>2265</v>
      </c>
      <c r="P57" s="565"/>
      <c r="Q57" s="565"/>
      <c r="X57" s="139"/>
      <c r="Y57" s="139"/>
    </row>
    <row r="58" s="553" customFormat="1" ht="13.5" spans="1:25">
      <c r="A58" s="560">
        <v>1250942</v>
      </c>
      <c r="B58" s="561" t="s">
        <v>2372</v>
      </c>
      <c r="C58" s="561" t="s">
        <v>2373</v>
      </c>
      <c r="D58" s="562" t="s">
        <v>2374</v>
      </c>
      <c r="E58" s="563" t="s">
        <v>2269</v>
      </c>
      <c r="F58" s="563" t="s">
        <v>2265</v>
      </c>
      <c r="G58" s="564">
        <v>14800</v>
      </c>
      <c r="H58" s="565"/>
      <c r="I58" s="565"/>
      <c r="J58" s="565"/>
      <c r="K58" s="565"/>
      <c r="L58" s="565"/>
      <c r="M58" s="565"/>
      <c r="N58" s="565"/>
      <c r="O58" s="565"/>
      <c r="P58" s="563" t="s">
        <v>2265</v>
      </c>
      <c r="Q58" s="563" t="s">
        <v>2265</v>
      </c>
      <c r="X58" s="139"/>
      <c r="Y58" s="139"/>
    </row>
    <row r="59" s="553" customFormat="1" ht="13.5" spans="1:25">
      <c r="A59" s="566">
        <v>1256741</v>
      </c>
      <c r="B59" s="561" t="s">
        <v>2375</v>
      </c>
      <c r="C59" s="561" t="s">
        <v>2376</v>
      </c>
      <c r="D59" s="562" t="s">
        <v>2374</v>
      </c>
      <c r="E59" s="567" t="s">
        <v>2269</v>
      </c>
      <c r="F59" s="567" t="s">
        <v>2265</v>
      </c>
      <c r="G59" s="564">
        <v>14800</v>
      </c>
      <c r="H59" s="565"/>
      <c r="I59" s="565"/>
      <c r="J59" s="565"/>
      <c r="K59" s="565"/>
      <c r="L59" s="565"/>
      <c r="M59" s="565"/>
      <c r="N59" s="565"/>
      <c r="O59" s="565"/>
      <c r="P59" s="567" t="s">
        <v>2265</v>
      </c>
      <c r="Q59" s="567" t="s">
        <v>2265</v>
      </c>
      <c r="X59" s="139"/>
      <c r="Y59" s="139"/>
    </row>
    <row r="60" s="553" customFormat="1" ht="13.5" spans="1:25">
      <c r="A60" s="570"/>
      <c r="B60" s="561" t="s">
        <v>2377</v>
      </c>
      <c r="C60" s="561" t="s">
        <v>2378</v>
      </c>
      <c r="D60" s="562" t="s">
        <v>2374</v>
      </c>
      <c r="E60" s="567" t="s">
        <v>2269</v>
      </c>
      <c r="F60" s="567" t="s">
        <v>2265</v>
      </c>
      <c r="G60" s="564">
        <v>14800</v>
      </c>
      <c r="H60" s="565"/>
      <c r="I60" s="565"/>
      <c r="J60" s="565"/>
      <c r="K60" s="565"/>
      <c r="L60" s="565"/>
      <c r="M60" s="565"/>
      <c r="N60" s="565"/>
      <c r="O60" s="565"/>
      <c r="P60" s="567" t="s">
        <v>2265</v>
      </c>
      <c r="Q60" s="567" t="s">
        <v>2265</v>
      </c>
      <c r="X60" s="139"/>
      <c r="Y60" s="139"/>
    </row>
    <row r="61" s="553" customFormat="1" ht="13.5" spans="1:25">
      <c r="A61" s="568"/>
      <c r="B61" s="561" t="s">
        <v>2379</v>
      </c>
      <c r="C61" s="561" t="s">
        <v>2380</v>
      </c>
      <c r="D61" s="562" t="s">
        <v>2374</v>
      </c>
      <c r="E61" s="567" t="s">
        <v>2269</v>
      </c>
      <c r="F61" s="567" t="s">
        <v>2265</v>
      </c>
      <c r="G61" s="564">
        <v>14800</v>
      </c>
      <c r="H61" s="565"/>
      <c r="I61" s="565"/>
      <c r="J61" s="565"/>
      <c r="K61" s="565"/>
      <c r="L61" s="565"/>
      <c r="M61" s="565"/>
      <c r="N61" s="565"/>
      <c r="O61" s="565"/>
      <c r="P61" s="567" t="s">
        <v>2265</v>
      </c>
      <c r="Q61" s="567" t="s">
        <v>2265</v>
      </c>
      <c r="X61" s="139"/>
      <c r="Y61" s="139"/>
    </row>
    <row r="62" s="553" customFormat="1" ht="13.5" spans="1:25">
      <c r="A62" s="560">
        <v>1250908</v>
      </c>
      <c r="B62" s="561" t="s">
        <v>2381</v>
      </c>
      <c r="C62" s="561" t="s">
        <v>2382</v>
      </c>
      <c r="D62" s="562" t="s">
        <v>2374</v>
      </c>
      <c r="E62" s="563" t="s">
        <v>2269</v>
      </c>
      <c r="F62" s="563" t="s">
        <v>2265</v>
      </c>
      <c r="G62" s="564">
        <v>14800</v>
      </c>
      <c r="H62" s="565"/>
      <c r="I62" s="565"/>
      <c r="J62" s="565"/>
      <c r="K62" s="565"/>
      <c r="L62" s="565"/>
      <c r="M62" s="565"/>
      <c r="N62" s="565"/>
      <c r="O62" s="565"/>
      <c r="P62" s="563" t="s">
        <v>2265</v>
      </c>
      <c r="Q62" s="563" t="s">
        <v>2265</v>
      </c>
      <c r="X62" s="139"/>
      <c r="Y62" s="139"/>
    </row>
    <row r="63" s="553" customFormat="1" ht="13.5" spans="1:25">
      <c r="A63" s="560">
        <v>1245219</v>
      </c>
      <c r="B63" s="561" t="s">
        <v>2383</v>
      </c>
      <c r="C63" s="561" t="s">
        <v>2384</v>
      </c>
      <c r="D63" s="562" t="s">
        <v>2385</v>
      </c>
      <c r="E63" s="563" t="s">
        <v>2265</v>
      </c>
      <c r="F63" s="563" t="s">
        <v>2265</v>
      </c>
      <c r="G63" s="564">
        <v>7400</v>
      </c>
      <c r="H63" s="565"/>
      <c r="I63" s="565"/>
      <c r="J63" s="565"/>
      <c r="K63" s="565"/>
      <c r="L63" s="565"/>
      <c r="M63" s="565"/>
      <c r="N63" s="565"/>
      <c r="O63" s="565"/>
      <c r="P63" s="565"/>
      <c r="Q63" s="563" t="s">
        <v>2265</v>
      </c>
      <c r="X63" s="139"/>
      <c r="Y63" s="139"/>
    </row>
    <row r="64" s="553" customFormat="1" ht="13.5" spans="1:25">
      <c r="A64" s="560">
        <v>1249751</v>
      </c>
      <c r="B64" s="561" t="s">
        <v>2386</v>
      </c>
      <c r="C64" s="561" t="s">
        <v>2387</v>
      </c>
      <c r="D64" s="562" t="s">
        <v>2385</v>
      </c>
      <c r="E64" s="563" t="s">
        <v>2265</v>
      </c>
      <c r="F64" s="563" t="s">
        <v>2265</v>
      </c>
      <c r="G64" s="564">
        <v>7400</v>
      </c>
      <c r="H64" s="565"/>
      <c r="I64" s="565"/>
      <c r="J64" s="565"/>
      <c r="K64" s="565"/>
      <c r="L64" s="565"/>
      <c r="M64" s="565"/>
      <c r="N64" s="565"/>
      <c r="O64" s="565"/>
      <c r="P64" s="565"/>
      <c r="Q64" s="563" t="s">
        <v>2265</v>
      </c>
      <c r="X64" s="139"/>
      <c r="Y64" s="139"/>
    </row>
    <row r="65" s="553" customFormat="1" ht="13.5" spans="1:25">
      <c r="A65" s="566">
        <v>1271336</v>
      </c>
      <c r="B65" s="561" t="s">
        <v>2388</v>
      </c>
      <c r="C65" s="561" t="s">
        <v>2389</v>
      </c>
      <c r="D65" s="562" t="s">
        <v>2385</v>
      </c>
      <c r="E65" s="563" t="s">
        <v>2265</v>
      </c>
      <c r="F65" s="563" t="s">
        <v>2265</v>
      </c>
      <c r="G65" s="564">
        <v>7400</v>
      </c>
      <c r="H65" s="565"/>
      <c r="I65" s="565"/>
      <c r="J65" s="565"/>
      <c r="K65" s="565"/>
      <c r="L65" s="565"/>
      <c r="M65" s="565"/>
      <c r="N65" s="565"/>
      <c r="O65" s="565"/>
      <c r="P65" s="565"/>
      <c r="Q65" s="563" t="s">
        <v>2265</v>
      </c>
      <c r="X65" s="139"/>
      <c r="Y65" s="139"/>
    </row>
    <row r="66" s="553" customFormat="1" ht="13.5" spans="1:25">
      <c r="A66" s="568"/>
      <c r="B66" s="561" t="s">
        <v>2390</v>
      </c>
      <c r="C66" s="561" t="s">
        <v>2391</v>
      </c>
      <c r="D66" s="562" t="s">
        <v>2385</v>
      </c>
      <c r="E66" s="563" t="s">
        <v>2265</v>
      </c>
      <c r="F66" s="563" t="s">
        <v>2265</v>
      </c>
      <c r="G66" s="564">
        <v>7400</v>
      </c>
      <c r="H66" s="565"/>
      <c r="I66" s="565"/>
      <c r="J66" s="565"/>
      <c r="K66" s="565"/>
      <c r="L66" s="565"/>
      <c r="M66" s="565"/>
      <c r="N66" s="565"/>
      <c r="O66" s="565"/>
      <c r="P66" s="565"/>
      <c r="Q66" s="563" t="s">
        <v>2265</v>
      </c>
      <c r="X66" s="139"/>
      <c r="Y66" s="139"/>
    </row>
    <row r="67" s="553" customFormat="1" ht="13.5" spans="1:25">
      <c r="A67" s="560">
        <v>1256132</v>
      </c>
      <c r="B67" s="561" t="s">
        <v>2392</v>
      </c>
      <c r="C67" s="561" t="s">
        <v>2393</v>
      </c>
      <c r="D67" s="562" t="s">
        <v>2385</v>
      </c>
      <c r="E67" s="563" t="s">
        <v>2265</v>
      </c>
      <c r="F67" s="563" t="s">
        <v>2265</v>
      </c>
      <c r="G67" s="564">
        <v>7400</v>
      </c>
      <c r="H67" s="565"/>
      <c r="I67" s="565"/>
      <c r="J67" s="565"/>
      <c r="K67" s="565"/>
      <c r="L67" s="565"/>
      <c r="M67" s="565"/>
      <c r="N67" s="565"/>
      <c r="O67" s="565"/>
      <c r="P67" s="565"/>
      <c r="Q67" s="563" t="s">
        <v>2265</v>
      </c>
      <c r="X67" s="139"/>
      <c r="Y67" s="139"/>
    </row>
    <row r="68" s="553" customFormat="1" ht="13.5" spans="1:25">
      <c r="A68" s="560">
        <v>1265521</v>
      </c>
      <c r="B68" s="561" t="s">
        <v>2394</v>
      </c>
      <c r="C68" s="561" t="s">
        <v>2395</v>
      </c>
      <c r="D68" s="562" t="s">
        <v>2385</v>
      </c>
      <c r="E68" s="563" t="s">
        <v>2265</v>
      </c>
      <c r="F68" s="563" t="s">
        <v>2265</v>
      </c>
      <c r="G68" s="564">
        <v>7400</v>
      </c>
      <c r="H68" s="565"/>
      <c r="I68" s="565"/>
      <c r="J68" s="565"/>
      <c r="K68" s="565"/>
      <c r="L68" s="565"/>
      <c r="M68" s="565"/>
      <c r="N68" s="565"/>
      <c r="O68" s="565"/>
      <c r="P68" s="565"/>
      <c r="Q68" s="563" t="s">
        <v>2265</v>
      </c>
      <c r="X68" s="139"/>
      <c r="Y68" s="139"/>
    </row>
    <row r="69" s="553" customFormat="1" ht="13.5" spans="1:25">
      <c r="A69" s="565"/>
      <c r="B69" s="565"/>
      <c r="C69" s="565"/>
      <c r="D69" s="571"/>
      <c r="E69" s="565"/>
      <c r="F69" s="565"/>
      <c r="G69" s="572">
        <f>SUM(G4:G68)</f>
        <v>1232100</v>
      </c>
      <c r="H69" s="563" t="s">
        <v>2265</v>
      </c>
      <c r="I69" s="585" t="s">
        <v>2396</v>
      </c>
      <c r="J69" s="585" t="s">
        <v>2397</v>
      </c>
      <c r="K69" s="585" t="s">
        <v>2398</v>
      </c>
      <c r="L69" s="562" t="s">
        <v>2399</v>
      </c>
      <c r="M69" s="562" t="s">
        <v>2399</v>
      </c>
      <c r="N69" s="562" t="s">
        <v>2400</v>
      </c>
      <c r="O69" s="585" t="s">
        <v>2398</v>
      </c>
      <c r="P69" s="563" t="s">
        <v>2401</v>
      </c>
      <c r="Q69" s="563" t="s">
        <v>2401</v>
      </c>
      <c r="X69" s="139"/>
      <c r="Y69" s="139"/>
    </row>
    <row r="70" s="553" customFormat="1" ht="13.5" spans="1:25">
      <c r="A70" s="565"/>
      <c r="B70" s="565"/>
      <c r="C70" s="565"/>
      <c r="D70" s="571"/>
      <c r="E70" s="565"/>
      <c r="F70" s="565"/>
      <c r="G70" s="562" t="s">
        <v>2402</v>
      </c>
      <c r="H70" s="567" t="s">
        <v>2403</v>
      </c>
      <c r="I70" s="586" t="s">
        <v>2403</v>
      </c>
      <c r="J70" s="563" t="s">
        <v>2404</v>
      </c>
      <c r="K70" s="585" t="s">
        <v>2401</v>
      </c>
      <c r="L70" s="586" t="s">
        <v>2399</v>
      </c>
      <c r="M70" s="586" t="s">
        <v>2399</v>
      </c>
      <c r="N70" s="586" t="s">
        <v>2399</v>
      </c>
      <c r="O70" s="586" t="s">
        <v>2399</v>
      </c>
      <c r="P70" s="563" t="s">
        <v>2401</v>
      </c>
      <c r="Q70" s="563" t="s">
        <v>2401</v>
      </c>
      <c r="X70" s="139"/>
      <c r="Y70" s="139"/>
    </row>
    <row r="71" s="553" customFormat="1" ht="13.5" spans="1:25">
      <c r="A71" s="565"/>
      <c r="B71" s="565"/>
      <c r="C71" s="565"/>
      <c r="D71" s="571"/>
      <c r="E71" s="565"/>
      <c r="F71" s="565"/>
      <c r="G71" s="565"/>
      <c r="H71" s="563" t="s">
        <v>2405</v>
      </c>
      <c r="I71" s="562" t="s">
        <v>2406</v>
      </c>
      <c r="J71" s="585" t="s">
        <v>2407</v>
      </c>
      <c r="K71" s="563" t="s">
        <v>2405</v>
      </c>
      <c r="L71" s="562" t="s">
        <v>2403</v>
      </c>
      <c r="M71" s="562" t="s">
        <v>2403</v>
      </c>
      <c r="N71" s="585" t="s">
        <v>2408</v>
      </c>
      <c r="O71" s="562" t="s">
        <v>2269</v>
      </c>
      <c r="P71" s="563" t="s">
        <v>2403</v>
      </c>
      <c r="Q71" s="563" t="s">
        <v>2403</v>
      </c>
      <c r="X71" s="139"/>
      <c r="Y71" s="139"/>
    </row>
    <row r="72" s="553" customFormat="1" spans="24:25">
      <c r="X72" s="139"/>
      <c r="Y72" s="139"/>
    </row>
    <row r="73" s="553" customFormat="1" spans="1:25">
      <c r="A73" s="573" t="s">
        <v>2409</v>
      </c>
      <c r="X73" s="139"/>
      <c r="Y73" s="139"/>
    </row>
    <row r="74" s="553" customFormat="1" spans="24:25">
      <c r="X74" s="139"/>
      <c r="Y74" s="139"/>
    </row>
    <row r="75" s="553" customFormat="1" spans="1:25">
      <c r="A75" s="573" t="s">
        <v>2410</v>
      </c>
      <c r="X75" s="139"/>
      <c r="Y75" s="139"/>
    </row>
    <row r="76" s="553" customFormat="1" spans="24:25">
      <c r="X76" s="139"/>
      <c r="Y76" s="139"/>
    </row>
    <row r="77" s="553" customFormat="1" spans="1:25">
      <c r="A77" s="573" t="s">
        <v>2411</v>
      </c>
      <c r="X77" s="139"/>
      <c r="Y77" s="139"/>
    </row>
    <row r="78" s="553" customFormat="1" ht="13.5" spans="24:25">
      <c r="X78" s="139"/>
      <c r="Y78" s="139"/>
    </row>
    <row r="79" s="553" customFormat="1" ht="13.5" spans="1:25">
      <c r="A79" s="561" t="s">
        <v>2244</v>
      </c>
      <c r="B79" s="562" t="s">
        <v>2245</v>
      </c>
      <c r="C79" s="563" t="s">
        <v>2246</v>
      </c>
      <c r="D79" s="561" t="s">
        <v>2247</v>
      </c>
      <c r="E79" s="561" t="s">
        <v>2248</v>
      </c>
      <c r="F79" s="561" t="s">
        <v>2249</v>
      </c>
      <c r="G79" s="561" t="s">
        <v>2250</v>
      </c>
      <c r="H79" s="561" t="s">
        <v>2412</v>
      </c>
      <c r="I79" s="561" t="s">
        <v>2413</v>
      </c>
      <c r="J79" s="561" t="s">
        <v>2414</v>
      </c>
      <c r="K79" s="561" t="s">
        <v>2251</v>
      </c>
      <c r="L79" s="561" t="s">
        <v>2252</v>
      </c>
      <c r="M79" s="561" t="s">
        <v>2253</v>
      </c>
      <c r="N79" s="561" t="s">
        <v>2254</v>
      </c>
      <c r="O79" s="561" t="s">
        <v>2255</v>
      </c>
      <c r="P79" s="561" t="s">
        <v>2256</v>
      </c>
      <c r="Q79" s="561" t="s">
        <v>2257</v>
      </c>
      <c r="R79" s="561" t="s">
        <v>2258</v>
      </c>
      <c r="S79" s="561" t="s">
        <v>2259</v>
      </c>
      <c r="T79" s="561" t="s">
        <v>2260</v>
      </c>
      <c r="U79" s="561" t="s">
        <v>2415</v>
      </c>
      <c r="X79" s="139"/>
      <c r="Y79" s="139"/>
    </row>
    <row r="80" s="553" customFormat="1" ht="13.5" spans="1:25">
      <c r="A80" s="566">
        <v>1257473</v>
      </c>
      <c r="B80" s="561" t="s">
        <v>2416</v>
      </c>
      <c r="C80" s="561" t="s">
        <v>2417</v>
      </c>
      <c r="D80" s="561" t="s">
        <v>2418</v>
      </c>
      <c r="E80" s="563" t="s">
        <v>2334</v>
      </c>
      <c r="F80" s="567" t="s">
        <v>2265</v>
      </c>
      <c r="G80" s="564">
        <v>30360</v>
      </c>
      <c r="H80" s="574" t="s">
        <v>2265</v>
      </c>
      <c r="I80" s="574" t="s">
        <v>2265</v>
      </c>
      <c r="J80" s="574" t="s">
        <v>2265</v>
      </c>
      <c r="K80" s="574" t="s">
        <v>2265</v>
      </c>
      <c r="L80" s="574" t="s">
        <v>2265</v>
      </c>
      <c r="M80" s="565"/>
      <c r="N80" s="565"/>
      <c r="O80" s="565"/>
      <c r="P80" s="565"/>
      <c r="Q80" s="565"/>
      <c r="R80" s="565"/>
      <c r="S80" s="565"/>
      <c r="T80" s="565"/>
      <c r="U80" s="565"/>
      <c r="X80" s="139"/>
      <c r="Y80" s="139"/>
    </row>
    <row r="81" s="553" customFormat="1" ht="13.5" spans="1:25">
      <c r="A81" s="568"/>
      <c r="B81" s="561" t="s">
        <v>2419</v>
      </c>
      <c r="C81" s="561" t="s">
        <v>2420</v>
      </c>
      <c r="D81" s="561" t="s">
        <v>2418</v>
      </c>
      <c r="E81" s="563" t="s">
        <v>2334</v>
      </c>
      <c r="F81" s="567" t="s">
        <v>2265</v>
      </c>
      <c r="G81" s="564">
        <v>30360</v>
      </c>
      <c r="H81" s="574" t="s">
        <v>2265</v>
      </c>
      <c r="I81" s="574" t="s">
        <v>2265</v>
      </c>
      <c r="J81" s="574" t="s">
        <v>2265</v>
      </c>
      <c r="K81" s="574" t="s">
        <v>2265</v>
      </c>
      <c r="L81" s="574" t="s">
        <v>2265</v>
      </c>
      <c r="M81" s="565"/>
      <c r="N81" s="565"/>
      <c r="O81" s="565"/>
      <c r="P81" s="565"/>
      <c r="Q81" s="565"/>
      <c r="R81" s="565"/>
      <c r="S81" s="565"/>
      <c r="T81" s="565"/>
      <c r="U81" s="565"/>
      <c r="X81" s="139"/>
      <c r="Y81" s="139"/>
    </row>
    <row r="82" s="553" customFormat="1" ht="13.5" spans="1:25">
      <c r="A82" s="560">
        <v>1260951</v>
      </c>
      <c r="B82" s="561" t="s">
        <v>2421</v>
      </c>
      <c r="C82" s="561" t="s">
        <v>2422</v>
      </c>
      <c r="D82" s="561" t="s">
        <v>2423</v>
      </c>
      <c r="E82" s="563" t="s">
        <v>2264</v>
      </c>
      <c r="F82" s="563" t="s">
        <v>2265</v>
      </c>
      <c r="G82" s="564">
        <v>18480</v>
      </c>
      <c r="H82" s="565"/>
      <c r="I82" s="565"/>
      <c r="J82" s="587" t="s">
        <v>2265</v>
      </c>
      <c r="K82" s="587" t="s">
        <v>2265</v>
      </c>
      <c r="L82" s="587" t="s">
        <v>2265</v>
      </c>
      <c r="M82" s="565"/>
      <c r="N82" s="565"/>
      <c r="O82" s="565"/>
      <c r="P82" s="565"/>
      <c r="Q82" s="565"/>
      <c r="R82" s="565"/>
      <c r="S82" s="565"/>
      <c r="T82" s="565"/>
      <c r="U82" s="565"/>
      <c r="X82" s="139"/>
      <c r="Y82" s="139"/>
    </row>
    <row r="83" s="553" customFormat="1" ht="13.5" spans="1:25">
      <c r="A83" s="566">
        <v>1256306</v>
      </c>
      <c r="B83" s="561" t="s">
        <v>2424</v>
      </c>
      <c r="C83" s="561" t="s">
        <v>2425</v>
      </c>
      <c r="D83" s="561" t="s">
        <v>2263</v>
      </c>
      <c r="E83" s="563" t="s">
        <v>2264</v>
      </c>
      <c r="F83" s="563" t="s">
        <v>2265</v>
      </c>
      <c r="G83" s="564">
        <v>19800</v>
      </c>
      <c r="H83" s="565"/>
      <c r="I83" s="565"/>
      <c r="J83" s="565"/>
      <c r="K83" s="587" t="s">
        <v>2265</v>
      </c>
      <c r="L83" s="587" t="s">
        <v>2265</v>
      </c>
      <c r="M83" s="587" t="s">
        <v>2265</v>
      </c>
      <c r="N83" s="565"/>
      <c r="O83" s="565"/>
      <c r="P83" s="565"/>
      <c r="Q83" s="565"/>
      <c r="R83" s="565"/>
      <c r="S83" s="565"/>
      <c r="T83" s="565"/>
      <c r="U83" s="565"/>
      <c r="X83" s="139"/>
      <c r="Y83" s="139"/>
    </row>
    <row r="84" s="553" customFormat="1" ht="13.5" spans="1:25">
      <c r="A84" s="568"/>
      <c r="B84" s="561" t="s">
        <v>2426</v>
      </c>
      <c r="C84" s="561" t="s">
        <v>2427</v>
      </c>
      <c r="D84" s="561" t="s">
        <v>2263</v>
      </c>
      <c r="E84" s="563" t="s">
        <v>2264</v>
      </c>
      <c r="F84" s="563" t="s">
        <v>2265</v>
      </c>
      <c r="G84" s="564">
        <v>19800</v>
      </c>
      <c r="H84" s="565"/>
      <c r="I84" s="565"/>
      <c r="J84" s="565"/>
      <c r="K84" s="587" t="s">
        <v>2265</v>
      </c>
      <c r="L84" s="587" t="s">
        <v>2265</v>
      </c>
      <c r="M84" s="587" t="s">
        <v>2265</v>
      </c>
      <c r="N84" s="565"/>
      <c r="O84" s="565"/>
      <c r="P84" s="565"/>
      <c r="Q84" s="565"/>
      <c r="R84" s="565"/>
      <c r="S84" s="565"/>
      <c r="T84" s="565"/>
      <c r="U84" s="565"/>
      <c r="X84" s="139"/>
      <c r="Y84" s="139"/>
    </row>
    <row r="85" s="553" customFormat="1" ht="13.5" spans="1:25">
      <c r="A85" s="560">
        <v>1256978</v>
      </c>
      <c r="B85" s="561" t="s">
        <v>2428</v>
      </c>
      <c r="C85" s="561" t="s">
        <v>2429</v>
      </c>
      <c r="D85" s="561" t="s">
        <v>2268</v>
      </c>
      <c r="E85" s="563" t="s">
        <v>2269</v>
      </c>
      <c r="F85" s="563" t="s">
        <v>2265</v>
      </c>
      <c r="G85" s="564">
        <v>13200</v>
      </c>
      <c r="H85" s="565"/>
      <c r="I85" s="565"/>
      <c r="J85" s="565"/>
      <c r="K85" s="565"/>
      <c r="L85" s="587" t="s">
        <v>2265</v>
      </c>
      <c r="M85" s="587" t="s">
        <v>2265</v>
      </c>
      <c r="N85" s="565"/>
      <c r="O85" s="565"/>
      <c r="P85" s="565"/>
      <c r="Q85" s="565"/>
      <c r="R85" s="565"/>
      <c r="S85" s="565"/>
      <c r="T85" s="565"/>
      <c r="U85" s="565"/>
      <c r="X85" s="139"/>
      <c r="Y85" s="139"/>
    </row>
    <row r="86" s="553" customFormat="1" ht="13.5" spans="1:25">
      <c r="A86" s="560">
        <v>1254573</v>
      </c>
      <c r="B86" s="561" t="s">
        <v>2430</v>
      </c>
      <c r="C86" s="561" t="s">
        <v>2431</v>
      </c>
      <c r="D86" s="561" t="s">
        <v>2268</v>
      </c>
      <c r="E86" s="567" t="s">
        <v>2265</v>
      </c>
      <c r="F86" s="567" t="s">
        <v>2265</v>
      </c>
      <c r="G86" s="575">
        <v>6600</v>
      </c>
      <c r="H86" s="565"/>
      <c r="I86" s="565"/>
      <c r="J86" s="565"/>
      <c r="K86" s="565"/>
      <c r="L86" s="574" t="s">
        <v>2265</v>
      </c>
      <c r="M86" s="565"/>
      <c r="N86" s="565"/>
      <c r="O86" s="565"/>
      <c r="P86" s="565"/>
      <c r="Q86" s="565"/>
      <c r="R86" s="565"/>
      <c r="S86" s="565"/>
      <c r="T86" s="565"/>
      <c r="U86" s="565"/>
      <c r="X86" s="139"/>
      <c r="Y86" s="139"/>
    </row>
    <row r="87" s="553" customFormat="1" ht="13.5" spans="1:25">
      <c r="A87" s="560">
        <v>1243932</v>
      </c>
      <c r="B87" s="561" t="s">
        <v>2432</v>
      </c>
      <c r="C87" s="561" t="s">
        <v>2433</v>
      </c>
      <c r="D87" s="561" t="s">
        <v>2268</v>
      </c>
      <c r="E87" s="567" t="s">
        <v>2265</v>
      </c>
      <c r="F87" s="567" t="s">
        <v>2265</v>
      </c>
      <c r="G87" s="564">
        <v>6600</v>
      </c>
      <c r="H87" s="565"/>
      <c r="I87" s="565"/>
      <c r="J87" s="565"/>
      <c r="K87" s="565"/>
      <c r="L87" s="574" t="s">
        <v>2265</v>
      </c>
      <c r="M87" s="565"/>
      <c r="N87" s="565"/>
      <c r="O87" s="565"/>
      <c r="P87" s="565"/>
      <c r="Q87" s="565"/>
      <c r="R87" s="565"/>
      <c r="S87" s="565"/>
      <c r="T87" s="565"/>
      <c r="U87" s="565"/>
      <c r="X87" s="139"/>
      <c r="Y87" s="139"/>
    </row>
    <row r="88" s="553" customFormat="1" ht="13.5" spans="1:25">
      <c r="A88" s="566">
        <v>1258135</v>
      </c>
      <c r="B88" s="561" t="s">
        <v>2434</v>
      </c>
      <c r="C88" s="561" t="s">
        <v>2435</v>
      </c>
      <c r="D88" s="561" t="s">
        <v>2268</v>
      </c>
      <c r="E88" s="567" t="s">
        <v>2265</v>
      </c>
      <c r="F88" s="567" t="s">
        <v>2265</v>
      </c>
      <c r="G88" s="564">
        <v>6600</v>
      </c>
      <c r="H88" s="565"/>
      <c r="I88" s="565"/>
      <c r="J88" s="565"/>
      <c r="K88" s="565"/>
      <c r="L88" s="574" t="s">
        <v>2265</v>
      </c>
      <c r="M88" s="565"/>
      <c r="N88" s="565"/>
      <c r="O88" s="565"/>
      <c r="P88" s="565"/>
      <c r="Q88" s="565"/>
      <c r="R88" s="565"/>
      <c r="S88" s="565"/>
      <c r="T88" s="565"/>
      <c r="U88" s="565"/>
      <c r="X88" s="139"/>
      <c r="Y88" s="139"/>
    </row>
    <row r="89" s="553" customFormat="1" ht="13.5" spans="1:25">
      <c r="A89" s="568"/>
      <c r="B89" s="561" t="s">
        <v>2436</v>
      </c>
      <c r="C89" s="561" t="s">
        <v>2437</v>
      </c>
      <c r="D89" s="561" t="s">
        <v>2268</v>
      </c>
      <c r="E89" s="567" t="s">
        <v>2265</v>
      </c>
      <c r="F89" s="567" t="s">
        <v>2265</v>
      </c>
      <c r="G89" s="564">
        <v>6600</v>
      </c>
      <c r="H89" s="565"/>
      <c r="I89" s="565"/>
      <c r="J89" s="565"/>
      <c r="K89" s="565"/>
      <c r="L89" s="574" t="s">
        <v>2265</v>
      </c>
      <c r="M89" s="565"/>
      <c r="N89" s="565"/>
      <c r="O89" s="565"/>
      <c r="P89" s="565"/>
      <c r="Q89" s="565"/>
      <c r="R89" s="565"/>
      <c r="S89" s="565"/>
      <c r="T89" s="565"/>
      <c r="U89" s="565"/>
      <c r="X89" s="139"/>
      <c r="Y89" s="139"/>
    </row>
    <row r="90" s="553" customFormat="1" ht="13.5" spans="1:25">
      <c r="A90" s="566">
        <v>1264938</v>
      </c>
      <c r="B90" s="561" t="s">
        <v>2438</v>
      </c>
      <c r="C90" s="561" t="s">
        <v>2439</v>
      </c>
      <c r="D90" s="576" t="s">
        <v>2268</v>
      </c>
      <c r="E90" s="577" t="s">
        <v>2264</v>
      </c>
      <c r="F90" s="567" t="s">
        <v>2265</v>
      </c>
      <c r="G90" s="564">
        <v>19800</v>
      </c>
      <c r="H90" s="565"/>
      <c r="I90" s="565"/>
      <c r="J90" s="565"/>
      <c r="K90" s="565"/>
      <c r="L90" s="574" t="s">
        <v>2265</v>
      </c>
      <c r="M90" s="574" t="s">
        <v>2265</v>
      </c>
      <c r="N90" s="574" t="s">
        <v>2265</v>
      </c>
      <c r="O90" s="565"/>
      <c r="P90" s="565"/>
      <c r="Q90" s="565"/>
      <c r="R90" s="565"/>
      <c r="S90" s="565"/>
      <c r="T90" s="565"/>
      <c r="U90" s="565"/>
      <c r="X90" s="139"/>
      <c r="Y90" s="139"/>
    </row>
    <row r="91" s="553" customFormat="1" ht="13.5" spans="1:25">
      <c r="A91" s="570"/>
      <c r="B91" s="561" t="s">
        <v>2440</v>
      </c>
      <c r="C91" s="561" t="s">
        <v>2441</v>
      </c>
      <c r="D91" s="578"/>
      <c r="E91" s="579"/>
      <c r="F91" s="563" t="s">
        <v>2265</v>
      </c>
      <c r="G91" s="564">
        <v>19800</v>
      </c>
      <c r="H91" s="565"/>
      <c r="I91" s="565"/>
      <c r="J91" s="565"/>
      <c r="K91" s="565"/>
      <c r="L91" s="587" t="s">
        <v>2265</v>
      </c>
      <c r="M91" s="587" t="s">
        <v>2265</v>
      </c>
      <c r="N91" s="587" t="s">
        <v>2265</v>
      </c>
      <c r="O91" s="565"/>
      <c r="P91" s="565"/>
      <c r="Q91" s="565"/>
      <c r="R91" s="565"/>
      <c r="S91" s="565"/>
      <c r="T91" s="565"/>
      <c r="U91" s="565"/>
      <c r="X91" s="139"/>
      <c r="Y91" s="139"/>
    </row>
    <row r="92" s="553" customFormat="1" ht="13.5" spans="1:25">
      <c r="A92" s="568"/>
      <c r="B92" s="561" t="s">
        <v>2442</v>
      </c>
      <c r="C92" s="561" t="s">
        <v>2443</v>
      </c>
      <c r="D92" s="580"/>
      <c r="E92" s="581"/>
      <c r="F92" s="567" t="s">
        <v>2265</v>
      </c>
      <c r="G92" s="564">
        <v>19800</v>
      </c>
      <c r="H92" s="565"/>
      <c r="I92" s="565"/>
      <c r="J92" s="565"/>
      <c r="K92" s="565"/>
      <c r="L92" s="574" t="s">
        <v>2265</v>
      </c>
      <c r="M92" s="574" t="s">
        <v>2265</v>
      </c>
      <c r="N92" s="574" t="s">
        <v>2265</v>
      </c>
      <c r="O92" s="565"/>
      <c r="P92" s="565"/>
      <c r="Q92" s="565"/>
      <c r="R92" s="565"/>
      <c r="S92" s="565"/>
      <c r="T92" s="565"/>
      <c r="U92" s="565"/>
      <c r="X92" s="139"/>
      <c r="Y92" s="139"/>
    </row>
    <row r="93" s="553" customFormat="1" ht="13.5" spans="1:25">
      <c r="A93" s="566">
        <v>1256064</v>
      </c>
      <c r="B93" s="561" t="s">
        <v>2444</v>
      </c>
      <c r="C93" s="561" t="s">
        <v>2445</v>
      </c>
      <c r="D93" s="561" t="s">
        <v>2296</v>
      </c>
      <c r="E93" s="567" t="s">
        <v>2269</v>
      </c>
      <c r="F93" s="567" t="s">
        <v>2265</v>
      </c>
      <c r="G93" s="564">
        <v>13200</v>
      </c>
      <c r="H93" s="565"/>
      <c r="I93" s="565"/>
      <c r="J93" s="565"/>
      <c r="K93" s="565"/>
      <c r="L93" s="565"/>
      <c r="M93" s="574" t="s">
        <v>2265</v>
      </c>
      <c r="N93" s="574" t="s">
        <v>2265</v>
      </c>
      <c r="O93" s="565"/>
      <c r="P93" s="565"/>
      <c r="Q93" s="565"/>
      <c r="R93" s="565"/>
      <c r="S93" s="565"/>
      <c r="T93" s="565"/>
      <c r="U93" s="565"/>
      <c r="X93" s="139"/>
      <c r="Y93" s="139"/>
    </row>
    <row r="94" s="553" customFormat="1" ht="13.5" spans="1:25">
      <c r="A94" s="568"/>
      <c r="B94" s="561" t="s">
        <v>2446</v>
      </c>
      <c r="C94" s="561" t="s">
        <v>2447</v>
      </c>
      <c r="D94" s="561" t="s">
        <v>2296</v>
      </c>
      <c r="E94" s="567" t="s">
        <v>2269</v>
      </c>
      <c r="F94" s="567" t="s">
        <v>2265</v>
      </c>
      <c r="G94" s="564">
        <v>13200</v>
      </c>
      <c r="H94" s="565"/>
      <c r="I94" s="565"/>
      <c r="J94" s="565"/>
      <c r="K94" s="565"/>
      <c r="L94" s="565"/>
      <c r="M94" s="574" t="s">
        <v>2265</v>
      </c>
      <c r="N94" s="574" t="s">
        <v>2265</v>
      </c>
      <c r="O94" s="565"/>
      <c r="P94" s="565"/>
      <c r="Q94" s="565"/>
      <c r="R94" s="565"/>
      <c r="S94" s="565"/>
      <c r="T94" s="565"/>
      <c r="U94" s="565"/>
      <c r="X94" s="139"/>
      <c r="Y94" s="139"/>
    </row>
    <row r="95" s="553" customFormat="1" ht="13.5" spans="1:25">
      <c r="A95" s="582">
        <v>1251629</v>
      </c>
      <c r="B95" s="561" t="s">
        <v>2448</v>
      </c>
      <c r="C95" s="561" t="s">
        <v>2449</v>
      </c>
      <c r="D95" s="561" t="s">
        <v>2296</v>
      </c>
      <c r="E95" s="567" t="s">
        <v>2265</v>
      </c>
      <c r="F95" s="567" t="s">
        <v>2265</v>
      </c>
      <c r="G95" s="569">
        <v>6600</v>
      </c>
      <c r="H95" s="565"/>
      <c r="I95" s="565"/>
      <c r="J95" s="565"/>
      <c r="K95" s="565"/>
      <c r="L95" s="565"/>
      <c r="M95" s="574" t="s">
        <v>2265</v>
      </c>
      <c r="N95" s="565"/>
      <c r="O95" s="565"/>
      <c r="P95" s="565"/>
      <c r="Q95" s="565"/>
      <c r="R95" s="565"/>
      <c r="S95" s="565"/>
      <c r="T95" s="565"/>
      <c r="U95" s="565"/>
      <c r="X95" s="139"/>
      <c r="Y95" s="139"/>
    </row>
    <row r="96" s="553" customFormat="1" ht="13.5" spans="1:25">
      <c r="A96" s="583">
        <v>1251626</v>
      </c>
      <c r="B96" s="561">
        <v>2553136</v>
      </c>
      <c r="C96" s="561" t="s">
        <v>2449</v>
      </c>
      <c r="D96" s="561" t="s">
        <v>2304</v>
      </c>
      <c r="E96" s="567" t="s">
        <v>2327</v>
      </c>
      <c r="F96" s="567" t="s">
        <v>2265</v>
      </c>
      <c r="G96" s="564">
        <v>39600</v>
      </c>
      <c r="H96" s="565"/>
      <c r="I96" s="565"/>
      <c r="J96" s="565"/>
      <c r="K96" s="565"/>
      <c r="L96" s="565"/>
      <c r="M96" s="565"/>
      <c r="N96" s="574" t="s">
        <v>2265</v>
      </c>
      <c r="O96" s="574" t="s">
        <v>2265</v>
      </c>
      <c r="P96" s="574" t="s">
        <v>2265</v>
      </c>
      <c r="Q96" s="574" t="s">
        <v>2265</v>
      </c>
      <c r="R96" s="574" t="s">
        <v>2265</v>
      </c>
      <c r="S96" s="574" t="s">
        <v>2265</v>
      </c>
      <c r="T96" s="565"/>
      <c r="U96" s="565"/>
      <c r="X96" s="139"/>
      <c r="Y96" s="139"/>
    </row>
    <row r="97" s="553" customFormat="1" ht="13.5" spans="1:25">
      <c r="A97" s="566">
        <v>1261135</v>
      </c>
      <c r="B97" s="561" t="s">
        <v>2450</v>
      </c>
      <c r="C97" s="561" t="s">
        <v>2451</v>
      </c>
      <c r="D97" s="576" t="s">
        <v>2296</v>
      </c>
      <c r="E97" s="577" t="s">
        <v>2264</v>
      </c>
      <c r="F97" s="567" t="s">
        <v>2265</v>
      </c>
      <c r="G97" s="564">
        <v>19800</v>
      </c>
      <c r="H97" s="565"/>
      <c r="I97" s="565"/>
      <c r="J97" s="565"/>
      <c r="K97" s="565"/>
      <c r="L97" s="565"/>
      <c r="M97" s="574" t="s">
        <v>2265</v>
      </c>
      <c r="N97" s="574" t="s">
        <v>2265</v>
      </c>
      <c r="O97" s="574" t="s">
        <v>2265</v>
      </c>
      <c r="P97" s="565"/>
      <c r="Q97" s="565"/>
      <c r="R97" s="565"/>
      <c r="S97" s="565"/>
      <c r="T97" s="565"/>
      <c r="U97" s="565"/>
      <c r="X97" s="139"/>
      <c r="Y97" s="139"/>
    </row>
    <row r="98" s="553" customFormat="1" ht="13.5" spans="1:25">
      <c r="A98" s="568"/>
      <c r="B98" s="561" t="s">
        <v>2452</v>
      </c>
      <c r="C98" s="561" t="s">
        <v>2453</v>
      </c>
      <c r="D98" s="580"/>
      <c r="E98" s="581"/>
      <c r="F98" s="567" t="s">
        <v>2265</v>
      </c>
      <c r="G98" s="564">
        <v>19800</v>
      </c>
      <c r="H98" s="565"/>
      <c r="I98" s="565"/>
      <c r="J98" s="565"/>
      <c r="K98" s="565"/>
      <c r="L98" s="565"/>
      <c r="M98" s="574" t="s">
        <v>2265</v>
      </c>
      <c r="N98" s="574" t="s">
        <v>2265</v>
      </c>
      <c r="O98" s="574" t="s">
        <v>2265</v>
      </c>
      <c r="P98" s="565"/>
      <c r="Q98" s="565"/>
      <c r="R98" s="565"/>
      <c r="S98" s="565"/>
      <c r="T98" s="565"/>
      <c r="U98" s="565"/>
      <c r="X98" s="139"/>
      <c r="Y98" s="139"/>
    </row>
    <row r="99" s="553" customFormat="1" ht="13.5" spans="1:25">
      <c r="A99" s="584">
        <v>1262020</v>
      </c>
      <c r="B99" s="561" t="s">
        <v>2454</v>
      </c>
      <c r="C99" s="561" t="s">
        <v>915</v>
      </c>
      <c r="D99" s="561" t="s">
        <v>2296</v>
      </c>
      <c r="E99" s="563" t="s">
        <v>2334</v>
      </c>
      <c r="F99" s="567" t="s">
        <v>2265</v>
      </c>
      <c r="G99" s="564">
        <v>33000</v>
      </c>
      <c r="H99" s="565"/>
      <c r="I99" s="565"/>
      <c r="J99" s="565"/>
      <c r="K99" s="565"/>
      <c r="L99" s="565"/>
      <c r="M99" s="574" t="s">
        <v>2265</v>
      </c>
      <c r="N99" s="574" t="s">
        <v>2265</v>
      </c>
      <c r="O99" s="574" t="s">
        <v>2265</v>
      </c>
      <c r="P99" s="574" t="s">
        <v>2265</v>
      </c>
      <c r="Q99" s="574" t="s">
        <v>2265</v>
      </c>
      <c r="R99" s="565"/>
      <c r="S99" s="565"/>
      <c r="T99" s="565"/>
      <c r="U99" s="565"/>
      <c r="X99" s="139"/>
      <c r="Y99" s="139"/>
    </row>
    <row r="100" s="553" customFormat="1" ht="13.5" spans="1:25">
      <c r="A100" s="566">
        <v>1258136</v>
      </c>
      <c r="B100" s="561" t="s">
        <v>2455</v>
      </c>
      <c r="C100" s="561" t="s">
        <v>2435</v>
      </c>
      <c r="D100" s="561" t="s">
        <v>2296</v>
      </c>
      <c r="E100" s="563" t="s">
        <v>2311</v>
      </c>
      <c r="F100" s="567" t="s">
        <v>2265</v>
      </c>
      <c r="G100" s="564">
        <v>26400</v>
      </c>
      <c r="H100" s="565"/>
      <c r="I100" s="565"/>
      <c r="J100" s="565"/>
      <c r="K100" s="565"/>
      <c r="L100" s="565"/>
      <c r="M100" s="574" t="s">
        <v>2265</v>
      </c>
      <c r="N100" s="574" t="s">
        <v>2265</v>
      </c>
      <c r="O100" s="574" t="s">
        <v>2265</v>
      </c>
      <c r="P100" s="574" t="s">
        <v>2265</v>
      </c>
      <c r="Q100" s="565"/>
      <c r="R100" s="565"/>
      <c r="S100" s="565"/>
      <c r="T100" s="565"/>
      <c r="U100" s="565"/>
      <c r="X100" s="139"/>
      <c r="Y100" s="139"/>
    </row>
    <row r="101" s="553" customFormat="1" ht="13.5" spans="1:25">
      <c r="A101" s="568"/>
      <c r="B101" s="561" t="s">
        <v>2456</v>
      </c>
      <c r="C101" s="561" t="s">
        <v>2437</v>
      </c>
      <c r="D101" s="561" t="s">
        <v>2296</v>
      </c>
      <c r="E101" s="563" t="s">
        <v>2311</v>
      </c>
      <c r="F101" s="567" t="s">
        <v>2265</v>
      </c>
      <c r="G101" s="564">
        <v>26400</v>
      </c>
      <c r="H101" s="565"/>
      <c r="I101" s="565"/>
      <c r="J101" s="565"/>
      <c r="K101" s="565"/>
      <c r="L101" s="565"/>
      <c r="M101" s="574" t="s">
        <v>2265</v>
      </c>
      <c r="N101" s="574" t="s">
        <v>2265</v>
      </c>
      <c r="O101" s="574" t="s">
        <v>2265</v>
      </c>
      <c r="P101" s="574" t="s">
        <v>2265</v>
      </c>
      <c r="Q101" s="565"/>
      <c r="R101" s="565"/>
      <c r="S101" s="565"/>
      <c r="T101" s="565"/>
      <c r="U101" s="565"/>
      <c r="X101" s="139"/>
      <c r="Y101" s="139"/>
    </row>
    <row r="102" s="553" customFormat="1" ht="13.5" spans="1:25">
      <c r="A102" s="560">
        <v>1260952</v>
      </c>
      <c r="B102" s="561" t="s">
        <v>2457</v>
      </c>
      <c r="C102" s="561" t="s">
        <v>2422</v>
      </c>
      <c r="D102" s="561" t="s">
        <v>2296</v>
      </c>
      <c r="E102" s="563" t="s">
        <v>2264</v>
      </c>
      <c r="F102" s="563" t="s">
        <v>2265</v>
      </c>
      <c r="G102" s="564">
        <v>19800</v>
      </c>
      <c r="H102" s="565"/>
      <c r="I102" s="565"/>
      <c r="J102" s="565"/>
      <c r="K102" s="565"/>
      <c r="L102" s="565"/>
      <c r="M102" s="587" t="s">
        <v>2265</v>
      </c>
      <c r="N102" s="587" t="s">
        <v>2265</v>
      </c>
      <c r="O102" s="587" t="s">
        <v>2265</v>
      </c>
      <c r="P102" s="565"/>
      <c r="Q102" s="565"/>
      <c r="R102" s="565"/>
      <c r="S102" s="565"/>
      <c r="T102" s="565"/>
      <c r="U102" s="565"/>
      <c r="X102" s="139"/>
      <c r="Y102" s="139"/>
    </row>
    <row r="103" s="553" customFormat="1" ht="13.5" spans="1:25">
      <c r="A103" s="560">
        <v>1256064</v>
      </c>
      <c r="B103" s="561" t="s">
        <v>2458</v>
      </c>
      <c r="C103" s="561" t="s">
        <v>2459</v>
      </c>
      <c r="D103" s="561" t="s">
        <v>2296</v>
      </c>
      <c r="E103" s="563" t="s">
        <v>2269</v>
      </c>
      <c r="F103" s="563" t="s">
        <v>2265</v>
      </c>
      <c r="G103" s="564">
        <v>13200</v>
      </c>
      <c r="H103" s="565"/>
      <c r="I103" s="565"/>
      <c r="J103" s="565"/>
      <c r="K103" s="565"/>
      <c r="L103" s="565"/>
      <c r="M103" s="587" t="s">
        <v>2265</v>
      </c>
      <c r="N103" s="587" t="s">
        <v>2265</v>
      </c>
      <c r="O103" s="565"/>
      <c r="P103" s="565"/>
      <c r="Q103" s="565"/>
      <c r="R103" s="565"/>
      <c r="S103" s="565"/>
      <c r="T103" s="565"/>
      <c r="U103" s="565"/>
      <c r="X103" s="139"/>
      <c r="Y103" s="139"/>
    </row>
    <row r="104" s="553" customFormat="1" ht="13.5" spans="1:25">
      <c r="A104" s="560">
        <v>1241602</v>
      </c>
      <c r="B104" s="561" t="s">
        <v>2460</v>
      </c>
      <c r="C104" s="561" t="s">
        <v>2461</v>
      </c>
      <c r="D104" s="561" t="s">
        <v>2296</v>
      </c>
      <c r="E104" s="567" t="s">
        <v>2265</v>
      </c>
      <c r="F104" s="567" t="s">
        <v>2265</v>
      </c>
      <c r="G104" s="569">
        <v>6600</v>
      </c>
      <c r="H104" s="565"/>
      <c r="I104" s="565"/>
      <c r="J104" s="565"/>
      <c r="K104" s="565"/>
      <c r="L104" s="565"/>
      <c r="M104" s="574" t="s">
        <v>2265</v>
      </c>
      <c r="N104" s="565"/>
      <c r="O104" s="565"/>
      <c r="P104" s="565"/>
      <c r="Q104" s="565"/>
      <c r="R104" s="565"/>
      <c r="S104" s="565"/>
      <c r="T104" s="565"/>
      <c r="U104" s="565"/>
      <c r="X104" s="139"/>
      <c r="Y104" s="139"/>
    </row>
    <row r="105" s="553" customFormat="1" ht="13.5" spans="1:25">
      <c r="A105" s="560">
        <v>1251028</v>
      </c>
      <c r="B105" s="561" t="s">
        <v>2462</v>
      </c>
      <c r="C105" s="561" t="s">
        <v>2463</v>
      </c>
      <c r="D105" s="561" t="s">
        <v>2296</v>
      </c>
      <c r="E105" s="567" t="s">
        <v>2265</v>
      </c>
      <c r="F105" s="567" t="s">
        <v>2265</v>
      </c>
      <c r="G105" s="569">
        <v>6600</v>
      </c>
      <c r="H105" s="565"/>
      <c r="I105" s="565"/>
      <c r="J105" s="565"/>
      <c r="K105" s="565"/>
      <c r="L105" s="565"/>
      <c r="M105" s="574" t="s">
        <v>2265</v>
      </c>
      <c r="N105" s="565"/>
      <c r="O105" s="565"/>
      <c r="P105" s="565"/>
      <c r="Q105" s="565"/>
      <c r="R105" s="565"/>
      <c r="S105" s="565"/>
      <c r="T105" s="565"/>
      <c r="U105" s="565"/>
      <c r="X105" s="139"/>
      <c r="Y105" s="139"/>
    </row>
    <row r="106" s="553" customFormat="1" ht="13.5" spans="1:25">
      <c r="A106" s="560">
        <v>1256979</v>
      </c>
      <c r="B106" s="561" t="s">
        <v>2464</v>
      </c>
      <c r="C106" s="561" t="s">
        <v>2429</v>
      </c>
      <c r="D106" s="561" t="s">
        <v>2304</v>
      </c>
      <c r="E106" s="563" t="s">
        <v>2269</v>
      </c>
      <c r="F106" s="563" t="s">
        <v>2265</v>
      </c>
      <c r="G106" s="564">
        <v>13200</v>
      </c>
      <c r="H106" s="565"/>
      <c r="I106" s="565"/>
      <c r="J106" s="565"/>
      <c r="K106" s="565"/>
      <c r="L106" s="565"/>
      <c r="M106" s="565"/>
      <c r="N106" s="587" t="s">
        <v>2265</v>
      </c>
      <c r="O106" s="587" t="s">
        <v>2265</v>
      </c>
      <c r="P106" s="565"/>
      <c r="Q106" s="565"/>
      <c r="R106" s="565"/>
      <c r="S106" s="565"/>
      <c r="T106" s="565"/>
      <c r="U106" s="565"/>
      <c r="X106" s="139"/>
      <c r="Y106" s="139"/>
    </row>
    <row r="107" s="553" customFormat="1" ht="13.5" spans="1:25">
      <c r="A107" s="566">
        <v>1256307</v>
      </c>
      <c r="B107" s="561" t="s">
        <v>2465</v>
      </c>
      <c r="C107" s="561" t="s">
        <v>2425</v>
      </c>
      <c r="D107" s="561" t="s">
        <v>2304</v>
      </c>
      <c r="E107" s="563" t="s">
        <v>2264</v>
      </c>
      <c r="F107" s="563" t="s">
        <v>2265</v>
      </c>
      <c r="G107" s="564">
        <v>19800</v>
      </c>
      <c r="H107" s="565"/>
      <c r="I107" s="565"/>
      <c r="J107" s="565"/>
      <c r="K107" s="565"/>
      <c r="L107" s="565"/>
      <c r="M107" s="565"/>
      <c r="N107" s="587" t="s">
        <v>2265</v>
      </c>
      <c r="O107" s="587" t="s">
        <v>2265</v>
      </c>
      <c r="P107" s="587" t="s">
        <v>2265</v>
      </c>
      <c r="Q107" s="565"/>
      <c r="R107" s="565"/>
      <c r="S107" s="565"/>
      <c r="T107" s="565"/>
      <c r="U107" s="565"/>
      <c r="X107" s="139"/>
      <c r="Y107" s="139"/>
    </row>
    <row r="108" s="553" customFormat="1" ht="13.5" spans="1:25">
      <c r="A108" s="568"/>
      <c r="B108" s="561" t="s">
        <v>2466</v>
      </c>
      <c r="C108" s="561" t="s">
        <v>2427</v>
      </c>
      <c r="D108" s="561" t="s">
        <v>2304</v>
      </c>
      <c r="E108" s="563" t="s">
        <v>2264</v>
      </c>
      <c r="F108" s="563" t="s">
        <v>2265</v>
      </c>
      <c r="G108" s="564">
        <v>19800</v>
      </c>
      <c r="H108" s="565"/>
      <c r="I108" s="565"/>
      <c r="J108" s="565"/>
      <c r="K108" s="565"/>
      <c r="L108" s="565"/>
      <c r="M108" s="565"/>
      <c r="N108" s="587" t="s">
        <v>2265</v>
      </c>
      <c r="O108" s="587" t="s">
        <v>2265</v>
      </c>
      <c r="P108" s="587" t="s">
        <v>2265</v>
      </c>
      <c r="Q108" s="565"/>
      <c r="R108" s="565"/>
      <c r="S108" s="565"/>
      <c r="T108" s="565"/>
      <c r="U108" s="565"/>
      <c r="X108" s="139"/>
      <c r="Y108" s="139"/>
    </row>
    <row r="109" s="553" customFormat="1" ht="13.5" spans="1:25">
      <c r="A109" s="560">
        <v>1253573</v>
      </c>
      <c r="B109" s="561" t="s">
        <v>2467</v>
      </c>
      <c r="C109" s="561" t="s">
        <v>2433</v>
      </c>
      <c r="D109" s="561" t="s">
        <v>2304</v>
      </c>
      <c r="E109" s="567" t="s">
        <v>2265</v>
      </c>
      <c r="F109" s="567" t="s">
        <v>2265</v>
      </c>
      <c r="G109" s="569">
        <v>6600</v>
      </c>
      <c r="H109" s="565"/>
      <c r="I109" s="565"/>
      <c r="J109" s="565"/>
      <c r="K109" s="565"/>
      <c r="L109" s="565"/>
      <c r="M109" s="565"/>
      <c r="N109" s="574" t="s">
        <v>2265</v>
      </c>
      <c r="O109" s="565"/>
      <c r="P109" s="565"/>
      <c r="Q109" s="565"/>
      <c r="R109" s="565"/>
      <c r="S109" s="565"/>
      <c r="T109" s="565"/>
      <c r="U109" s="565"/>
      <c r="X109" s="139"/>
      <c r="Y109" s="139"/>
    </row>
    <row r="110" s="553" customFormat="1" ht="13.5" spans="1:25">
      <c r="A110" s="560">
        <v>1241603</v>
      </c>
      <c r="B110" s="561" t="s">
        <v>2468</v>
      </c>
      <c r="C110" s="561" t="s">
        <v>2469</v>
      </c>
      <c r="D110" s="561" t="s">
        <v>2304</v>
      </c>
      <c r="E110" s="563" t="s">
        <v>2404</v>
      </c>
      <c r="F110" s="567" t="s">
        <v>2265</v>
      </c>
      <c r="G110" s="564">
        <v>46200</v>
      </c>
      <c r="H110" s="565"/>
      <c r="I110" s="565"/>
      <c r="J110" s="565"/>
      <c r="K110" s="565"/>
      <c r="L110" s="565"/>
      <c r="M110" s="565"/>
      <c r="N110" s="574" t="s">
        <v>2265</v>
      </c>
      <c r="O110" s="574" t="s">
        <v>2265</v>
      </c>
      <c r="P110" s="574" t="s">
        <v>2265</v>
      </c>
      <c r="Q110" s="574" t="s">
        <v>2265</v>
      </c>
      <c r="R110" s="574" t="s">
        <v>2265</v>
      </c>
      <c r="S110" s="574" t="s">
        <v>2265</v>
      </c>
      <c r="T110" s="574" t="s">
        <v>2265</v>
      </c>
      <c r="U110" s="565"/>
      <c r="X110" s="139"/>
      <c r="Y110" s="139"/>
    </row>
    <row r="111" s="553" customFormat="1" ht="13.5" spans="1:25">
      <c r="A111" s="560">
        <v>1251029</v>
      </c>
      <c r="B111" s="561" t="s">
        <v>2470</v>
      </c>
      <c r="C111" s="561" t="s">
        <v>2463</v>
      </c>
      <c r="D111" s="561" t="s">
        <v>2304</v>
      </c>
      <c r="E111" s="563" t="s">
        <v>2264</v>
      </c>
      <c r="F111" s="563" t="s">
        <v>2265</v>
      </c>
      <c r="G111" s="564">
        <v>19800</v>
      </c>
      <c r="H111" s="565"/>
      <c r="I111" s="565"/>
      <c r="J111" s="565"/>
      <c r="K111" s="565"/>
      <c r="L111" s="565"/>
      <c r="M111" s="565"/>
      <c r="N111" s="587" t="s">
        <v>2265</v>
      </c>
      <c r="O111" s="587" t="s">
        <v>2265</v>
      </c>
      <c r="P111" s="587" t="s">
        <v>2265</v>
      </c>
      <c r="Q111" s="565"/>
      <c r="R111" s="565"/>
      <c r="S111" s="565"/>
      <c r="T111" s="565"/>
      <c r="U111" s="565"/>
      <c r="X111" s="139"/>
      <c r="Y111" s="139"/>
    </row>
    <row r="112" s="553" customFormat="1" ht="13.5" spans="1:25">
      <c r="A112" s="566">
        <v>1252494</v>
      </c>
      <c r="B112" s="561" t="s">
        <v>2471</v>
      </c>
      <c r="C112" s="561" t="s">
        <v>2472</v>
      </c>
      <c r="D112" s="561" t="s">
        <v>2326</v>
      </c>
      <c r="E112" s="563" t="s">
        <v>2311</v>
      </c>
      <c r="F112" s="567" t="s">
        <v>2265</v>
      </c>
      <c r="G112" s="564">
        <v>26400</v>
      </c>
      <c r="H112" s="565"/>
      <c r="I112" s="565"/>
      <c r="J112" s="565"/>
      <c r="K112" s="565"/>
      <c r="L112" s="565"/>
      <c r="M112" s="565"/>
      <c r="N112" s="565"/>
      <c r="O112" s="574" t="s">
        <v>2265</v>
      </c>
      <c r="P112" s="574" t="s">
        <v>2265</v>
      </c>
      <c r="Q112" s="574" t="s">
        <v>2265</v>
      </c>
      <c r="R112" s="574" t="s">
        <v>2265</v>
      </c>
      <c r="S112" s="565"/>
      <c r="T112" s="565"/>
      <c r="U112" s="565"/>
      <c r="X112" s="139"/>
      <c r="Y112" s="139"/>
    </row>
    <row r="113" s="553" customFormat="1" ht="13.5" spans="1:25">
      <c r="A113" s="568"/>
      <c r="B113" s="561" t="s">
        <v>2473</v>
      </c>
      <c r="C113" s="561" t="s">
        <v>2474</v>
      </c>
      <c r="D113" s="561" t="s">
        <v>2326</v>
      </c>
      <c r="E113" s="563" t="s">
        <v>2311</v>
      </c>
      <c r="F113" s="567" t="s">
        <v>2265</v>
      </c>
      <c r="G113" s="564">
        <v>26400</v>
      </c>
      <c r="H113" s="565"/>
      <c r="I113" s="565"/>
      <c r="J113" s="565"/>
      <c r="K113" s="565"/>
      <c r="L113" s="565"/>
      <c r="M113" s="565"/>
      <c r="N113" s="565"/>
      <c r="O113" s="574" t="s">
        <v>2265</v>
      </c>
      <c r="P113" s="574" t="s">
        <v>2265</v>
      </c>
      <c r="Q113" s="574" t="s">
        <v>2265</v>
      </c>
      <c r="R113" s="574" t="s">
        <v>2265</v>
      </c>
      <c r="S113" s="565"/>
      <c r="T113" s="565"/>
      <c r="U113" s="565"/>
      <c r="X113" s="139"/>
      <c r="Y113" s="139"/>
    </row>
    <row r="114" s="553" customFormat="1" ht="13.5" spans="1:25">
      <c r="A114" s="560">
        <v>1260151</v>
      </c>
      <c r="B114" s="561" t="s">
        <v>2475</v>
      </c>
      <c r="C114" s="561" t="s">
        <v>2476</v>
      </c>
      <c r="D114" s="561" t="s">
        <v>2326</v>
      </c>
      <c r="E114" s="563" t="s">
        <v>2334</v>
      </c>
      <c r="F114" s="567" t="s">
        <v>2265</v>
      </c>
      <c r="G114" s="564">
        <v>33000</v>
      </c>
      <c r="H114" s="565"/>
      <c r="I114" s="565"/>
      <c r="J114" s="565"/>
      <c r="K114" s="565"/>
      <c r="L114" s="565"/>
      <c r="M114" s="565"/>
      <c r="N114" s="565"/>
      <c r="O114" s="574" t="s">
        <v>2265</v>
      </c>
      <c r="P114" s="574" t="s">
        <v>2265</v>
      </c>
      <c r="Q114" s="574" t="s">
        <v>2265</v>
      </c>
      <c r="R114" s="574" t="s">
        <v>2265</v>
      </c>
      <c r="S114" s="574" t="s">
        <v>2265</v>
      </c>
      <c r="T114" s="565"/>
      <c r="U114" s="565"/>
      <c r="X114" s="139"/>
      <c r="Y114" s="139"/>
    </row>
    <row r="115" s="553" customFormat="1" ht="13.5" spans="1:25">
      <c r="A115" s="560">
        <v>1255128</v>
      </c>
      <c r="B115" s="561" t="s">
        <v>2477</v>
      </c>
      <c r="C115" s="561" t="s">
        <v>2478</v>
      </c>
      <c r="D115" s="561" t="s">
        <v>2326</v>
      </c>
      <c r="E115" s="567" t="s">
        <v>2265</v>
      </c>
      <c r="F115" s="567" t="s">
        <v>2265</v>
      </c>
      <c r="G115" s="564">
        <v>6600</v>
      </c>
      <c r="H115" s="565"/>
      <c r="I115" s="565"/>
      <c r="J115" s="565"/>
      <c r="K115" s="565"/>
      <c r="L115" s="565"/>
      <c r="M115" s="565"/>
      <c r="N115" s="565"/>
      <c r="O115" s="574" t="s">
        <v>2265</v>
      </c>
      <c r="P115" s="565"/>
      <c r="Q115" s="565"/>
      <c r="R115" s="565"/>
      <c r="S115" s="565"/>
      <c r="T115" s="565"/>
      <c r="U115" s="565"/>
      <c r="X115" s="139"/>
      <c r="Y115" s="139"/>
    </row>
    <row r="116" s="553" customFormat="1" ht="13.5" spans="1:25">
      <c r="A116" s="560">
        <v>1267750</v>
      </c>
      <c r="B116" s="561" t="s">
        <v>2479</v>
      </c>
      <c r="C116" s="561" t="s">
        <v>2480</v>
      </c>
      <c r="D116" s="561" t="s">
        <v>2326</v>
      </c>
      <c r="E116" s="563" t="s">
        <v>2265</v>
      </c>
      <c r="F116" s="563" t="s">
        <v>2265</v>
      </c>
      <c r="G116" s="575">
        <v>6600</v>
      </c>
      <c r="H116" s="565"/>
      <c r="I116" s="565"/>
      <c r="J116" s="565"/>
      <c r="K116" s="565"/>
      <c r="L116" s="565"/>
      <c r="M116" s="565"/>
      <c r="N116" s="565"/>
      <c r="O116" s="587" t="s">
        <v>2265</v>
      </c>
      <c r="P116" s="565"/>
      <c r="Q116" s="565"/>
      <c r="R116" s="565"/>
      <c r="S116" s="565"/>
      <c r="T116" s="565"/>
      <c r="U116" s="565"/>
      <c r="X116" s="139"/>
      <c r="Y116" s="139"/>
    </row>
    <row r="117" s="553" customFormat="1" ht="13.5" spans="1:25">
      <c r="A117" s="560">
        <v>1263818</v>
      </c>
      <c r="B117" s="561" t="s">
        <v>2481</v>
      </c>
      <c r="C117" s="561" t="s">
        <v>2482</v>
      </c>
      <c r="D117" s="561" t="s">
        <v>2326</v>
      </c>
      <c r="E117" s="563" t="s">
        <v>2311</v>
      </c>
      <c r="F117" s="563" t="s">
        <v>2265</v>
      </c>
      <c r="G117" s="564">
        <v>26400</v>
      </c>
      <c r="H117" s="565"/>
      <c r="I117" s="565"/>
      <c r="J117" s="565"/>
      <c r="K117" s="565"/>
      <c r="L117" s="565"/>
      <c r="M117" s="565"/>
      <c r="N117" s="565"/>
      <c r="O117" s="587" t="s">
        <v>2265</v>
      </c>
      <c r="P117" s="587" t="s">
        <v>2265</v>
      </c>
      <c r="Q117" s="587" t="s">
        <v>2265</v>
      </c>
      <c r="R117" s="587" t="s">
        <v>2265</v>
      </c>
      <c r="S117" s="565"/>
      <c r="T117" s="565"/>
      <c r="U117" s="565"/>
      <c r="X117" s="139"/>
      <c r="Y117" s="139"/>
    </row>
    <row r="118" s="553" customFormat="1" ht="13.5" spans="1:25">
      <c r="A118" s="560">
        <v>1266832</v>
      </c>
      <c r="B118" s="561" t="s">
        <v>2483</v>
      </c>
      <c r="C118" s="561" t="s">
        <v>2484</v>
      </c>
      <c r="D118" s="561" t="s">
        <v>2326</v>
      </c>
      <c r="E118" s="563" t="s">
        <v>2264</v>
      </c>
      <c r="F118" s="563" t="s">
        <v>2265</v>
      </c>
      <c r="G118" s="564">
        <v>19800</v>
      </c>
      <c r="H118" s="565"/>
      <c r="I118" s="565"/>
      <c r="J118" s="565"/>
      <c r="K118" s="565"/>
      <c r="L118" s="565"/>
      <c r="M118" s="565"/>
      <c r="N118" s="565"/>
      <c r="O118" s="587" t="s">
        <v>2265</v>
      </c>
      <c r="P118" s="587" t="s">
        <v>2265</v>
      </c>
      <c r="Q118" s="587" t="s">
        <v>2265</v>
      </c>
      <c r="R118" s="565"/>
      <c r="S118" s="565"/>
      <c r="T118" s="565"/>
      <c r="U118" s="565"/>
      <c r="X118" s="139"/>
      <c r="Y118" s="139"/>
    </row>
    <row r="119" s="553" customFormat="1" ht="13.5" spans="1:25">
      <c r="A119" s="560">
        <v>1270828</v>
      </c>
      <c r="B119" s="561">
        <v>2564798</v>
      </c>
      <c r="C119" s="561" t="s">
        <v>2485</v>
      </c>
      <c r="D119" s="561" t="s">
        <v>2326</v>
      </c>
      <c r="E119" s="563" t="s">
        <v>2265</v>
      </c>
      <c r="F119" s="563" t="s">
        <v>2265</v>
      </c>
      <c r="G119" s="564">
        <v>6600</v>
      </c>
      <c r="H119" s="565"/>
      <c r="I119" s="565"/>
      <c r="J119" s="565"/>
      <c r="K119" s="565"/>
      <c r="L119" s="565"/>
      <c r="M119" s="565"/>
      <c r="N119" s="565"/>
      <c r="O119" s="587" t="s">
        <v>2265</v>
      </c>
      <c r="P119" s="565"/>
      <c r="Q119" s="565"/>
      <c r="R119" s="565"/>
      <c r="S119" s="565"/>
      <c r="T119" s="565"/>
      <c r="U119" s="565"/>
      <c r="X119" s="139"/>
      <c r="Y119" s="139"/>
    </row>
    <row r="120" s="553" customFormat="1" ht="13.5" spans="1:25">
      <c r="A120" s="566">
        <v>1264204</v>
      </c>
      <c r="B120" s="561" t="s">
        <v>2486</v>
      </c>
      <c r="C120" s="561" t="s">
        <v>2487</v>
      </c>
      <c r="D120" s="561" t="s">
        <v>2339</v>
      </c>
      <c r="E120" s="567" t="s">
        <v>2265</v>
      </c>
      <c r="F120" s="567" t="s">
        <v>2265</v>
      </c>
      <c r="G120" s="564">
        <v>6600</v>
      </c>
      <c r="H120" s="565"/>
      <c r="I120" s="565"/>
      <c r="J120" s="565"/>
      <c r="K120" s="565"/>
      <c r="L120" s="565"/>
      <c r="M120" s="565"/>
      <c r="N120" s="565"/>
      <c r="O120" s="565"/>
      <c r="P120" s="574" t="s">
        <v>2265</v>
      </c>
      <c r="Q120" s="565"/>
      <c r="R120" s="565"/>
      <c r="S120" s="565"/>
      <c r="T120" s="565"/>
      <c r="U120" s="565"/>
      <c r="X120" s="139"/>
      <c r="Y120" s="139"/>
    </row>
    <row r="121" s="553" customFormat="1" ht="13.5" spans="1:25">
      <c r="A121" s="568"/>
      <c r="B121" s="561" t="s">
        <v>2488</v>
      </c>
      <c r="C121" s="561" t="s">
        <v>2489</v>
      </c>
      <c r="D121" s="561" t="s">
        <v>2339</v>
      </c>
      <c r="E121" s="567" t="s">
        <v>2265</v>
      </c>
      <c r="F121" s="567" t="s">
        <v>2265</v>
      </c>
      <c r="G121" s="564">
        <v>6600</v>
      </c>
      <c r="H121" s="565"/>
      <c r="I121" s="565"/>
      <c r="J121" s="565"/>
      <c r="K121" s="565"/>
      <c r="L121" s="565"/>
      <c r="M121" s="565"/>
      <c r="N121" s="565"/>
      <c r="O121" s="565"/>
      <c r="P121" s="574" t="s">
        <v>2265</v>
      </c>
      <c r="Q121" s="565"/>
      <c r="R121" s="565"/>
      <c r="S121" s="565"/>
      <c r="T121" s="565"/>
      <c r="U121" s="565"/>
      <c r="X121" s="139"/>
      <c r="Y121" s="139"/>
    </row>
    <row r="122" s="553" customFormat="1" ht="13.5" spans="1:25">
      <c r="A122" s="560">
        <v>1255196</v>
      </c>
      <c r="B122" s="561" t="s">
        <v>2490</v>
      </c>
      <c r="C122" s="561" t="s">
        <v>2491</v>
      </c>
      <c r="D122" s="561" t="s">
        <v>2339</v>
      </c>
      <c r="E122" s="567" t="s">
        <v>2265</v>
      </c>
      <c r="F122" s="567" t="s">
        <v>2265</v>
      </c>
      <c r="G122" s="564">
        <v>6600</v>
      </c>
      <c r="H122" s="565"/>
      <c r="I122" s="565"/>
      <c r="J122" s="565"/>
      <c r="K122" s="565"/>
      <c r="L122" s="565"/>
      <c r="M122" s="565"/>
      <c r="N122" s="565"/>
      <c r="O122" s="565"/>
      <c r="P122" s="574" t="s">
        <v>2265</v>
      </c>
      <c r="Q122" s="565"/>
      <c r="R122" s="565"/>
      <c r="S122" s="565"/>
      <c r="T122" s="565"/>
      <c r="U122" s="565"/>
      <c r="X122" s="139"/>
      <c r="Y122" s="139"/>
    </row>
    <row r="123" s="553" customFormat="1" ht="13.5" spans="1:25">
      <c r="A123" s="560">
        <v>1255200</v>
      </c>
      <c r="B123" s="561" t="s">
        <v>2492</v>
      </c>
      <c r="C123" s="561" t="s">
        <v>2493</v>
      </c>
      <c r="D123" s="561" t="s">
        <v>2339</v>
      </c>
      <c r="E123" s="567" t="s">
        <v>2265</v>
      </c>
      <c r="F123" s="567" t="s">
        <v>2265</v>
      </c>
      <c r="G123" s="564">
        <v>6600</v>
      </c>
      <c r="H123" s="565"/>
      <c r="I123" s="565"/>
      <c r="J123" s="565"/>
      <c r="K123" s="565"/>
      <c r="L123" s="565"/>
      <c r="M123" s="565"/>
      <c r="N123" s="565"/>
      <c r="O123" s="565"/>
      <c r="P123" s="574" t="s">
        <v>2265</v>
      </c>
      <c r="Q123" s="565"/>
      <c r="R123" s="565"/>
      <c r="S123" s="565"/>
      <c r="T123" s="565"/>
      <c r="U123" s="565"/>
      <c r="X123" s="139"/>
      <c r="Y123" s="139"/>
    </row>
    <row r="124" s="553" customFormat="1" ht="13.5" spans="1:25">
      <c r="A124" s="566">
        <v>1261667</v>
      </c>
      <c r="B124" s="561" t="s">
        <v>2494</v>
      </c>
      <c r="C124" s="561" t="s">
        <v>2495</v>
      </c>
      <c r="D124" s="561" t="s">
        <v>2339</v>
      </c>
      <c r="E124" s="563" t="s">
        <v>2264</v>
      </c>
      <c r="F124" s="563" t="s">
        <v>2265</v>
      </c>
      <c r="G124" s="564">
        <v>19800</v>
      </c>
      <c r="H124" s="565"/>
      <c r="I124" s="565"/>
      <c r="J124" s="565"/>
      <c r="K124" s="565"/>
      <c r="L124" s="565"/>
      <c r="M124" s="565"/>
      <c r="N124" s="565"/>
      <c r="O124" s="565"/>
      <c r="P124" s="587" t="s">
        <v>2265</v>
      </c>
      <c r="Q124" s="587" t="s">
        <v>2265</v>
      </c>
      <c r="R124" s="587" t="s">
        <v>2265</v>
      </c>
      <c r="S124" s="565"/>
      <c r="T124" s="565"/>
      <c r="U124" s="565"/>
      <c r="X124" s="139"/>
      <c r="Y124" s="139"/>
    </row>
    <row r="125" s="553" customFormat="1" ht="13.5" spans="1:25">
      <c r="A125" s="568"/>
      <c r="B125" s="561" t="s">
        <v>2496</v>
      </c>
      <c r="C125" s="561" t="s">
        <v>2497</v>
      </c>
      <c r="D125" s="561" t="s">
        <v>2339</v>
      </c>
      <c r="E125" s="563" t="s">
        <v>2264</v>
      </c>
      <c r="F125" s="563" t="s">
        <v>2265</v>
      </c>
      <c r="G125" s="564">
        <v>19800</v>
      </c>
      <c r="H125" s="565"/>
      <c r="I125" s="565"/>
      <c r="J125" s="565"/>
      <c r="K125" s="565"/>
      <c r="L125" s="565"/>
      <c r="M125" s="565"/>
      <c r="N125" s="565"/>
      <c r="O125" s="565"/>
      <c r="P125" s="587" t="s">
        <v>2265</v>
      </c>
      <c r="Q125" s="587" t="s">
        <v>2265</v>
      </c>
      <c r="R125" s="587" t="s">
        <v>2265</v>
      </c>
      <c r="S125" s="565"/>
      <c r="T125" s="565"/>
      <c r="U125" s="565"/>
      <c r="X125" s="139"/>
      <c r="Y125" s="139"/>
    </row>
    <row r="126" s="553" customFormat="1" ht="13.5" spans="1:25">
      <c r="A126" s="560">
        <v>1262784</v>
      </c>
      <c r="B126" s="561" t="s">
        <v>2498</v>
      </c>
      <c r="C126" s="561" t="s">
        <v>2499</v>
      </c>
      <c r="D126" s="561" t="s">
        <v>2339</v>
      </c>
      <c r="E126" s="563" t="s">
        <v>2334</v>
      </c>
      <c r="F126" s="567" t="s">
        <v>2265</v>
      </c>
      <c r="G126" s="564">
        <v>33000</v>
      </c>
      <c r="H126" s="565"/>
      <c r="I126" s="565"/>
      <c r="J126" s="565"/>
      <c r="K126" s="565"/>
      <c r="L126" s="565"/>
      <c r="M126" s="565"/>
      <c r="N126" s="565"/>
      <c r="O126" s="565"/>
      <c r="P126" s="574" t="s">
        <v>2265</v>
      </c>
      <c r="Q126" s="574" t="s">
        <v>2265</v>
      </c>
      <c r="R126" s="574" t="s">
        <v>2265</v>
      </c>
      <c r="S126" s="574" t="s">
        <v>2265</v>
      </c>
      <c r="T126" s="574" t="s">
        <v>2265</v>
      </c>
      <c r="U126" s="565"/>
      <c r="X126" s="139"/>
      <c r="Y126" s="139"/>
    </row>
    <row r="127" s="553" customFormat="1" ht="13.5" spans="1:25">
      <c r="A127" s="560">
        <v>1239571</v>
      </c>
      <c r="B127" s="561" t="s">
        <v>2500</v>
      </c>
      <c r="C127" s="561" t="s">
        <v>2501</v>
      </c>
      <c r="D127" s="561" t="s">
        <v>2346</v>
      </c>
      <c r="E127" s="563" t="s">
        <v>2269</v>
      </c>
      <c r="F127" s="563" t="s">
        <v>2265</v>
      </c>
      <c r="G127" s="564">
        <v>13200</v>
      </c>
      <c r="H127" s="565"/>
      <c r="I127" s="565"/>
      <c r="J127" s="565"/>
      <c r="K127" s="565"/>
      <c r="L127" s="565"/>
      <c r="M127" s="565"/>
      <c r="N127" s="565"/>
      <c r="O127" s="565"/>
      <c r="P127" s="565"/>
      <c r="Q127" s="587" t="s">
        <v>2265</v>
      </c>
      <c r="R127" s="587" t="s">
        <v>2265</v>
      </c>
      <c r="S127" s="565"/>
      <c r="T127" s="565"/>
      <c r="U127" s="565"/>
      <c r="X127" s="139"/>
      <c r="Y127" s="139"/>
    </row>
    <row r="128" s="553" customFormat="1" ht="13.5" spans="1:25">
      <c r="A128" s="560">
        <v>1268678</v>
      </c>
      <c r="B128" s="561" t="s">
        <v>2502</v>
      </c>
      <c r="C128" s="561" t="s">
        <v>2503</v>
      </c>
      <c r="D128" s="561" t="s">
        <v>2346</v>
      </c>
      <c r="E128" s="563" t="s">
        <v>2269</v>
      </c>
      <c r="F128" s="563" t="s">
        <v>2265</v>
      </c>
      <c r="G128" s="564">
        <v>13200</v>
      </c>
      <c r="H128" s="565"/>
      <c r="I128" s="565"/>
      <c r="J128" s="565"/>
      <c r="K128" s="565"/>
      <c r="L128" s="565"/>
      <c r="M128" s="565"/>
      <c r="N128" s="565"/>
      <c r="O128" s="565"/>
      <c r="P128" s="565"/>
      <c r="Q128" s="587" t="s">
        <v>2265</v>
      </c>
      <c r="R128" s="587" t="s">
        <v>2265</v>
      </c>
      <c r="S128" s="565"/>
      <c r="T128" s="565"/>
      <c r="U128" s="565"/>
      <c r="X128" s="139"/>
      <c r="Y128" s="139"/>
    </row>
    <row r="129" s="553" customFormat="1" ht="13.5" spans="1:25">
      <c r="A129" s="560">
        <v>1263138</v>
      </c>
      <c r="B129" s="561" t="s">
        <v>2504</v>
      </c>
      <c r="C129" s="561" t="s">
        <v>2505</v>
      </c>
      <c r="D129" s="561" t="s">
        <v>2346</v>
      </c>
      <c r="E129" s="563" t="s">
        <v>2311</v>
      </c>
      <c r="F129" s="563" t="s">
        <v>2265</v>
      </c>
      <c r="G129" s="564">
        <v>26400</v>
      </c>
      <c r="H129" s="565"/>
      <c r="I129" s="565"/>
      <c r="J129" s="565"/>
      <c r="K129" s="565"/>
      <c r="L129" s="565"/>
      <c r="M129" s="565"/>
      <c r="N129" s="565"/>
      <c r="O129" s="565"/>
      <c r="P129" s="565"/>
      <c r="Q129" s="587" t="s">
        <v>2265</v>
      </c>
      <c r="R129" s="587" t="s">
        <v>2265</v>
      </c>
      <c r="S129" s="587" t="s">
        <v>2265</v>
      </c>
      <c r="T129" s="587" t="s">
        <v>2265</v>
      </c>
      <c r="U129" s="565"/>
      <c r="X129" s="139"/>
      <c r="Y129" s="139"/>
    </row>
    <row r="130" s="553" customFormat="1" ht="13.5" spans="1:25">
      <c r="A130" s="560">
        <v>1262994</v>
      </c>
      <c r="B130" s="561" t="s">
        <v>2506</v>
      </c>
      <c r="C130" s="561" t="s">
        <v>2507</v>
      </c>
      <c r="D130" s="561" t="s">
        <v>2346</v>
      </c>
      <c r="E130" s="567" t="s">
        <v>2265</v>
      </c>
      <c r="F130" s="567" t="s">
        <v>2265</v>
      </c>
      <c r="G130" s="569">
        <v>6600</v>
      </c>
      <c r="H130" s="565"/>
      <c r="I130" s="565"/>
      <c r="J130" s="565"/>
      <c r="K130" s="565"/>
      <c r="L130" s="565"/>
      <c r="M130" s="565"/>
      <c r="N130" s="565"/>
      <c r="O130" s="565"/>
      <c r="P130" s="565"/>
      <c r="Q130" s="574" t="s">
        <v>2265</v>
      </c>
      <c r="R130" s="565"/>
      <c r="S130" s="565"/>
      <c r="T130" s="565"/>
      <c r="U130" s="565"/>
      <c r="X130" s="139"/>
      <c r="Y130" s="139"/>
    </row>
    <row r="131" s="553" customFormat="1" ht="13.5" spans="1:25">
      <c r="A131" s="560">
        <v>1261009</v>
      </c>
      <c r="B131" s="561" t="s">
        <v>2508</v>
      </c>
      <c r="C131" s="561" t="s">
        <v>2509</v>
      </c>
      <c r="D131" s="561" t="s">
        <v>2346</v>
      </c>
      <c r="E131" s="563" t="s">
        <v>2311</v>
      </c>
      <c r="F131" s="563" t="s">
        <v>2265</v>
      </c>
      <c r="G131" s="564">
        <v>26400</v>
      </c>
      <c r="H131" s="565"/>
      <c r="I131" s="565"/>
      <c r="J131" s="565"/>
      <c r="K131" s="565"/>
      <c r="L131" s="565"/>
      <c r="M131" s="565"/>
      <c r="N131" s="565"/>
      <c r="O131" s="565"/>
      <c r="P131" s="565"/>
      <c r="Q131" s="587" t="s">
        <v>2265</v>
      </c>
      <c r="R131" s="587" t="s">
        <v>2265</v>
      </c>
      <c r="S131" s="587" t="s">
        <v>2265</v>
      </c>
      <c r="T131" s="587" t="s">
        <v>2265</v>
      </c>
      <c r="U131" s="565"/>
      <c r="X131" s="139"/>
      <c r="Y131" s="139"/>
    </row>
    <row r="132" s="553" customFormat="1" ht="13.5" spans="1:25">
      <c r="A132" s="566">
        <v>1271560</v>
      </c>
      <c r="B132" s="561" t="s">
        <v>2510</v>
      </c>
      <c r="C132" s="576" t="s">
        <v>2511</v>
      </c>
      <c r="D132" s="576" t="s">
        <v>2346</v>
      </c>
      <c r="E132" s="577" t="s">
        <v>2264</v>
      </c>
      <c r="F132" s="567" t="s">
        <v>2265</v>
      </c>
      <c r="G132" s="564">
        <v>19800</v>
      </c>
      <c r="H132" s="565"/>
      <c r="I132" s="565"/>
      <c r="J132" s="565"/>
      <c r="K132" s="565"/>
      <c r="L132" s="565"/>
      <c r="M132" s="565"/>
      <c r="N132" s="565"/>
      <c r="O132" s="565"/>
      <c r="P132" s="565"/>
      <c r="Q132" s="574" t="s">
        <v>2265</v>
      </c>
      <c r="R132" s="574" t="s">
        <v>2265</v>
      </c>
      <c r="S132" s="574" t="s">
        <v>2265</v>
      </c>
      <c r="T132" s="565"/>
      <c r="U132" s="565"/>
      <c r="X132" s="139"/>
      <c r="Y132" s="139"/>
    </row>
    <row r="133" s="553" customFormat="1" ht="13.5" spans="1:25">
      <c r="A133" s="570"/>
      <c r="B133" s="561" t="s">
        <v>2512</v>
      </c>
      <c r="C133" s="578"/>
      <c r="D133" s="578"/>
      <c r="E133" s="579"/>
      <c r="F133" s="567" t="s">
        <v>2265</v>
      </c>
      <c r="G133" s="564">
        <v>19800</v>
      </c>
      <c r="H133" s="565"/>
      <c r="I133" s="565"/>
      <c r="J133" s="565"/>
      <c r="K133" s="565"/>
      <c r="L133" s="565"/>
      <c r="M133" s="565"/>
      <c r="N133" s="565"/>
      <c r="O133" s="565"/>
      <c r="P133" s="565"/>
      <c r="Q133" s="574" t="s">
        <v>2265</v>
      </c>
      <c r="R133" s="574" t="s">
        <v>2265</v>
      </c>
      <c r="S133" s="574" t="s">
        <v>2265</v>
      </c>
      <c r="T133" s="565"/>
      <c r="U133" s="565"/>
      <c r="X133" s="139"/>
      <c r="Y133" s="139"/>
    </row>
    <row r="134" s="553" customFormat="1" ht="13.5" spans="1:25">
      <c r="A134" s="568"/>
      <c r="B134" s="561" t="s">
        <v>2513</v>
      </c>
      <c r="C134" s="580"/>
      <c r="D134" s="580"/>
      <c r="E134" s="581"/>
      <c r="F134" s="567" t="s">
        <v>2265</v>
      </c>
      <c r="G134" s="564">
        <v>19800</v>
      </c>
      <c r="H134" s="565"/>
      <c r="I134" s="565"/>
      <c r="J134" s="565"/>
      <c r="K134" s="565"/>
      <c r="L134" s="565"/>
      <c r="M134" s="565"/>
      <c r="N134" s="565"/>
      <c r="O134" s="565"/>
      <c r="P134" s="565"/>
      <c r="Q134" s="574" t="s">
        <v>2265</v>
      </c>
      <c r="R134" s="574" t="s">
        <v>2265</v>
      </c>
      <c r="S134" s="574" t="s">
        <v>2265</v>
      </c>
      <c r="T134" s="565"/>
      <c r="U134" s="565"/>
      <c r="X134" s="139"/>
      <c r="Y134" s="139"/>
    </row>
    <row r="135" s="553" customFormat="1" ht="13.5" spans="1:25">
      <c r="A135" s="560">
        <v>1271027</v>
      </c>
      <c r="B135" s="561" t="s">
        <v>2514</v>
      </c>
      <c r="C135" s="561" t="s">
        <v>2515</v>
      </c>
      <c r="D135" s="561" t="s">
        <v>2346</v>
      </c>
      <c r="E135" s="563" t="s">
        <v>2311</v>
      </c>
      <c r="F135" s="563" t="s">
        <v>2265</v>
      </c>
      <c r="G135" s="564">
        <v>26400</v>
      </c>
      <c r="H135" s="565"/>
      <c r="I135" s="565"/>
      <c r="J135" s="565"/>
      <c r="K135" s="565"/>
      <c r="L135" s="565"/>
      <c r="M135" s="565"/>
      <c r="N135" s="565"/>
      <c r="O135" s="565"/>
      <c r="P135" s="565"/>
      <c r="Q135" s="587" t="s">
        <v>2265</v>
      </c>
      <c r="R135" s="587" t="s">
        <v>2265</v>
      </c>
      <c r="S135" s="587" t="s">
        <v>2265</v>
      </c>
      <c r="T135" s="587" t="s">
        <v>2265</v>
      </c>
      <c r="U135" s="565"/>
      <c r="X135" s="139"/>
      <c r="Y135" s="139"/>
    </row>
    <row r="136" s="553" customFormat="1" ht="13.5" spans="1:25">
      <c r="A136" s="560">
        <v>1271335</v>
      </c>
      <c r="B136" s="561">
        <v>2565640</v>
      </c>
      <c r="C136" s="561" t="s">
        <v>2516</v>
      </c>
      <c r="D136" s="561" t="s">
        <v>2346</v>
      </c>
      <c r="E136" s="567" t="s">
        <v>2265</v>
      </c>
      <c r="F136" s="567" t="s">
        <v>2265</v>
      </c>
      <c r="G136" s="569">
        <v>14000</v>
      </c>
      <c r="H136" s="565"/>
      <c r="I136" s="565"/>
      <c r="J136" s="565"/>
      <c r="K136" s="565"/>
      <c r="L136" s="565"/>
      <c r="M136" s="565"/>
      <c r="N136" s="565"/>
      <c r="O136" s="565"/>
      <c r="P136" s="565"/>
      <c r="Q136" s="574" t="s">
        <v>2265</v>
      </c>
      <c r="R136" s="565"/>
      <c r="S136" s="565"/>
      <c r="T136" s="565"/>
      <c r="U136" s="565"/>
      <c r="X136" s="139"/>
      <c r="Y136" s="139"/>
    </row>
    <row r="137" s="553" customFormat="1" ht="13.5" spans="1:25">
      <c r="A137" s="560">
        <v>1264970</v>
      </c>
      <c r="B137" s="561" t="s">
        <v>2517</v>
      </c>
      <c r="C137" s="561" t="s">
        <v>2518</v>
      </c>
      <c r="D137" s="561" t="s">
        <v>2367</v>
      </c>
      <c r="E137" s="563" t="s">
        <v>2264</v>
      </c>
      <c r="F137" s="563" t="s">
        <v>2265</v>
      </c>
      <c r="G137" s="564">
        <v>19800</v>
      </c>
      <c r="H137" s="565"/>
      <c r="I137" s="565"/>
      <c r="J137" s="565"/>
      <c r="K137" s="565"/>
      <c r="L137" s="565"/>
      <c r="M137" s="565"/>
      <c r="N137" s="565"/>
      <c r="O137" s="565"/>
      <c r="P137" s="565"/>
      <c r="Q137" s="565"/>
      <c r="R137" s="587" t="s">
        <v>2265</v>
      </c>
      <c r="S137" s="587" t="s">
        <v>2265</v>
      </c>
      <c r="T137" s="587" t="s">
        <v>2265</v>
      </c>
      <c r="U137" s="565"/>
      <c r="X137" s="139"/>
      <c r="Y137" s="139"/>
    </row>
    <row r="138" s="553" customFormat="1" ht="13.5" spans="1:25">
      <c r="A138" s="560">
        <v>1264687</v>
      </c>
      <c r="B138" s="561" t="s">
        <v>2519</v>
      </c>
      <c r="C138" s="561" t="s">
        <v>2520</v>
      </c>
      <c r="D138" s="561" t="s">
        <v>2367</v>
      </c>
      <c r="E138" s="567" t="s">
        <v>2265</v>
      </c>
      <c r="F138" s="567" t="s">
        <v>2265</v>
      </c>
      <c r="G138" s="569">
        <v>6600</v>
      </c>
      <c r="H138" s="565"/>
      <c r="I138" s="565"/>
      <c r="J138" s="565"/>
      <c r="K138" s="565"/>
      <c r="L138" s="565"/>
      <c r="M138" s="565"/>
      <c r="N138" s="565"/>
      <c r="O138" s="565"/>
      <c r="P138" s="565"/>
      <c r="Q138" s="565"/>
      <c r="R138" s="574" t="s">
        <v>2265</v>
      </c>
      <c r="S138" s="565"/>
      <c r="T138" s="565"/>
      <c r="U138" s="565"/>
      <c r="X138" s="139"/>
      <c r="Y138" s="139"/>
    </row>
    <row r="139" s="553" customFormat="1" ht="13.5" spans="1:25">
      <c r="A139" s="560">
        <v>1245861</v>
      </c>
      <c r="B139" s="561" t="s">
        <v>2521</v>
      </c>
      <c r="C139" s="561" t="s">
        <v>2522</v>
      </c>
      <c r="D139" s="561" t="s">
        <v>2367</v>
      </c>
      <c r="E139" s="563" t="s">
        <v>2264</v>
      </c>
      <c r="F139" s="563" t="s">
        <v>2265</v>
      </c>
      <c r="G139" s="564">
        <v>19800</v>
      </c>
      <c r="H139" s="565"/>
      <c r="I139" s="565"/>
      <c r="J139" s="565"/>
      <c r="K139" s="565"/>
      <c r="L139" s="565"/>
      <c r="M139" s="565"/>
      <c r="N139" s="565"/>
      <c r="O139" s="565"/>
      <c r="P139" s="565"/>
      <c r="Q139" s="565"/>
      <c r="R139" s="587" t="s">
        <v>2265</v>
      </c>
      <c r="S139" s="587" t="s">
        <v>2265</v>
      </c>
      <c r="T139" s="587" t="s">
        <v>2265</v>
      </c>
      <c r="U139" s="565"/>
      <c r="X139" s="139"/>
      <c r="Y139" s="139"/>
    </row>
    <row r="140" s="553" customFormat="1" ht="13.5" spans="1:25">
      <c r="A140" s="560">
        <v>1257389</v>
      </c>
      <c r="B140" s="561" t="s">
        <v>2523</v>
      </c>
      <c r="C140" s="561" t="s">
        <v>2524</v>
      </c>
      <c r="D140" s="561" t="s">
        <v>2367</v>
      </c>
      <c r="E140" s="563" t="s">
        <v>2269</v>
      </c>
      <c r="F140" s="563" t="s">
        <v>2265</v>
      </c>
      <c r="G140" s="564">
        <v>13200</v>
      </c>
      <c r="H140" s="565"/>
      <c r="I140" s="565"/>
      <c r="J140" s="565"/>
      <c r="K140" s="565"/>
      <c r="L140" s="565"/>
      <c r="M140" s="565"/>
      <c r="N140" s="565"/>
      <c r="O140" s="565"/>
      <c r="P140" s="565"/>
      <c r="Q140" s="565"/>
      <c r="R140" s="587" t="s">
        <v>2265</v>
      </c>
      <c r="S140" s="587" t="s">
        <v>2265</v>
      </c>
      <c r="T140" s="565"/>
      <c r="U140" s="565"/>
      <c r="X140" s="139"/>
      <c r="Y140" s="139"/>
    </row>
    <row r="141" s="553" customFormat="1" ht="13.5" spans="1:25">
      <c r="A141" s="566">
        <v>1263000</v>
      </c>
      <c r="B141" s="561" t="s">
        <v>2525</v>
      </c>
      <c r="C141" s="561" t="s">
        <v>2526</v>
      </c>
      <c r="D141" s="576" t="s">
        <v>2367</v>
      </c>
      <c r="E141" s="577" t="s">
        <v>2264</v>
      </c>
      <c r="F141" s="567" t="s">
        <v>2265</v>
      </c>
      <c r="G141" s="564">
        <v>19800</v>
      </c>
      <c r="H141" s="565"/>
      <c r="I141" s="565"/>
      <c r="J141" s="565"/>
      <c r="K141" s="565"/>
      <c r="L141" s="565"/>
      <c r="M141" s="565"/>
      <c r="N141" s="565"/>
      <c r="O141" s="565"/>
      <c r="P141" s="565"/>
      <c r="Q141" s="565"/>
      <c r="R141" s="574" t="s">
        <v>2265</v>
      </c>
      <c r="S141" s="574" t="s">
        <v>2265</v>
      </c>
      <c r="T141" s="574" t="s">
        <v>2265</v>
      </c>
      <c r="U141" s="565"/>
      <c r="X141" s="139"/>
      <c r="Y141" s="139"/>
    </row>
    <row r="142" s="553" customFormat="1" ht="13.5" spans="1:25">
      <c r="A142" s="568"/>
      <c r="B142" s="561" t="s">
        <v>2527</v>
      </c>
      <c r="C142" s="561" t="s">
        <v>2528</v>
      </c>
      <c r="D142" s="580"/>
      <c r="E142" s="581"/>
      <c r="F142" s="567" t="s">
        <v>2265</v>
      </c>
      <c r="G142" s="564">
        <v>19800</v>
      </c>
      <c r="H142" s="565"/>
      <c r="I142" s="565"/>
      <c r="J142" s="565"/>
      <c r="K142" s="565"/>
      <c r="L142" s="565"/>
      <c r="M142" s="565"/>
      <c r="N142" s="565"/>
      <c r="O142" s="565"/>
      <c r="P142" s="565"/>
      <c r="Q142" s="565"/>
      <c r="R142" s="574" t="s">
        <v>2265</v>
      </c>
      <c r="S142" s="574" t="s">
        <v>2265</v>
      </c>
      <c r="T142" s="574" t="s">
        <v>2265</v>
      </c>
      <c r="U142" s="565"/>
      <c r="X142" s="139"/>
      <c r="Y142" s="139"/>
    </row>
    <row r="143" s="553" customFormat="1" ht="13.5" spans="1:25">
      <c r="A143" s="560">
        <v>1269400</v>
      </c>
      <c r="B143" s="561" t="s">
        <v>2529</v>
      </c>
      <c r="C143" s="561" t="s">
        <v>2530</v>
      </c>
      <c r="D143" s="561" t="s">
        <v>2367</v>
      </c>
      <c r="E143" s="563" t="s">
        <v>2264</v>
      </c>
      <c r="F143" s="563" t="s">
        <v>2265</v>
      </c>
      <c r="G143" s="564">
        <v>19800</v>
      </c>
      <c r="H143" s="565"/>
      <c r="I143" s="565"/>
      <c r="J143" s="565"/>
      <c r="K143" s="565"/>
      <c r="L143" s="565"/>
      <c r="M143" s="565"/>
      <c r="N143" s="565"/>
      <c r="O143" s="565"/>
      <c r="P143" s="565"/>
      <c r="Q143" s="565"/>
      <c r="R143" s="587" t="s">
        <v>2265</v>
      </c>
      <c r="S143" s="587" t="s">
        <v>2265</v>
      </c>
      <c r="T143" s="587" t="s">
        <v>2265</v>
      </c>
      <c r="U143" s="565"/>
      <c r="X143" s="139"/>
      <c r="Y143" s="139"/>
    </row>
    <row r="144" s="553" customFormat="1" ht="13.5" spans="1:25">
      <c r="A144" s="560">
        <v>1264693</v>
      </c>
      <c r="B144" s="561" t="s">
        <v>2531</v>
      </c>
      <c r="C144" s="561" t="s">
        <v>2520</v>
      </c>
      <c r="D144" s="561" t="s">
        <v>2374</v>
      </c>
      <c r="E144" s="563" t="s">
        <v>2265</v>
      </c>
      <c r="F144" s="563" t="s">
        <v>2265</v>
      </c>
      <c r="G144" s="575">
        <v>6600</v>
      </c>
      <c r="H144" s="565"/>
      <c r="I144" s="565"/>
      <c r="J144" s="565"/>
      <c r="K144" s="565"/>
      <c r="L144" s="565"/>
      <c r="M144" s="565"/>
      <c r="N144" s="565"/>
      <c r="O144" s="565"/>
      <c r="P144" s="565"/>
      <c r="Q144" s="565"/>
      <c r="R144" s="565"/>
      <c r="S144" s="587" t="s">
        <v>2265</v>
      </c>
      <c r="T144" s="565"/>
      <c r="U144" s="565"/>
      <c r="X144" s="139"/>
      <c r="Y144" s="139"/>
    </row>
    <row r="145" s="553" customFormat="1" ht="13.5" spans="1:25">
      <c r="A145" s="560">
        <v>1249678</v>
      </c>
      <c r="B145" s="561" t="s">
        <v>2532</v>
      </c>
      <c r="C145" s="561" t="s">
        <v>2533</v>
      </c>
      <c r="D145" s="561" t="s">
        <v>2374</v>
      </c>
      <c r="E145" s="563" t="s">
        <v>2269</v>
      </c>
      <c r="F145" s="563" t="s">
        <v>2265</v>
      </c>
      <c r="G145" s="564">
        <v>13200</v>
      </c>
      <c r="H145" s="565"/>
      <c r="I145" s="565"/>
      <c r="J145" s="565"/>
      <c r="K145" s="565"/>
      <c r="L145" s="565"/>
      <c r="M145" s="565"/>
      <c r="N145" s="565"/>
      <c r="O145" s="565"/>
      <c r="P145" s="565"/>
      <c r="Q145" s="565"/>
      <c r="R145" s="565"/>
      <c r="S145" s="587" t="s">
        <v>2265</v>
      </c>
      <c r="T145" s="587" t="s">
        <v>2265</v>
      </c>
      <c r="U145" s="565"/>
      <c r="X145" s="139"/>
      <c r="Y145" s="139"/>
    </row>
    <row r="146" s="553" customFormat="1" ht="13.5" spans="1:25">
      <c r="A146" s="560">
        <v>1267941</v>
      </c>
      <c r="B146" s="561">
        <v>2562816</v>
      </c>
      <c r="C146" s="561" t="s">
        <v>2534</v>
      </c>
      <c r="D146" s="561" t="s">
        <v>2374</v>
      </c>
      <c r="E146" s="563" t="s">
        <v>2264</v>
      </c>
      <c r="F146" s="563" t="s">
        <v>2264</v>
      </c>
      <c r="G146" s="564">
        <v>56400</v>
      </c>
      <c r="H146" s="565"/>
      <c r="I146" s="565"/>
      <c r="J146" s="565"/>
      <c r="K146" s="565"/>
      <c r="L146" s="565"/>
      <c r="M146" s="565"/>
      <c r="N146" s="565"/>
      <c r="O146" s="565"/>
      <c r="P146" s="565"/>
      <c r="Q146" s="565"/>
      <c r="R146" s="565"/>
      <c r="S146" s="587" t="s">
        <v>2264</v>
      </c>
      <c r="T146" s="587" t="s">
        <v>2264</v>
      </c>
      <c r="U146" s="587" t="s">
        <v>2264</v>
      </c>
      <c r="X146" s="139"/>
      <c r="Y146" s="139"/>
    </row>
    <row r="147" s="553" customFormat="1" ht="13.5" spans="1:25">
      <c r="A147" s="560">
        <v>1267942</v>
      </c>
      <c r="B147" s="561"/>
      <c r="C147" s="561"/>
      <c r="D147" s="561"/>
      <c r="E147" s="563"/>
      <c r="F147" s="563"/>
      <c r="G147" s="564"/>
      <c r="H147" s="565"/>
      <c r="I147" s="565"/>
      <c r="J147" s="565"/>
      <c r="K147" s="565"/>
      <c r="L147" s="565"/>
      <c r="M147" s="565"/>
      <c r="N147" s="565"/>
      <c r="O147" s="565"/>
      <c r="P147" s="565"/>
      <c r="Q147" s="565"/>
      <c r="R147" s="565"/>
      <c r="S147" s="587"/>
      <c r="T147" s="587"/>
      <c r="U147" s="587"/>
      <c r="X147" s="139"/>
      <c r="Y147" s="139"/>
    </row>
    <row r="148" s="553" customFormat="1" ht="13.5" spans="1:25">
      <c r="A148" s="566">
        <v>1252704</v>
      </c>
      <c r="B148" s="561" t="s">
        <v>2535</v>
      </c>
      <c r="C148" s="561" t="s">
        <v>2536</v>
      </c>
      <c r="D148" s="561" t="s">
        <v>2385</v>
      </c>
      <c r="E148" s="567" t="s">
        <v>2265</v>
      </c>
      <c r="F148" s="567" t="s">
        <v>2265</v>
      </c>
      <c r="G148" s="564">
        <v>6600</v>
      </c>
      <c r="H148" s="565"/>
      <c r="I148" s="565"/>
      <c r="J148" s="565"/>
      <c r="K148" s="565"/>
      <c r="L148" s="565"/>
      <c r="M148" s="565"/>
      <c r="N148" s="565"/>
      <c r="O148" s="565"/>
      <c r="P148" s="565"/>
      <c r="Q148" s="565"/>
      <c r="R148" s="565"/>
      <c r="S148" s="565"/>
      <c r="T148" s="574" t="s">
        <v>2265</v>
      </c>
      <c r="U148" s="565"/>
      <c r="X148" s="139"/>
      <c r="Y148" s="139"/>
    </row>
    <row r="149" s="553" customFormat="1" ht="13.5" spans="1:25">
      <c r="A149" s="568"/>
      <c r="B149" s="561" t="s">
        <v>2537</v>
      </c>
      <c r="C149" s="561" t="s">
        <v>2538</v>
      </c>
      <c r="D149" s="561" t="s">
        <v>2385</v>
      </c>
      <c r="E149" s="567" t="s">
        <v>2265</v>
      </c>
      <c r="F149" s="567" t="s">
        <v>2265</v>
      </c>
      <c r="G149" s="575">
        <v>6600</v>
      </c>
      <c r="H149" s="565"/>
      <c r="I149" s="565"/>
      <c r="J149" s="565"/>
      <c r="K149" s="565"/>
      <c r="L149" s="565"/>
      <c r="M149" s="565"/>
      <c r="N149" s="565"/>
      <c r="O149" s="565"/>
      <c r="P149" s="565"/>
      <c r="Q149" s="565"/>
      <c r="R149" s="565"/>
      <c r="S149" s="565"/>
      <c r="T149" s="574" t="s">
        <v>2265</v>
      </c>
      <c r="U149" s="565"/>
      <c r="X149" s="139"/>
      <c r="Y149" s="139"/>
    </row>
    <row r="150" s="553" customFormat="1" ht="13.5" spans="1:25">
      <c r="A150" s="566">
        <v>1265753</v>
      </c>
      <c r="B150" s="561" t="s">
        <v>2539</v>
      </c>
      <c r="C150" s="561" t="s">
        <v>2540</v>
      </c>
      <c r="D150" s="561" t="s">
        <v>2385</v>
      </c>
      <c r="E150" s="567" t="s">
        <v>2265</v>
      </c>
      <c r="F150" s="567" t="s">
        <v>2265</v>
      </c>
      <c r="G150" s="569">
        <v>6600</v>
      </c>
      <c r="H150" s="565"/>
      <c r="I150" s="565"/>
      <c r="J150" s="565"/>
      <c r="K150" s="565"/>
      <c r="L150" s="565"/>
      <c r="M150" s="565"/>
      <c r="N150" s="565"/>
      <c r="O150" s="565"/>
      <c r="P150" s="565"/>
      <c r="Q150" s="565"/>
      <c r="R150" s="565"/>
      <c r="S150" s="565"/>
      <c r="T150" s="574" t="s">
        <v>2265</v>
      </c>
      <c r="U150" s="565"/>
      <c r="X150" s="139"/>
      <c r="Y150" s="139"/>
    </row>
    <row r="151" s="553" customFormat="1" ht="13.5" spans="1:25">
      <c r="A151" s="570"/>
      <c r="B151" s="561" t="s">
        <v>2541</v>
      </c>
      <c r="C151" s="561" t="s">
        <v>2542</v>
      </c>
      <c r="D151" s="561" t="s">
        <v>2385</v>
      </c>
      <c r="E151" s="567" t="s">
        <v>2265</v>
      </c>
      <c r="F151" s="567" t="s">
        <v>2265</v>
      </c>
      <c r="G151" s="569">
        <v>6600</v>
      </c>
      <c r="H151" s="565"/>
      <c r="I151" s="565"/>
      <c r="J151" s="565"/>
      <c r="K151" s="565"/>
      <c r="L151" s="565"/>
      <c r="M151" s="565"/>
      <c r="N151" s="565"/>
      <c r="O151" s="565"/>
      <c r="P151" s="565"/>
      <c r="Q151" s="565"/>
      <c r="R151" s="565"/>
      <c r="S151" s="565"/>
      <c r="T151" s="574" t="s">
        <v>2265</v>
      </c>
      <c r="U151" s="565"/>
      <c r="X151" s="139"/>
      <c r="Y151" s="139"/>
    </row>
    <row r="152" s="553" customFormat="1" ht="13.5" spans="1:25">
      <c r="A152" s="568"/>
      <c r="B152" s="561" t="s">
        <v>2543</v>
      </c>
      <c r="C152" s="561" t="s">
        <v>2544</v>
      </c>
      <c r="D152" s="561" t="s">
        <v>2385</v>
      </c>
      <c r="E152" s="567" t="s">
        <v>2265</v>
      </c>
      <c r="F152" s="567" t="s">
        <v>2265</v>
      </c>
      <c r="G152" s="569">
        <v>6600</v>
      </c>
      <c r="H152" s="565"/>
      <c r="I152" s="565"/>
      <c r="J152" s="565"/>
      <c r="K152" s="565"/>
      <c r="L152" s="565"/>
      <c r="M152" s="565"/>
      <c r="N152" s="565"/>
      <c r="O152" s="565"/>
      <c r="P152" s="565"/>
      <c r="Q152" s="565"/>
      <c r="R152" s="565"/>
      <c r="S152" s="565"/>
      <c r="T152" s="574" t="s">
        <v>2265</v>
      </c>
      <c r="U152" s="565"/>
      <c r="X152" s="139"/>
      <c r="Y152" s="139"/>
    </row>
    <row r="153" s="553" customFormat="1" ht="13.5" spans="1:25">
      <c r="A153" s="565"/>
      <c r="B153" s="565"/>
      <c r="C153" s="565"/>
      <c r="D153" s="565"/>
      <c r="E153" s="565"/>
      <c r="F153" s="565"/>
      <c r="G153" s="588">
        <f>SUM(G80:G152)</f>
        <v>1251800</v>
      </c>
      <c r="H153" s="567" t="s">
        <v>2269</v>
      </c>
      <c r="I153" s="567" t="s">
        <v>2269</v>
      </c>
      <c r="J153" s="563" t="s">
        <v>2264</v>
      </c>
      <c r="K153" s="563" t="s">
        <v>2334</v>
      </c>
      <c r="L153" s="563" t="s">
        <v>2545</v>
      </c>
      <c r="M153" s="567" t="s">
        <v>2398</v>
      </c>
      <c r="N153" s="563" t="s">
        <v>2546</v>
      </c>
      <c r="O153" s="567" t="s">
        <v>2399</v>
      </c>
      <c r="P153" s="567" t="s">
        <v>2399</v>
      </c>
      <c r="Q153" s="567" t="s">
        <v>2547</v>
      </c>
      <c r="R153" s="563" t="s">
        <v>2548</v>
      </c>
      <c r="S153" s="567" t="s">
        <v>2547</v>
      </c>
      <c r="T153" s="563" t="s">
        <v>2546</v>
      </c>
      <c r="U153" s="563" t="s">
        <v>2264</v>
      </c>
      <c r="X153" s="139"/>
      <c r="Y153" s="139"/>
    </row>
    <row r="154" s="553" customFormat="1" ht="13.5" spans="1:25">
      <c r="A154" s="565"/>
      <c r="B154" s="565"/>
      <c r="C154" s="565"/>
      <c r="D154" s="565"/>
      <c r="E154" s="565"/>
      <c r="F154" s="565"/>
      <c r="G154" s="562" t="s">
        <v>2402</v>
      </c>
      <c r="H154" s="574" t="s">
        <v>2403</v>
      </c>
      <c r="I154" s="574" t="s">
        <v>2403</v>
      </c>
      <c r="J154" s="574" t="s">
        <v>2403</v>
      </c>
      <c r="K154" s="574" t="s">
        <v>2403</v>
      </c>
      <c r="L154" s="587" t="s">
        <v>2403</v>
      </c>
      <c r="M154" s="587" t="s">
        <v>2549</v>
      </c>
      <c r="N154" s="587" t="s">
        <v>2398</v>
      </c>
      <c r="O154" s="587" t="s">
        <v>2399</v>
      </c>
      <c r="P154" s="587" t="s">
        <v>2399</v>
      </c>
      <c r="Q154" s="587" t="s">
        <v>2399</v>
      </c>
      <c r="R154" s="587" t="s">
        <v>2399</v>
      </c>
      <c r="S154" s="587" t="s">
        <v>2398</v>
      </c>
      <c r="T154" s="587" t="s">
        <v>2398</v>
      </c>
      <c r="U154" s="587" t="s">
        <v>2403</v>
      </c>
      <c r="X154" s="139"/>
      <c r="Y154" s="139"/>
    </row>
    <row r="155" s="553" customFormat="1" ht="13.5" spans="1:25">
      <c r="A155" s="565"/>
      <c r="B155" s="565"/>
      <c r="C155" s="565"/>
      <c r="D155" s="565"/>
      <c r="E155" s="565"/>
      <c r="F155" s="565"/>
      <c r="G155" s="565"/>
      <c r="H155" s="587" t="s">
        <v>2408</v>
      </c>
      <c r="I155" s="587" t="s">
        <v>2408</v>
      </c>
      <c r="J155" s="587" t="s">
        <v>2550</v>
      </c>
      <c r="K155" s="587" t="s">
        <v>2551</v>
      </c>
      <c r="L155" s="587" t="s">
        <v>2408</v>
      </c>
      <c r="M155" s="593" t="s">
        <v>2552</v>
      </c>
      <c r="N155" s="587" t="s">
        <v>2405</v>
      </c>
      <c r="O155" s="587" t="s">
        <v>2403</v>
      </c>
      <c r="P155" s="587" t="s">
        <v>2403</v>
      </c>
      <c r="Q155" s="587" t="s">
        <v>2405</v>
      </c>
      <c r="R155" s="587" t="s">
        <v>2553</v>
      </c>
      <c r="S155" s="587" t="s">
        <v>2550</v>
      </c>
      <c r="T155" s="587" t="s">
        <v>2405</v>
      </c>
      <c r="U155" s="587" t="s">
        <v>2550</v>
      </c>
      <c r="X155" s="139"/>
      <c r="Y155" s="139"/>
    </row>
    <row r="156" s="553" customFormat="1" spans="24:25">
      <c r="X156" s="139"/>
      <c r="Y156" s="139"/>
    </row>
    <row r="157" s="553" customFormat="1" spans="1:25">
      <c r="A157" s="573" t="s">
        <v>2554</v>
      </c>
      <c r="B157" s="553">
        <f>G153+G69</f>
        <v>2483900</v>
      </c>
      <c r="C157" s="553" t="s">
        <v>2555</v>
      </c>
      <c r="X157" s="139"/>
      <c r="Y157" s="139"/>
    </row>
    <row r="158" s="553" customFormat="1" spans="1:25">
      <c r="A158" s="589" t="s">
        <v>2556</v>
      </c>
      <c r="B158" s="553">
        <f>979200*2</f>
        <v>1958400</v>
      </c>
      <c r="X158" s="139"/>
      <c r="Y158" s="139"/>
    </row>
    <row r="159" s="553" customFormat="1" spans="1:25">
      <c r="A159" s="590" t="s">
        <v>2557</v>
      </c>
      <c r="B159" s="553">
        <f>B157-B158</f>
        <v>525500</v>
      </c>
      <c r="X159" s="139"/>
      <c r="Y159" s="139"/>
    </row>
    <row r="160" s="553" customFormat="1" spans="1:25">
      <c r="A160" s="589"/>
      <c r="X160" s="139"/>
      <c r="Y160" s="139"/>
    </row>
    <row r="161" s="553" customFormat="1" spans="2:25">
      <c r="B161" s="591">
        <v>104000</v>
      </c>
      <c r="C161" s="592" t="s">
        <v>2558</v>
      </c>
      <c r="X161" s="139"/>
      <c r="Y161" s="139"/>
    </row>
    <row r="162" s="553" customFormat="1" spans="2:25">
      <c r="B162" s="591">
        <f>B159-B161</f>
        <v>421500</v>
      </c>
      <c r="C162" s="592" t="s">
        <v>2559</v>
      </c>
      <c r="X162" s="139"/>
      <c r="Y162" s="139"/>
    </row>
    <row r="163" s="553" customFormat="1" spans="24:25">
      <c r="X163" s="139"/>
      <c r="Y163" s="139"/>
    </row>
    <row r="164" s="553" customFormat="1" spans="24:25">
      <c r="X164" s="139"/>
      <c r="Y164" s="139"/>
    </row>
    <row r="165" s="553" customFormat="1" spans="24:25">
      <c r="X165" s="139"/>
      <c r="Y165" s="139"/>
    </row>
    <row r="166" s="553" customFormat="1" spans="24:25">
      <c r="X166" s="139"/>
      <c r="Y166" s="139"/>
    </row>
    <row r="167" s="553" customFormat="1" spans="24:25">
      <c r="X167" s="139"/>
      <c r="Y167" s="139"/>
    </row>
    <row r="168" s="553" customFormat="1" spans="24:25">
      <c r="X168" s="139"/>
      <c r="Y168" s="139"/>
    </row>
    <row r="169" s="553" customFormat="1" spans="24:25">
      <c r="X169" s="139"/>
      <c r="Y169" s="139"/>
    </row>
    <row r="170" s="553" customFormat="1" spans="24:25">
      <c r="X170" s="139"/>
      <c r="Y170" s="139"/>
    </row>
    <row r="171" s="553" customFormat="1" spans="24:25">
      <c r="X171" s="139"/>
      <c r="Y171" s="139"/>
    </row>
    <row r="172" s="553" customFormat="1" spans="24:25">
      <c r="X172" s="139"/>
      <c r="Y172" s="139"/>
    </row>
    <row r="173" s="553" customFormat="1" spans="24:25">
      <c r="X173" s="139"/>
      <c r="Y173" s="139"/>
    </row>
    <row r="174" s="553" customFormat="1" spans="24:25">
      <c r="X174" s="139"/>
      <c r="Y174" s="139"/>
    </row>
    <row r="175" s="553" customFormat="1" spans="24:25">
      <c r="X175" s="139"/>
      <c r="Y175" s="139"/>
    </row>
    <row r="176" s="553" customFormat="1" spans="24:25">
      <c r="X176" s="139"/>
      <c r="Y176" s="139"/>
    </row>
    <row r="177" s="553" customFormat="1" spans="24:25">
      <c r="X177" s="139"/>
      <c r="Y177" s="139"/>
    </row>
    <row r="178" s="553" customFormat="1" spans="24:25">
      <c r="X178" s="139"/>
      <c r="Y178" s="139"/>
    </row>
    <row r="179" s="553" customFormat="1" spans="24:25">
      <c r="X179" s="139"/>
      <c r="Y179" s="139"/>
    </row>
    <row r="180" s="553" customFormat="1" spans="24:25">
      <c r="X180" s="139"/>
      <c r="Y180" s="139"/>
    </row>
    <row r="181" s="553" customFormat="1" spans="24:25">
      <c r="X181" s="139"/>
      <c r="Y181" s="139"/>
    </row>
    <row r="182" s="553" customFormat="1" spans="24:25">
      <c r="X182" s="139"/>
      <c r="Y182" s="139"/>
    </row>
    <row r="183" s="553" customFormat="1" spans="24:25">
      <c r="X183" s="139"/>
      <c r="Y183" s="139"/>
    </row>
    <row r="184" s="553" customFormat="1" spans="24:25">
      <c r="X184" s="139"/>
      <c r="Y184" s="139"/>
    </row>
    <row r="185" s="553" customFormat="1" spans="24:25">
      <c r="X185" s="139"/>
      <c r="Y185" s="139"/>
    </row>
    <row r="186" s="553" customFormat="1" spans="24:25">
      <c r="X186" s="139"/>
      <c r="Y186" s="139"/>
    </row>
    <row r="187" s="553" customFormat="1" spans="24:25">
      <c r="X187" s="139"/>
      <c r="Y187" s="139"/>
    </row>
    <row r="188" s="553" customFormat="1" spans="24:25">
      <c r="X188" s="139"/>
      <c r="Y188" s="139"/>
    </row>
    <row r="189" s="553" customFormat="1" spans="24:25">
      <c r="X189" s="139"/>
      <c r="Y189" s="139"/>
    </row>
    <row r="190" s="553" customFormat="1" spans="24:25">
      <c r="X190" s="139"/>
      <c r="Y190" s="139"/>
    </row>
    <row r="191" s="553" customFormat="1" spans="24:25">
      <c r="X191" s="139"/>
      <c r="Y191" s="139"/>
    </row>
    <row r="192" s="553" customFormat="1" spans="24:25">
      <c r="X192" s="139"/>
      <c r="Y192" s="139"/>
    </row>
    <row r="193" s="553" customFormat="1" spans="24:25">
      <c r="X193" s="139"/>
      <c r="Y193" s="139"/>
    </row>
    <row r="194" s="553" customFormat="1" spans="24:25">
      <c r="X194" s="139"/>
      <c r="Y194" s="139"/>
    </row>
    <row r="195" s="553" customFormat="1" spans="24:25">
      <c r="X195" s="139"/>
      <c r="Y195" s="139"/>
    </row>
    <row r="196" s="553" customFormat="1" spans="24:25">
      <c r="X196" s="139"/>
      <c r="Y196" s="139"/>
    </row>
    <row r="197" s="553" customFormat="1" spans="24:25">
      <c r="X197" s="139"/>
      <c r="Y197" s="139"/>
    </row>
    <row r="198" s="553" customFormat="1" spans="24:25">
      <c r="X198" s="139"/>
      <c r="Y198" s="139"/>
    </row>
    <row r="199" s="553" customFormat="1" spans="24:25">
      <c r="X199" s="139"/>
      <c r="Y199" s="139"/>
    </row>
    <row r="200" s="553" customFormat="1" spans="24:25">
      <c r="X200" s="139"/>
      <c r="Y200" s="139"/>
    </row>
    <row r="201" s="553" customFormat="1" spans="24:25">
      <c r="X201" s="139"/>
      <c r="Y201" s="139"/>
    </row>
    <row r="202" s="553" customFormat="1" spans="24:25">
      <c r="X202" s="139"/>
      <c r="Y202" s="139"/>
    </row>
    <row r="203" s="553" customFormat="1" spans="24:25">
      <c r="X203" s="139"/>
      <c r="Y203" s="139"/>
    </row>
    <row r="204" s="553" customFormat="1" spans="24:25">
      <c r="X204" s="139"/>
      <c r="Y204" s="139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399" customWidth="1"/>
    <col min="2" max="2" width="12.0666666666667" style="399" hidden="1" customWidth="1"/>
    <col min="3" max="3" width="20.0666666666667" style="399" customWidth="1"/>
    <col min="4" max="4" width="19.2952380952381" style="399" customWidth="1"/>
    <col min="5" max="7" width="10.6666666666667" style="399" customWidth="1"/>
    <col min="8" max="8" width="15.1047619047619" style="399" customWidth="1"/>
    <col min="9" max="16384" width="9.00952380952381" style="399"/>
  </cols>
  <sheetData>
    <row r="1" s="399" customFormat="1" spans="1:6">
      <c r="A1" s="485"/>
      <c r="B1" s="485"/>
      <c r="C1" s="485"/>
      <c r="D1" s="485"/>
      <c r="E1" s="485"/>
      <c r="F1" s="485"/>
    </row>
    <row r="2" s="399" customFormat="1" spans="1:6">
      <c r="A2" s="485"/>
      <c r="B2" s="485"/>
      <c r="C2" s="485"/>
      <c r="D2" s="485"/>
      <c r="E2" s="485"/>
      <c r="F2" s="485"/>
    </row>
    <row r="3" s="399" customFormat="1" spans="1:6">
      <c r="A3" s="485"/>
      <c r="B3" s="485"/>
      <c r="C3" s="485"/>
      <c r="D3" s="485"/>
      <c r="E3" s="485"/>
      <c r="F3" s="485"/>
    </row>
    <row r="4" s="399" customFormat="1" spans="1:6">
      <c r="A4" s="485"/>
      <c r="B4" s="485"/>
      <c r="C4" s="485"/>
      <c r="D4" s="485"/>
      <c r="E4" s="485"/>
      <c r="F4" s="485"/>
    </row>
    <row r="5" s="399" customFormat="1" spans="1:6">
      <c r="A5" s="485"/>
      <c r="B5" s="485"/>
      <c r="C5" s="485"/>
      <c r="D5" s="485"/>
      <c r="E5" s="485"/>
      <c r="F5" s="485"/>
    </row>
    <row r="6" s="399" customFormat="1" spans="1:6">
      <c r="A6" s="485"/>
      <c r="B6" s="485"/>
      <c r="C6" s="485"/>
      <c r="D6" s="485"/>
      <c r="E6" s="485"/>
      <c r="F6" s="485"/>
    </row>
    <row r="7" s="399" customFormat="1" ht="15.75" spans="1:8">
      <c r="A7" s="485"/>
      <c r="B7" s="485"/>
      <c r="C7" s="485"/>
      <c r="D7" s="485"/>
      <c r="E7" s="485"/>
      <c r="F7" s="485"/>
      <c r="G7" s="486"/>
      <c r="H7" s="486"/>
    </row>
    <row r="8" s="399" customFormat="1" spans="1:8">
      <c r="A8" s="4" t="s">
        <v>0</v>
      </c>
      <c r="B8" s="4"/>
      <c r="C8" s="5" t="s">
        <v>1</v>
      </c>
      <c r="D8" s="4"/>
      <c r="G8" s="6" t="s">
        <v>2</v>
      </c>
      <c r="H8" s="487">
        <v>43151</v>
      </c>
    </row>
    <row r="9" s="399" customFormat="1" spans="1:6">
      <c r="A9" s="4" t="s">
        <v>3</v>
      </c>
      <c r="B9" s="4"/>
      <c r="C9" s="8" t="s">
        <v>4</v>
      </c>
      <c r="D9" s="8"/>
      <c r="E9" s="8"/>
      <c r="F9" s="485"/>
    </row>
    <row r="10" s="399" customFormat="1" ht="13.2" customHeight="1" spans="1:6">
      <c r="A10" s="4"/>
      <c r="B10" s="4"/>
      <c r="C10" s="8" t="s">
        <v>5</v>
      </c>
      <c r="D10" s="8"/>
      <c r="E10" s="8"/>
      <c r="F10" s="485"/>
    </row>
    <row r="11" s="399" customFormat="1" spans="1:6">
      <c r="A11" s="4" t="s">
        <v>6</v>
      </c>
      <c r="B11" s="4"/>
      <c r="C11" s="9" t="s">
        <v>7</v>
      </c>
      <c r="D11" s="10"/>
      <c r="E11" s="10"/>
      <c r="F11" s="485"/>
    </row>
    <row r="12" s="399" customFormat="1" spans="1:6">
      <c r="A12" s="4" t="s">
        <v>8</v>
      </c>
      <c r="B12" s="4"/>
      <c r="C12" s="704" t="s">
        <v>9</v>
      </c>
      <c r="D12" s="488"/>
      <c r="E12" s="10"/>
      <c r="F12" s="485"/>
    </row>
    <row r="13" s="399" customFormat="1" spans="1:6">
      <c r="A13" s="4" t="s">
        <v>10</v>
      </c>
      <c r="B13" s="4"/>
      <c r="C13" s="704" t="s">
        <v>11</v>
      </c>
      <c r="D13" s="488"/>
      <c r="E13" s="10"/>
      <c r="F13" s="485"/>
    </row>
    <row r="14" s="399" customFormat="1" spans="1:6">
      <c r="A14" s="4" t="s">
        <v>12</v>
      </c>
      <c r="B14" s="4"/>
      <c r="C14" s="489" t="s">
        <v>1478</v>
      </c>
      <c r="D14" s="10"/>
      <c r="E14" s="10"/>
      <c r="F14" s="485"/>
    </row>
    <row r="15" s="399" customFormat="1" spans="1:6">
      <c r="A15" s="4" t="s">
        <v>14</v>
      </c>
      <c r="B15" s="4"/>
      <c r="C15" s="14" t="s">
        <v>1162</v>
      </c>
      <c r="D15" s="15"/>
      <c r="E15" s="15"/>
      <c r="F15" s="485"/>
    </row>
    <row r="16" s="399" customFormat="1" spans="1:6">
      <c r="A16" s="4"/>
      <c r="B16" s="4"/>
      <c r="C16" s="16"/>
      <c r="D16" s="17"/>
      <c r="E16" s="17"/>
      <c r="F16" s="485"/>
    </row>
    <row r="17" s="399" customFormat="1" spans="1:6">
      <c r="A17" s="4" t="s">
        <v>16</v>
      </c>
      <c r="B17" s="18"/>
      <c r="C17" s="490" t="s">
        <v>17</v>
      </c>
      <c r="D17" s="9"/>
      <c r="E17" s="11"/>
      <c r="F17" s="485"/>
    </row>
    <row r="18" s="399" customFormat="1" spans="3:6">
      <c r="C18" s="491" t="s">
        <v>18</v>
      </c>
      <c r="D18" s="485"/>
      <c r="E18" s="485"/>
      <c r="F18" s="485"/>
    </row>
    <row r="19" s="399" customFormat="1" spans="3:6">
      <c r="C19" s="492" t="s">
        <v>19</v>
      </c>
      <c r="D19" s="485"/>
      <c r="E19" s="485"/>
      <c r="F19" s="485"/>
    </row>
    <row r="20" s="399" customFormat="1" ht="8.4" customHeight="1" spans="1:6">
      <c r="A20" s="485"/>
      <c r="B20" s="485"/>
      <c r="C20" s="485"/>
      <c r="D20" s="485"/>
      <c r="E20" s="493"/>
      <c r="F20" s="494"/>
    </row>
    <row r="21" s="399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495" t="s">
        <v>23</v>
      </c>
      <c r="F21" s="496">
        <v>0</v>
      </c>
      <c r="G21" s="26" t="s">
        <v>24</v>
      </c>
      <c r="H21" s="26" t="s">
        <v>25</v>
      </c>
      <c r="N21" s="523"/>
      <c r="O21" s="523"/>
    </row>
    <row r="22" s="399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497">
        <v>26640</v>
      </c>
      <c r="N22" s="523"/>
      <c r="O22" s="523"/>
    </row>
    <row r="23" s="399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497">
        <v>26640</v>
      </c>
      <c r="N23" s="523"/>
      <c r="O23" s="523"/>
    </row>
    <row r="24" s="399" customFormat="1" spans="1:15">
      <c r="A24" s="30" t="s">
        <v>26</v>
      </c>
      <c r="B24" s="303">
        <v>487164</v>
      </c>
      <c r="C24" s="303" t="s">
        <v>2562</v>
      </c>
      <c r="D24" s="304">
        <v>1239681</v>
      </c>
      <c r="E24" s="305">
        <v>43129</v>
      </c>
      <c r="F24" s="306">
        <v>43131</v>
      </c>
      <c r="G24" s="307" t="s">
        <v>28</v>
      </c>
      <c r="H24" s="498">
        <v>13320</v>
      </c>
      <c r="N24" s="523"/>
      <c r="O24" s="523"/>
    </row>
    <row r="25" s="399" customFormat="1" spans="1:15">
      <c r="A25" s="30" t="s">
        <v>26</v>
      </c>
      <c r="B25" s="303">
        <v>487165</v>
      </c>
      <c r="C25" s="303" t="s">
        <v>1325</v>
      </c>
      <c r="D25" s="304">
        <v>1239681</v>
      </c>
      <c r="E25" s="305">
        <v>43129</v>
      </c>
      <c r="F25" s="306">
        <v>43131</v>
      </c>
      <c r="G25" s="307" t="s">
        <v>28</v>
      </c>
      <c r="H25" s="498">
        <v>13320</v>
      </c>
      <c r="N25" s="523"/>
      <c r="O25" s="523"/>
    </row>
    <row r="26" s="399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497">
        <v>29600</v>
      </c>
      <c r="N26" s="523"/>
      <c r="O26" s="523"/>
    </row>
    <row r="27" s="399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497">
        <v>13200</v>
      </c>
      <c r="N27" s="523"/>
      <c r="O27" s="523"/>
    </row>
    <row r="28" s="399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497">
        <v>24600</v>
      </c>
      <c r="N28" s="523"/>
      <c r="O28" s="523"/>
    </row>
    <row r="29" s="399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497">
        <v>17820</v>
      </c>
      <c r="N29" s="523"/>
      <c r="O29" s="523"/>
    </row>
    <row r="30" s="399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497">
        <v>11880</v>
      </c>
      <c r="N30" s="523"/>
      <c r="O30" s="523"/>
    </row>
    <row r="31" s="399" customFormat="1" spans="1:15">
      <c r="A31" s="30" t="s">
        <v>26</v>
      </c>
      <c r="B31" s="499">
        <v>487495</v>
      </c>
      <c r="C31" s="499" t="s">
        <v>2566</v>
      </c>
      <c r="D31" s="500">
        <v>1265316</v>
      </c>
      <c r="E31" s="501">
        <v>43130</v>
      </c>
      <c r="F31" s="502">
        <v>43133</v>
      </c>
      <c r="G31" s="503" t="s">
        <v>28</v>
      </c>
      <c r="H31" s="504">
        <v>19800</v>
      </c>
      <c r="N31" s="523"/>
      <c r="O31" s="523"/>
    </row>
    <row r="32" s="399" customFormat="1" spans="1:15">
      <c r="A32" s="30" t="s">
        <v>26</v>
      </c>
      <c r="B32" s="499">
        <v>487496</v>
      </c>
      <c r="C32" s="499" t="s">
        <v>2567</v>
      </c>
      <c r="D32" s="500">
        <v>1265316</v>
      </c>
      <c r="E32" s="501">
        <v>43130</v>
      </c>
      <c r="F32" s="502">
        <v>43133</v>
      </c>
      <c r="G32" s="503" t="s">
        <v>28</v>
      </c>
      <c r="H32" s="504">
        <v>19800</v>
      </c>
      <c r="N32" s="523"/>
      <c r="O32" s="523"/>
    </row>
    <row r="33" s="399" customFormat="1" spans="1:15">
      <c r="A33" s="30" t="s">
        <v>26</v>
      </c>
      <c r="B33" s="499">
        <v>487497</v>
      </c>
      <c r="C33" s="499" t="s">
        <v>2568</v>
      </c>
      <c r="D33" s="500">
        <v>1265316</v>
      </c>
      <c r="E33" s="501">
        <v>43130</v>
      </c>
      <c r="F33" s="502">
        <v>43133</v>
      </c>
      <c r="G33" s="503" t="s">
        <v>28</v>
      </c>
      <c r="H33" s="504">
        <v>19800</v>
      </c>
      <c r="N33" s="523"/>
      <c r="O33" s="523"/>
    </row>
    <row r="34" s="399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497">
        <v>13320</v>
      </c>
      <c r="N34" s="523"/>
      <c r="O34" s="523"/>
    </row>
    <row r="35" s="399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497">
        <v>39960</v>
      </c>
      <c r="N35" s="523"/>
      <c r="O35" s="523"/>
    </row>
    <row r="36" s="399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497">
        <v>39960</v>
      </c>
      <c r="N36" s="523"/>
      <c r="O36" s="523"/>
    </row>
    <row r="37" s="399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497">
        <v>19800</v>
      </c>
      <c r="N37" s="523"/>
      <c r="O37" s="523"/>
    </row>
    <row r="38" s="399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497">
        <v>62500</v>
      </c>
      <c r="N38" s="523"/>
      <c r="O38" s="523"/>
    </row>
    <row r="39" s="399" customFormat="1" spans="1:15">
      <c r="A39" s="30" t="s">
        <v>26</v>
      </c>
      <c r="B39" s="505">
        <v>487868</v>
      </c>
      <c r="C39" s="505" t="s">
        <v>2574</v>
      </c>
      <c r="D39" s="506">
        <v>1253757</v>
      </c>
      <c r="E39" s="507">
        <v>43132</v>
      </c>
      <c r="F39" s="508">
        <v>43135</v>
      </c>
      <c r="G39" s="509" t="s">
        <v>28</v>
      </c>
      <c r="H39" s="510">
        <v>19980</v>
      </c>
      <c r="N39" s="523"/>
      <c r="O39" s="523"/>
    </row>
    <row r="40" s="399" customFormat="1" spans="1:15">
      <c r="A40" s="30" t="s">
        <v>26</v>
      </c>
      <c r="B40" s="505">
        <v>487869</v>
      </c>
      <c r="C40" s="505" t="s">
        <v>2575</v>
      </c>
      <c r="D40" s="506">
        <v>1253757</v>
      </c>
      <c r="E40" s="507">
        <v>43132</v>
      </c>
      <c r="F40" s="508">
        <v>43135</v>
      </c>
      <c r="G40" s="509" t="s">
        <v>28</v>
      </c>
      <c r="H40" s="510">
        <v>19980</v>
      </c>
      <c r="N40" s="523"/>
      <c r="O40" s="523"/>
    </row>
    <row r="41" s="399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497">
        <v>19980</v>
      </c>
      <c r="N41" s="523"/>
      <c r="O41" s="523"/>
    </row>
    <row r="42" s="399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497">
        <v>32100</v>
      </c>
      <c r="N42" s="523"/>
      <c r="O42" s="523"/>
    </row>
    <row r="43" s="399" customFormat="1" spans="1:15">
      <c r="A43" s="30" t="s">
        <v>26</v>
      </c>
      <c r="B43" s="511">
        <v>488067</v>
      </c>
      <c r="C43" s="511" t="s">
        <v>2578</v>
      </c>
      <c r="D43" s="512">
        <v>1256230</v>
      </c>
      <c r="E43" s="513">
        <v>43133</v>
      </c>
      <c r="F43" s="514">
        <v>43136</v>
      </c>
      <c r="G43" s="515" t="s">
        <v>28</v>
      </c>
      <c r="H43" s="516">
        <v>19980</v>
      </c>
      <c r="N43" s="523"/>
      <c r="O43" s="523"/>
    </row>
    <row r="44" s="399" customFormat="1" spans="1:15">
      <c r="A44" s="30" t="s">
        <v>26</v>
      </c>
      <c r="B44" s="511">
        <v>488068</v>
      </c>
      <c r="C44" s="511" t="s">
        <v>1674</v>
      </c>
      <c r="D44" s="512">
        <v>1256230</v>
      </c>
      <c r="E44" s="513">
        <v>43133</v>
      </c>
      <c r="F44" s="514">
        <v>43136</v>
      </c>
      <c r="G44" s="515" t="s">
        <v>28</v>
      </c>
      <c r="H44" s="516">
        <v>19980</v>
      </c>
      <c r="N44" s="523"/>
      <c r="O44" s="523"/>
    </row>
    <row r="45" s="399" customFormat="1" spans="1:15">
      <c r="A45" s="30" t="s">
        <v>26</v>
      </c>
      <c r="B45" s="499">
        <v>488072</v>
      </c>
      <c r="C45" s="499" t="s">
        <v>2579</v>
      </c>
      <c r="D45" s="500">
        <v>1257641</v>
      </c>
      <c r="E45" s="501">
        <v>43134</v>
      </c>
      <c r="F45" s="502">
        <v>43136</v>
      </c>
      <c r="G45" s="503" t="s">
        <v>28</v>
      </c>
      <c r="H45" s="504">
        <v>13320</v>
      </c>
      <c r="N45" s="523"/>
      <c r="O45" s="523"/>
    </row>
    <row r="46" s="399" customFormat="1" spans="1:15">
      <c r="A46" s="30" t="s">
        <v>26</v>
      </c>
      <c r="B46" s="499">
        <v>488074</v>
      </c>
      <c r="C46" s="499" t="s">
        <v>2580</v>
      </c>
      <c r="D46" s="500">
        <v>1257641</v>
      </c>
      <c r="E46" s="501">
        <v>43134</v>
      </c>
      <c r="F46" s="502">
        <v>43136</v>
      </c>
      <c r="G46" s="503" t="s">
        <v>28</v>
      </c>
      <c r="H46" s="504">
        <v>13320</v>
      </c>
      <c r="N46" s="523"/>
      <c r="O46" s="523"/>
    </row>
    <row r="47" s="399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497">
        <v>13320</v>
      </c>
      <c r="N47" s="523"/>
      <c r="O47" s="523"/>
    </row>
    <row r="48" s="399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497">
        <v>11880</v>
      </c>
      <c r="N48" s="523"/>
      <c r="O48" s="523"/>
    </row>
    <row r="49" s="399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497">
        <v>13200</v>
      </c>
      <c r="N49" s="523"/>
      <c r="O49" s="523"/>
    </row>
    <row r="50" s="399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497">
        <v>19800</v>
      </c>
      <c r="N50" s="523"/>
      <c r="O50" s="523"/>
    </row>
    <row r="51" s="399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497">
        <v>19980</v>
      </c>
      <c r="N51" s="523"/>
      <c r="O51" s="523"/>
    </row>
    <row r="52" s="399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497">
        <v>19980</v>
      </c>
      <c r="N52" s="523"/>
      <c r="O52" s="523"/>
    </row>
    <row r="53" s="399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497">
        <v>17820</v>
      </c>
      <c r="N53" s="523"/>
      <c r="O53" s="523"/>
    </row>
    <row r="54" s="399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497">
        <v>17820</v>
      </c>
      <c r="N54" s="523"/>
      <c r="O54" s="523"/>
    </row>
    <row r="55" s="399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497">
        <v>19980</v>
      </c>
      <c r="N55" s="523"/>
      <c r="O55" s="523"/>
    </row>
    <row r="56" s="399" customFormat="1" spans="1:15">
      <c r="A56" s="30" t="s">
        <v>26</v>
      </c>
      <c r="B56" s="517">
        <v>488506</v>
      </c>
      <c r="C56" s="517" t="s">
        <v>2579</v>
      </c>
      <c r="D56" s="518">
        <v>1257632</v>
      </c>
      <c r="E56" s="519">
        <v>43137</v>
      </c>
      <c r="F56" s="520">
        <v>43139</v>
      </c>
      <c r="G56" s="521" t="s">
        <v>28</v>
      </c>
      <c r="H56" s="522">
        <v>13320</v>
      </c>
      <c r="N56" s="523"/>
      <c r="O56" s="523"/>
    </row>
    <row r="57" s="399" customFormat="1" spans="1:15">
      <c r="A57" s="30" t="s">
        <v>26</v>
      </c>
      <c r="B57" s="517">
        <v>488507</v>
      </c>
      <c r="C57" s="517" t="s">
        <v>2580</v>
      </c>
      <c r="D57" s="518">
        <v>1257632</v>
      </c>
      <c r="E57" s="519">
        <v>43137</v>
      </c>
      <c r="F57" s="520">
        <v>43139</v>
      </c>
      <c r="G57" s="521" t="s">
        <v>28</v>
      </c>
      <c r="H57" s="522">
        <v>13320</v>
      </c>
      <c r="N57" s="523"/>
      <c r="O57" s="523"/>
    </row>
    <row r="58" s="399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497">
        <v>11880</v>
      </c>
      <c r="N58" s="523"/>
      <c r="O58" s="523"/>
    </row>
    <row r="59" s="399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497">
        <v>22200</v>
      </c>
      <c r="N59" s="523"/>
      <c r="O59" s="523"/>
    </row>
    <row r="60" s="399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497">
        <v>11880</v>
      </c>
      <c r="N60" s="523"/>
      <c r="O60" s="523"/>
    </row>
    <row r="61" s="399" customFormat="1" spans="1:15">
      <c r="A61" s="30" t="s">
        <v>26</v>
      </c>
      <c r="B61" s="505">
        <v>488817</v>
      </c>
      <c r="C61" s="505" t="s">
        <v>2592</v>
      </c>
      <c r="D61" s="506">
        <v>1247152</v>
      </c>
      <c r="E61" s="507">
        <v>43139</v>
      </c>
      <c r="F61" s="508">
        <v>43141</v>
      </c>
      <c r="G61" s="509" t="s">
        <v>28</v>
      </c>
      <c r="H61" s="510">
        <v>11880</v>
      </c>
      <c r="N61" s="523"/>
      <c r="O61" s="523"/>
    </row>
    <row r="62" s="399" customFormat="1" spans="1:15">
      <c r="A62" s="30" t="s">
        <v>26</v>
      </c>
      <c r="B62" s="505">
        <v>488819</v>
      </c>
      <c r="C62" s="505" t="s">
        <v>2593</v>
      </c>
      <c r="D62" s="506">
        <v>1247152</v>
      </c>
      <c r="E62" s="507">
        <v>43139</v>
      </c>
      <c r="F62" s="508">
        <v>43141</v>
      </c>
      <c r="G62" s="509" t="s">
        <v>28</v>
      </c>
      <c r="H62" s="510">
        <v>11880</v>
      </c>
      <c r="N62" s="523"/>
      <c r="O62" s="523"/>
    </row>
    <row r="63" s="399" customFormat="1" spans="1:15">
      <c r="A63" s="30" t="s">
        <v>26</v>
      </c>
      <c r="B63" s="499">
        <v>488824</v>
      </c>
      <c r="C63" s="499" t="s">
        <v>2594</v>
      </c>
      <c r="D63" s="500">
        <v>1255066</v>
      </c>
      <c r="E63" s="501">
        <v>43138</v>
      </c>
      <c r="F63" s="502">
        <v>43141</v>
      </c>
      <c r="G63" s="503" t="s">
        <v>28</v>
      </c>
      <c r="H63" s="504">
        <v>19980</v>
      </c>
      <c r="N63" s="523"/>
      <c r="O63" s="523"/>
    </row>
    <row r="64" s="399" customFormat="1" spans="1:15">
      <c r="A64" s="30" t="s">
        <v>26</v>
      </c>
      <c r="B64" s="499">
        <v>488825</v>
      </c>
      <c r="C64" s="499" t="s">
        <v>2595</v>
      </c>
      <c r="D64" s="500">
        <v>1255066</v>
      </c>
      <c r="E64" s="501">
        <v>43138</v>
      </c>
      <c r="F64" s="502">
        <v>43141</v>
      </c>
      <c r="G64" s="503" t="s">
        <v>28</v>
      </c>
      <c r="H64" s="504">
        <v>19980</v>
      </c>
      <c r="N64" s="523"/>
      <c r="O64" s="523"/>
    </row>
    <row r="65" s="399" customFormat="1" spans="1:15">
      <c r="A65" s="30" t="s">
        <v>26</v>
      </c>
      <c r="B65" s="499">
        <v>488827</v>
      </c>
      <c r="C65" s="499" t="s">
        <v>2596</v>
      </c>
      <c r="D65" s="500">
        <v>1255066</v>
      </c>
      <c r="E65" s="501">
        <v>43138</v>
      </c>
      <c r="F65" s="502">
        <v>43141</v>
      </c>
      <c r="G65" s="503" t="s">
        <v>28</v>
      </c>
      <c r="H65" s="504">
        <v>19980</v>
      </c>
      <c r="N65" s="523"/>
      <c r="O65" s="523"/>
    </row>
    <row r="66" s="399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497">
        <v>26640</v>
      </c>
      <c r="N66" s="523"/>
      <c r="O66" s="523"/>
    </row>
    <row r="67" s="399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497">
        <v>12580</v>
      </c>
      <c r="N67" s="523"/>
      <c r="O67" s="523"/>
    </row>
    <row r="68" s="399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497">
        <v>5940</v>
      </c>
      <c r="N68" s="523"/>
      <c r="O68" s="523"/>
    </row>
    <row r="69" s="399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497">
        <v>21400</v>
      </c>
      <c r="N69" s="523"/>
      <c r="O69" s="523"/>
    </row>
    <row r="70" s="399" customFormat="1" spans="1:15">
      <c r="A70" s="30" t="s">
        <v>26</v>
      </c>
      <c r="B70" s="505">
        <v>489023</v>
      </c>
      <c r="C70" s="505" t="s">
        <v>2600</v>
      </c>
      <c r="D70" s="506">
        <v>1244079</v>
      </c>
      <c r="E70" s="507">
        <v>43136</v>
      </c>
      <c r="F70" s="508">
        <v>43142</v>
      </c>
      <c r="G70" s="509" t="s">
        <v>28</v>
      </c>
      <c r="H70" s="510">
        <v>39960</v>
      </c>
      <c r="N70" s="523"/>
      <c r="O70" s="523"/>
    </row>
    <row r="71" s="399" customFormat="1" spans="1:15">
      <c r="A71" s="30" t="s">
        <v>26</v>
      </c>
      <c r="B71" s="505">
        <v>489024</v>
      </c>
      <c r="C71" s="505" t="s">
        <v>2601</v>
      </c>
      <c r="D71" s="506">
        <v>1244079</v>
      </c>
      <c r="E71" s="507">
        <v>43136</v>
      </c>
      <c r="F71" s="508">
        <v>43142</v>
      </c>
      <c r="G71" s="509" t="s">
        <v>28</v>
      </c>
      <c r="H71" s="510">
        <v>39960</v>
      </c>
      <c r="N71" s="523"/>
      <c r="O71" s="523"/>
    </row>
    <row r="72" s="399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497">
        <v>25000</v>
      </c>
      <c r="N72" s="523"/>
      <c r="O72" s="523"/>
    </row>
    <row r="73" s="399" customFormat="1" spans="1:15">
      <c r="A73" s="30" t="s">
        <v>26</v>
      </c>
      <c r="B73" s="524">
        <v>489179</v>
      </c>
      <c r="C73" s="524" t="s">
        <v>2603</v>
      </c>
      <c r="D73" s="525">
        <v>1257835</v>
      </c>
      <c r="E73" s="526">
        <v>43141</v>
      </c>
      <c r="F73" s="527">
        <v>43144</v>
      </c>
      <c r="G73" s="528" t="s">
        <v>28</v>
      </c>
      <c r="H73" s="529">
        <v>0</v>
      </c>
      <c r="I73" s="399" t="s">
        <v>2604</v>
      </c>
      <c r="K73" s="535" t="s">
        <v>2605</v>
      </c>
      <c r="N73" s="523"/>
      <c r="O73" s="523"/>
    </row>
    <row r="74" s="399" customFormat="1" spans="1:15">
      <c r="A74" s="30" t="s">
        <v>26</v>
      </c>
      <c r="B74" s="524">
        <v>489181</v>
      </c>
      <c r="C74" s="524" t="s">
        <v>2279</v>
      </c>
      <c r="D74" s="525">
        <v>1257835</v>
      </c>
      <c r="E74" s="526">
        <v>43141</v>
      </c>
      <c r="F74" s="527">
        <v>43144</v>
      </c>
      <c r="G74" s="528" t="s">
        <v>28</v>
      </c>
      <c r="H74" s="529">
        <v>0</v>
      </c>
      <c r="I74" s="399" t="s">
        <v>2604</v>
      </c>
      <c r="K74" s="535" t="s">
        <v>2605</v>
      </c>
      <c r="N74" s="523"/>
      <c r="O74" s="523"/>
    </row>
    <row r="75" s="399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497">
        <v>11880</v>
      </c>
      <c r="N75" s="523"/>
      <c r="O75" s="523"/>
    </row>
    <row r="76" s="399" customFormat="1" spans="1:15">
      <c r="A76" s="30" t="s">
        <v>26</v>
      </c>
      <c r="B76" s="499">
        <v>489195</v>
      </c>
      <c r="C76" s="499" t="s">
        <v>2607</v>
      </c>
      <c r="D76" s="500">
        <v>1257473</v>
      </c>
      <c r="E76" s="501">
        <v>43139</v>
      </c>
      <c r="F76" s="502">
        <v>43143</v>
      </c>
      <c r="G76" s="503" t="s">
        <v>28</v>
      </c>
      <c r="H76" s="504">
        <v>0</v>
      </c>
      <c r="I76" s="399" t="s">
        <v>2604</v>
      </c>
      <c r="K76" s="535" t="s">
        <v>2605</v>
      </c>
      <c r="N76" s="523"/>
      <c r="O76" s="523"/>
    </row>
    <row r="77" s="399" customFormat="1" spans="1:15">
      <c r="A77" s="30" t="s">
        <v>26</v>
      </c>
      <c r="B77" s="499">
        <v>489196</v>
      </c>
      <c r="C77" s="499" t="s">
        <v>2608</v>
      </c>
      <c r="D77" s="500">
        <v>1257473</v>
      </c>
      <c r="E77" s="501">
        <v>43139</v>
      </c>
      <c r="F77" s="502">
        <v>43143</v>
      </c>
      <c r="G77" s="503" t="s">
        <v>28</v>
      </c>
      <c r="H77" s="504">
        <v>0</v>
      </c>
      <c r="I77" s="399" t="s">
        <v>2604</v>
      </c>
      <c r="K77" s="535" t="s">
        <v>2605</v>
      </c>
      <c r="N77" s="523"/>
      <c r="O77" s="523"/>
    </row>
    <row r="78" s="399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497">
        <v>25000</v>
      </c>
      <c r="N78" s="523"/>
      <c r="O78" s="523"/>
    </row>
    <row r="79" s="399" customFormat="1" spans="1:15">
      <c r="A79" s="30" t="s">
        <v>26</v>
      </c>
      <c r="B79" s="517">
        <v>489331</v>
      </c>
      <c r="C79" s="517" t="s">
        <v>2607</v>
      </c>
      <c r="D79" s="518">
        <v>1257473</v>
      </c>
      <c r="E79" s="519">
        <v>43143</v>
      </c>
      <c r="F79" s="520">
        <v>43144</v>
      </c>
      <c r="G79" s="521" t="s">
        <v>28</v>
      </c>
      <c r="H79" s="522">
        <v>0</v>
      </c>
      <c r="I79" s="399" t="s">
        <v>2604</v>
      </c>
      <c r="K79" s="535" t="s">
        <v>2605</v>
      </c>
      <c r="N79" s="523"/>
      <c r="O79" s="523"/>
    </row>
    <row r="80" s="399" customFormat="1" spans="1:15">
      <c r="A80" s="30" t="s">
        <v>26</v>
      </c>
      <c r="B80" s="517">
        <v>489332</v>
      </c>
      <c r="C80" s="517" t="s">
        <v>2608</v>
      </c>
      <c r="D80" s="518">
        <v>1257473</v>
      </c>
      <c r="E80" s="519">
        <v>43143</v>
      </c>
      <c r="F80" s="520">
        <v>43144</v>
      </c>
      <c r="G80" s="521" t="s">
        <v>28</v>
      </c>
      <c r="H80" s="522">
        <v>0</v>
      </c>
      <c r="I80" s="399" t="s">
        <v>2604</v>
      </c>
      <c r="K80" s="535" t="s">
        <v>2605</v>
      </c>
      <c r="N80" s="523"/>
      <c r="O80" s="523"/>
    </row>
    <row r="81" s="399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497">
        <v>0</v>
      </c>
      <c r="I81" s="399" t="s">
        <v>2604</v>
      </c>
      <c r="K81" s="535" t="s">
        <v>2605</v>
      </c>
      <c r="N81" s="523"/>
      <c r="O81" s="523"/>
    </row>
    <row r="82" s="399" customFormat="1" spans="1:15">
      <c r="A82" s="30" t="s">
        <v>26</v>
      </c>
      <c r="B82" s="499">
        <v>489346</v>
      </c>
      <c r="C82" s="499" t="s">
        <v>2611</v>
      </c>
      <c r="D82" s="500">
        <v>1258135</v>
      </c>
      <c r="E82" s="501">
        <v>43143</v>
      </c>
      <c r="F82" s="502">
        <v>43144</v>
      </c>
      <c r="G82" s="503" t="s">
        <v>28</v>
      </c>
      <c r="H82" s="497">
        <v>0</v>
      </c>
      <c r="I82" s="399" t="s">
        <v>2604</v>
      </c>
      <c r="K82" s="535" t="s">
        <v>2605</v>
      </c>
      <c r="N82" s="523"/>
      <c r="O82" s="523"/>
    </row>
    <row r="83" s="399" customFormat="1" spans="1:15">
      <c r="A83" s="30" t="s">
        <v>26</v>
      </c>
      <c r="B83" s="499">
        <v>489347</v>
      </c>
      <c r="C83" s="499" t="s">
        <v>2612</v>
      </c>
      <c r="D83" s="500">
        <v>1258135</v>
      </c>
      <c r="E83" s="501">
        <v>43143</v>
      </c>
      <c r="F83" s="502">
        <v>43144</v>
      </c>
      <c r="G83" s="503" t="s">
        <v>28</v>
      </c>
      <c r="H83" s="497">
        <v>0</v>
      </c>
      <c r="I83" s="399" t="s">
        <v>2604</v>
      </c>
      <c r="K83" s="535" t="s">
        <v>2605</v>
      </c>
      <c r="N83" s="523"/>
      <c r="O83" s="523"/>
    </row>
    <row r="84" s="399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497">
        <v>0</v>
      </c>
      <c r="I84" s="399" t="s">
        <v>2604</v>
      </c>
      <c r="K84" s="535" t="s">
        <v>2605</v>
      </c>
      <c r="N84" s="523"/>
      <c r="O84" s="523"/>
    </row>
    <row r="85" s="399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497">
        <v>0</v>
      </c>
      <c r="I85" s="399" t="s">
        <v>2604</v>
      </c>
      <c r="K85" s="535" t="s">
        <v>2605</v>
      </c>
      <c r="N85" s="523"/>
      <c r="O85" s="523"/>
    </row>
    <row r="86" s="399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497">
        <v>0</v>
      </c>
      <c r="I86" s="399" t="s">
        <v>2604</v>
      </c>
      <c r="K86" s="399" t="s">
        <v>2616</v>
      </c>
      <c r="N86" s="523"/>
      <c r="O86" s="523"/>
    </row>
    <row r="87" s="399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497">
        <v>0</v>
      </c>
      <c r="I87" s="399" t="s">
        <v>2604</v>
      </c>
      <c r="K87" s="535" t="s">
        <v>2605</v>
      </c>
      <c r="N87" s="523"/>
      <c r="O87" s="523"/>
    </row>
    <row r="88" s="399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497">
        <v>0</v>
      </c>
      <c r="I88" s="399" t="s">
        <v>2604</v>
      </c>
      <c r="K88" s="535" t="s">
        <v>2605</v>
      </c>
      <c r="N88" s="523"/>
      <c r="O88" s="523"/>
    </row>
    <row r="89" s="399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497">
        <v>0</v>
      </c>
      <c r="I89" s="399" t="s">
        <v>2604</v>
      </c>
      <c r="K89" s="535" t="s">
        <v>2605</v>
      </c>
      <c r="N89" s="523"/>
      <c r="O89" s="523"/>
    </row>
    <row r="90" s="399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497">
        <v>0</v>
      </c>
      <c r="I90" s="399" t="s">
        <v>2604</v>
      </c>
      <c r="K90" s="535" t="s">
        <v>2605</v>
      </c>
      <c r="N90" s="523"/>
      <c r="O90" s="523"/>
    </row>
    <row r="91" s="399" customFormat="1" spans="1:15">
      <c r="A91" s="30" t="s">
        <v>26</v>
      </c>
      <c r="B91" s="505">
        <v>489534</v>
      </c>
      <c r="C91" s="505" t="s">
        <v>2621</v>
      </c>
      <c r="D91" s="506">
        <v>1256306</v>
      </c>
      <c r="E91" s="507">
        <v>43142</v>
      </c>
      <c r="F91" s="508">
        <v>43145</v>
      </c>
      <c r="G91" s="509" t="s">
        <v>28</v>
      </c>
      <c r="H91" s="497">
        <v>0</v>
      </c>
      <c r="I91" s="399" t="s">
        <v>2604</v>
      </c>
      <c r="K91" s="535" t="s">
        <v>2605</v>
      </c>
      <c r="N91" s="523"/>
      <c r="O91" s="523"/>
    </row>
    <row r="92" s="399" customFormat="1" spans="1:15">
      <c r="A92" s="30" t="s">
        <v>26</v>
      </c>
      <c r="B92" s="505">
        <v>489535</v>
      </c>
      <c r="C92" s="505" t="s">
        <v>2621</v>
      </c>
      <c r="D92" s="506">
        <v>1256306</v>
      </c>
      <c r="E92" s="507">
        <v>43142</v>
      </c>
      <c r="F92" s="508">
        <v>43145</v>
      </c>
      <c r="G92" s="509" t="s">
        <v>28</v>
      </c>
      <c r="H92" s="497">
        <v>0</v>
      </c>
      <c r="I92" s="399" t="s">
        <v>2604</v>
      </c>
      <c r="K92" s="535" t="s">
        <v>2605</v>
      </c>
      <c r="N92" s="523"/>
      <c r="O92" s="523"/>
    </row>
    <row r="93" s="399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497">
        <v>0</v>
      </c>
      <c r="I93" s="399" t="s">
        <v>2604</v>
      </c>
      <c r="K93" s="535" t="s">
        <v>2605</v>
      </c>
      <c r="N93" s="523"/>
      <c r="O93" s="523"/>
    </row>
    <row r="94" s="399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497">
        <v>0</v>
      </c>
      <c r="I94" s="399" t="s">
        <v>2604</v>
      </c>
      <c r="K94" s="535" t="s">
        <v>2605</v>
      </c>
      <c r="N94" s="523"/>
      <c r="O94" s="523"/>
    </row>
    <row r="95" s="399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497">
        <v>0</v>
      </c>
      <c r="I95" s="399" t="s">
        <v>2604</v>
      </c>
      <c r="K95" s="535" t="s">
        <v>2605</v>
      </c>
      <c r="N95" s="523"/>
      <c r="O95" s="523"/>
    </row>
    <row r="96" s="399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497">
        <v>0</v>
      </c>
      <c r="I96" s="399" t="s">
        <v>2604</v>
      </c>
      <c r="K96" s="535" t="s">
        <v>2605</v>
      </c>
      <c r="N96" s="523"/>
      <c r="O96" s="523"/>
    </row>
    <row r="97" s="399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497">
        <v>0</v>
      </c>
      <c r="I97" s="399" t="s">
        <v>2604</v>
      </c>
      <c r="K97" s="535" t="s">
        <v>2605</v>
      </c>
      <c r="N97" s="523"/>
      <c r="O97" s="523"/>
    </row>
    <row r="98" s="399" customFormat="1" spans="1:15">
      <c r="A98" s="30" t="s">
        <v>26</v>
      </c>
      <c r="B98" s="499">
        <v>489543</v>
      </c>
      <c r="C98" s="499" t="s">
        <v>2626</v>
      </c>
      <c r="D98" s="500">
        <v>1259824</v>
      </c>
      <c r="E98" s="501">
        <v>43143</v>
      </c>
      <c r="F98" s="502">
        <v>43145</v>
      </c>
      <c r="G98" s="503" t="s">
        <v>28</v>
      </c>
      <c r="H98" s="497">
        <v>0</v>
      </c>
      <c r="I98" s="399" t="s">
        <v>2604</v>
      </c>
      <c r="K98" s="535" t="s">
        <v>2605</v>
      </c>
      <c r="N98" s="523"/>
      <c r="O98" s="523"/>
    </row>
    <row r="99" s="399" customFormat="1" spans="1:15">
      <c r="A99" s="30" t="s">
        <v>26</v>
      </c>
      <c r="B99" s="499">
        <v>489544</v>
      </c>
      <c r="C99" s="499" t="s">
        <v>2627</v>
      </c>
      <c r="D99" s="500">
        <v>1259824</v>
      </c>
      <c r="E99" s="501">
        <v>43143</v>
      </c>
      <c r="F99" s="502">
        <v>43145</v>
      </c>
      <c r="G99" s="503" t="s">
        <v>28</v>
      </c>
      <c r="H99" s="497">
        <v>0</v>
      </c>
      <c r="I99" s="399" t="s">
        <v>2604</v>
      </c>
      <c r="K99" s="535" t="s">
        <v>2605</v>
      </c>
      <c r="N99" s="523"/>
      <c r="O99" s="523"/>
    </row>
    <row r="100" s="399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497">
        <v>0</v>
      </c>
      <c r="I100" s="399" t="s">
        <v>2604</v>
      </c>
      <c r="K100" s="535" t="s">
        <v>2605</v>
      </c>
      <c r="N100" s="523"/>
      <c r="O100" s="523"/>
    </row>
    <row r="101" s="399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497">
        <v>0</v>
      </c>
      <c r="I101" s="399" t="s">
        <v>2604</v>
      </c>
      <c r="K101" s="535" t="s">
        <v>2605</v>
      </c>
      <c r="N101" s="523"/>
      <c r="O101" s="523"/>
    </row>
    <row r="102" s="399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497">
        <v>0</v>
      </c>
      <c r="I102" s="399" t="s">
        <v>2604</v>
      </c>
      <c r="K102" s="535" t="s">
        <v>2605</v>
      </c>
      <c r="N102" s="523"/>
      <c r="O102" s="523"/>
    </row>
    <row r="103" s="399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497">
        <v>0</v>
      </c>
      <c r="I103" s="399" t="s">
        <v>2604</v>
      </c>
      <c r="K103" s="535" t="s">
        <v>2605</v>
      </c>
      <c r="N103" s="523"/>
      <c r="O103" s="523"/>
    </row>
    <row r="104" s="399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497">
        <v>0</v>
      </c>
      <c r="I104" s="399" t="s">
        <v>2604</v>
      </c>
      <c r="K104" s="535" t="s">
        <v>2605</v>
      </c>
      <c r="N104" s="523"/>
      <c r="O104" s="523"/>
    </row>
    <row r="105" s="399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497">
        <v>0</v>
      </c>
      <c r="I105" s="399" t="s">
        <v>2604</v>
      </c>
      <c r="K105" s="399" t="s">
        <v>2616</v>
      </c>
      <c r="N105" s="523"/>
      <c r="O105" s="523"/>
    </row>
    <row r="106" s="399" customFormat="1" spans="1:15">
      <c r="A106" s="30" t="s">
        <v>26</v>
      </c>
      <c r="B106" s="471">
        <v>489651</v>
      </c>
      <c r="C106" s="471" t="s">
        <v>2633</v>
      </c>
      <c r="D106" s="472">
        <v>1256064</v>
      </c>
      <c r="E106" s="473">
        <v>43144</v>
      </c>
      <c r="F106" s="474">
        <v>43146</v>
      </c>
      <c r="G106" s="475" t="s">
        <v>28</v>
      </c>
      <c r="H106" s="497">
        <v>0</v>
      </c>
      <c r="I106" s="399" t="s">
        <v>2604</v>
      </c>
      <c r="K106" s="399" t="s">
        <v>2616</v>
      </c>
      <c r="N106" s="523"/>
      <c r="O106" s="523"/>
    </row>
    <row r="107" s="399" customFormat="1" spans="1:15">
      <c r="A107" s="30" t="s">
        <v>26</v>
      </c>
      <c r="B107" s="471">
        <v>489652</v>
      </c>
      <c r="C107" s="471" t="s">
        <v>2634</v>
      </c>
      <c r="D107" s="472">
        <v>1256064</v>
      </c>
      <c r="E107" s="473">
        <v>43144</v>
      </c>
      <c r="F107" s="474">
        <v>43146</v>
      </c>
      <c r="G107" s="475" t="s">
        <v>28</v>
      </c>
      <c r="H107" s="497">
        <v>0</v>
      </c>
      <c r="I107" s="399" t="s">
        <v>2604</v>
      </c>
      <c r="K107" s="399" t="s">
        <v>2616</v>
      </c>
      <c r="N107" s="523"/>
      <c r="O107" s="523"/>
    </row>
    <row r="108" s="399" customFormat="1" spans="1:15">
      <c r="A108" s="30" t="s">
        <v>26</v>
      </c>
      <c r="B108" s="471">
        <v>489653</v>
      </c>
      <c r="C108" s="471" t="s">
        <v>2635</v>
      </c>
      <c r="D108" s="472">
        <v>1256064</v>
      </c>
      <c r="E108" s="473">
        <v>43144</v>
      </c>
      <c r="F108" s="474">
        <v>43146</v>
      </c>
      <c r="G108" s="475" t="s">
        <v>28</v>
      </c>
      <c r="H108" s="497">
        <v>0</v>
      </c>
      <c r="I108" s="399" t="s">
        <v>2604</v>
      </c>
      <c r="K108" s="399" t="s">
        <v>2616</v>
      </c>
      <c r="N108" s="523"/>
      <c r="O108" s="523"/>
    </row>
    <row r="109" s="399" customFormat="1" spans="1:15">
      <c r="A109" s="30" t="s">
        <v>26</v>
      </c>
      <c r="B109" s="505">
        <v>489657</v>
      </c>
      <c r="C109" s="505" t="s">
        <v>2636</v>
      </c>
      <c r="D109" s="506">
        <v>1264938</v>
      </c>
      <c r="E109" s="507">
        <v>43143</v>
      </c>
      <c r="F109" s="508">
        <v>43146</v>
      </c>
      <c r="G109" s="509" t="s">
        <v>28</v>
      </c>
      <c r="H109" s="497">
        <v>0</v>
      </c>
      <c r="I109" s="399" t="s">
        <v>2604</v>
      </c>
      <c r="K109" s="399" t="s">
        <v>2616</v>
      </c>
      <c r="N109" s="523"/>
      <c r="O109" s="523"/>
    </row>
    <row r="110" s="399" customFormat="1" spans="1:15">
      <c r="A110" s="30" t="s">
        <v>26</v>
      </c>
      <c r="B110" s="505">
        <v>489658</v>
      </c>
      <c r="C110" s="505" t="s">
        <v>2637</v>
      </c>
      <c r="D110" s="506">
        <v>1264938</v>
      </c>
      <c r="E110" s="507">
        <v>43143</v>
      </c>
      <c r="F110" s="508">
        <v>43146</v>
      </c>
      <c r="G110" s="509" t="s">
        <v>28</v>
      </c>
      <c r="H110" s="497">
        <v>0</v>
      </c>
      <c r="I110" s="399" t="s">
        <v>2604</v>
      </c>
      <c r="K110" s="399" t="s">
        <v>2616</v>
      </c>
      <c r="N110" s="523"/>
      <c r="O110" s="523"/>
    </row>
    <row r="111" s="399" customFormat="1" spans="1:15">
      <c r="A111" s="30" t="s">
        <v>26</v>
      </c>
      <c r="B111" s="505">
        <v>489659</v>
      </c>
      <c r="C111" s="505" t="s">
        <v>2638</v>
      </c>
      <c r="D111" s="506">
        <v>1264938</v>
      </c>
      <c r="E111" s="507">
        <v>43143</v>
      </c>
      <c r="F111" s="508">
        <v>43146</v>
      </c>
      <c r="G111" s="509" t="s">
        <v>28</v>
      </c>
      <c r="H111" s="497">
        <v>0</v>
      </c>
      <c r="I111" s="399" t="s">
        <v>2604</v>
      </c>
      <c r="K111" s="399" t="s">
        <v>2616</v>
      </c>
      <c r="N111" s="523"/>
      <c r="O111" s="523"/>
    </row>
    <row r="112" s="399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497">
        <v>0</v>
      </c>
      <c r="I112" s="399" t="s">
        <v>2604</v>
      </c>
      <c r="K112" s="399" t="s">
        <v>2616</v>
      </c>
      <c r="N112" s="523"/>
      <c r="O112" s="523"/>
    </row>
    <row r="113" s="399" customFormat="1" spans="1:15">
      <c r="A113" s="30" t="s">
        <v>26</v>
      </c>
      <c r="B113" s="499">
        <v>489684</v>
      </c>
      <c r="C113" s="499" t="s">
        <v>2639</v>
      </c>
      <c r="D113" s="500">
        <v>1261991</v>
      </c>
      <c r="E113" s="501">
        <v>43144</v>
      </c>
      <c r="F113" s="502">
        <v>43146</v>
      </c>
      <c r="G113" s="503" t="s">
        <v>28</v>
      </c>
      <c r="H113" s="497">
        <v>0</v>
      </c>
      <c r="I113" s="399" t="s">
        <v>2604</v>
      </c>
      <c r="K113" s="399" t="s">
        <v>2616</v>
      </c>
      <c r="N113" s="523"/>
      <c r="O113" s="523"/>
    </row>
    <row r="114" s="399" customFormat="1" spans="1:15">
      <c r="A114" s="30" t="s">
        <v>26</v>
      </c>
      <c r="B114" s="499">
        <v>489685</v>
      </c>
      <c r="C114" s="499" t="s">
        <v>2640</v>
      </c>
      <c r="D114" s="500">
        <v>1261991</v>
      </c>
      <c r="E114" s="501">
        <v>43144</v>
      </c>
      <c r="F114" s="502">
        <v>43146</v>
      </c>
      <c r="G114" s="503" t="s">
        <v>28</v>
      </c>
      <c r="H114" s="497">
        <v>0</v>
      </c>
      <c r="I114" s="399" t="s">
        <v>2604</v>
      </c>
      <c r="K114" s="399" t="s">
        <v>2616</v>
      </c>
      <c r="N114" s="523"/>
      <c r="O114" s="523"/>
    </row>
    <row r="115" s="399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497">
        <v>0</v>
      </c>
      <c r="I115" s="399" t="s">
        <v>2604</v>
      </c>
      <c r="K115" s="399" t="s">
        <v>2616</v>
      </c>
      <c r="N115" s="523"/>
      <c r="O115" s="523"/>
    </row>
    <row r="116" s="399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497">
        <v>0</v>
      </c>
      <c r="I116" s="399" t="s">
        <v>2604</v>
      </c>
      <c r="K116" s="399" t="s">
        <v>2616</v>
      </c>
      <c r="N116" s="523"/>
      <c r="O116" s="523"/>
    </row>
    <row r="117" s="399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497">
        <v>0</v>
      </c>
      <c r="I117" s="399" t="s">
        <v>2604</v>
      </c>
      <c r="K117" s="399" t="s">
        <v>2616</v>
      </c>
      <c r="N117" s="523"/>
      <c r="O117" s="523"/>
    </row>
    <row r="118" s="399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497">
        <v>0</v>
      </c>
      <c r="I118" s="399" t="s">
        <v>2604</v>
      </c>
      <c r="K118" s="399" t="s">
        <v>2616</v>
      </c>
      <c r="N118" s="523"/>
      <c r="O118" s="523"/>
    </row>
    <row r="119" s="399" customFormat="1" spans="1:15">
      <c r="A119" s="30" t="s">
        <v>26</v>
      </c>
      <c r="B119" s="530">
        <v>489831</v>
      </c>
      <c r="C119" s="530" t="s">
        <v>2643</v>
      </c>
      <c r="D119" s="531">
        <v>1261135</v>
      </c>
      <c r="E119" s="532">
        <v>43144</v>
      </c>
      <c r="F119" s="533">
        <v>43147</v>
      </c>
      <c r="G119" s="534" t="s">
        <v>28</v>
      </c>
      <c r="H119" s="497">
        <v>0</v>
      </c>
      <c r="I119" s="399" t="s">
        <v>2604</v>
      </c>
      <c r="K119" s="399" t="s">
        <v>2616</v>
      </c>
      <c r="N119" s="523"/>
      <c r="O119" s="523"/>
    </row>
    <row r="120" s="399" customFormat="1" spans="1:15">
      <c r="A120" s="30" t="s">
        <v>26</v>
      </c>
      <c r="B120" s="530">
        <v>489832</v>
      </c>
      <c r="C120" s="530" t="s">
        <v>2644</v>
      </c>
      <c r="D120" s="531">
        <v>1261135</v>
      </c>
      <c r="E120" s="532">
        <v>43144</v>
      </c>
      <c r="F120" s="533">
        <v>43147</v>
      </c>
      <c r="G120" s="534" t="s">
        <v>28</v>
      </c>
      <c r="H120" s="497">
        <v>0</v>
      </c>
      <c r="I120" s="399" t="s">
        <v>2604</v>
      </c>
      <c r="K120" s="399" t="s">
        <v>2616</v>
      </c>
      <c r="N120" s="523"/>
      <c r="O120" s="523"/>
    </row>
    <row r="121" s="399" customFormat="1" spans="1:15">
      <c r="A121" s="30" t="s">
        <v>26</v>
      </c>
      <c r="B121" s="505">
        <v>489835</v>
      </c>
      <c r="C121" s="505" t="s">
        <v>2283</v>
      </c>
      <c r="D121" s="506">
        <v>1259825</v>
      </c>
      <c r="E121" s="507">
        <v>43145</v>
      </c>
      <c r="F121" s="508">
        <v>43147</v>
      </c>
      <c r="G121" s="509" t="s">
        <v>28</v>
      </c>
      <c r="H121" s="497">
        <v>0</v>
      </c>
      <c r="I121" s="399" t="s">
        <v>2604</v>
      </c>
      <c r="K121" s="399" t="s">
        <v>2616</v>
      </c>
      <c r="N121" s="523"/>
      <c r="O121" s="523"/>
    </row>
    <row r="122" s="399" customFormat="1" spans="1:15">
      <c r="A122" s="30" t="s">
        <v>26</v>
      </c>
      <c r="B122" s="505">
        <v>489836</v>
      </c>
      <c r="C122" s="505" t="s">
        <v>2627</v>
      </c>
      <c r="D122" s="506">
        <v>1259825</v>
      </c>
      <c r="E122" s="507">
        <v>43145</v>
      </c>
      <c r="F122" s="508">
        <v>43147</v>
      </c>
      <c r="G122" s="509" t="s">
        <v>28</v>
      </c>
      <c r="H122" s="497">
        <v>0</v>
      </c>
      <c r="I122" s="399" t="s">
        <v>2604</v>
      </c>
      <c r="K122" s="399" t="s">
        <v>2616</v>
      </c>
      <c r="N122" s="523"/>
      <c r="O122" s="523"/>
    </row>
    <row r="123" s="399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497">
        <v>0</v>
      </c>
      <c r="I123" s="399" t="s">
        <v>2604</v>
      </c>
      <c r="K123" s="399" t="s">
        <v>2616</v>
      </c>
      <c r="N123" s="523"/>
      <c r="O123" s="523"/>
    </row>
    <row r="124" s="399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497">
        <v>0</v>
      </c>
      <c r="I124" s="399" t="s">
        <v>2604</v>
      </c>
      <c r="K124" s="399" t="s">
        <v>2616</v>
      </c>
      <c r="N124" s="523"/>
      <c r="O124" s="523"/>
    </row>
    <row r="125" s="399" customFormat="1" spans="1:15">
      <c r="A125" s="30" t="s">
        <v>26</v>
      </c>
      <c r="B125" s="499">
        <v>489980</v>
      </c>
      <c r="C125" s="499" t="s">
        <v>2646</v>
      </c>
      <c r="D125" s="500">
        <v>1264204</v>
      </c>
      <c r="E125" s="501">
        <v>43147</v>
      </c>
      <c r="F125" s="502">
        <v>43148</v>
      </c>
      <c r="G125" s="503" t="s">
        <v>28</v>
      </c>
      <c r="H125" s="497">
        <v>0</v>
      </c>
      <c r="I125" s="399" t="s">
        <v>2604</v>
      </c>
      <c r="K125" s="399" t="s">
        <v>2616</v>
      </c>
      <c r="N125" s="523"/>
      <c r="O125" s="523"/>
    </row>
    <row r="126" s="399" customFormat="1" spans="1:15">
      <c r="A126" s="30" t="s">
        <v>26</v>
      </c>
      <c r="B126" s="499">
        <v>489981</v>
      </c>
      <c r="C126" s="499" t="s">
        <v>2647</v>
      </c>
      <c r="D126" s="500">
        <v>1264204</v>
      </c>
      <c r="E126" s="501">
        <v>43147</v>
      </c>
      <c r="F126" s="502">
        <v>43148</v>
      </c>
      <c r="G126" s="503" t="s">
        <v>28</v>
      </c>
      <c r="H126" s="497">
        <v>0</v>
      </c>
      <c r="I126" s="399" t="s">
        <v>2604</v>
      </c>
      <c r="K126" s="399" t="s">
        <v>2616</v>
      </c>
      <c r="N126" s="523"/>
      <c r="O126" s="523"/>
    </row>
    <row r="127" s="399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497">
        <v>0</v>
      </c>
      <c r="I127" s="399" t="s">
        <v>2604</v>
      </c>
      <c r="K127" s="399" t="s">
        <v>2616</v>
      </c>
      <c r="N127" s="523"/>
      <c r="O127" s="523"/>
    </row>
    <row r="128" s="399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497">
        <v>0</v>
      </c>
      <c r="I128" s="399" t="s">
        <v>2604</v>
      </c>
      <c r="K128" s="399" t="s">
        <v>2616</v>
      </c>
      <c r="N128" s="523"/>
      <c r="O128" s="523"/>
    </row>
    <row r="129" s="399" customFormat="1" spans="1:15">
      <c r="A129" s="30" t="s">
        <v>26</v>
      </c>
      <c r="B129" s="536">
        <v>489994</v>
      </c>
      <c r="C129" s="536" t="s">
        <v>2625</v>
      </c>
      <c r="D129" s="537">
        <v>1256911</v>
      </c>
      <c r="E129" s="538">
        <v>43145</v>
      </c>
      <c r="F129" s="539">
        <v>43148</v>
      </c>
      <c r="G129" s="540" t="s">
        <v>28</v>
      </c>
      <c r="H129" s="497">
        <v>0</v>
      </c>
      <c r="I129" s="399" t="s">
        <v>2604</v>
      </c>
      <c r="K129" s="399" t="s">
        <v>2616</v>
      </c>
      <c r="N129" s="523"/>
      <c r="O129" s="523"/>
    </row>
    <row r="130" s="399" customFormat="1" spans="1:15">
      <c r="A130" s="30" t="s">
        <v>26</v>
      </c>
      <c r="B130" s="536">
        <v>490000</v>
      </c>
      <c r="C130" s="536" t="s">
        <v>2649</v>
      </c>
      <c r="D130" s="537">
        <v>1256911</v>
      </c>
      <c r="E130" s="538">
        <v>43145</v>
      </c>
      <c r="F130" s="539">
        <v>43148</v>
      </c>
      <c r="G130" s="540" t="s">
        <v>28</v>
      </c>
      <c r="H130" s="497">
        <v>0</v>
      </c>
      <c r="I130" s="399" t="s">
        <v>2604</v>
      </c>
      <c r="K130" s="399" t="s">
        <v>2616</v>
      </c>
      <c r="N130" s="523"/>
      <c r="O130" s="523"/>
    </row>
    <row r="131" s="399" customFormat="1" spans="1:15">
      <c r="A131" s="30" t="s">
        <v>26</v>
      </c>
      <c r="B131" s="499">
        <v>489995</v>
      </c>
      <c r="C131" s="499" t="s">
        <v>2650</v>
      </c>
      <c r="D131" s="500">
        <v>1256307</v>
      </c>
      <c r="E131" s="501">
        <v>43145</v>
      </c>
      <c r="F131" s="502">
        <v>43148</v>
      </c>
      <c r="G131" s="503" t="s">
        <v>28</v>
      </c>
      <c r="H131" s="497">
        <v>0</v>
      </c>
      <c r="I131" s="399" t="s">
        <v>2604</v>
      </c>
      <c r="K131" s="399" t="s">
        <v>2616</v>
      </c>
      <c r="N131" s="523"/>
      <c r="O131" s="523"/>
    </row>
    <row r="132" s="399" customFormat="1" spans="1:15">
      <c r="A132" s="30" t="s">
        <v>26</v>
      </c>
      <c r="B132" s="499">
        <v>489996</v>
      </c>
      <c r="C132" s="499" t="s">
        <v>2651</v>
      </c>
      <c r="D132" s="500">
        <v>1256307</v>
      </c>
      <c r="E132" s="501">
        <v>43145</v>
      </c>
      <c r="F132" s="502">
        <v>43148</v>
      </c>
      <c r="G132" s="503" t="s">
        <v>28</v>
      </c>
      <c r="H132" s="497">
        <v>0</v>
      </c>
      <c r="I132" s="399" t="s">
        <v>2604</v>
      </c>
      <c r="K132" s="399" t="s">
        <v>2616</v>
      </c>
      <c r="N132" s="523"/>
      <c r="O132" s="523"/>
    </row>
    <row r="133" s="399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497">
        <v>0</v>
      </c>
      <c r="I133" s="399" t="s">
        <v>2604</v>
      </c>
      <c r="K133" s="399" t="s">
        <v>2616</v>
      </c>
      <c r="N133" s="523"/>
      <c r="O133" s="523"/>
    </row>
    <row r="134" s="399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497">
        <v>21400</v>
      </c>
      <c r="N134" s="523"/>
      <c r="O134" s="523"/>
    </row>
    <row r="135" s="399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497">
        <v>0</v>
      </c>
      <c r="I135" s="399" t="s">
        <v>2604</v>
      </c>
      <c r="K135" s="399" t="s">
        <v>2616</v>
      </c>
      <c r="N135" s="523"/>
      <c r="O135" s="523"/>
    </row>
    <row r="136" s="399" customFormat="1" spans="1:15">
      <c r="A136" s="30" t="s">
        <v>26</v>
      </c>
      <c r="B136" s="505">
        <v>490020</v>
      </c>
      <c r="C136" s="505" t="s">
        <v>2611</v>
      </c>
      <c r="D136" s="506">
        <v>1258136</v>
      </c>
      <c r="E136" s="507">
        <v>43144</v>
      </c>
      <c r="F136" s="508">
        <v>43148</v>
      </c>
      <c r="G136" s="509" t="s">
        <v>28</v>
      </c>
      <c r="H136" s="497">
        <v>0</v>
      </c>
      <c r="I136" s="399" t="s">
        <v>2604</v>
      </c>
      <c r="K136" s="399" t="s">
        <v>2616</v>
      </c>
      <c r="N136" s="523"/>
      <c r="O136" s="523"/>
    </row>
    <row r="137" s="399" customFormat="1" spans="1:15">
      <c r="A137" s="30" t="s">
        <v>26</v>
      </c>
      <c r="B137" s="505">
        <v>490021</v>
      </c>
      <c r="C137" s="505" t="s">
        <v>2612</v>
      </c>
      <c r="D137" s="506">
        <v>1258136</v>
      </c>
      <c r="E137" s="507">
        <v>43144</v>
      </c>
      <c r="F137" s="508">
        <v>43148</v>
      </c>
      <c r="G137" s="509" t="s">
        <v>28</v>
      </c>
      <c r="H137" s="497">
        <v>0</v>
      </c>
      <c r="I137" s="399" t="s">
        <v>2604</v>
      </c>
      <c r="K137" s="399" t="s">
        <v>2616</v>
      </c>
      <c r="N137" s="523"/>
      <c r="O137" s="523"/>
    </row>
    <row r="138" s="399" customFormat="1" spans="1:15">
      <c r="A138" s="30" t="s">
        <v>26</v>
      </c>
      <c r="B138" s="499">
        <v>490023</v>
      </c>
      <c r="C138" s="499" t="s">
        <v>2632</v>
      </c>
      <c r="D138" s="500">
        <v>1250490</v>
      </c>
      <c r="E138" s="501">
        <v>43145</v>
      </c>
      <c r="F138" s="502">
        <v>43148</v>
      </c>
      <c r="G138" s="503" t="s">
        <v>28</v>
      </c>
      <c r="H138" s="497">
        <v>0</v>
      </c>
      <c r="I138" s="399" t="s">
        <v>2604</v>
      </c>
      <c r="K138" s="399" t="s">
        <v>2616</v>
      </c>
      <c r="N138" s="523"/>
      <c r="O138" s="523"/>
    </row>
    <row r="139" s="399" customFormat="1" spans="1:15">
      <c r="A139" s="30" t="s">
        <v>26</v>
      </c>
      <c r="B139" s="499">
        <v>490024</v>
      </c>
      <c r="C139" s="499" t="s">
        <v>2629</v>
      </c>
      <c r="D139" s="500">
        <v>1250490</v>
      </c>
      <c r="E139" s="501">
        <v>43145</v>
      </c>
      <c r="F139" s="502">
        <v>43148</v>
      </c>
      <c r="G139" s="503" t="s">
        <v>28</v>
      </c>
      <c r="H139" s="497">
        <v>0</v>
      </c>
      <c r="I139" s="399" t="s">
        <v>2604</v>
      </c>
      <c r="K139" s="399" t="s">
        <v>2616</v>
      </c>
      <c r="N139" s="523"/>
      <c r="O139" s="523"/>
    </row>
    <row r="140" s="399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497">
        <v>0</v>
      </c>
      <c r="I140" s="399" t="s">
        <v>2604</v>
      </c>
      <c r="K140" s="399" t="s">
        <v>2616</v>
      </c>
      <c r="N140" s="523"/>
      <c r="O140" s="523"/>
    </row>
    <row r="141" s="399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497">
        <v>0</v>
      </c>
      <c r="I141" s="399" t="s">
        <v>2604</v>
      </c>
      <c r="K141" s="399" t="s">
        <v>2616</v>
      </c>
      <c r="N141" s="523"/>
      <c r="O141" s="523"/>
    </row>
    <row r="142" s="399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497">
        <v>10100</v>
      </c>
      <c r="N142" s="523"/>
      <c r="O142" s="523"/>
    </row>
    <row r="143" s="399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497">
        <v>0</v>
      </c>
      <c r="I143" s="399" t="s">
        <v>2604</v>
      </c>
      <c r="K143" s="399" t="s">
        <v>2616</v>
      </c>
      <c r="N143" s="523"/>
      <c r="O143" s="523"/>
    </row>
    <row r="144" s="399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497">
        <v>0</v>
      </c>
      <c r="I144" s="399" t="s">
        <v>2604</v>
      </c>
      <c r="K144" s="399" t="s">
        <v>2616</v>
      </c>
      <c r="N144" s="523"/>
      <c r="O144" s="523"/>
    </row>
    <row r="145" s="399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497">
        <v>0</v>
      </c>
      <c r="I145" s="399" t="s">
        <v>2604</v>
      </c>
      <c r="K145" s="399" t="s">
        <v>2616</v>
      </c>
      <c r="N145" s="523"/>
      <c r="O145" s="523"/>
    </row>
    <row r="146" s="399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497">
        <v>0</v>
      </c>
      <c r="I146" s="399" t="s">
        <v>2604</v>
      </c>
      <c r="K146" s="399" t="s">
        <v>2616</v>
      </c>
      <c r="N146" s="523"/>
      <c r="O146" s="523"/>
    </row>
    <row r="147" s="399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497">
        <v>0</v>
      </c>
      <c r="I147" s="399" t="s">
        <v>2604</v>
      </c>
      <c r="K147" s="399" t="s">
        <v>2616</v>
      </c>
      <c r="N147" s="523"/>
      <c r="O147" s="523"/>
    </row>
    <row r="148" s="399" customFormat="1" spans="1:15">
      <c r="A148" s="30" t="s">
        <v>26</v>
      </c>
      <c r="B148" s="536">
        <v>490146</v>
      </c>
      <c r="C148" s="536" t="s">
        <v>2658</v>
      </c>
      <c r="D148" s="537">
        <v>1265156</v>
      </c>
      <c r="E148" s="538">
        <v>43145</v>
      </c>
      <c r="F148" s="539">
        <v>43149</v>
      </c>
      <c r="G148" s="540" t="s">
        <v>28</v>
      </c>
      <c r="H148" s="497">
        <v>0</v>
      </c>
      <c r="I148" s="399" t="s">
        <v>2604</v>
      </c>
      <c r="K148" s="399" t="s">
        <v>2616</v>
      </c>
      <c r="N148" s="523"/>
      <c r="O148" s="523"/>
    </row>
    <row r="149" s="399" customFormat="1" spans="1:15">
      <c r="A149" s="30" t="s">
        <v>26</v>
      </c>
      <c r="B149" s="536">
        <v>490147</v>
      </c>
      <c r="C149" s="536" t="s">
        <v>2315</v>
      </c>
      <c r="D149" s="537">
        <v>1265156</v>
      </c>
      <c r="E149" s="538">
        <v>43145</v>
      </c>
      <c r="F149" s="539">
        <v>43149</v>
      </c>
      <c r="G149" s="540" t="s">
        <v>28</v>
      </c>
      <c r="H149" s="497">
        <v>0</v>
      </c>
      <c r="I149" s="399" t="s">
        <v>2604</v>
      </c>
      <c r="K149" s="399" t="s">
        <v>2616</v>
      </c>
      <c r="N149" s="523"/>
      <c r="O149" s="523"/>
    </row>
    <row r="150" s="399" customFormat="1" spans="1:15">
      <c r="A150" s="30" t="s">
        <v>26</v>
      </c>
      <c r="B150" s="505">
        <v>490149</v>
      </c>
      <c r="C150" s="505" t="s">
        <v>2659</v>
      </c>
      <c r="D150" s="506">
        <v>1245763</v>
      </c>
      <c r="E150" s="507">
        <v>43146</v>
      </c>
      <c r="F150" s="508">
        <v>43149</v>
      </c>
      <c r="G150" s="509" t="s">
        <v>28</v>
      </c>
      <c r="H150" s="497">
        <v>0</v>
      </c>
      <c r="I150" s="399" t="s">
        <v>2604</v>
      </c>
      <c r="K150" s="399" t="s">
        <v>2616</v>
      </c>
      <c r="N150" s="523"/>
      <c r="O150" s="523"/>
    </row>
    <row r="151" s="399" customFormat="1" spans="1:15">
      <c r="A151" s="30" t="s">
        <v>26</v>
      </c>
      <c r="B151" s="505">
        <v>490150</v>
      </c>
      <c r="C151" s="505" t="s">
        <v>2660</v>
      </c>
      <c r="D151" s="506">
        <v>1245763</v>
      </c>
      <c r="E151" s="507">
        <v>43146</v>
      </c>
      <c r="F151" s="508">
        <v>43149</v>
      </c>
      <c r="G151" s="509" t="s">
        <v>28</v>
      </c>
      <c r="H151" s="497">
        <v>0</v>
      </c>
      <c r="I151" s="399" t="s">
        <v>2604</v>
      </c>
      <c r="K151" s="399" t="s">
        <v>2616</v>
      </c>
      <c r="N151" s="523"/>
      <c r="O151" s="523"/>
    </row>
    <row r="152" s="399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497">
        <v>0</v>
      </c>
      <c r="I152" s="399" t="s">
        <v>2604</v>
      </c>
      <c r="K152" s="399" t="s">
        <v>2616</v>
      </c>
      <c r="N152" s="523"/>
      <c r="O152" s="523"/>
    </row>
    <row r="153" s="399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497">
        <v>0</v>
      </c>
      <c r="I153" s="399" t="s">
        <v>2604</v>
      </c>
      <c r="K153" s="399" t="s">
        <v>2616</v>
      </c>
      <c r="N153" s="523"/>
      <c r="O153" s="523"/>
    </row>
    <row r="154" s="399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497">
        <v>0</v>
      </c>
      <c r="I154" s="399" t="s">
        <v>2604</v>
      </c>
      <c r="K154" s="399" t="s">
        <v>2616</v>
      </c>
      <c r="N154" s="523"/>
      <c r="O154" s="523"/>
    </row>
    <row r="155" s="399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497">
        <v>25000</v>
      </c>
      <c r="N155" s="523"/>
      <c r="O155" s="523"/>
    </row>
    <row r="156" s="399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497">
        <v>0</v>
      </c>
      <c r="I156" s="399" t="s">
        <v>2604</v>
      </c>
      <c r="K156" s="399" t="s">
        <v>2616</v>
      </c>
      <c r="N156" s="523"/>
      <c r="O156" s="523"/>
    </row>
    <row r="157" s="399" customFormat="1" spans="1:15">
      <c r="A157" s="30"/>
      <c r="B157" s="30"/>
      <c r="C157" s="30"/>
      <c r="D157" s="31"/>
      <c r="E157" s="32"/>
      <c r="F157" s="33"/>
      <c r="G157" s="34"/>
      <c r="H157" s="497"/>
      <c r="N157" s="523"/>
      <c r="O157" s="523"/>
    </row>
    <row r="158" s="399" customFormat="1" spans="1:15">
      <c r="A158" s="30"/>
      <c r="B158" s="273"/>
      <c r="C158" s="66"/>
      <c r="D158" s="31"/>
      <c r="E158" s="32"/>
      <c r="F158" s="33"/>
      <c r="G158" s="541"/>
      <c r="H158" s="497"/>
      <c r="N158" s="523"/>
      <c r="O158" s="523"/>
    </row>
    <row r="159" s="399" customFormat="1" ht="17.4" customHeight="1" spans="1:15">
      <c r="A159" s="78" t="s">
        <v>82</v>
      </c>
      <c r="B159" s="69"/>
      <c r="C159" s="155"/>
      <c r="D159" s="71"/>
      <c r="E159" s="542"/>
      <c r="F159" s="543"/>
      <c r="G159" s="74" t="s">
        <v>80</v>
      </c>
      <c r="H159" s="544">
        <f>SUM(H22:H158)</f>
        <v>1145540</v>
      </c>
      <c r="I159" s="399" t="s">
        <v>2664</v>
      </c>
      <c r="N159" s="523"/>
      <c r="O159" s="523"/>
    </row>
    <row r="160" s="399" customFormat="1" ht="7.2" customHeight="1" spans="2:15">
      <c r="B160" s="86"/>
      <c r="C160" s="87"/>
      <c r="D160" s="81"/>
      <c r="E160" s="161"/>
      <c r="F160" s="545"/>
      <c r="G160" s="84"/>
      <c r="H160" s="546"/>
      <c r="N160" s="523"/>
      <c r="O160" s="523"/>
    </row>
    <row r="161" s="399" customFormat="1" ht="16.2" customHeight="1" spans="1:15">
      <c r="A161" s="547" t="s">
        <v>2665</v>
      </c>
      <c r="B161" s="547"/>
      <c r="F161" s="548"/>
      <c r="N161" s="523"/>
      <c r="O161" s="523"/>
    </row>
    <row r="162" s="399" customFormat="1" ht="12" customHeight="1" spans="1:15">
      <c r="A162" s="174" t="s">
        <v>423</v>
      </c>
      <c r="B162" s="90"/>
      <c r="C162" s="175" t="s">
        <v>424</v>
      </c>
      <c r="D162" s="175" t="s">
        <v>424</v>
      </c>
      <c r="E162" s="175" t="s">
        <v>424</v>
      </c>
      <c r="F162" s="175" t="s">
        <v>424</v>
      </c>
      <c r="G162" s="175" t="s">
        <v>424</v>
      </c>
      <c r="H162" s="176" t="s">
        <v>90</v>
      </c>
      <c r="N162" s="523"/>
      <c r="O162" s="523"/>
    </row>
    <row r="163" s="399" customFormat="1" ht="12" customHeight="1" spans="1:15">
      <c r="A163" s="177" t="s">
        <v>425</v>
      </c>
      <c r="B163" s="177"/>
      <c r="C163" s="178" t="s">
        <v>85</v>
      </c>
      <c r="D163" s="179" t="s">
        <v>86</v>
      </c>
      <c r="E163" s="179" t="s">
        <v>87</v>
      </c>
      <c r="F163" s="179" t="s">
        <v>88</v>
      </c>
      <c r="G163" s="179" t="s">
        <v>89</v>
      </c>
      <c r="H163" s="375" t="s">
        <v>426</v>
      </c>
      <c r="N163" s="523"/>
      <c r="O163" s="523"/>
    </row>
    <row r="164" s="399" customFormat="1" ht="13.5" spans="1:15">
      <c r="A164" s="181">
        <f>H159</f>
        <v>1145540</v>
      </c>
      <c r="B164" s="93"/>
      <c r="C164" s="181">
        <v>0</v>
      </c>
      <c r="D164" s="181">
        <v>0</v>
      </c>
      <c r="E164" s="181">
        <v>0</v>
      </c>
      <c r="F164" s="181">
        <v>0</v>
      </c>
      <c r="G164" s="181">
        <v>0</v>
      </c>
      <c r="H164" s="376">
        <f>SUM(A164:G164)</f>
        <v>1145540</v>
      </c>
      <c r="N164" s="523"/>
      <c r="O164" s="523"/>
    </row>
    <row r="165" s="399" customFormat="1" ht="13.5" spans="14:15">
      <c r="N165" s="523"/>
      <c r="O165" s="523"/>
    </row>
    <row r="166" s="399" customFormat="1" ht="18" customHeight="1" spans="14:15">
      <c r="N166" s="523"/>
      <c r="O166" s="523"/>
    </row>
    <row r="167" s="399" customFormat="1" spans="14:15">
      <c r="N167" s="523"/>
      <c r="O167" s="523"/>
    </row>
    <row r="168" s="399" customFormat="1" spans="1:15">
      <c r="A168" s="549"/>
      <c r="B168" s="549"/>
      <c r="N168" s="523"/>
      <c r="O168" s="523"/>
    </row>
    <row r="169" s="399" customFormat="1" ht="15.75" spans="1:15">
      <c r="A169" s="550" t="s">
        <v>1157</v>
      </c>
      <c r="N169" s="523"/>
      <c r="O169" s="523"/>
    </row>
    <row r="170" s="399" customFormat="1" spans="3:15">
      <c r="C170" s="551"/>
      <c r="D170" s="551"/>
      <c r="N170" s="523"/>
      <c r="O170" s="523"/>
    </row>
    <row r="171" s="399" customFormat="1" ht="15.75" spans="3:15">
      <c r="C171" s="552" t="s">
        <v>1158</v>
      </c>
      <c r="N171" s="523"/>
      <c r="O171" s="523"/>
    </row>
    <row r="172" s="399" customFormat="1" spans="3:15">
      <c r="C172" s="186" t="s">
        <v>1207</v>
      </c>
      <c r="N172" s="523"/>
      <c r="O172" s="523"/>
    </row>
    <row r="173" s="399" customFormat="1" spans="3:15">
      <c r="C173" s="187" t="s">
        <v>1160</v>
      </c>
      <c r="N173" s="523"/>
      <c r="O173" s="523"/>
    </row>
    <row r="174" s="399" customFormat="1" spans="14:15">
      <c r="N174" s="523"/>
      <c r="O174" s="523"/>
    </row>
    <row r="175" s="399" customFormat="1" spans="14:15">
      <c r="N175" s="523"/>
      <c r="O175" s="523"/>
    </row>
    <row r="176" s="399" customFormat="1" spans="12:13">
      <c r="L176" s="523"/>
      <c r="M176" s="523"/>
    </row>
    <row r="177" s="399" customFormat="1" spans="12:13">
      <c r="L177" s="523"/>
      <c r="M177" s="523"/>
    </row>
    <row r="178" s="399" customFormat="1" spans="12:13">
      <c r="L178" s="523"/>
      <c r="M178" s="523"/>
    </row>
    <row r="179" s="399" customFormat="1" spans="12:13">
      <c r="L179" s="523"/>
      <c r="M179" s="523"/>
    </row>
    <row r="180" s="399" customFormat="1" spans="12:13">
      <c r="L180" s="523"/>
      <c r="M180" s="523"/>
    </row>
    <row r="181" s="399" customFormat="1" spans="12:13">
      <c r="L181" s="523"/>
      <c r="M181" s="523"/>
    </row>
    <row r="182" s="399" customFormat="1" spans="12:13">
      <c r="L182" s="523"/>
      <c r="M182" s="523"/>
    </row>
    <row r="183" s="399" customFormat="1" spans="12:13">
      <c r="L183" s="523"/>
      <c r="M183" s="523"/>
    </row>
    <row r="184" s="399" customFormat="1" spans="12:13">
      <c r="L184" s="523"/>
      <c r="M184" s="523"/>
    </row>
    <row r="185" s="399" customFormat="1" spans="12:13">
      <c r="L185" s="523"/>
      <c r="M185" s="523"/>
    </row>
    <row r="186" s="399" customFormat="1" spans="12:13">
      <c r="L186" s="523"/>
      <c r="M186" s="523"/>
    </row>
    <row r="187" s="399" customFormat="1" spans="12:13">
      <c r="L187" s="523"/>
      <c r="M187" s="523"/>
    </row>
    <row r="188" s="399" customFormat="1" spans="12:13">
      <c r="L188" s="523"/>
      <c r="M188" s="523"/>
    </row>
    <row r="189" s="399" customFormat="1" spans="12:13">
      <c r="L189" s="523"/>
      <c r="M189" s="523"/>
    </row>
    <row r="190" s="399" customFormat="1" spans="12:13">
      <c r="L190" s="523"/>
      <c r="M190" s="523"/>
    </row>
    <row r="191" s="399" customFormat="1" spans="12:13">
      <c r="L191" s="523"/>
      <c r="M191" s="523"/>
    </row>
    <row r="192" s="399" customFormat="1" spans="12:13">
      <c r="L192" s="523"/>
      <c r="M192" s="523"/>
    </row>
    <row r="193" s="399" customFormat="1" spans="12:13">
      <c r="L193" s="523"/>
      <c r="M193" s="523"/>
    </row>
    <row r="194" s="399" customFormat="1" spans="12:13">
      <c r="L194" s="523"/>
      <c r="M194" s="523"/>
    </row>
    <row r="195" s="399" customFormat="1" spans="12:13">
      <c r="L195" s="523"/>
      <c r="M195" s="523"/>
    </row>
    <row r="196" s="399" customFormat="1" spans="12:13">
      <c r="L196" s="523"/>
      <c r="M196" s="523"/>
    </row>
    <row r="197" s="399" customFormat="1" spans="12:13">
      <c r="L197" s="523"/>
      <c r="M197" s="523"/>
    </row>
    <row r="198" s="399" customFormat="1" spans="12:13">
      <c r="L198" s="523"/>
      <c r="M198" s="523"/>
    </row>
    <row r="199" s="399" customFormat="1" spans="12:13">
      <c r="L199" s="523"/>
      <c r="M199" s="523"/>
    </row>
    <row r="200" s="399" customFormat="1" spans="12:13">
      <c r="L200" s="523"/>
      <c r="M200" s="523"/>
    </row>
    <row r="201" s="399" customFormat="1" spans="12:13">
      <c r="L201" s="523"/>
      <c r="M201" s="523"/>
    </row>
    <row r="202" s="399" customFormat="1" spans="12:13">
      <c r="L202" s="523"/>
      <c r="M202" s="523"/>
    </row>
    <row r="203" s="399" customFormat="1" spans="12:13">
      <c r="L203" s="523"/>
      <c r="M203" s="523"/>
    </row>
    <row r="204" s="399" customFormat="1" spans="12:13">
      <c r="L204" s="523"/>
      <c r="M204" s="523"/>
    </row>
    <row r="205" s="399" customFormat="1" spans="12:13">
      <c r="L205" s="523"/>
      <c r="M205" s="523"/>
    </row>
    <row r="206" s="399" customFormat="1" spans="12:13">
      <c r="L206" s="523"/>
      <c r="M206" s="523"/>
    </row>
    <row r="207" s="399" customFormat="1" spans="12:13">
      <c r="L207" s="523"/>
      <c r="M207" s="523"/>
    </row>
    <row r="208" s="399" customFormat="1" spans="12:13">
      <c r="L208" s="523"/>
      <c r="M208" s="523"/>
    </row>
    <row r="209" s="399" customFormat="1" spans="12:13">
      <c r="L209" s="523"/>
      <c r="M209" s="523"/>
    </row>
    <row r="210" s="399" customFormat="1" spans="12:13">
      <c r="L210" s="523"/>
      <c r="M210" s="523"/>
    </row>
    <row r="211" s="399" customFormat="1" spans="12:13">
      <c r="L211" s="523"/>
      <c r="M211" s="523"/>
    </row>
    <row r="212" s="399" customFormat="1" spans="12:13">
      <c r="L212" s="523"/>
      <c r="M212" s="523"/>
    </row>
    <row r="213" s="399" customFormat="1" spans="12:13">
      <c r="L213" s="523"/>
      <c r="M213" s="523"/>
    </row>
    <row r="214" s="399" customFormat="1" spans="12:13">
      <c r="L214" s="523"/>
      <c r="M214" s="523"/>
    </row>
    <row r="215" s="399" customFormat="1" spans="12:13">
      <c r="L215" s="523"/>
      <c r="M215" s="523"/>
    </row>
    <row r="216" s="399" customFormat="1" spans="12:13">
      <c r="L216" s="523"/>
      <c r="M216" s="523"/>
    </row>
    <row r="217" s="399" customFormat="1" spans="12:13">
      <c r="L217" s="523"/>
      <c r="M217" s="523"/>
    </row>
    <row r="218" s="399" customFormat="1" spans="12:13">
      <c r="L218" s="523"/>
      <c r="M218" s="523"/>
    </row>
    <row r="219" s="399" customFormat="1" spans="12:13">
      <c r="L219" s="523"/>
      <c r="M219" s="523"/>
    </row>
    <row r="220" s="399" customFormat="1" spans="12:13">
      <c r="L220" s="523"/>
      <c r="M220" s="523"/>
    </row>
    <row r="221" s="399" customFormat="1" spans="12:13">
      <c r="L221" s="523"/>
      <c r="M221" s="523"/>
    </row>
    <row r="222" s="399" customFormat="1" spans="12:13">
      <c r="L222" s="523"/>
      <c r="M222" s="523"/>
    </row>
    <row r="223" s="399" customFormat="1" spans="12:13">
      <c r="L223" s="523"/>
      <c r="M223" s="523"/>
    </row>
    <row r="224" s="399" customFormat="1" spans="12:13">
      <c r="L224" s="523"/>
      <c r="M224" s="523"/>
    </row>
    <row r="225" s="399" customFormat="1" spans="12:13">
      <c r="L225" s="523"/>
      <c r="M225" s="523"/>
    </row>
    <row r="226" s="399" customFormat="1" spans="12:13">
      <c r="L226" s="523"/>
      <c r="M226" s="523"/>
    </row>
    <row r="227" s="399" customFormat="1" spans="12:13">
      <c r="L227" s="523"/>
      <c r="M227" s="523"/>
    </row>
    <row r="228" s="399" customFormat="1" spans="12:13">
      <c r="L228" s="523"/>
      <c r="M228" s="523"/>
    </row>
    <row r="229" s="399" customFormat="1" spans="12:13">
      <c r="L229" s="523"/>
      <c r="M229" s="523"/>
    </row>
    <row r="230" s="399" customFormat="1" spans="12:13">
      <c r="L230" s="523"/>
      <c r="M230" s="523"/>
    </row>
    <row r="231" s="399" customFormat="1" spans="12:13">
      <c r="L231" s="523"/>
      <c r="M231" s="523"/>
    </row>
    <row r="232" s="399" customFormat="1" spans="12:13">
      <c r="L232" s="523"/>
      <c r="M232" s="523"/>
    </row>
    <row r="233" s="399" customFormat="1" spans="12:13">
      <c r="L233" s="523"/>
      <c r="M233" s="523"/>
    </row>
    <row r="234" s="399" customFormat="1" spans="12:13">
      <c r="L234" s="523"/>
      <c r="M234" s="523"/>
    </row>
    <row r="235" s="399" customFormat="1" spans="12:13">
      <c r="L235" s="523"/>
      <c r="M235" s="523"/>
    </row>
    <row r="236" s="399" customFormat="1" spans="12:13">
      <c r="L236" s="523"/>
      <c r="M236" s="523"/>
    </row>
    <row r="237" s="399" customFormat="1" spans="12:13">
      <c r="L237" s="523"/>
      <c r="M237" s="523"/>
    </row>
    <row r="238" s="399" customFormat="1" spans="14:15">
      <c r="N238" s="523"/>
      <c r="O238" s="523"/>
    </row>
    <row r="239" s="399" customFormat="1" spans="14:15">
      <c r="N239" s="523"/>
      <c r="O239" s="523"/>
    </row>
    <row r="240" s="399" customFormat="1" spans="14:15">
      <c r="N240" s="523"/>
      <c r="O240" s="523"/>
    </row>
    <row r="241" s="399" customFormat="1" spans="14:15">
      <c r="N241" s="523"/>
      <c r="O241" s="523"/>
    </row>
    <row r="242" s="399" customFormat="1" spans="14:15">
      <c r="N242" s="523"/>
      <c r="O242" s="523"/>
    </row>
    <row r="243" s="399" customFormat="1" spans="14:15">
      <c r="N243" s="523"/>
      <c r="O243" s="523"/>
    </row>
    <row r="244" s="399" customFormat="1" spans="14:15">
      <c r="N244" s="523"/>
      <c r="O244" s="523"/>
    </row>
    <row r="245" s="399" customFormat="1" spans="14:15">
      <c r="N245" s="523"/>
      <c r="O245" s="523"/>
    </row>
    <row r="246" s="399" customFormat="1" spans="14:15">
      <c r="N246" s="523"/>
      <c r="O246" s="523"/>
    </row>
    <row r="247" s="399" customFormat="1" spans="14:15">
      <c r="N247" s="523"/>
      <c r="O247" s="523"/>
    </row>
    <row r="248" s="399" customFormat="1" spans="14:15">
      <c r="N248" s="523"/>
      <c r="O248" s="523"/>
    </row>
    <row r="249" s="399" customFormat="1" spans="14:15">
      <c r="N249" s="523"/>
      <c r="O249" s="523"/>
    </row>
    <row r="250" s="399" customFormat="1" spans="14:15">
      <c r="N250" s="523"/>
      <c r="O250" s="523"/>
    </row>
    <row r="251" s="399" customFormat="1" spans="14:15">
      <c r="N251" s="523"/>
      <c r="O251" s="523"/>
    </row>
    <row r="252" s="399" customFormat="1" spans="14:15">
      <c r="N252" s="523"/>
      <c r="O252" s="523"/>
    </row>
    <row r="253" s="399" customFormat="1" spans="14:15">
      <c r="N253" s="523"/>
      <c r="O253" s="523"/>
    </row>
    <row r="254" s="399" customFormat="1" spans="14:15">
      <c r="N254" s="523"/>
      <c r="O254" s="523"/>
    </row>
    <row r="255" s="399" customFormat="1" spans="14:15">
      <c r="N255" s="523"/>
      <c r="O255" s="523"/>
    </row>
    <row r="256" s="399" customFormat="1" spans="14:15">
      <c r="N256" s="523"/>
      <c r="O256" s="523"/>
    </row>
    <row r="257" s="399" customFormat="1" spans="14:15">
      <c r="N257" s="523"/>
      <c r="O257" s="523"/>
    </row>
    <row r="258" s="399" customFormat="1" spans="14:15">
      <c r="N258" s="523"/>
      <c r="O258" s="523"/>
    </row>
    <row r="259" s="399" customFormat="1" spans="14:15">
      <c r="N259" s="523"/>
      <c r="O259" s="523"/>
    </row>
    <row r="260" s="399" customFormat="1" spans="14:15">
      <c r="N260" s="523"/>
      <c r="O260" s="523"/>
    </row>
    <row r="261" s="399" customFormat="1" spans="14:15">
      <c r="N261" s="523"/>
      <c r="O261" s="523"/>
    </row>
    <row r="262" s="399" customFormat="1" spans="14:15">
      <c r="N262" s="523"/>
      <c r="O262" s="523"/>
    </row>
    <row r="263" s="399" customFormat="1" spans="14:15">
      <c r="N263" s="523"/>
      <c r="O263" s="523"/>
    </row>
    <row r="264" s="399" customFormat="1" spans="14:15">
      <c r="N264" s="523"/>
      <c r="O264" s="523"/>
    </row>
    <row r="265" s="399" customFormat="1" spans="14:15">
      <c r="N265" s="523"/>
      <c r="O265" s="523"/>
    </row>
    <row r="266" s="399" customFormat="1" spans="14:15">
      <c r="N266" s="523"/>
      <c r="O266" s="523"/>
    </row>
    <row r="267" s="399" customFormat="1" spans="14:15">
      <c r="N267" s="523"/>
      <c r="O267" s="523"/>
    </row>
    <row r="268" s="399" customFormat="1" spans="14:15">
      <c r="N268" s="523"/>
      <c r="O268" s="523"/>
    </row>
    <row r="269" s="399" customFormat="1" spans="14:15">
      <c r="N269" s="523"/>
      <c r="O269" s="523"/>
    </row>
    <row r="270" s="399" customFormat="1" spans="14:15">
      <c r="N270" s="523"/>
      <c r="O270" s="523"/>
    </row>
    <row r="271" s="399" customFormat="1" spans="14:15">
      <c r="N271" s="523"/>
      <c r="O271" s="523"/>
    </row>
    <row r="272" s="399" customFormat="1" spans="14:15">
      <c r="N272" s="523"/>
      <c r="O272" s="523"/>
    </row>
    <row r="273" s="399" customFormat="1" spans="14:15">
      <c r="N273" s="523"/>
      <c r="O273" s="523"/>
    </row>
    <row r="274" s="399" customFormat="1" spans="14:15">
      <c r="N274" s="523"/>
      <c r="O274" s="523"/>
    </row>
    <row r="275" s="399" customFormat="1" spans="14:15">
      <c r="N275" s="523"/>
      <c r="O275" s="523"/>
    </row>
    <row r="276" s="399" customFormat="1" spans="14:15">
      <c r="N276" s="523"/>
      <c r="O276" s="523"/>
    </row>
    <row r="277" s="399" customFormat="1" spans="14:15">
      <c r="N277" s="523"/>
      <c r="O277" s="523"/>
    </row>
    <row r="278" s="399" customFormat="1" spans="14:15">
      <c r="N278" s="523"/>
      <c r="O278" s="523"/>
    </row>
    <row r="279" s="399" customFormat="1" spans="14:15">
      <c r="N279" s="523"/>
      <c r="O279" s="523"/>
    </row>
    <row r="280" s="399" customFormat="1" spans="14:15">
      <c r="N280" s="523"/>
      <c r="O280" s="523"/>
    </row>
    <row r="281" s="399" customFormat="1" spans="14:15">
      <c r="N281" s="523"/>
      <c r="O281" s="523"/>
    </row>
    <row r="282" s="399" customFormat="1" spans="14:15">
      <c r="N282" s="523"/>
      <c r="O282" s="523"/>
    </row>
    <row r="283" s="399" customFormat="1" spans="14:15">
      <c r="N283" s="523"/>
      <c r="O283" s="523"/>
    </row>
    <row r="284" s="399" customFormat="1" spans="14:15">
      <c r="N284" s="523"/>
      <c r="O284" s="523"/>
    </row>
    <row r="285" s="399" customFormat="1" spans="14:15">
      <c r="N285" s="523"/>
      <c r="O285" s="523"/>
    </row>
    <row r="286" s="399" customFormat="1" spans="14:15">
      <c r="N286" s="523"/>
      <c r="O286" s="523"/>
    </row>
    <row r="287" s="399" customFormat="1" spans="14:15">
      <c r="N287" s="523"/>
      <c r="O287" s="523"/>
    </row>
    <row r="288" s="399" customFormat="1" spans="14:15">
      <c r="N288" s="523"/>
      <c r="O288" s="523"/>
    </row>
    <row r="289" s="399" customFormat="1" spans="14:15">
      <c r="N289" s="523"/>
      <c r="O289" s="523"/>
    </row>
    <row r="290" s="399" customFormat="1" spans="14:15">
      <c r="N290" s="523"/>
      <c r="O290" s="523"/>
    </row>
    <row r="291" s="399" customFormat="1" spans="14:15">
      <c r="N291" s="523"/>
      <c r="O291" s="523"/>
    </row>
    <row r="292" s="399" customFormat="1" spans="14:15">
      <c r="N292" s="523"/>
      <c r="O292" s="523"/>
    </row>
    <row r="293" s="399" customFormat="1" spans="14:15">
      <c r="N293" s="523"/>
      <c r="O293" s="523"/>
    </row>
    <row r="294" s="399" customFormat="1" spans="14:15">
      <c r="N294" s="523"/>
      <c r="O294" s="523"/>
    </row>
    <row r="295" s="399" customFormat="1" spans="14:15">
      <c r="N295" s="523"/>
      <c r="O295" s="523"/>
    </row>
    <row r="296" s="399" customFormat="1" spans="14:15">
      <c r="N296" s="523"/>
      <c r="O296" s="523"/>
    </row>
    <row r="297" s="399" customFormat="1" spans="14:15">
      <c r="N297" s="523"/>
      <c r="O297" s="523"/>
    </row>
    <row r="298" s="399" customFormat="1" spans="14:15">
      <c r="N298" s="523"/>
      <c r="O298" s="523"/>
    </row>
    <row r="299" s="399" customFormat="1" spans="14:15">
      <c r="N299" s="523"/>
      <c r="O299" s="523"/>
    </row>
    <row r="300" s="399" customFormat="1" spans="14:15">
      <c r="N300" s="523"/>
      <c r="O300" s="523"/>
    </row>
    <row r="301" s="399" customFormat="1" spans="14:15">
      <c r="N301" s="523"/>
      <c r="O301" s="523"/>
    </row>
    <row r="302" s="399" customFormat="1" spans="14:15">
      <c r="N302" s="523"/>
      <c r="O302" s="523"/>
    </row>
    <row r="303" s="399" customFormat="1" spans="14:15">
      <c r="N303" s="523"/>
      <c r="O303" s="523"/>
    </row>
    <row r="304" s="399" customFormat="1" spans="14:15">
      <c r="N304" s="523"/>
      <c r="O304" s="523"/>
    </row>
    <row r="305" s="399" customFormat="1" spans="14:15">
      <c r="N305" s="523"/>
      <c r="O305" s="523"/>
    </row>
    <row r="306" s="399" customFormat="1" spans="14:15">
      <c r="N306" s="523"/>
      <c r="O306" s="523"/>
    </row>
    <row r="307" s="399" customFormat="1" spans="14:15">
      <c r="N307" s="523"/>
      <c r="O307" s="523"/>
    </row>
    <row r="308" s="399" customFormat="1" spans="14:15">
      <c r="N308" s="523"/>
      <c r="O308" s="523"/>
    </row>
    <row r="309" s="399" customFormat="1" spans="14:15">
      <c r="N309" s="523"/>
      <c r="O309" s="523"/>
    </row>
    <row r="310" s="399" customFormat="1" spans="14:15">
      <c r="N310" s="523"/>
      <c r="O310" s="523"/>
    </row>
    <row r="311" s="399" customFormat="1" spans="14:15">
      <c r="N311" s="523"/>
      <c r="O311" s="523"/>
    </row>
    <row r="312" s="399" customFormat="1" spans="14:15">
      <c r="N312" s="523"/>
      <c r="O312" s="523"/>
    </row>
    <row r="313" s="399" customFormat="1" spans="14:15">
      <c r="N313" s="523"/>
      <c r="O313" s="523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303">
        <v>491724</v>
      </c>
      <c r="C101" s="303" t="s">
        <v>2730</v>
      </c>
      <c r="D101" s="304">
        <v>1259975</v>
      </c>
      <c r="E101" s="305">
        <v>43155</v>
      </c>
      <c r="F101" s="306">
        <v>43158</v>
      </c>
      <c r="G101" s="307" t="s">
        <v>28</v>
      </c>
      <c r="H101" s="308">
        <v>20900</v>
      </c>
    </row>
    <row r="102" s="1" customFormat="1" spans="1:8">
      <c r="A102" s="30" t="s">
        <v>26</v>
      </c>
      <c r="B102" s="303">
        <v>491725</v>
      </c>
      <c r="C102" s="303" t="s">
        <v>2731</v>
      </c>
      <c r="D102" s="304">
        <v>1259975</v>
      </c>
      <c r="E102" s="305">
        <v>43155</v>
      </c>
      <c r="F102" s="306">
        <v>43158</v>
      </c>
      <c r="G102" s="307" t="s">
        <v>28</v>
      </c>
      <c r="H102" s="308">
        <v>20900</v>
      </c>
    </row>
    <row r="103" s="1" customFormat="1" spans="1:8">
      <c r="A103" s="30" t="s">
        <v>26</v>
      </c>
      <c r="B103" s="303">
        <v>491726</v>
      </c>
      <c r="C103" s="303" t="s">
        <v>2732</v>
      </c>
      <c r="D103" s="304">
        <v>1259975</v>
      </c>
      <c r="E103" s="305">
        <v>43155</v>
      </c>
      <c r="F103" s="306">
        <v>43158</v>
      </c>
      <c r="G103" s="307" t="s">
        <v>28</v>
      </c>
      <c r="H103" s="308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380">
        <v>492163</v>
      </c>
      <c r="C131" s="380" t="s">
        <v>2758</v>
      </c>
      <c r="D131" s="381">
        <v>1263364</v>
      </c>
      <c r="E131" s="382">
        <v>43155</v>
      </c>
      <c r="F131" s="383">
        <v>43161</v>
      </c>
      <c r="G131" s="384" t="s">
        <v>28</v>
      </c>
      <c r="H131" s="385">
        <v>26226</v>
      </c>
    </row>
    <row r="132" s="1" customFormat="1" spans="1:8">
      <c r="A132" s="30" t="s">
        <v>26</v>
      </c>
      <c r="B132" s="380">
        <v>492165</v>
      </c>
      <c r="C132" s="380" t="s">
        <v>2759</v>
      </c>
      <c r="D132" s="381">
        <v>1263364</v>
      </c>
      <c r="E132" s="382">
        <v>43155</v>
      </c>
      <c r="F132" s="383">
        <v>43161</v>
      </c>
      <c r="G132" s="384" t="s">
        <v>28</v>
      </c>
      <c r="H132" s="385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97">
        <v>492734</v>
      </c>
      <c r="C170" s="297" t="s">
        <v>2795</v>
      </c>
      <c r="D170" s="298">
        <v>1275698</v>
      </c>
      <c r="E170" s="299">
        <v>43161</v>
      </c>
      <c r="F170" s="300">
        <v>43164</v>
      </c>
      <c r="G170" s="301" t="s">
        <v>28</v>
      </c>
      <c r="H170" s="302">
        <v>14100</v>
      </c>
    </row>
    <row r="171" s="1" customFormat="1" spans="1:8">
      <c r="A171" s="30" t="s">
        <v>26</v>
      </c>
      <c r="B171" s="297">
        <v>492735</v>
      </c>
      <c r="C171" s="297" t="s">
        <v>1863</v>
      </c>
      <c r="D171" s="298">
        <v>1275698</v>
      </c>
      <c r="E171" s="299">
        <v>43161</v>
      </c>
      <c r="F171" s="300">
        <v>43164</v>
      </c>
      <c r="G171" s="301" t="s">
        <v>28</v>
      </c>
      <c r="H171" s="302">
        <v>14100</v>
      </c>
    </row>
    <row r="172" s="1" customFormat="1" spans="1:8">
      <c r="A172" s="30"/>
      <c r="B172" s="273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55"/>
      <c r="D173" s="71"/>
      <c r="E173" s="72"/>
      <c r="F173" s="73"/>
      <c r="G173" s="74" t="s">
        <v>80</v>
      </c>
      <c r="H173" s="75">
        <f>SUM(H22:H172)</f>
        <v>2156417</v>
      </c>
      <c r="I173" s="483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74" t="s">
        <v>423</v>
      </c>
      <c r="B176" s="90"/>
      <c r="C176" s="175" t="s">
        <v>424</v>
      </c>
      <c r="D176" s="175" t="s">
        <v>424</v>
      </c>
      <c r="E176" s="175" t="s">
        <v>424</v>
      </c>
      <c r="F176" s="175" t="s">
        <v>424</v>
      </c>
      <c r="G176" s="175" t="s">
        <v>424</v>
      </c>
      <c r="H176" s="176" t="s">
        <v>90</v>
      </c>
    </row>
    <row r="177" customFormat="1" ht="12" customHeight="1" spans="1:8">
      <c r="A177" s="177" t="s">
        <v>425</v>
      </c>
      <c r="B177" s="177"/>
      <c r="C177" s="178" t="s">
        <v>85</v>
      </c>
      <c r="D177" s="179" t="s">
        <v>86</v>
      </c>
      <c r="E177" s="179" t="s">
        <v>87</v>
      </c>
      <c r="F177" s="179" t="s">
        <v>88</v>
      </c>
      <c r="G177" s="179" t="s">
        <v>89</v>
      </c>
      <c r="H177" s="375" t="s">
        <v>426</v>
      </c>
    </row>
    <row r="178" customFormat="1" ht="13.5" spans="1:8">
      <c r="A178" s="181">
        <f>H173</f>
        <v>2156417</v>
      </c>
      <c r="B178" s="93"/>
      <c r="C178" s="181">
        <v>0</v>
      </c>
      <c r="D178" s="181">
        <v>0</v>
      </c>
      <c r="E178" s="181">
        <v>0</v>
      </c>
      <c r="F178" s="181">
        <v>0</v>
      </c>
      <c r="G178" s="181">
        <v>0</v>
      </c>
      <c r="H178" s="376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183" t="s">
        <v>1157</v>
      </c>
    </row>
    <row r="184" customFormat="1" spans="3:4">
      <c r="C184" s="184"/>
      <c r="D184" s="184"/>
    </row>
    <row r="185" customFormat="1" ht="15.75" spans="3:3">
      <c r="C185" s="185" t="s">
        <v>1158</v>
      </c>
    </row>
    <row r="186" customFormat="1" spans="3:3">
      <c r="C186" s="186" t="s">
        <v>1207</v>
      </c>
    </row>
    <row r="187" customFormat="1" spans="3:4">
      <c r="C187" s="187" t="s">
        <v>1160</v>
      </c>
      <c r="D187" s="172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303">
        <v>493099</v>
      </c>
      <c r="C51" s="303" t="s">
        <v>2823</v>
      </c>
      <c r="D51" s="304">
        <v>1269692</v>
      </c>
      <c r="E51" s="305">
        <v>43162</v>
      </c>
      <c r="F51" s="306">
        <v>43167</v>
      </c>
      <c r="G51" s="307" t="s">
        <v>28</v>
      </c>
      <c r="H51" s="308">
        <v>25575</v>
      </c>
    </row>
    <row r="52" s="1" customFormat="1" spans="1:8">
      <c r="A52" s="30" t="s">
        <v>26</v>
      </c>
      <c r="B52" s="303">
        <v>493100</v>
      </c>
      <c r="C52" s="303" t="s">
        <v>2824</v>
      </c>
      <c r="D52" s="304">
        <v>1269692</v>
      </c>
      <c r="E52" s="305">
        <v>43162</v>
      </c>
      <c r="F52" s="306">
        <v>43167</v>
      </c>
      <c r="G52" s="307" t="s">
        <v>28</v>
      </c>
      <c r="H52" s="308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303">
        <v>493324</v>
      </c>
      <c r="C63" s="303" t="s">
        <v>2835</v>
      </c>
      <c r="D63" s="304">
        <v>1267469</v>
      </c>
      <c r="E63" s="305">
        <v>43166</v>
      </c>
      <c r="F63" s="306">
        <v>43169</v>
      </c>
      <c r="G63" s="307" t="s">
        <v>28</v>
      </c>
      <c r="H63" s="308">
        <v>15675</v>
      </c>
    </row>
    <row r="64" s="1" customFormat="1" spans="1:8">
      <c r="A64" s="30" t="s">
        <v>26</v>
      </c>
      <c r="B64" s="303">
        <v>493325</v>
      </c>
      <c r="C64" s="303" t="s">
        <v>2836</v>
      </c>
      <c r="D64" s="304">
        <v>1267469</v>
      </c>
      <c r="E64" s="305">
        <v>43166</v>
      </c>
      <c r="F64" s="306">
        <v>43169</v>
      </c>
      <c r="G64" s="307" t="s">
        <v>28</v>
      </c>
      <c r="H64" s="308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7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55"/>
      <c r="D107" s="71"/>
      <c r="E107" s="72"/>
      <c r="F107" s="73"/>
      <c r="G107" s="74" t="s">
        <v>80</v>
      </c>
      <c r="H107" s="75">
        <f>SUM(H22:H106)</f>
        <v>1553887</v>
      </c>
      <c r="I107" s="296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74" t="s">
        <v>423</v>
      </c>
      <c r="B110" s="90"/>
      <c r="C110" s="175" t="s">
        <v>424</v>
      </c>
      <c r="D110" s="175" t="s">
        <v>424</v>
      </c>
      <c r="E110" s="175" t="s">
        <v>424</v>
      </c>
      <c r="F110" s="175" t="s">
        <v>424</v>
      </c>
      <c r="G110" s="175" t="s">
        <v>424</v>
      </c>
      <c r="H110" s="176" t="s">
        <v>90</v>
      </c>
    </row>
    <row r="111" customFormat="1" ht="12" customHeight="1" spans="1:8">
      <c r="A111" s="177" t="s">
        <v>425</v>
      </c>
      <c r="B111" s="177"/>
      <c r="C111" s="178" t="s">
        <v>85</v>
      </c>
      <c r="D111" s="179" t="s">
        <v>86</v>
      </c>
      <c r="E111" s="179" t="s">
        <v>87</v>
      </c>
      <c r="F111" s="179" t="s">
        <v>88</v>
      </c>
      <c r="G111" s="179" t="s">
        <v>89</v>
      </c>
      <c r="H111" s="375" t="s">
        <v>426</v>
      </c>
    </row>
    <row r="112" customFormat="1" ht="13.5" spans="1:8">
      <c r="A112" s="230">
        <f>H107+2156417</f>
        <v>3710304</v>
      </c>
      <c r="B112" s="93"/>
      <c r="C112" s="181">
        <v>0</v>
      </c>
      <c r="D112" s="181">
        <v>0</v>
      </c>
      <c r="E112" s="181">
        <v>0</v>
      </c>
      <c r="F112" s="181">
        <v>0</v>
      </c>
      <c r="G112" s="181">
        <v>0</v>
      </c>
      <c r="H112" s="484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183" t="s">
        <v>1157</v>
      </c>
    </row>
    <row r="118" customFormat="1" spans="3:4">
      <c r="C118" s="184"/>
      <c r="D118" s="184"/>
    </row>
    <row r="119" customFormat="1" ht="15.75" spans="3:3">
      <c r="C119" s="185" t="s">
        <v>1158</v>
      </c>
    </row>
    <row r="120" customFormat="1" spans="3:3">
      <c r="C120" s="186" t="s">
        <v>1207</v>
      </c>
    </row>
    <row r="121" customFormat="1" spans="3:4">
      <c r="C121" s="187" t="s">
        <v>1160</v>
      </c>
      <c r="D121" s="172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399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399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399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399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399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280">
        <v>1275241</v>
      </c>
      <c r="E35" s="281">
        <v>43170</v>
      </c>
      <c r="F35" s="282">
        <v>43177</v>
      </c>
      <c r="G35" s="283" t="s">
        <v>28</v>
      </c>
      <c r="H35" s="284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280">
        <v>1275241</v>
      </c>
      <c r="E36" s="281">
        <v>43170</v>
      </c>
      <c r="F36" s="282">
        <v>43177</v>
      </c>
      <c r="G36" s="283" t="s">
        <v>28</v>
      </c>
      <c r="H36" s="284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399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303">
        <v>494889</v>
      </c>
      <c r="C50" s="303" t="s">
        <v>2902</v>
      </c>
      <c r="D50" s="304">
        <v>1273303</v>
      </c>
      <c r="E50" s="305">
        <v>43177</v>
      </c>
      <c r="F50" s="306">
        <v>43180</v>
      </c>
      <c r="G50" s="307" t="s">
        <v>28</v>
      </c>
      <c r="H50" s="308">
        <v>13395</v>
      </c>
    </row>
    <row r="51" s="1" customFormat="1" spans="1:8">
      <c r="A51" s="30" t="s">
        <v>26</v>
      </c>
      <c r="B51" s="303">
        <v>494891</v>
      </c>
      <c r="C51" s="303" t="s">
        <v>2903</v>
      </c>
      <c r="D51" s="304">
        <v>1273303</v>
      </c>
      <c r="E51" s="305">
        <v>43177</v>
      </c>
      <c r="F51" s="306">
        <v>43180</v>
      </c>
      <c r="G51" s="307" t="s">
        <v>28</v>
      </c>
      <c r="H51" s="308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399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97">
        <v>495326</v>
      </c>
      <c r="C66" s="297" t="s">
        <v>2917</v>
      </c>
      <c r="D66" s="298">
        <v>1278010</v>
      </c>
      <c r="E66" s="299">
        <v>43178</v>
      </c>
      <c r="F66" s="300">
        <v>43183</v>
      </c>
      <c r="G66" s="301" t="s">
        <v>28</v>
      </c>
      <c r="H66" s="302">
        <v>25575</v>
      </c>
    </row>
    <row r="67" s="1" customFormat="1" spans="1:8">
      <c r="A67" s="30" t="s">
        <v>26</v>
      </c>
      <c r="B67" s="297">
        <v>495327</v>
      </c>
      <c r="C67" s="297" t="s">
        <v>2918</v>
      </c>
      <c r="D67" s="298">
        <v>1278010</v>
      </c>
      <c r="E67" s="299">
        <v>43178</v>
      </c>
      <c r="F67" s="300">
        <v>43183</v>
      </c>
      <c r="G67" s="301" t="s">
        <v>28</v>
      </c>
      <c r="H67" s="302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303">
        <v>495859</v>
      </c>
      <c r="C99" s="303" t="s">
        <v>2947</v>
      </c>
      <c r="D99" s="304">
        <v>1278023</v>
      </c>
      <c r="E99" s="305">
        <v>43182</v>
      </c>
      <c r="F99" s="306">
        <v>43187</v>
      </c>
      <c r="G99" s="307" t="s">
        <v>28</v>
      </c>
      <c r="H99" s="308">
        <v>25575</v>
      </c>
    </row>
    <row r="100" s="1" customFormat="1" spans="1:8">
      <c r="A100" s="30" t="s">
        <v>26</v>
      </c>
      <c r="B100" s="303">
        <v>495860</v>
      </c>
      <c r="C100" s="303" t="s">
        <v>2948</v>
      </c>
      <c r="D100" s="304">
        <v>1278023</v>
      </c>
      <c r="E100" s="305">
        <v>43182</v>
      </c>
      <c r="F100" s="306">
        <v>43187</v>
      </c>
      <c r="G100" s="307" t="s">
        <v>28</v>
      </c>
      <c r="H100" s="308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399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399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399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7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55"/>
      <c r="D107" s="71"/>
      <c r="E107" s="72"/>
      <c r="F107" s="73"/>
      <c r="G107" s="74" t="s">
        <v>80</v>
      </c>
      <c r="H107" s="75">
        <f>SUM(H22:H106)</f>
        <v>1552801</v>
      </c>
      <c r="I107" s="296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74" t="s">
        <v>423</v>
      </c>
      <c r="B110" s="90"/>
      <c r="C110" s="175" t="s">
        <v>424</v>
      </c>
      <c r="D110" s="175" t="s">
        <v>424</v>
      </c>
      <c r="E110" s="175" t="s">
        <v>424</v>
      </c>
      <c r="F110" s="175" t="s">
        <v>424</v>
      </c>
      <c r="G110" s="175" t="s">
        <v>424</v>
      </c>
      <c r="H110" s="176" t="s">
        <v>90</v>
      </c>
    </row>
    <row r="111" customFormat="1" ht="12" customHeight="1" spans="1:8">
      <c r="A111" s="177" t="s">
        <v>425</v>
      </c>
      <c r="B111" s="177"/>
      <c r="C111" s="178" t="s">
        <v>85</v>
      </c>
      <c r="D111" s="179" t="s">
        <v>86</v>
      </c>
      <c r="E111" s="179" t="s">
        <v>87</v>
      </c>
      <c r="F111" s="179" t="s">
        <v>88</v>
      </c>
      <c r="G111" s="179" t="s">
        <v>89</v>
      </c>
      <c r="H111" s="375" t="s">
        <v>426</v>
      </c>
    </row>
    <row r="112" customFormat="1" ht="13.5" spans="1:8">
      <c r="A112" s="181">
        <f>H107</f>
        <v>1552801</v>
      </c>
      <c r="B112" s="93"/>
      <c r="C112" s="181">
        <v>0</v>
      </c>
      <c r="D112" s="181">
        <v>0</v>
      </c>
      <c r="E112" s="181">
        <v>0</v>
      </c>
      <c r="F112" s="181">
        <v>0</v>
      </c>
      <c r="G112" s="181">
        <v>0</v>
      </c>
      <c r="H112" s="376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83" t="s">
        <v>1157</v>
      </c>
    </row>
    <row r="118" customFormat="1" spans="3:4">
      <c r="C118" s="184"/>
      <c r="D118" s="184"/>
    </row>
    <row r="119" customFormat="1" ht="15.75" spans="3:3">
      <c r="C119" s="185" t="s">
        <v>1158</v>
      </c>
    </row>
    <row r="120" customFormat="1" spans="3:3">
      <c r="C120" s="186" t="s">
        <v>1207</v>
      </c>
    </row>
    <row r="121" customFormat="1" spans="3:4">
      <c r="C121" s="187" t="s">
        <v>1160</v>
      </c>
      <c r="D121" s="172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399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399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399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399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399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380">
        <v>496497</v>
      </c>
      <c r="C36" s="380" t="s">
        <v>2965</v>
      </c>
      <c r="D36" s="381">
        <v>1275324</v>
      </c>
      <c r="E36" s="382">
        <v>43190</v>
      </c>
      <c r="F36" s="383">
        <v>43191</v>
      </c>
      <c r="G36" s="384" t="s">
        <v>28</v>
      </c>
      <c r="H36" s="385">
        <v>5040</v>
      </c>
    </row>
    <row r="37" s="1" customFormat="1" spans="1:8">
      <c r="A37" s="30" t="s">
        <v>26</v>
      </c>
      <c r="B37" s="380">
        <v>496498</v>
      </c>
      <c r="C37" s="380" t="s">
        <v>2966</v>
      </c>
      <c r="D37" s="381">
        <v>1275324</v>
      </c>
      <c r="E37" s="382">
        <v>43190</v>
      </c>
      <c r="F37" s="383">
        <v>43191</v>
      </c>
      <c r="G37" s="384" t="s">
        <v>28</v>
      </c>
      <c r="H37" s="385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399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399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358"/>
      <c r="L66" s="482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303">
        <v>498217</v>
      </c>
      <c r="C91" s="303" t="s">
        <v>3009</v>
      </c>
      <c r="D91" s="304">
        <v>1284039</v>
      </c>
      <c r="E91" s="305">
        <v>43199</v>
      </c>
      <c r="F91" s="306">
        <v>43202</v>
      </c>
      <c r="G91" s="307" t="s">
        <v>28</v>
      </c>
      <c r="H91" s="308">
        <v>12150</v>
      </c>
    </row>
    <row r="92" s="1" customFormat="1" spans="1:8">
      <c r="A92" s="30" t="s">
        <v>26</v>
      </c>
      <c r="B92" s="303">
        <v>498218</v>
      </c>
      <c r="C92" s="303" t="s">
        <v>3010</v>
      </c>
      <c r="D92" s="304">
        <v>1284039</v>
      </c>
      <c r="E92" s="305">
        <v>43199</v>
      </c>
      <c r="F92" s="306">
        <v>43202</v>
      </c>
      <c r="G92" s="307" t="s">
        <v>28</v>
      </c>
      <c r="H92" s="308">
        <v>12150</v>
      </c>
    </row>
    <row r="93" s="1" customFormat="1" spans="1:8">
      <c r="A93" s="30" t="s">
        <v>26</v>
      </c>
      <c r="B93" s="303">
        <v>498219</v>
      </c>
      <c r="C93" s="303" t="s">
        <v>3011</v>
      </c>
      <c r="D93" s="304">
        <v>1284039</v>
      </c>
      <c r="E93" s="305">
        <v>43199</v>
      </c>
      <c r="F93" s="306">
        <v>43202</v>
      </c>
      <c r="G93" s="307" t="s">
        <v>28</v>
      </c>
      <c r="H93" s="308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97">
        <v>498254</v>
      </c>
      <c r="C97" s="297" t="s">
        <v>3014</v>
      </c>
      <c r="D97" s="298">
        <v>1271091</v>
      </c>
      <c r="E97" s="299">
        <v>43197</v>
      </c>
      <c r="F97" s="300">
        <v>43202</v>
      </c>
      <c r="G97" s="301" t="s">
        <v>28</v>
      </c>
      <c r="H97" s="302">
        <v>21825</v>
      </c>
    </row>
    <row r="98" s="1" customFormat="1" spans="1:8">
      <c r="A98" s="30" t="s">
        <v>26</v>
      </c>
      <c r="B98" s="297">
        <v>498255</v>
      </c>
      <c r="C98" s="297" t="s">
        <v>3015</v>
      </c>
      <c r="D98" s="298">
        <v>1271091</v>
      </c>
      <c r="E98" s="299">
        <v>43197</v>
      </c>
      <c r="F98" s="300">
        <v>43202</v>
      </c>
      <c r="G98" s="301" t="s">
        <v>28</v>
      </c>
      <c r="H98" s="302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380">
        <v>498526</v>
      </c>
      <c r="C108" s="380" t="s">
        <v>3022</v>
      </c>
      <c r="D108" s="381">
        <v>1269007</v>
      </c>
      <c r="E108" s="382">
        <v>43202</v>
      </c>
      <c r="F108" s="383">
        <v>43204</v>
      </c>
      <c r="G108" s="384" t="s">
        <v>28</v>
      </c>
      <c r="H108" s="385">
        <v>8730</v>
      </c>
    </row>
    <row r="109" s="1" customFormat="1" spans="1:8">
      <c r="A109" s="30" t="s">
        <v>26</v>
      </c>
      <c r="B109" s="380">
        <v>498527</v>
      </c>
      <c r="C109" s="380" t="s">
        <v>3023</v>
      </c>
      <c r="D109" s="381">
        <v>1269007</v>
      </c>
      <c r="E109" s="382">
        <v>43202</v>
      </c>
      <c r="F109" s="383">
        <v>43204</v>
      </c>
      <c r="G109" s="384" t="s">
        <v>28</v>
      </c>
      <c r="H109" s="385">
        <v>8730</v>
      </c>
    </row>
    <row r="110" s="1" customFormat="1" spans="1:8">
      <c r="A110" s="30" t="s">
        <v>26</v>
      </c>
      <c r="B110" s="380">
        <v>498528</v>
      </c>
      <c r="C110" s="380" t="s">
        <v>3024</v>
      </c>
      <c r="D110" s="381">
        <v>1269007</v>
      </c>
      <c r="E110" s="382">
        <v>43202</v>
      </c>
      <c r="F110" s="383">
        <v>43204</v>
      </c>
      <c r="G110" s="384" t="s">
        <v>28</v>
      </c>
      <c r="H110" s="385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303">
        <v>498703</v>
      </c>
      <c r="C117" s="303" t="s">
        <v>571</v>
      </c>
      <c r="D117" s="304">
        <v>1271540</v>
      </c>
      <c r="E117" s="305">
        <v>43201</v>
      </c>
      <c r="F117" s="306">
        <v>43205</v>
      </c>
      <c r="G117" s="307" t="s">
        <v>28</v>
      </c>
      <c r="H117" s="308">
        <v>17460</v>
      </c>
    </row>
    <row r="118" s="1" customFormat="1" spans="1:8">
      <c r="A118" s="30" t="s">
        <v>26</v>
      </c>
      <c r="B118" s="303">
        <v>498704</v>
      </c>
      <c r="C118" s="478" t="s">
        <v>3031</v>
      </c>
      <c r="D118" s="304">
        <v>1271540</v>
      </c>
      <c r="E118" s="305">
        <v>43201</v>
      </c>
      <c r="F118" s="306">
        <v>43205</v>
      </c>
      <c r="G118" s="307" t="s">
        <v>28</v>
      </c>
      <c r="H118" s="308">
        <v>17460</v>
      </c>
    </row>
    <row r="119" s="1" customFormat="1" spans="1:8">
      <c r="A119" s="30" t="s">
        <v>26</v>
      </c>
      <c r="B119" s="303">
        <v>498705</v>
      </c>
      <c r="C119" s="478" t="s">
        <v>290</v>
      </c>
      <c r="D119" s="304">
        <v>1271540</v>
      </c>
      <c r="E119" s="305">
        <v>43201</v>
      </c>
      <c r="F119" s="306">
        <v>43205</v>
      </c>
      <c r="G119" s="307" t="s">
        <v>28</v>
      </c>
      <c r="H119" s="308">
        <v>17460</v>
      </c>
    </row>
    <row r="120" s="1" customFormat="1" spans="1:8">
      <c r="A120" s="30" t="s">
        <v>26</v>
      </c>
      <c r="B120" s="303">
        <v>498706</v>
      </c>
      <c r="C120" s="478" t="s">
        <v>1915</v>
      </c>
      <c r="D120" s="304">
        <v>1271540</v>
      </c>
      <c r="E120" s="305">
        <v>43201</v>
      </c>
      <c r="F120" s="306">
        <v>43205</v>
      </c>
      <c r="G120" s="307" t="s">
        <v>28</v>
      </c>
      <c r="H120" s="308">
        <v>17460</v>
      </c>
    </row>
    <row r="121" s="1" customFormat="1" spans="1:8">
      <c r="A121" s="30" t="s">
        <v>26</v>
      </c>
      <c r="B121" s="30">
        <v>498712</v>
      </c>
      <c r="C121" s="479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479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480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480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479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479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479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481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399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399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399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273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55"/>
      <c r="D138" s="71"/>
      <c r="E138" s="72"/>
      <c r="F138" s="73"/>
      <c r="G138" s="74" t="s">
        <v>80</v>
      </c>
      <c r="H138" s="75">
        <f>SUM(H22:H137)</f>
        <v>1409042</v>
      </c>
      <c r="I138" s="483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74" t="s">
        <v>423</v>
      </c>
      <c r="B141" s="90"/>
      <c r="C141" s="175" t="s">
        <v>424</v>
      </c>
      <c r="D141" s="175" t="s">
        <v>424</v>
      </c>
      <c r="E141" s="175" t="s">
        <v>424</v>
      </c>
      <c r="F141" s="175" t="s">
        <v>424</v>
      </c>
      <c r="G141" s="175" t="s">
        <v>424</v>
      </c>
      <c r="H141" s="176" t="s">
        <v>90</v>
      </c>
    </row>
    <row r="142" customFormat="1" ht="12" customHeight="1" spans="1:8">
      <c r="A142" s="177" t="s">
        <v>425</v>
      </c>
      <c r="B142" s="177"/>
      <c r="C142" s="178" t="s">
        <v>85</v>
      </c>
      <c r="D142" s="179" t="s">
        <v>86</v>
      </c>
      <c r="E142" s="179" t="s">
        <v>87</v>
      </c>
      <c r="F142" s="179" t="s">
        <v>88</v>
      </c>
      <c r="G142" s="179" t="s">
        <v>89</v>
      </c>
      <c r="H142" s="375" t="s">
        <v>426</v>
      </c>
    </row>
    <row r="143" customFormat="1" ht="13.5" spans="1:8">
      <c r="A143" s="181">
        <f>H138</f>
        <v>1409042</v>
      </c>
      <c r="B143" s="93"/>
      <c r="C143" s="181">
        <v>0</v>
      </c>
      <c r="D143" s="181">
        <v>0</v>
      </c>
      <c r="E143" s="181">
        <v>0</v>
      </c>
      <c r="F143" s="181">
        <v>0</v>
      </c>
      <c r="G143" s="181">
        <v>0</v>
      </c>
      <c r="H143" s="376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183" t="s">
        <v>1157</v>
      </c>
    </row>
    <row r="149" customFormat="1" spans="3:4">
      <c r="C149" s="184"/>
      <c r="D149" s="184"/>
    </row>
    <row r="150" customFormat="1" ht="15.75" spans="3:3">
      <c r="C150" s="185" t="s">
        <v>1158</v>
      </c>
    </row>
    <row r="151" customFormat="1" spans="3:3">
      <c r="C151" s="186" t="s">
        <v>1207</v>
      </c>
    </row>
    <row r="152" customFormat="1" spans="3:4">
      <c r="C152" s="187" t="s">
        <v>1160</v>
      </c>
      <c r="D152" s="172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399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399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399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399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399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399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303">
        <v>499992</v>
      </c>
      <c r="C47" s="303" t="s">
        <v>3071</v>
      </c>
      <c r="D47" s="304">
        <v>1280445</v>
      </c>
      <c r="E47" s="305">
        <v>43209</v>
      </c>
      <c r="F47" s="306">
        <v>43213</v>
      </c>
      <c r="G47" s="307" t="s">
        <v>28</v>
      </c>
      <c r="H47" s="308">
        <v>14580</v>
      </c>
    </row>
    <row r="48" s="1" customFormat="1" spans="1:8">
      <c r="A48" s="30" t="s">
        <v>26</v>
      </c>
      <c r="B48" s="303">
        <v>499993</v>
      </c>
      <c r="C48" s="303" t="s">
        <v>3072</v>
      </c>
      <c r="D48" s="304">
        <v>1280445</v>
      </c>
      <c r="E48" s="305">
        <v>43209</v>
      </c>
      <c r="F48" s="306">
        <v>43213</v>
      </c>
      <c r="G48" s="307" t="s">
        <v>28</v>
      </c>
      <c r="H48" s="308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399"/>
    </row>
    <row r="56" s="1" customFormat="1" spans="1:8">
      <c r="A56" s="30" t="s">
        <v>26</v>
      </c>
      <c r="B56" s="380">
        <v>500182</v>
      </c>
      <c r="C56" s="380" t="s">
        <v>3078</v>
      </c>
      <c r="D56" s="381">
        <v>1291201</v>
      </c>
      <c r="E56" s="382">
        <v>43213</v>
      </c>
      <c r="F56" s="383">
        <v>43214</v>
      </c>
      <c r="G56" s="384" t="s">
        <v>28</v>
      </c>
      <c r="H56" s="385">
        <v>3450</v>
      </c>
    </row>
    <row r="57" s="1" customFormat="1" spans="1:8">
      <c r="A57" s="30" t="s">
        <v>26</v>
      </c>
      <c r="B57" s="380">
        <v>500183</v>
      </c>
      <c r="C57" s="380" t="s">
        <v>3079</v>
      </c>
      <c r="D57" s="381">
        <v>1291201</v>
      </c>
      <c r="E57" s="382">
        <v>43213</v>
      </c>
      <c r="F57" s="383">
        <v>43214</v>
      </c>
      <c r="G57" s="384" t="s">
        <v>28</v>
      </c>
      <c r="H57" s="385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97">
        <v>500492</v>
      </c>
      <c r="C86" s="297" t="s">
        <v>3102</v>
      </c>
      <c r="D86" s="298">
        <v>1295935</v>
      </c>
      <c r="E86" s="299">
        <v>43213</v>
      </c>
      <c r="F86" s="300">
        <v>43216</v>
      </c>
      <c r="G86" s="301" t="s">
        <v>28</v>
      </c>
      <c r="H86" s="302">
        <v>12112.5</v>
      </c>
    </row>
    <row r="87" s="1" customFormat="1" spans="1:8">
      <c r="A87" s="30" t="s">
        <v>26</v>
      </c>
      <c r="B87" s="297">
        <v>500493</v>
      </c>
      <c r="C87" s="297" t="s">
        <v>3103</v>
      </c>
      <c r="D87" s="298">
        <v>1295935</v>
      </c>
      <c r="E87" s="299">
        <v>43213</v>
      </c>
      <c r="F87" s="300">
        <v>43216</v>
      </c>
      <c r="G87" s="301" t="s">
        <v>28</v>
      </c>
      <c r="H87" s="302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92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97">
        <v>500996</v>
      </c>
      <c r="C122" s="297" t="s">
        <v>3133</v>
      </c>
      <c r="D122" s="298">
        <v>1285746</v>
      </c>
      <c r="E122" s="299">
        <v>43216</v>
      </c>
      <c r="F122" s="300">
        <v>43219</v>
      </c>
      <c r="G122" s="301" t="s">
        <v>28</v>
      </c>
      <c r="H122" s="302">
        <v>13095</v>
      </c>
    </row>
    <row r="123" s="1" customFormat="1" spans="1:8">
      <c r="A123" s="30" t="s">
        <v>26</v>
      </c>
      <c r="B123" s="297">
        <v>500997</v>
      </c>
      <c r="C123" s="297" t="s">
        <v>3134</v>
      </c>
      <c r="D123" s="298">
        <v>1285746</v>
      </c>
      <c r="E123" s="299">
        <v>43216</v>
      </c>
      <c r="F123" s="300">
        <v>43219</v>
      </c>
      <c r="G123" s="301" t="s">
        <v>28</v>
      </c>
      <c r="H123" s="302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399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399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273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55"/>
      <c r="D147" s="71"/>
      <c r="E147" s="72"/>
      <c r="F147" s="73"/>
      <c r="G147" s="74" t="s">
        <v>80</v>
      </c>
      <c r="H147" s="75">
        <f>SUM(H22:H146)</f>
        <v>1301724</v>
      </c>
      <c r="I147" s="296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96"/>
    </row>
    <row r="150" customFormat="1" ht="12" customHeight="1" spans="1:8">
      <c r="A150" s="174" t="s">
        <v>423</v>
      </c>
      <c r="B150" s="90"/>
      <c r="C150" s="175" t="s">
        <v>424</v>
      </c>
      <c r="D150" s="175" t="s">
        <v>424</v>
      </c>
      <c r="E150" s="175" t="s">
        <v>424</v>
      </c>
      <c r="F150" s="175" t="s">
        <v>424</v>
      </c>
      <c r="G150" s="175" t="s">
        <v>424</v>
      </c>
      <c r="H150" s="176" t="s">
        <v>90</v>
      </c>
    </row>
    <row r="151" customFormat="1" ht="12" customHeight="1" spans="1:8">
      <c r="A151" s="177" t="s">
        <v>425</v>
      </c>
      <c r="B151" s="177"/>
      <c r="C151" s="178" t="s">
        <v>85</v>
      </c>
      <c r="D151" s="179" t="s">
        <v>86</v>
      </c>
      <c r="E151" s="179" t="s">
        <v>87</v>
      </c>
      <c r="F151" s="179" t="s">
        <v>88</v>
      </c>
      <c r="G151" s="179" t="s">
        <v>89</v>
      </c>
      <c r="H151" s="375" t="s">
        <v>426</v>
      </c>
    </row>
    <row r="152" customFormat="1" ht="13.5" spans="1:8">
      <c r="A152" s="181">
        <f>H147</f>
        <v>1301724</v>
      </c>
      <c r="B152" s="93"/>
      <c r="C152" s="181">
        <v>0</v>
      </c>
      <c r="D152" s="181">
        <v>0</v>
      </c>
      <c r="E152" s="181">
        <v>0</v>
      </c>
      <c r="F152" s="181">
        <v>0</v>
      </c>
      <c r="G152" s="181">
        <v>0</v>
      </c>
      <c r="H152" s="376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183" t="s">
        <v>1157</v>
      </c>
    </row>
    <row r="158" customFormat="1" spans="3:4">
      <c r="C158" s="184"/>
      <c r="D158" s="184"/>
    </row>
    <row r="159" customFormat="1" ht="15.75" spans="3:3">
      <c r="C159" s="185" t="s">
        <v>1158</v>
      </c>
    </row>
    <row r="160" customFormat="1" spans="3:3">
      <c r="C160" s="186" t="s">
        <v>1207</v>
      </c>
    </row>
    <row r="161" customFormat="1" spans="3:4">
      <c r="C161" s="187" t="s">
        <v>1160</v>
      </c>
      <c r="D161" s="172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704" t="s">
        <v>9</v>
      </c>
      <c r="C14" s="12"/>
      <c r="D14" s="10"/>
      <c r="E14" s="2"/>
    </row>
    <row r="15" customFormat="1" spans="1:5">
      <c r="A15" s="4" t="s">
        <v>10</v>
      </c>
      <c r="B15" s="704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711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711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705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705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705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705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705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698" t="s">
        <v>262</v>
      </c>
      <c r="C37" s="699">
        <v>170118183623</v>
      </c>
      <c r="D37" s="276">
        <v>42808</v>
      </c>
      <c r="E37" s="277">
        <v>42809</v>
      </c>
      <c r="F37" s="278" t="s">
        <v>28</v>
      </c>
      <c r="G37" s="279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699">
        <v>170118183623</v>
      </c>
      <c r="D38" s="276">
        <v>42808</v>
      </c>
      <c r="E38" s="277">
        <v>42809</v>
      </c>
      <c r="F38" s="278" t="s">
        <v>28</v>
      </c>
      <c r="G38" s="279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699">
        <v>170118183623</v>
      </c>
      <c r="D39" s="276">
        <v>42808</v>
      </c>
      <c r="E39" s="277">
        <v>42809</v>
      </c>
      <c r="F39" s="278" t="s">
        <v>28</v>
      </c>
      <c r="G39" s="279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705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705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705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705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705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705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705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705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705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655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700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697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399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399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399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399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399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303">
        <v>501616</v>
      </c>
      <c r="C34" s="303" t="s">
        <v>3169</v>
      </c>
      <c r="D34" s="304">
        <v>1290485</v>
      </c>
      <c r="E34" s="305">
        <v>43221</v>
      </c>
      <c r="F34" s="306">
        <v>43222</v>
      </c>
      <c r="G34" s="307" t="s">
        <v>28</v>
      </c>
      <c r="H34" s="308">
        <v>3450</v>
      </c>
    </row>
    <row r="35" s="1" customFormat="1" spans="1:8">
      <c r="A35" s="30" t="s">
        <v>26</v>
      </c>
      <c r="B35" s="303">
        <v>501617</v>
      </c>
      <c r="C35" s="303" t="s">
        <v>3170</v>
      </c>
      <c r="D35" s="304">
        <v>1290485</v>
      </c>
      <c r="E35" s="305">
        <v>43221</v>
      </c>
      <c r="F35" s="306">
        <v>43222</v>
      </c>
      <c r="G35" s="307" t="s">
        <v>28</v>
      </c>
      <c r="H35" s="308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399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477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399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97">
        <v>502174</v>
      </c>
      <c r="C57" s="297" t="s">
        <v>3192</v>
      </c>
      <c r="D57" s="298">
        <v>1297055</v>
      </c>
      <c r="E57" s="299">
        <v>43223</v>
      </c>
      <c r="F57" s="300">
        <v>43225</v>
      </c>
      <c r="G57" s="301" t="s">
        <v>28</v>
      </c>
      <c r="H57" s="302">
        <v>8500</v>
      </c>
    </row>
    <row r="58" s="1" customFormat="1" spans="1:8">
      <c r="A58" s="30" t="s">
        <v>26</v>
      </c>
      <c r="B58" s="297">
        <v>502175</v>
      </c>
      <c r="C58" s="297" t="s">
        <v>3193</v>
      </c>
      <c r="D58" s="298">
        <v>1297055</v>
      </c>
      <c r="E58" s="299">
        <v>43223</v>
      </c>
      <c r="F58" s="300">
        <v>43225</v>
      </c>
      <c r="G58" s="301" t="s">
        <v>28</v>
      </c>
      <c r="H58" s="302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7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55"/>
      <c r="D107" s="71"/>
      <c r="E107" s="72"/>
      <c r="F107" s="73"/>
      <c r="G107" s="74" t="s">
        <v>80</v>
      </c>
      <c r="H107" s="75">
        <f>SUM(H22:H106)</f>
        <v>1058263.5</v>
      </c>
      <c r="I107" s="296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74" t="s">
        <v>423</v>
      </c>
      <c r="B110" s="90"/>
      <c r="C110" s="175" t="s">
        <v>424</v>
      </c>
      <c r="D110" s="175" t="s">
        <v>424</v>
      </c>
      <c r="E110" s="175" t="s">
        <v>424</v>
      </c>
      <c r="F110" s="175" t="s">
        <v>424</v>
      </c>
      <c r="G110" s="175" t="s">
        <v>424</v>
      </c>
      <c r="H110" s="176" t="s">
        <v>90</v>
      </c>
    </row>
    <row r="111" customFormat="1" ht="12" customHeight="1" spans="1:8">
      <c r="A111" s="177" t="s">
        <v>425</v>
      </c>
      <c r="B111" s="177"/>
      <c r="C111" s="178" t="s">
        <v>85</v>
      </c>
      <c r="D111" s="179" t="s">
        <v>86</v>
      </c>
      <c r="E111" s="179" t="s">
        <v>87</v>
      </c>
      <c r="F111" s="179" t="s">
        <v>88</v>
      </c>
      <c r="G111" s="179" t="s">
        <v>89</v>
      </c>
      <c r="H111" s="375" t="s">
        <v>426</v>
      </c>
    </row>
    <row r="112" customFormat="1" ht="13.5" spans="1:8">
      <c r="A112" s="181">
        <f>H107</f>
        <v>1058263.5</v>
      </c>
      <c r="B112" s="93"/>
      <c r="C112" s="181">
        <v>0</v>
      </c>
      <c r="D112" s="181">
        <v>0</v>
      </c>
      <c r="E112" s="181">
        <v>0</v>
      </c>
      <c r="F112" s="181">
        <v>0</v>
      </c>
      <c r="G112" s="181">
        <v>0</v>
      </c>
      <c r="H112" s="376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83" t="s">
        <v>1157</v>
      </c>
    </row>
    <row r="118" customFormat="1" spans="3:4">
      <c r="C118" s="184"/>
      <c r="D118" s="184"/>
    </row>
    <row r="119" customFormat="1" ht="15.75" spans="3:3">
      <c r="C119" s="185" t="s">
        <v>1158</v>
      </c>
    </row>
    <row r="120" customFormat="1" spans="3:3">
      <c r="C120" s="186" t="s">
        <v>1207</v>
      </c>
    </row>
    <row r="121" customFormat="1" spans="3:4">
      <c r="C121" s="187" t="s">
        <v>1160</v>
      </c>
      <c r="D121" s="172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399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399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399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399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399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303">
        <v>503179</v>
      </c>
      <c r="C40" s="303" t="s">
        <v>3255</v>
      </c>
      <c r="D40" s="304">
        <v>1290205</v>
      </c>
      <c r="E40" s="305">
        <v>43231</v>
      </c>
      <c r="F40" s="306">
        <v>43232</v>
      </c>
      <c r="G40" s="307" t="s">
        <v>28</v>
      </c>
      <c r="H40" s="308">
        <v>4250</v>
      </c>
      <c r="I40" s="399"/>
    </row>
    <row r="41" s="1" customFormat="1" spans="1:8">
      <c r="A41" s="30" t="s">
        <v>26</v>
      </c>
      <c r="B41" s="303">
        <v>503180</v>
      </c>
      <c r="C41" s="303" t="s">
        <v>3256</v>
      </c>
      <c r="D41" s="304">
        <v>1290205</v>
      </c>
      <c r="E41" s="305">
        <v>43231</v>
      </c>
      <c r="F41" s="306">
        <v>43232</v>
      </c>
      <c r="G41" s="307" t="s">
        <v>28</v>
      </c>
      <c r="H41" s="308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399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303">
        <v>503557</v>
      </c>
      <c r="C67" s="303" t="s">
        <v>3281</v>
      </c>
      <c r="D67" s="304">
        <v>1291033</v>
      </c>
      <c r="E67" s="305">
        <v>43229</v>
      </c>
      <c r="F67" s="306">
        <v>43235</v>
      </c>
      <c r="G67" s="307" t="s">
        <v>28</v>
      </c>
      <c r="H67" s="308">
        <v>18630</v>
      </c>
    </row>
    <row r="68" s="1" customFormat="1" spans="1:8">
      <c r="A68" s="30" t="s">
        <v>26</v>
      </c>
      <c r="B68" s="303">
        <v>503558</v>
      </c>
      <c r="C68" s="303" t="s">
        <v>3282</v>
      </c>
      <c r="D68" s="304">
        <v>1291033</v>
      </c>
      <c r="E68" s="305">
        <v>43229</v>
      </c>
      <c r="F68" s="306">
        <v>43235</v>
      </c>
      <c r="G68" s="307" t="s">
        <v>28</v>
      </c>
      <c r="H68" s="308">
        <v>18630</v>
      </c>
    </row>
    <row r="69" s="1" customFormat="1" spans="1:8">
      <c r="A69" s="30" t="s">
        <v>26</v>
      </c>
      <c r="B69" s="303">
        <v>503559</v>
      </c>
      <c r="C69" s="303" t="s">
        <v>3283</v>
      </c>
      <c r="D69" s="304">
        <v>1291033</v>
      </c>
      <c r="E69" s="305">
        <v>43229</v>
      </c>
      <c r="F69" s="306">
        <v>43235</v>
      </c>
      <c r="G69" s="307" t="s">
        <v>28</v>
      </c>
      <c r="H69" s="308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471">
        <v>503712</v>
      </c>
      <c r="C74" s="471" t="s">
        <v>3288</v>
      </c>
      <c r="D74" s="472">
        <v>1285195</v>
      </c>
      <c r="E74" s="473">
        <v>43231</v>
      </c>
      <c r="F74" s="474">
        <v>43237</v>
      </c>
      <c r="G74" s="475" t="s">
        <v>28</v>
      </c>
      <c r="H74" s="476">
        <v>21870</v>
      </c>
    </row>
    <row r="75" s="1" customFormat="1" spans="1:8">
      <c r="A75" s="30" t="s">
        <v>26</v>
      </c>
      <c r="B75" s="471">
        <v>503713</v>
      </c>
      <c r="C75" s="471" t="s">
        <v>3289</v>
      </c>
      <c r="D75" s="472">
        <v>1285195</v>
      </c>
      <c r="E75" s="473">
        <v>43231</v>
      </c>
      <c r="F75" s="474">
        <v>43237</v>
      </c>
      <c r="G75" s="475" t="s">
        <v>28</v>
      </c>
      <c r="H75" s="476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303">
        <v>503733</v>
      </c>
      <c r="C78" s="303" t="s">
        <v>839</v>
      </c>
      <c r="D78" s="304">
        <v>1300144</v>
      </c>
      <c r="E78" s="305">
        <v>43234</v>
      </c>
      <c r="F78" s="306">
        <v>43237</v>
      </c>
      <c r="G78" s="307" t="s">
        <v>28</v>
      </c>
      <c r="H78" s="308">
        <v>9832.5</v>
      </c>
    </row>
    <row r="79" s="1" customFormat="1" spans="1:8">
      <c r="A79" s="30" t="s">
        <v>26</v>
      </c>
      <c r="B79" s="303">
        <v>503734</v>
      </c>
      <c r="C79" s="303" t="s">
        <v>3291</v>
      </c>
      <c r="D79" s="304">
        <v>1300144</v>
      </c>
      <c r="E79" s="305">
        <v>43234</v>
      </c>
      <c r="F79" s="306">
        <v>43237</v>
      </c>
      <c r="G79" s="307" t="s">
        <v>28</v>
      </c>
      <c r="H79" s="308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303">
        <v>504009</v>
      </c>
      <c r="C105" s="303" t="s">
        <v>3315</v>
      </c>
      <c r="D105" s="304">
        <v>1306979</v>
      </c>
      <c r="E105" s="305">
        <v>43238</v>
      </c>
      <c r="F105" s="306">
        <v>43240</v>
      </c>
      <c r="G105" s="307" t="s">
        <v>28</v>
      </c>
      <c r="H105" s="308">
        <v>6900</v>
      </c>
    </row>
    <row r="106" s="1" customFormat="1" spans="1:8">
      <c r="A106" s="30" t="s">
        <v>26</v>
      </c>
      <c r="B106" s="303">
        <v>504010</v>
      </c>
      <c r="C106" s="303" t="s">
        <v>3316</v>
      </c>
      <c r="D106" s="304">
        <v>1306979</v>
      </c>
      <c r="E106" s="305">
        <v>43238</v>
      </c>
      <c r="F106" s="306">
        <v>43240</v>
      </c>
      <c r="G106" s="307" t="s">
        <v>28</v>
      </c>
      <c r="H106" s="308">
        <v>6900</v>
      </c>
    </row>
    <row r="107" s="1" customFormat="1" spans="1:8">
      <c r="A107" s="30" t="s">
        <v>26</v>
      </c>
      <c r="B107" s="303">
        <v>504011</v>
      </c>
      <c r="C107" s="303" t="s">
        <v>3317</v>
      </c>
      <c r="D107" s="304">
        <v>1306979</v>
      </c>
      <c r="E107" s="305">
        <v>43238</v>
      </c>
      <c r="F107" s="306">
        <v>43240</v>
      </c>
      <c r="G107" s="307" t="s">
        <v>28</v>
      </c>
      <c r="H107" s="308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97">
        <v>504225</v>
      </c>
      <c r="C119" s="297" t="s">
        <v>3328</v>
      </c>
      <c r="D119" s="298">
        <v>1301001</v>
      </c>
      <c r="E119" s="299">
        <v>43239</v>
      </c>
      <c r="F119" s="300">
        <v>43242</v>
      </c>
      <c r="G119" s="301" t="s">
        <v>28</v>
      </c>
      <c r="H119" s="302">
        <v>12112.5</v>
      </c>
    </row>
    <row r="120" s="1" customFormat="1" spans="1:8">
      <c r="A120" s="30" t="s">
        <v>26</v>
      </c>
      <c r="B120" s="297">
        <v>504226</v>
      </c>
      <c r="C120" s="297" t="s">
        <v>3329</v>
      </c>
      <c r="D120" s="298">
        <v>1301001</v>
      </c>
      <c r="E120" s="299">
        <v>43239</v>
      </c>
      <c r="F120" s="300">
        <v>43242</v>
      </c>
      <c r="G120" s="301" t="s">
        <v>28</v>
      </c>
      <c r="H120" s="302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273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55"/>
      <c r="D125" s="71"/>
      <c r="E125" s="72"/>
      <c r="F125" s="73"/>
      <c r="G125" s="74" t="s">
        <v>80</v>
      </c>
      <c r="H125" s="75">
        <f>SUM(H22:H124)</f>
        <v>1283536</v>
      </c>
      <c r="I125" s="296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74" t="s">
        <v>423</v>
      </c>
      <c r="B128" s="90"/>
      <c r="C128" s="175" t="s">
        <v>424</v>
      </c>
      <c r="D128" s="175" t="s">
        <v>424</v>
      </c>
      <c r="E128" s="175" t="s">
        <v>424</v>
      </c>
      <c r="F128" s="175" t="s">
        <v>424</v>
      </c>
      <c r="G128" s="175" t="s">
        <v>424</v>
      </c>
      <c r="H128" s="176" t="s">
        <v>90</v>
      </c>
    </row>
    <row r="129" customFormat="1" ht="12" customHeight="1" spans="1:8">
      <c r="A129" s="177" t="s">
        <v>425</v>
      </c>
      <c r="B129" s="177"/>
      <c r="C129" s="178" t="s">
        <v>85</v>
      </c>
      <c r="D129" s="179" t="s">
        <v>86</v>
      </c>
      <c r="E129" s="179" t="s">
        <v>87</v>
      </c>
      <c r="F129" s="179" t="s">
        <v>88</v>
      </c>
      <c r="G129" s="179" t="s">
        <v>89</v>
      </c>
      <c r="H129" s="375" t="s">
        <v>426</v>
      </c>
    </row>
    <row r="130" customFormat="1" ht="13.5" spans="1:8">
      <c r="A130" s="181">
        <f>H125</f>
        <v>1283536</v>
      </c>
      <c r="B130" s="93"/>
      <c r="C130" s="181">
        <v>0</v>
      </c>
      <c r="D130" s="181">
        <v>0</v>
      </c>
      <c r="E130" s="181">
        <v>0</v>
      </c>
      <c r="F130" s="181">
        <v>0</v>
      </c>
      <c r="G130" s="181">
        <v>0</v>
      </c>
      <c r="H130" s="376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183" t="s">
        <v>1157</v>
      </c>
    </row>
    <row r="136" customFormat="1" spans="3:4">
      <c r="C136" s="184"/>
      <c r="D136" s="184"/>
    </row>
    <row r="137" customFormat="1" ht="15.75" spans="3:3">
      <c r="C137" s="185" t="s">
        <v>1158</v>
      </c>
    </row>
    <row r="138" customFormat="1" spans="3:3">
      <c r="C138" s="186" t="s">
        <v>1207</v>
      </c>
    </row>
    <row r="139" customFormat="1" spans="3:4">
      <c r="C139" s="187" t="s">
        <v>1160</v>
      </c>
      <c r="D139" s="172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10" t="s">
        <v>23</v>
      </c>
      <c r="F1" s="31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399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399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399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399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399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399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97">
        <v>504572</v>
      </c>
      <c r="C28" s="297" t="s">
        <v>3358</v>
      </c>
      <c r="D28" s="298">
        <v>1303720</v>
      </c>
      <c r="E28" s="299">
        <v>43241</v>
      </c>
      <c r="F28" s="300">
        <v>43245</v>
      </c>
      <c r="G28" s="301" t="s">
        <v>28</v>
      </c>
      <c r="H28" s="302">
        <v>13110</v>
      </c>
    </row>
    <row r="29" s="1" customFormat="1" spans="1:8">
      <c r="A29" s="30" t="s">
        <v>26</v>
      </c>
      <c r="B29" s="297">
        <v>504573</v>
      </c>
      <c r="C29" s="297" t="s">
        <v>3359</v>
      </c>
      <c r="D29" s="298">
        <v>1303720</v>
      </c>
      <c r="E29" s="299">
        <v>43241</v>
      </c>
      <c r="F29" s="300">
        <v>43245</v>
      </c>
      <c r="G29" s="301" t="s">
        <v>28</v>
      </c>
      <c r="H29" s="302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399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380">
        <v>504904</v>
      </c>
      <c r="C37" s="380" t="s">
        <v>3367</v>
      </c>
      <c r="D37" s="381">
        <v>1303471</v>
      </c>
      <c r="E37" s="382">
        <v>43246</v>
      </c>
      <c r="F37" s="383">
        <v>43248</v>
      </c>
      <c r="G37" s="384" t="s">
        <v>28</v>
      </c>
      <c r="H37" s="385">
        <v>9832.5</v>
      </c>
    </row>
    <row r="38" s="1" customFormat="1" spans="1:8">
      <c r="A38" s="30" t="s">
        <v>26</v>
      </c>
      <c r="B38" s="380">
        <v>504905</v>
      </c>
      <c r="C38" s="380" t="s">
        <v>3368</v>
      </c>
      <c r="D38" s="381">
        <v>1303471</v>
      </c>
      <c r="E38" s="382">
        <v>43246</v>
      </c>
      <c r="F38" s="383">
        <v>43248</v>
      </c>
      <c r="G38" s="384" t="s">
        <v>28</v>
      </c>
      <c r="H38" s="385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303">
        <v>505023</v>
      </c>
      <c r="C45" s="303" t="s">
        <v>3375</v>
      </c>
      <c r="D45" s="304">
        <v>1297796</v>
      </c>
      <c r="E45" s="305">
        <v>43247</v>
      </c>
      <c r="F45" s="306">
        <v>43249</v>
      </c>
      <c r="G45" s="307" t="s">
        <v>28</v>
      </c>
      <c r="H45" s="308">
        <v>8500</v>
      </c>
    </row>
    <row r="46" s="1" customFormat="1" spans="1:8">
      <c r="A46" s="30" t="s">
        <v>26</v>
      </c>
      <c r="B46" s="303">
        <v>505024</v>
      </c>
      <c r="C46" s="303" t="s">
        <v>3376</v>
      </c>
      <c r="D46" s="304">
        <v>1297796</v>
      </c>
      <c r="E46" s="305">
        <v>43247</v>
      </c>
      <c r="F46" s="306">
        <v>43249</v>
      </c>
      <c r="G46" s="307" t="s">
        <v>28</v>
      </c>
      <c r="H46" s="308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97">
        <v>505312</v>
      </c>
      <c r="C59" s="297" t="s">
        <v>3388</v>
      </c>
      <c r="D59" s="298">
        <v>1293828</v>
      </c>
      <c r="E59" s="299">
        <v>43249</v>
      </c>
      <c r="F59" s="300">
        <v>43252</v>
      </c>
      <c r="G59" s="301" t="s">
        <v>28</v>
      </c>
      <c r="H59" s="302">
        <v>12112.5</v>
      </c>
    </row>
    <row r="60" s="1" customFormat="1" spans="1:8">
      <c r="A60" s="30" t="s">
        <v>26</v>
      </c>
      <c r="B60" s="297">
        <v>505313</v>
      </c>
      <c r="C60" s="297" t="s">
        <v>3378</v>
      </c>
      <c r="D60" s="298">
        <v>1293828</v>
      </c>
      <c r="E60" s="299">
        <v>43249</v>
      </c>
      <c r="F60" s="300">
        <v>43252</v>
      </c>
      <c r="G60" s="301" t="s">
        <v>28</v>
      </c>
      <c r="H60" s="302">
        <v>12112.5</v>
      </c>
    </row>
    <row r="61" s="1" customFormat="1" spans="1:8">
      <c r="A61" s="30" t="s">
        <v>26</v>
      </c>
      <c r="B61" s="297">
        <v>505314</v>
      </c>
      <c r="C61" s="297" t="s">
        <v>3389</v>
      </c>
      <c r="D61" s="298">
        <v>1293828</v>
      </c>
      <c r="E61" s="299">
        <v>43249</v>
      </c>
      <c r="F61" s="300">
        <v>43252</v>
      </c>
      <c r="G61" s="301" t="s">
        <v>28</v>
      </c>
      <c r="H61" s="302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380">
        <v>505682</v>
      </c>
      <c r="C81" s="380" t="s">
        <v>3407</v>
      </c>
      <c r="D81" s="381">
        <v>1289438</v>
      </c>
      <c r="E81" s="382">
        <v>43254</v>
      </c>
      <c r="F81" s="383">
        <v>43255</v>
      </c>
      <c r="G81" s="384" t="s">
        <v>28</v>
      </c>
      <c r="H81" s="385">
        <v>3450</v>
      </c>
    </row>
    <row r="82" s="1" customFormat="1" spans="1:8">
      <c r="A82" s="30" t="s">
        <v>26</v>
      </c>
      <c r="B82" s="380">
        <v>505683</v>
      </c>
      <c r="C82" s="380" t="s">
        <v>3408</v>
      </c>
      <c r="D82" s="381">
        <v>1289438</v>
      </c>
      <c r="E82" s="382">
        <v>43254</v>
      </c>
      <c r="F82" s="383">
        <v>43255</v>
      </c>
      <c r="G82" s="384" t="s">
        <v>28</v>
      </c>
      <c r="H82" s="385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273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55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74" t="s">
        <v>423</v>
      </c>
      <c r="B108" s="90"/>
      <c r="C108" s="175" t="s">
        <v>424</v>
      </c>
      <c r="D108" s="175" t="s">
        <v>424</v>
      </c>
      <c r="E108" s="175" t="s">
        <v>424</v>
      </c>
      <c r="F108" s="175" t="s">
        <v>424</v>
      </c>
      <c r="G108" s="175" t="s">
        <v>424</v>
      </c>
      <c r="H108" s="176" t="s">
        <v>90</v>
      </c>
    </row>
    <row r="109" ht="12" customHeight="1" spans="1:8">
      <c r="A109" s="177" t="s">
        <v>425</v>
      </c>
      <c r="B109" s="177"/>
      <c r="C109" s="178" t="s">
        <v>85</v>
      </c>
      <c r="D109" s="179" t="s">
        <v>86</v>
      </c>
      <c r="E109" s="179" t="s">
        <v>87</v>
      </c>
      <c r="F109" s="179" t="s">
        <v>88</v>
      </c>
      <c r="G109" s="179" t="s">
        <v>89</v>
      </c>
      <c r="H109" s="375" t="s">
        <v>426</v>
      </c>
    </row>
    <row r="110" ht="13.5" spans="1:8">
      <c r="A110" s="181">
        <f>H105</f>
        <v>1053499</v>
      </c>
      <c r="B110" s="93"/>
      <c r="C110" s="181">
        <v>0</v>
      </c>
      <c r="D110" s="181">
        <v>0</v>
      </c>
      <c r="E110" s="181">
        <v>0</v>
      </c>
      <c r="F110" s="181">
        <v>0</v>
      </c>
      <c r="G110" s="181">
        <v>0</v>
      </c>
      <c r="H110" s="376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183" t="s">
        <v>1157</v>
      </c>
    </row>
    <row r="116" customFormat="1" spans="3:4">
      <c r="C116" s="184"/>
      <c r="D116" s="184"/>
    </row>
    <row r="117" customFormat="1" ht="15.75" spans="3:3">
      <c r="C117" s="185" t="s">
        <v>1158</v>
      </c>
    </row>
    <row r="118" customFormat="1" spans="3:3">
      <c r="C118" s="186" t="s">
        <v>1207</v>
      </c>
    </row>
    <row r="119" customFormat="1" spans="3:4">
      <c r="C119" s="187" t="s">
        <v>1160</v>
      </c>
      <c r="D119" s="172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39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97">
        <v>506067</v>
      </c>
      <c r="C22" s="297" t="s">
        <v>3427</v>
      </c>
      <c r="D22" s="298">
        <v>1309928</v>
      </c>
      <c r="E22" s="299">
        <v>43255</v>
      </c>
      <c r="F22" s="300">
        <v>43258</v>
      </c>
      <c r="G22" s="301" t="s">
        <v>28</v>
      </c>
      <c r="H22" s="302">
        <v>12112.5</v>
      </c>
    </row>
    <row r="23" s="1" customFormat="1" spans="1:8">
      <c r="A23" s="30" t="s">
        <v>26</v>
      </c>
      <c r="B23" s="297">
        <v>506068</v>
      </c>
      <c r="C23" s="297" t="s">
        <v>3428</v>
      </c>
      <c r="D23" s="298">
        <v>1309928</v>
      </c>
      <c r="E23" s="299">
        <v>43255</v>
      </c>
      <c r="F23" s="300">
        <v>43258</v>
      </c>
      <c r="G23" s="301" t="s">
        <v>28</v>
      </c>
      <c r="H23" s="302">
        <v>12112.5</v>
      </c>
    </row>
    <row r="24" s="1" customFormat="1" spans="1:8">
      <c r="A24" s="30" t="s">
        <v>26</v>
      </c>
      <c r="B24" s="297">
        <v>506069</v>
      </c>
      <c r="C24" s="297" t="s">
        <v>3429</v>
      </c>
      <c r="D24" s="298">
        <v>1309928</v>
      </c>
      <c r="E24" s="299">
        <v>43255</v>
      </c>
      <c r="F24" s="300">
        <v>43258</v>
      </c>
      <c r="G24" s="301" t="s">
        <v>28</v>
      </c>
      <c r="H24" s="302">
        <v>12112.5</v>
      </c>
    </row>
    <row r="25" s="1" customFormat="1" spans="1:8">
      <c r="A25" s="30" t="s">
        <v>26</v>
      </c>
      <c r="B25" s="297">
        <v>506070</v>
      </c>
      <c r="C25" s="297" t="s">
        <v>3430</v>
      </c>
      <c r="D25" s="298">
        <v>1309928</v>
      </c>
      <c r="E25" s="299">
        <v>43255</v>
      </c>
      <c r="F25" s="300">
        <v>43258</v>
      </c>
      <c r="G25" s="301" t="s">
        <v>28</v>
      </c>
      <c r="H25" s="302">
        <v>12112.5</v>
      </c>
    </row>
    <row r="26" s="1" customFormat="1" spans="1:8">
      <c r="A26" s="30" t="s">
        <v>26</v>
      </c>
      <c r="B26" s="297">
        <v>506071</v>
      </c>
      <c r="C26" s="297" t="s">
        <v>3431</v>
      </c>
      <c r="D26" s="298">
        <v>1309928</v>
      </c>
      <c r="E26" s="299">
        <v>43255</v>
      </c>
      <c r="F26" s="300">
        <v>43258</v>
      </c>
      <c r="G26" s="301" t="s">
        <v>28</v>
      </c>
      <c r="H26" s="302">
        <v>12112.5</v>
      </c>
    </row>
    <row r="27" s="1" customFormat="1" spans="1:8">
      <c r="A27" s="30" t="s">
        <v>26</v>
      </c>
      <c r="B27" s="297">
        <v>506072</v>
      </c>
      <c r="C27" s="297" t="s">
        <v>3432</v>
      </c>
      <c r="D27" s="298">
        <v>1309928</v>
      </c>
      <c r="E27" s="299">
        <v>43255</v>
      </c>
      <c r="F27" s="300">
        <v>43258</v>
      </c>
      <c r="G27" s="301" t="s">
        <v>28</v>
      </c>
      <c r="H27" s="302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399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399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399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399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399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380">
        <v>506226</v>
      </c>
      <c r="C37" s="380" t="s">
        <v>3441</v>
      </c>
      <c r="D37" s="381">
        <v>1310185</v>
      </c>
      <c r="E37" s="382">
        <v>43257</v>
      </c>
      <c r="F37" s="383">
        <v>43259</v>
      </c>
      <c r="G37" s="384" t="s">
        <v>28</v>
      </c>
      <c r="H37" s="385">
        <v>8500</v>
      </c>
    </row>
    <row r="38" s="1" customFormat="1" spans="1:8">
      <c r="A38" s="30" t="s">
        <v>26</v>
      </c>
      <c r="B38" s="380">
        <v>506232</v>
      </c>
      <c r="C38" s="380" t="s">
        <v>3442</v>
      </c>
      <c r="D38" s="381">
        <v>1310185</v>
      </c>
      <c r="E38" s="382">
        <v>43257</v>
      </c>
      <c r="F38" s="383">
        <v>43259</v>
      </c>
      <c r="G38" s="384" t="s">
        <v>28</v>
      </c>
      <c r="H38" s="385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399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303">
        <v>506472</v>
      </c>
      <c r="C52" s="303" t="s">
        <v>3454</v>
      </c>
      <c r="D52" s="304">
        <v>1296871</v>
      </c>
      <c r="E52" s="305">
        <v>43259</v>
      </c>
      <c r="F52" s="306">
        <v>43261</v>
      </c>
      <c r="G52" s="307" t="s">
        <v>28</v>
      </c>
      <c r="H52" s="308">
        <v>6900</v>
      </c>
    </row>
    <row r="53" s="1" customFormat="1" spans="1:8">
      <c r="A53" s="30" t="s">
        <v>26</v>
      </c>
      <c r="B53" s="303">
        <v>506473</v>
      </c>
      <c r="C53" s="303" t="s">
        <v>3455</v>
      </c>
      <c r="D53" s="304">
        <v>1296871</v>
      </c>
      <c r="E53" s="305">
        <v>43259</v>
      </c>
      <c r="F53" s="306">
        <v>43261</v>
      </c>
      <c r="G53" s="307" t="s">
        <v>28</v>
      </c>
      <c r="H53" s="308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399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97">
        <v>506745</v>
      </c>
      <c r="C73" s="297" t="s">
        <v>1785</v>
      </c>
      <c r="D73" s="298">
        <v>1300914</v>
      </c>
      <c r="E73" s="299">
        <v>43261</v>
      </c>
      <c r="F73" s="300">
        <v>43263</v>
      </c>
      <c r="G73" s="301" t="s">
        <v>28</v>
      </c>
      <c r="H73" s="302">
        <v>6900</v>
      </c>
    </row>
    <row r="74" s="1" customFormat="1" spans="1:8">
      <c r="A74" s="30" t="s">
        <v>26</v>
      </c>
      <c r="B74" s="297">
        <v>506746</v>
      </c>
      <c r="C74" s="297" t="s">
        <v>3474</v>
      </c>
      <c r="D74" s="298">
        <v>1300914</v>
      </c>
      <c r="E74" s="299">
        <v>43261</v>
      </c>
      <c r="F74" s="300">
        <v>43263</v>
      </c>
      <c r="G74" s="301" t="s">
        <v>28</v>
      </c>
      <c r="H74" s="302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465" t="s">
        <v>26</v>
      </c>
      <c r="B87" s="465">
        <v>506923</v>
      </c>
      <c r="C87" s="465" t="s">
        <v>3486</v>
      </c>
      <c r="D87" s="466">
        <v>1312930</v>
      </c>
      <c r="E87" s="467">
        <v>43261</v>
      </c>
      <c r="F87" s="468">
        <v>43264</v>
      </c>
      <c r="G87" s="469" t="s">
        <v>28</v>
      </c>
      <c r="H87" s="470">
        <v>12112.5</v>
      </c>
    </row>
    <row r="88" s="1" customFormat="1" spans="1:8">
      <c r="A88" s="465" t="s">
        <v>26</v>
      </c>
      <c r="B88" s="465">
        <v>506928</v>
      </c>
      <c r="C88" s="465" t="s">
        <v>3487</v>
      </c>
      <c r="D88" s="466">
        <v>1306963</v>
      </c>
      <c r="E88" s="467">
        <v>43261</v>
      </c>
      <c r="F88" s="468">
        <v>43264</v>
      </c>
      <c r="G88" s="469" t="s">
        <v>28</v>
      </c>
      <c r="H88" s="470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97">
        <v>507594</v>
      </c>
      <c r="C136" s="297" t="s">
        <v>3531</v>
      </c>
      <c r="D136" s="298">
        <v>1294044</v>
      </c>
      <c r="E136" s="299">
        <v>43264</v>
      </c>
      <c r="F136" s="300">
        <v>43268</v>
      </c>
      <c r="G136" s="301" t="s">
        <v>28</v>
      </c>
      <c r="H136" s="302">
        <v>16150</v>
      </c>
    </row>
    <row r="137" s="1" customFormat="1" spans="1:8">
      <c r="A137" s="30" t="s">
        <v>26</v>
      </c>
      <c r="B137" s="297">
        <v>507595</v>
      </c>
      <c r="C137" s="297" t="s">
        <v>3532</v>
      </c>
      <c r="D137" s="298">
        <v>1294044</v>
      </c>
      <c r="E137" s="299">
        <v>43264</v>
      </c>
      <c r="F137" s="300">
        <v>43268</v>
      </c>
      <c r="G137" s="301" t="s">
        <v>28</v>
      </c>
      <c r="H137" s="302">
        <v>16150</v>
      </c>
    </row>
    <row r="138" s="1" customFormat="1" spans="1:8">
      <c r="A138" s="30" t="s">
        <v>26</v>
      </c>
      <c r="B138" s="297">
        <v>507596</v>
      </c>
      <c r="C138" s="297" t="s">
        <v>3533</v>
      </c>
      <c r="D138" s="298">
        <v>1294044</v>
      </c>
      <c r="E138" s="299">
        <v>43264</v>
      </c>
      <c r="F138" s="300">
        <v>43268</v>
      </c>
      <c r="G138" s="301" t="s">
        <v>28</v>
      </c>
      <c r="H138" s="302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380">
        <v>507770</v>
      </c>
      <c r="C147" s="380" t="s">
        <v>3540</v>
      </c>
      <c r="D147" s="381">
        <v>1293323</v>
      </c>
      <c r="E147" s="382">
        <v>43266</v>
      </c>
      <c r="F147" s="383">
        <v>43269</v>
      </c>
      <c r="G147" s="384" t="s">
        <v>28</v>
      </c>
      <c r="H147" s="385">
        <v>9832.5</v>
      </c>
    </row>
    <row r="148" s="1" customFormat="1" spans="1:8">
      <c r="A148" s="30" t="s">
        <v>26</v>
      </c>
      <c r="B148" s="380">
        <v>507771</v>
      </c>
      <c r="C148" s="380" t="s">
        <v>3541</v>
      </c>
      <c r="D148" s="381">
        <v>1293323</v>
      </c>
      <c r="E148" s="382">
        <v>43266</v>
      </c>
      <c r="F148" s="383">
        <v>43269</v>
      </c>
      <c r="G148" s="384" t="s">
        <v>28</v>
      </c>
      <c r="H148" s="385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471">
        <v>507954</v>
      </c>
      <c r="C164" s="471" t="s">
        <v>3554</v>
      </c>
      <c r="D164" s="472">
        <v>1307817</v>
      </c>
      <c r="E164" s="473">
        <v>43268</v>
      </c>
      <c r="F164" s="474">
        <v>43270</v>
      </c>
      <c r="G164" s="475" t="s">
        <v>28</v>
      </c>
      <c r="H164" s="476">
        <v>8500</v>
      </c>
    </row>
    <row r="165" s="1" customFormat="1" spans="1:8">
      <c r="A165" s="30" t="s">
        <v>26</v>
      </c>
      <c r="B165" s="471">
        <v>507955</v>
      </c>
      <c r="C165" s="471" t="s">
        <v>2201</v>
      </c>
      <c r="D165" s="472">
        <v>1307817</v>
      </c>
      <c r="E165" s="473">
        <v>43268</v>
      </c>
      <c r="F165" s="474">
        <v>43270</v>
      </c>
      <c r="G165" s="475" t="s">
        <v>28</v>
      </c>
      <c r="H165" s="476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273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55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74" t="s">
        <v>423</v>
      </c>
      <c r="B181" s="90"/>
      <c r="C181" s="175" t="s">
        <v>424</v>
      </c>
      <c r="D181" s="175" t="s">
        <v>424</v>
      </c>
      <c r="E181" s="175" t="s">
        <v>424</v>
      </c>
      <c r="F181" s="175" t="s">
        <v>424</v>
      </c>
      <c r="G181" s="175" t="s">
        <v>424</v>
      </c>
      <c r="H181" s="176" t="s">
        <v>90</v>
      </c>
    </row>
    <row r="182" ht="12" customHeight="1" spans="1:8">
      <c r="A182" s="177" t="s">
        <v>425</v>
      </c>
      <c r="B182" s="177"/>
      <c r="C182" s="178" t="s">
        <v>85</v>
      </c>
      <c r="D182" s="179" t="s">
        <v>86</v>
      </c>
      <c r="E182" s="179" t="s">
        <v>87</v>
      </c>
      <c r="F182" s="179" t="s">
        <v>88</v>
      </c>
      <c r="G182" s="179" t="s">
        <v>89</v>
      </c>
      <c r="H182" s="375" t="s">
        <v>426</v>
      </c>
    </row>
    <row r="183" ht="13.5" spans="1:8">
      <c r="A183" s="181">
        <f>H178</f>
        <v>1621425</v>
      </c>
      <c r="B183" s="93"/>
      <c r="C183" s="181">
        <v>0</v>
      </c>
      <c r="D183" s="181">
        <v>0</v>
      </c>
      <c r="E183" s="181">
        <v>0</v>
      </c>
      <c r="F183" s="181">
        <v>0</v>
      </c>
      <c r="G183" s="181">
        <v>0</v>
      </c>
      <c r="H183" s="376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183" t="s">
        <v>1157</v>
      </c>
    </row>
    <row r="189" customFormat="1" spans="3:4">
      <c r="C189" s="184"/>
      <c r="D189" s="184"/>
    </row>
    <row r="190" customFormat="1" ht="15.75" spans="3:3">
      <c r="C190" s="185" t="s">
        <v>1158</v>
      </c>
    </row>
    <row r="191" customFormat="1" spans="3:3">
      <c r="C191" s="186" t="s">
        <v>1207</v>
      </c>
    </row>
    <row r="192" customFormat="1" spans="3:4">
      <c r="C192" s="187" t="s">
        <v>1160</v>
      </c>
      <c r="D192" s="172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99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397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97">
        <v>508266</v>
      </c>
      <c r="C26" s="297" t="s">
        <v>3570</v>
      </c>
      <c r="D26" s="298">
        <v>1295850</v>
      </c>
      <c r="E26" s="299">
        <v>43269</v>
      </c>
      <c r="F26" s="300">
        <v>43272</v>
      </c>
      <c r="G26" s="301" t="s">
        <v>28</v>
      </c>
      <c r="H26" s="302">
        <v>12112.5</v>
      </c>
    </row>
    <row r="27" s="1" customFormat="1" spans="1:8">
      <c r="A27" s="30" t="s">
        <v>26</v>
      </c>
      <c r="B27" s="297">
        <v>508268</v>
      </c>
      <c r="C27" s="297" t="s">
        <v>3571</v>
      </c>
      <c r="D27" s="298">
        <v>1295850</v>
      </c>
      <c r="E27" s="299">
        <v>43269</v>
      </c>
      <c r="F27" s="300">
        <v>43272</v>
      </c>
      <c r="G27" s="301" t="s">
        <v>28</v>
      </c>
      <c r="H27" s="302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380">
        <v>508431</v>
      </c>
      <c r="C37" s="380" t="s">
        <v>3580</v>
      </c>
      <c r="D37" s="381">
        <v>1300915</v>
      </c>
      <c r="E37" s="382">
        <v>43269</v>
      </c>
      <c r="F37" s="383">
        <v>43273</v>
      </c>
      <c r="G37" s="384" t="s">
        <v>28</v>
      </c>
      <c r="H37" s="385">
        <v>13110</v>
      </c>
    </row>
    <row r="38" s="1" customFormat="1" spans="1:8">
      <c r="A38" s="30" t="s">
        <v>26</v>
      </c>
      <c r="B38" s="380">
        <v>508432</v>
      </c>
      <c r="C38" s="380" t="s">
        <v>3581</v>
      </c>
      <c r="D38" s="381">
        <v>1300915</v>
      </c>
      <c r="E38" s="382">
        <v>43269</v>
      </c>
      <c r="F38" s="383">
        <v>43273</v>
      </c>
      <c r="G38" s="384" t="s">
        <v>28</v>
      </c>
      <c r="H38" s="385">
        <v>13110</v>
      </c>
    </row>
    <row r="39" s="1" customFormat="1" spans="1:8">
      <c r="A39" s="30" t="s">
        <v>26</v>
      </c>
      <c r="B39" s="380">
        <v>508433</v>
      </c>
      <c r="C39" s="380" t="s">
        <v>3582</v>
      </c>
      <c r="D39" s="381">
        <v>1300915</v>
      </c>
      <c r="E39" s="382">
        <v>43269</v>
      </c>
      <c r="F39" s="383">
        <v>43273</v>
      </c>
      <c r="G39" s="384" t="s">
        <v>28</v>
      </c>
      <c r="H39" s="385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97">
        <v>508453</v>
      </c>
      <c r="C43" s="297" t="s">
        <v>3586</v>
      </c>
      <c r="D43" s="298">
        <v>1294028</v>
      </c>
      <c r="E43" s="299">
        <v>43271</v>
      </c>
      <c r="F43" s="300">
        <v>43273</v>
      </c>
      <c r="G43" s="301" t="s">
        <v>28</v>
      </c>
      <c r="H43" s="302">
        <v>8500</v>
      </c>
    </row>
    <row r="44" s="1" customFormat="1" spans="1:8">
      <c r="A44" s="30" t="s">
        <v>26</v>
      </c>
      <c r="B44" s="297">
        <v>508454</v>
      </c>
      <c r="C44" s="297" t="s">
        <v>3587</v>
      </c>
      <c r="D44" s="298">
        <v>1294028</v>
      </c>
      <c r="E44" s="299">
        <v>43271</v>
      </c>
      <c r="F44" s="300">
        <v>43273</v>
      </c>
      <c r="G44" s="301" t="s">
        <v>28</v>
      </c>
      <c r="H44" s="302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459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460" t="s">
        <v>26</v>
      </c>
      <c r="B84" s="460">
        <v>509177</v>
      </c>
      <c r="C84" s="460" t="s">
        <v>3618</v>
      </c>
      <c r="D84" s="396">
        <v>1305348</v>
      </c>
      <c r="E84" s="461">
        <v>43274</v>
      </c>
      <c r="F84" s="462">
        <v>43277</v>
      </c>
      <c r="G84" s="463" t="s">
        <v>28</v>
      </c>
      <c r="H84" s="464">
        <v>11475</v>
      </c>
    </row>
    <row r="85" s="458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303">
        <v>509303</v>
      </c>
      <c r="C91" s="303" t="s">
        <v>3625</v>
      </c>
      <c r="D91" s="304">
        <v>1304849</v>
      </c>
      <c r="E91" s="305">
        <v>43277</v>
      </c>
      <c r="F91" s="306">
        <v>43279</v>
      </c>
      <c r="G91" s="307" t="s">
        <v>28</v>
      </c>
      <c r="H91" s="308">
        <v>6900</v>
      </c>
    </row>
    <row r="92" s="1" customFormat="1" spans="1:8">
      <c r="A92" s="30" t="s">
        <v>26</v>
      </c>
      <c r="B92" s="303">
        <v>509304</v>
      </c>
      <c r="C92" s="303" t="s">
        <v>3626</v>
      </c>
      <c r="D92" s="304">
        <v>1304849</v>
      </c>
      <c r="E92" s="305">
        <v>43277</v>
      </c>
      <c r="F92" s="306">
        <v>43279</v>
      </c>
      <c r="G92" s="307" t="s">
        <v>28</v>
      </c>
      <c r="H92" s="308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97">
        <v>509327</v>
      </c>
      <c r="C98" s="297" t="s">
        <v>3630</v>
      </c>
      <c r="D98" s="298">
        <v>1290636</v>
      </c>
      <c r="E98" s="299">
        <v>43275</v>
      </c>
      <c r="F98" s="300">
        <v>43279</v>
      </c>
      <c r="G98" s="301" t="s">
        <v>28</v>
      </c>
      <c r="H98" s="302">
        <v>13110</v>
      </c>
    </row>
    <row r="99" s="1" customFormat="1" spans="1:8">
      <c r="A99" s="30" t="s">
        <v>26</v>
      </c>
      <c r="B99" s="297">
        <v>509328</v>
      </c>
      <c r="C99" s="297" t="s">
        <v>3631</v>
      </c>
      <c r="D99" s="298">
        <v>1290636</v>
      </c>
      <c r="E99" s="299">
        <v>43275</v>
      </c>
      <c r="F99" s="300">
        <v>43279</v>
      </c>
      <c r="G99" s="301" t="s">
        <v>28</v>
      </c>
      <c r="H99" s="302">
        <v>13110</v>
      </c>
    </row>
    <row r="100" s="1" customFormat="1" spans="1:8">
      <c r="A100" s="30" t="s">
        <v>26</v>
      </c>
      <c r="B100" s="297">
        <v>509329</v>
      </c>
      <c r="C100" s="297" t="s">
        <v>3632</v>
      </c>
      <c r="D100" s="298">
        <v>1290636</v>
      </c>
      <c r="E100" s="299">
        <v>43275</v>
      </c>
      <c r="F100" s="300">
        <v>43279</v>
      </c>
      <c r="G100" s="301" t="s">
        <v>28</v>
      </c>
      <c r="H100" s="302">
        <v>13110</v>
      </c>
    </row>
    <row r="101" s="1" customFormat="1" spans="1:8">
      <c r="A101" s="30" t="s">
        <v>26</v>
      </c>
      <c r="B101" s="297">
        <v>509330</v>
      </c>
      <c r="C101" s="297" t="s">
        <v>3633</v>
      </c>
      <c r="D101" s="298">
        <v>1290636</v>
      </c>
      <c r="E101" s="299">
        <v>43275</v>
      </c>
      <c r="F101" s="300">
        <v>43279</v>
      </c>
      <c r="G101" s="301" t="s">
        <v>28</v>
      </c>
      <c r="H101" s="302">
        <v>13110</v>
      </c>
    </row>
    <row r="102" s="1" customFormat="1" spans="1:8">
      <c r="A102" s="30" t="s">
        <v>26</v>
      </c>
      <c r="B102" s="297">
        <v>509331</v>
      </c>
      <c r="C102" s="297" t="s">
        <v>3634</v>
      </c>
      <c r="D102" s="298">
        <v>1290636</v>
      </c>
      <c r="E102" s="299">
        <v>43275</v>
      </c>
      <c r="F102" s="300">
        <v>43279</v>
      </c>
      <c r="G102" s="301" t="s">
        <v>28</v>
      </c>
      <c r="H102" s="302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55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99"/>
      <c r="S118" s="99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99"/>
      <c r="S119" s="99"/>
    </row>
    <row r="120" s="1" customFormat="1" ht="7.2" customHeight="1" spans="1:19">
      <c r="A120" s="88" t="s">
        <v>3648</v>
      </c>
      <c r="B120" s="88"/>
      <c r="F120" s="89"/>
      <c r="R120" s="99"/>
      <c r="S120" s="99"/>
    </row>
    <row r="121" s="1" customFormat="1" ht="16.2" customHeight="1" spans="1:19">
      <c r="A121" s="174" t="s">
        <v>423</v>
      </c>
      <c r="B121" s="90"/>
      <c r="C121" s="175" t="s">
        <v>424</v>
      </c>
      <c r="D121" s="175" t="s">
        <v>424</v>
      </c>
      <c r="E121" s="175" t="s">
        <v>424</v>
      </c>
      <c r="F121" s="175" t="s">
        <v>424</v>
      </c>
      <c r="G121" s="175" t="s">
        <v>424</v>
      </c>
      <c r="H121" s="176" t="s">
        <v>90</v>
      </c>
      <c r="I121"/>
      <c r="J121"/>
      <c r="R121" s="99"/>
      <c r="S121" s="99"/>
    </row>
    <row r="122" ht="12" customHeight="1" spans="1:8">
      <c r="A122" s="177" t="s">
        <v>425</v>
      </c>
      <c r="B122" s="177"/>
      <c r="C122" s="178" t="s">
        <v>85</v>
      </c>
      <c r="D122" s="179" t="s">
        <v>86</v>
      </c>
      <c r="E122" s="179" t="s">
        <v>87</v>
      </c>
      <c r="F122" s="179" t="s">
        <v>88</v>
      </c>
      <c r="G122" s="179" t="s">
        <v>89</v>
      </c>
      <c r="H122" s="375" t="s">
        <v>426</v>
      </c>
    </row>
    <row r="123" ht="12" customHeight="1" spans="1:8">
      <c r="A123" s="181">
        <f>H118+1184802.5</f>
        <v>2250542</v>
      </c>
      <c r="B123" s="93"/>
      <c r="C123" s="181">
        <v>436622.5</v>
      </c>
      <c r="D123" s="181">
        <v>0</v>
      </c>
      <c r="E123" s="181">
        <v>0</v>
      </c>
      <c r="F123" s="181">
        <v>0</v>
      </c>
      <c r="G123" s="181">
        <v>0</v>
      </c>
      <c r="H123" s="376">
        <f>SUM(A123:G123)</f>
        <v>2687164.5</v>
      </c>
    </row>
    <row r="124" ht="13.5"/>
    <row r="125" customFormat="1" spans="18:19">
      <c r="R125" s="99"/>
      <c r="S125" s="99"/>
    </row>
    <row r="126" customFormat="1" ht="18" customHeight="1" spans="18:19">
      <c r="R126" s="99"/>
      <c r="S126" s="99"/>
    </row>
    <row r="127" customFormat="1" spans="1:19">
      <c r="A127" s="96"/>
      <c r="B127" s="96"/>
      <c r="R127" s="99"/>
      <c r="S127" s="99"/>
    </row>
    <row r="128" customFormat="1" ht="15.75" spans="1:19">
      <c r="A128" s="183" t="s">
        <v>1157</v>
      </c>
      <c r="R128" s="99"/>
      <c r="S128" s="99"/>
    </row>
    <row r="129" customFormat="1" spans="3:19">
      <c r="C129" s="184"/>
      <c r="D129" s="184"/>
      <c r="R129" s="99"/>
      <c r="S129" s="99"/>
    </row>
    <row r="130" customFormat="1" ht="15.75" spans="3:19">
      <c r="C130" s="185" t="s">
        <v>1158</v>
      </c>
      <c r="R130" s="99"/>
      <c r="S130" s="99"/>
    </row>
    <row r="131" customFormat="1" spans="3:19">
      <c r="C131" s="186" t="s">
        <v>1207</v>
      </c>
      <c r="R131" s="99"/>
      <c r="S131" s="99"/>
    </row>
    <row r="132" customFormat="1" spans="3:19">
      <c r="C132" s="187" t="s">
        <v>1160</v>
      </c>
      <c r="D132" s="172"/>
      <c r="R132" s="99"/>
      <c r="S132" s="99"/>
    </row>
    <row r="133" customFormat="1" spans="18:19">
      <c r="R133" s="99"/>
      <c r="S133" s="99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9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399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399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399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399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399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420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420" t="s">
        <v>26</v>
      </c>
      <c r="B50" s="420">
        <v>510058</v>
      </c>
      <c r="C50" s="420" t="s">
        <v>3674</v>
      </c>
      <c r="D50" s="421">
        <v>1307219</v>
      </c>
      <c r="E50" s="422">
        <v>43282</v>
      </c>
      <c r="F50" s="423">
        <v>43284</v>
      </c>
      <c r="G50" s="424" t="s">
        <v>28</v>
      </c>
      <c r="H50" s="425">
        <v>7290</v>
      </c>
    </row>
    <row r="51" s="1" customFormat="1" spans="1:8">
      <c r="A51" s="420" t="s">
        <v>26</v>
      </c>
      <c r="B51" s="426">
        <v>510063</v>
      </c>
      <c r="C51" s="426" t="s">
        <v>3675</v>
      </c>
      <c r="D51" s="427">
        <v>1307227</v>
      </c>
      <c r="E51" s="428">
        <v>43282</v>
      </c>
      <c r="F51" s="429">
        <v>43284</v>
      </c>
      <c r="G51" s="430" t="s">
        <v>28</v>
      </c>
      <c r="H51" s="431">
        <v>7290</v>
      </c>
    </row>
    <row r="52" s="1" customFormat="1" spans="1:8">
      <c r="A52" s="420" t="s">
        <v>26</v>
      </c>
      <c r="B52" s="426">
        <v>510064</v>
      </c>
      <c r="C52" s="426" t="s">
        <v>3676</v>
      </c>
      <c r="D52" s="427">
        <v>1307227</v>
      </c>
      <c r="E52" s="428">
        <v>43282</v>
      </c>
      <c r="F52" s="429">
        <v>43284</v>
      </c>
      <c r="G52" s="430" t="s">
        <v>28</v>
      </c>
      <c r="H52" s="431">
        <v>7290</v>
      </c>
    </row>
    <row r="53" s="1" customFormat="1" spans="1:8">
      <c r="A53" s="420" t="s">
        <v>26</v>
      </c>
      <c r="B53" s="420">
        <v>510065</v>
      </c>
      <c r="C53" s="420" t="s">
        <v>3677</v>
      </c>
      <c r="D53" s="421">
        <v>1307238</v>
      </c>
      <c r="E53" s="422">
        <v>43282</v>
      </c>
      <c r="F53" s="423">
        <v>43284</v>
      </c>
      <c r="G53" s="424" t="s">
        <v>28</v>
      </c>
      <c r="H53" s="425">
        <v>7290</v>
      </c>
    </row>
    <row r="54" s="1" customFormat="1" spans="1:8">
      <c r="A54" s="420" t="s">
        <v>26</v>
      </c>
      <c r="B54" s="420">
        <v>510072</v>
      </c>
      <c r="C54" s="420" t="s">
        <v>3678</v>
      </c>
      <c r="D54" s="432">
        <v>1322346</v>
      </c>
      <c r="E54" s="422">
        <v>43283</v>
      </c>
      <c r="F54" s="423">
        <v>43284</v>
      </c>
      <c r="G54" s="424" t="s">
        <v>28</v>
      </c>
      <c r="H54" s="425">
        <v>4365</v>
      </c>
    </row>
    <row r="55" s="1" customFormat="1" spans="1:8">
      <c r="A55" s="420" t="s">
        <v>26</v>
      </c>
      <c r="B55" s="420">
        <v>510073</v>
      </c>
      <c r="C55" s="420" t="s">
        <v>3679</v>
      </c>
      <c r="D55" s="432">
        <v>1322349</v>
      </c>
      <c r="E55" s="422">
        <v>43283</v>
      </c>
      <c r="F55" s="423">
        <v>43284</v>
      </c>
      <c r="G55" s="424" t="s">
        <v>28</v>
      </c>
      <c r="H55" s="425">
        <v>4365</v>
      </c>
    </row>
    <row r="56" s="1" customFormat="1" spans="1:8">
      <c r="A56" s="420" t="s">
        <v>26</v>
      </c>
      <c r="B56" s="420">
        <v>510191</v>
      </c>
      <c r="C56" s="420" t="s">
        <v>3680</v>
      </c>
      <c r="D56" s="421">
        <v>1323190</v>
      </c>
      <c r="E56" s="422">
        <v>43282</v>
      </c>
      <c r="F56" s="423">
        <v>43285</v>
      </c>
      <c r="G56" s="424" t="s">
        <v>28</v>
      </c>
      <c r="H56" s="425">
        <v>10935</v>
      </c>
    </row>
    <row r="57" s="1" customFormat="1" spans="1:8">
      <c r="A57" s="420" t="s">
        <v>26</v>
      </c>
      <c r="B57" s="420">
        <v>510194</v>
      </c>
      <c r="C57" s="420" t="s">
        <v>3681</v>
      </c>
      <c r="D57" s="421">
        <v>1318317</v>
      </c>
      <c r="E57" s="422">
        <v>43284</v>
      </c>
      <c r="F57" s="423">
        <v>43285</v>
      </c>
      <c r="G57" s="424" t="s">
        <v>28</v>
      </c>
      <c r="H57" s="425">
        <v>3645</v>
      </c>
    </row>
    <row r="58" s="1" customFormat="1" spans="1:8">
      <c r="A58" s="420" t="s">
        <v>26</v>
      </c>
      <c r="B58" s="420">
        <v>510201</v>
      </c>
      <c r="C58" s="420" t="s">
        <v>3682</v>
      </c>
      <c r="D58" s="421">
        <v>1313203</v>
      </c>
      <c r="E58" s="422">
        <v>43282</v>
      </c>
      <c r="F58" s="423">
        <v>43285</v>
      </c>
      <c r="G58" s="424" t="s">
        <v>28</v>
      </c>
      <c r="H58" s="425">
        <v>10935</v>
      </c>
    </row>
    <row r="59" s="1" customFormat="1" spans="1:8">
      <c r="A59" s="420" t="s">
        <v>26</v>
      </c>
      <c r="B59" s="433">
        <v>510202</v>
      </c>
      <c r="C59" s="433" t="s">
        <v>2628</v>
      </c>
      <c r="D59" s="434">
        <v>1318309</v>
      </c>
      <c r="E59" s="435">
        <v>43282</v>
      </c>
      <c r="F59" s="436">
        <v>43285</v>
      </c>
      <c r="G59" s="437" t="s">
        <v>28</v>
      </c>
      <c r="H59" s="438">
        <v>10935</v>
      </c>
    </row>
    <row r="60" s="1" customFormat="1" spans="1:8">
      <c r="A60" s="420" t="s">
        <v>26</v>
      </c>
      <c r="B60" s="433">
        <v>510203</v>
      </c>
      <c r="C60" s="433" t="s">
        <v>3683</v>
      </c>
      <c r="D60" s="434">
        <v>1318309</v>
      </c>
      <c r="E60" s="435">
        <v>43282</v>
      </c>
      <c r="F60" s="436">
        <v>43285</v>
      </c>
      <c r="G60" s="437" t="s">
        <v>28</v>
      </c>
      <c r="H60" s="438">
        <v>10935</v>
      </c>
    </row>
    <row r="61" s="1" customFormat="1" spans="1:8">
      <c r="A61" s="420" t="s">
        <v>26</v>
      </c>
      <c r="B61" s="420">
        <v>510205</v>
      </c>
      <c r="C61" s="420" t="s">
        <v>3660</v>
      </c>
      <c r="D61" s="421">
        <v>1317887</v>
      </c>
      <c r="E61" s="422">
        <v>43282</v>
      </c>
      <c r="F61" s="423">
        <v>43285</v>
      </c>
      <c r="G61" s="424" t="s">
        <v>28</v>
      </c>
      <c r="H61" s="425">
        <v>10935</v>
      </c>
    </row>
    <row r="62" s="1" customFormat="1" spans="1:8">
      <c r="A62" s="420" t="s">
        <v>26</v>
      </c>
      <c r="B62" s="420">
        <v>510214</v>
      </c>
      <c r="C62" s="420" t="s">
        <v>3649</v>
      </c>
      <c r="D62" s="421">
        <v>1319676</v>
      </c>
      <c r="E62" s="422">
        <v>43282</v>
      </c>
      <c r="F62" s="423">
        <v>43285</v>
      </c>
      <c r="G62" s="424" t="s">
        <v>28</v>
      </c>
      <c r="H62" s="425">
        <v>13095</v>
      </c>
    </row>
    <row r="63" s="1" customFormat="1" spans="1:8">
      <c r="A63" s="420" t="s">
        <v>26</v>
      </c>
      <c r="B63" s="420">
        <v>510216</v>
      </c>
      <c r="C63" s="420" t="s">
        <v>3684</v>
      </c>
      <c r="D63" s="421">
        <v>1282852</v>
      </c>
      <c r="E63" s="422">
        <v>43281</v>
      </c>
      <c r="F63" s="423">
        <v>43285</v>
      </c>
      <c r="G63" s="424" t="s">
        <v>28</v>
      </c>
      <c r="H63" s="425">
        <v>16490</v>
      </c>
    </row>
    <row r="64" s="1" customFormat="1" spans="1:8">
      <c r="A64" s="420" t="s">
        <v>26</v>
      </c>
      <c r="B64" s="420">
        <v>510217</v>
      </c>
      <c r="C64" s="420" t="s">
        <v>3685</v>
      </c>
      <c r="D64" s="421">
        <v>1282860</v>
      </c>
      <c r="E64" s="422">
        <v>43281</v>
      </c>
      <c r="F64" s="423">
        <v>43285</v>
      </c>
      <c r="G64" s="424" t="s">
        <v>28</v>
      </c>
      <c r="H64" s="425">
        <v>16490</v>
      </c>
    </row>
    <row r="65" s="1" customFormat="1" spans="1:8">
      <c r="A65" s="420" t="s">
        <v>26</v>
      </c>
      <c r="B65" s="439">
        <v>510221</v>
      </c>
      <c r="C65" s="439" t="s">
        <v>3686</v>
      </c>
      <c r="D65" s="440">
        <v>1304679</v>
      </c>
      <c r="E65" s="441">
        <v>43282</v>
      </c>
      <c r="F65" s="442">
        <v>43285</v>
      </c>
      <c r="G65" s="443" t="s">
        <v>28</v>
      </c>
      <c r="H65" s="444">
        <v>13095</v>
      </c>
    </row>
    <row r="66" s="1" customFormat="1" spans="1:8">
      <c r="A66" s="420" t="s">
        <v>26</v>
      </c>
      <c r="B66" s="439">
        <v>510222</v>
      </c>
      <c r="C66" s="439" t="s">
        <v>2004</v>
      </c>
      <c r="D66" s="440">
        <v>1304679</v>
      </c>
      <c r="E66" s="441">
        <v>43282</v>
      </c>
      <c r="F66" s="442">
        <v>43285</v>
      </c>
      <c r="G66" s="443" t="s">
        <v>28</v>
      </c>
      <c r="H66" s="444">
        <v>13095</v>
      </c>
    </row>
    <row r="67" s="1" customFormat="1" spans="1:8">
      <c r="A67" s="420" t="s">
        <v>26</v>
      </c>
      <c r="B67" s="439">
        <v>510225</v>
      </c>
      <c r="C67" s="439" t="s">
        <v>3687</v>
      </c>
      <c r="D67" s="440">
        <v>1304679</v>
      </c>
      <c r="E67" s="441">
        <v>43282</v>
      </c>
      <c r="F67" s="442">
        <v>43285</v>
      </c>
      <c r="G67" s="443" t="s">
        <v>28</v>
      </c>
      <c r="H67" s="444">
        <v>13095</v>
      </c>
    </row>
    <row r="68" s="1" customFormat="1" spans="1:8">
      <c r="A68" s="420" t="s">
        <v>26</v>
      </c>
      <c r="B68" s="439">
        <v>510226</v>
      </c>
      <c r="C68" s="439" t="s">
        <v>3688</v>
      </c>
      <c r="D68" s="440">
        <v>1304679</v>
      </c>
      <c r="E68" s="441">
        <v>43282</v>
      </c>
      <c r="F68" s="442">
        <v>43285</v>
      </c>
      <c r="G68" s="443" t="s">
        <v>28</v>
      </c>
      <c r="H68" s="444">
        <v>13095</v>
      </c>
    </row>
    <row r="69" s="1" customFormat="1" spans="1:8">
      <c r="A69" s="420" t="s">
        <v>26</v>
      </c>
      <c r="B69" s="420">
        <v>510344</v>
      </c>
      <c r="C69" s="420" t="s">
        <v>3689</v>
      </c>
      <c r="D69" s="421">
        <v>1328901</v>
      </c>
      <c r="E69" s="422">
        <v>43284</v>
      </c>
      <c r="F69" s="423">
        <v>43286</v>
      </c>
      <c r="G69" s="424" t="s">
        <v>28</v>
      </c>
      <c r="H69" s="425">
        <v>7290</v>
      </c>
    </row>
    <row r="70" s="1" customFormat="1" spans="1:8">
      <c r="A70" s="420" t="s">
        <v>26</v>
      </c>
      <c r="B70" s="420">
        <v>510347</v>
      </c>
      <c r="C70" s="420" t="s">
        <v>3690</v>
      </c>
      <c r="D70" s="421">
        <v>1324902</v>
      </c>
      <c r="E70" s="422">
        <v>43284</v>
      </c>
      <c r="F70" s="423">
        <v>43286</v>
      </c>
      <c r="G70" s="424" t="s">
        <v>28</v>
      </c>
      <c r="H70" s="425">
        <v>3645</v>
      </c>
    </row>
    <row r="71" s="1" customFormat="1" spans="1:8">
      <c r="A71" s="420" t="s">
        <v>26</v>
      </c>
      <c r="B71" s="420">
        <v>510359</v>
      </c>
      <c r="C71" s="420" t="s">
        <v>3691</v>
      </c>
      <c r="D71" s="421">
        <v>1328757</v>
      </c>
      <c r="E71" s="422">
        <v>43284</v>
      </c>
      <c r="F71" s="423">
        <v>43286</v>
      </c>
      <c r="G71" s="424" t="s">
        <v>28</v>
      </c>
      <c r="H71" s="425">
        <v>7290</v>
      </c>
    </row>
    <row r="72" s="1" customFormat="1" spans="1:8">
      <c r="A72" s="420" t="s">
        <v>26</v>
      </c>
      <c r="B72" s="420">
        <v>510360</v>
      </c>
      <c r="C72" s="420" t="s">
        <v>3681</v>
      </c>
      <c r="D72" s="421">
        <v>1318318</v>
      </c>
      <c r="E72" s="422">
        <v>43285</v>
      </c>
      <c r="F72" s="423">
        <v>43286</v>
      </c>
      <c r="G72" s="424" t="s">
        <v>28</v>
      </c>
      <c r="H72" s="425">
        <v>3645</v>
      </c>
    </row>
    <row r="73" s="1" customFormat="1" spans="1:8">
      <c r="A73" s="420" t="s">
        <v>26</v>
      </c>
      <c r="B73" s="420">
        <v>510362</v>
      </c>
      <c r="C73" s="420" t="s">
        <v>3692</v>
      </c>
      <c r="D73" s="421">
        <v>1313420</v>
      </c>
      <c r="E73" s="422">
        <v>43284</v>
      </c>
      <c r="F73" s="423">
        <v>43286</v>
      </c>
      <c r="G73" s="424" t="s">
        <v>28</v>
      </c>
      <c r="H73" s="425">
        <v>8730</v>
      </c>
    </row>
    <row r="74" s="1" customFormat="1" spans="1:8">
      <c r="A74" s="420" t="s">
        <v>26</v>
      </c>
      <c r="B74" s="445">
        <v>510373</v>
      </c>
      <c r="C74" s="445" t="s">
        <v>469</v>
      </c>
      <c r="D74" s="446">
        <v>1307648</v>
      </c>
      <c r="E74" s="447">
        <v>43285</v>
      </c>
      <c r="F74" s="448">
        <v>43286</v>
      </c>
      <c r="G74" s="449" t="s">
        <v>28</v>
      </c>
      <c r="H74" s="450">
        <v>4365</v>
      </c>
    </row>
    <row r="75" s="1" customFormat="1" spans="1:8">
      <c r="A75" s="420" t="s">
        <v>26</v>
      </c>
      <c r="B75" s="445">
        <v>510374</v>
      </c>
      <c r="C75" s="445" t="s">
        <v>3693</v>
      </c>
      <c r="D75" s="446">
        <v>1307648</v>
      </c>
      <c r="E75" s="447">
        <v>43285</v>
      </c>
      <c r="F75" s="448">
        <v>43286</v>
      </c>
      <c r="G75" s="449" t="s">
        <v>28</v>
      </c>
      <c r="H75" s="450">
        <v>4365</v>
      </c>
    </row>
    <row r="76" s="1" customFormat="1" spans="1:8">
      <c r="A76" s="420" t="s">
        <v>26</v>
      </c>
      <c r="B76" s="445">
        <v>510375</v>
      </c>
      <c r="C76" s="445" t="s">
        <v>3694</v>
      </c>
      <c r="D76" s="446">
        <v>1307648</v>
      </c>
      <c r="E76" s="447">
        <v>43285</v>
      </c>
      <c r="F76" s="448">
        <v>43286</v>
      </c>
      <c r="G76" s="449" t="s">
        <v>28</v>
      </c>
      <c r="H76" s="450">
        <v>4365</v>
      </c>
    </row>
    <row r="77" s="1" customFormat="1" spans="1:8">
      <c r="A77" s="420" t="s">
        <v>26</v>
      </c>
      <c r="B77" s="445">
        <v>510376</v>
      </c>
      <c r="C77" s="445" t="s">
        <v>3695</v>
      </c>
      <c r="D77" s="446">
        <v>1307648</v>
      </c>
      <c r="E77" s="447">
        <v>43285</v>
      </c>
      <c r="F77" s="448">
        <v>43286</v>
      </c>
      <c r="G77" s="449" t="s">
        <v>28</v>
      </c>
      <c r="H77" s="450">
        <v>4365</v>
      </c>
    </row>
    <row r="78" s="1" customFormat="1" spans="1:8">
      <c r="A78" s="420" t="s">
        <v>26</v>
      </c>
      <c r="B78" s="420">
        <v>510479</v>
      </c>
      <c r="C78" s="420" t="s">
        <v>3681</v>
      </c>
      <c r="D78" s="421">
        <v>1318271</v>
      </c>
      <c r="E78" s="422">
        <v>43286</v>
      </c>
      <c r="F78" s="423">
        <v>43287</v>
      </c>
      <c r="G78" s="424" t="s">
        <v>28</v>
      </c>
      <c r="H78" s="425">
        <v>3645</v>
      </c>
    </row>
    <row r="79" s="1" customFormat="1" spans="1:8">
      <c r="A79" s="420" t="s">
        <v>26</v>
      </c>
      <c r="B79" s="420">
        <v>510481</v>
      </c>
      <c r="C79" s="420" t="s">
        <v>1524</v>
      </c>
      <c r="D79" s="421">
        <v>1315512</v>
      </c>
      <c r="E79" s="422">
        <v>43284</v>
      </c>
      <c r="F79" s="423">
        <v>43287</v>
      </c>
      <c r="G79" s="424" t="s">
        <v>28</v>
      </c>
      <c r="H79" s="425">
        <v>10935</v>
      </c>
    </row>
    <row r="80" s="1" customFormat="1" spans="1:8">
      <c r="A80" s="420" t="s">
        <v>26</v>
      </c>
      <c r="B80" s="426">
        <v>510486</v>
      </c>
      <c r="C80" s="426" t="s">
        <v>3696</v>
      </c>
      <c r="D80" s="427">
        <v>1322188</v>
      </c>
      <c r="E80" s="428">
        <v>43284</v>
      </c>
      <c r="F80" s="429">
        <v>43287</v>
      </c>
      <c r="G80" s="430" t="s">
        <v>28</v>
      </c>
      <c r="H80" s="431">
        <v>10935</v>
      </c>
    </row>
    <row r="81" s="1" customFormat="1" spans="1:8">
      <c r="A81" s="420" t="s">
        <v>26</v>
      </c>
      <c r="B81" s="426">
        <v>510487</v>
      </c>
      <c r="C81" s="426" t="s">
        <v>3697</v>
      </c>
      <c r="D81" s="427">
        <v>1322188</v>
      </c>
      <c r="E81" s="428">
        <v>43284</v>
      </c>
      <c r="F81" s="429">
        <v>43287</v>
      </c>
      <c r="G81" s="430" t="s">
        <v>28</v>
      </c>
      <c r="H81" s="431">
        <v>10935</v>
      </c>
    </row>
    <row r="82" s="1" customFormat="1" spans="1:8">
      <c r="A82" s="420" t="s">
        <v>26</v>
      </c>
      <c r="B82" s="439">
        <v>510500</v>
      </c>
      <c r="C82" s="439" t="s">
        <v>3698</v>
      </c>
      <c r="D82" s="440">
        <v>1315625</v>
      </c>
      <c r="E82" s="441">
        <v>43282</v>
      </c>
      <c r="F82" s="442">
        <v>43287</v>
      </c>
      <c r="G82" s="443" t="s">
        <v>28</v>
      </c>
      <c r="H82" s="444">
        <v>21825</v>
      </c>
    </row>
    <row r="83" s="1" customFormat="1" spans="1:8">
      <c r="A83" s="420" t="s">
        <v>26</v>
      </c>
      <c r="B83" s="439">
        <v>510503</v>
      </c>
      <c r="C83" s="439" t="s">
        <v>2623</v>
      </c>
      <c r="D83" s="440">
        <v>1315625</v>
      </c>
      <c r="E83" s="441">
        <v>43282</v>
      </c>
      <c r="F83" s="442">
        <v>43287</v>
      </c>
      <c r="G83" s="443" t="s">
        <v>28</v>
      </c>
      <c r="H83" s="444">
        <v>21825</v>
      </c>
    </row>
    <row r="84" s="1" customFormat="1" spans="1:8">
      <c r="A84" s="420" t="s">
        <v>26</v>
      </c>
      <c r="B84" s="426">
        <v>510504</v>
      </c>
      <c r="C84" s="426" t="s">
        <v>3699</v>
      </c>
      <c r="D84" s="427">
        <v>1301984</v>
      </c>
      <c r="E84" s="428">
        <v>43284</v>
      </c>
      <c r="F84" s="429">
        <v>43287</v>
      </c>
      <c r="G84" s="430" t="s">
        <v>28</v>
      </c>
      <c r="H84" s="431">
        <v>13095</v>
      </c>
    </row>
    <row r="85" s="1" customFormat="1" spans="1:8">
      <c r="A85" s="420" t="s">
        <v>26</v>
      </c>
      <c r="B85" s="426">
        <v>510505</v>
      </c>
      <c r="C85" s="426" t="s">
        <v>3700</v>
      </c>
      <c r="D85" s="427">
        <v>1301984</v>
      </c>
      <c r="E85" s="428">
        <v>43284</v>
      </c>
      <c r="F85" s="429">
        <v>43287</v>
      </c>
      <c r="G85" s="430" t="s">
        <v>28</v>
      </c>
      <c r="H85" s="431">
        <v>13095</v>
      </c>
    </row>
    <row r="86" s="1" customFormat="1" spans="1:8">
      <c r="A86" s="420" t="s">
        <v>26</v>
      </c>
      <c r="B86" s="439">
        <v>510506</v>
      </c>
      <c r="C86" s="439" t="s">
        <v>3701</v>
      </c>
      <c r="D86" s="440">
        <v>1284292</v>
      </c>
      <c r="E86" s="441">
        <v>43285</v>
      </c>
      <c r="F86" s="442">
        <v>43287</v>
      </c>
      <c r="G86" s="443" t="s">
        <v>28</v>
      </c>
      <c r="H86" s="444">
        <v>8245</v>
      </c>
    </row>
    <row r="87" s="1" customFormat="1" spans="1:9">
      <c r="A87" s="420" t="s">
        <v>26</v>
      </c>
      <c r="B87" s="439">
        <v>510507</v>
      </c>
      <c r="C87" s="439" t="s">
        <v>3702</v>
      </c>
      <c r="D87" s="440">
        <v>1284292</v>
      </c>
      <c r="E87" s="441">
        <v>43285</v>
      </c>
      <c r="F87" s="442">
        <v>43287</v>
      </c>
      <c r="G87" s="443" t="s">
        <v>28</v>
      </c>
      <c r="H87" s="444">
        <v>8245</v>
      </c>
      <c r="I87" s="89"/>
    </row>
    <row r="88" s="1" customFormat="1" spans="1:8">
      <c r="A88" s="420" t="s">
        <v>26</v>
      </c>
      <c r="B88" s="420">
        <v>510641</v>
      </c>
      <c r="C88" s="420" t="s">
        <v>3703</v>
      </c>
      <c r="D88" s="421">
        <v>1321459</v>
      </c>
      <c r="E88" s="422">
        <v>43286</v>
      </c>
      <c r="F88" s="423">
        <v>43288</v>
      </c>
      <c r="G88" s="424" t="s">
        <v>28</v>
      </c>
      <c r="H88" s="425">
        <v>7290</v>
      </c>
    </row>
    <row r="89" s="1" customFormat="1" spans="1:8">
      <c r="A89" s="420" t="s">
        <v>26</v>
      </c>
      <c r="B89" s="420">
        <v>510643</v>
      </c>
      <c r="C89" s="420" t="s">
        <v>3704</v>
      </c>
      <c r="D89" s="421">
        <v>1325436</v>
      </c>
      <c r="E89" s="422">
        <v>43287</v>
      </c>
      <c r="F89" s="423">
        <v>43288</v>
      </c>
      <c r="G89" s="424" t="s">
        <v>28</v>
      </c>
      <c r="H89" s="425">
        <v>4365</v>
      </c>
    </row>
    <row r="90" s="1" customFormat="1" spans="1:8">
      <c r="A90" s="420" t="s">
        <v>26</v>
      </c>
      <c r="B90" s="420">
        <v>510652</v>
      </c>
      <c r="C90" s="420" t="s">
        <v>3705</v>
      </c>
      <c r="D90" s="421">
        <v>1317765</v>
      </c>
      <c r="E90" s="422">
        <v>43286</v>
      </c>
      <c r="F90" s="423">
        <v>43288</v>
      </c>
      <c r="G90" s="424" t="s">
        <v>28</v>
      </c>
      <c r="H90" s="425">
        <v>7290</v>
      </c>
    </row>
    <row r="91" s="1" customFormat="1" spans="1:8">
      <c r="A91" s="420" t="s">
        <v>26</v>
      </c>
      <c r="B91" s="426">
        <v>510653</v>
      </c>
      <c r="C91" s="426" t="s">
        <v>3706</v>
      </c>
      <c r="D91" s="427">
        <v>1309172</v>
      </c>
      <c r="E91" s="428">
        <v>43285</v>
      </c>
      <c r="F91" s="429">
        <v>43288</v>
      </c>
      <c r="G91" s="430" t="s">
        <v>28</v>
      </c>
      <c r="H91" s="431">
        <v>10935</v>
      </c>
    </row>
    <row r="92" s="1" customFormat="1" spans="1:8">
      <c r="A92" s="420" t="s">
        <v>26</v>
      </c>
      <c r="B92" s="426">
        <v>510654</v>
      </c>
      <c r="C92" s="426" t="s">
        <v>3707</v>
      </c>
      <c r="D92" s="427">
        <v>1309172</v>
      </c>
      <c r="E92" s="428">
        <v>43285</v>
      </c>
      <c r="F92" s="429">
        <v>43288</v>
      </c>
      <c r="G92" s="430" t="s">
        <v>28</v>
      </c>
      <c r="H92" s="431">
        <v>10935</v>
      </c>
    </row>
    <row r="93" s="1" customFormat="1" spans="1:8">
      <c r="A93" s="420" t="s">
        <v>26</v>
      </c>
      <c r="B93" s="439">
        <v>510655</v>
      </c>
      <c r="C93" s="439" t="s">
        <v>3708</v>
      </c>
      <c r="D93" s="440">
        <v>1324687</v>
      </c>
      <c r="E93" s="441">
        <v>43286</v>
      </c>
      <c r="F93" s="442">
        <v>43288</v>
      </c>
      <c r="G93" s="443" t="s">
        <v>28</v>
      </c>
      <c r="H93" s="444">
        <v>7290</v>
      </c>
    </row>
    <row r="94" s="1" customFormat="1" spans="1:8">
      <c r="A94" s="420" t="s">
        <v>26</v>
      </c>
      <c r="B94" s="439">
        <v>510656</v>
      </c>
      <c r="C94" s="439" t="s">
        <v>3709</v>
      </c>
      <c r="D94" s="440">
        <v>1324687</v>
      </c>
      <c r="E94" s="441">
        <v>43286</v>
      </c>
      <c r="F94" s="442">
        <v>43288</v>
      </c>
      <c r="G94" s="443" t="s">
        <v>28</v>
      </c>
      <c r="H94" s="444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420" t="s">
        <v>26</v>
      </c>
      <c r="B99" s="426">
        <v>510773</v>
      </c>
      <c r="C99" s="426" t="s">
        <v>3714</v>
      </c>
      <c r="D99" s="427">
        <v>1328699</v>
      </c>
      <c r="E99" s="428">
        <v>43287</v>
      </c>
      <c r="F99" s="429">
        <v>43289</v>
      </c>
      <c r="G99" s="430" t="s">
        <v>28</v>
      </c>
      <c r="H99" s="431">
        <v>8100</v>
      </c>
    </row>
    <row r="100" s="1" customFormat="1" spans="1:8">
      <c r="A100" s="420" t="s">
        <v>26</v>
      </c>
      <c r="B100" s="426">
        <v>510774</v>
      </c>
      <c r="C100" s="426" t="s">
        <v>3715</v>
      </c>
      <c r="D100" s="427">
        <v>1328699</v>
      </c>
      <c r="E100" s="428">
        <v>43287</v>
      </c>
      <c r="F100" s="429">
        <v>43289</v>
      </c>
      <c r="G100" s="430" t="s">
        <v>28</v>
      </c>
      <c r="H100" s="431">
        <v>8100</v>
      </c>
    </row>
    <row r="101" s="1" customFormat="1" spans="1:8">
      <c r="A101" s="420" t="s">
        <v>26</v>
      </c>
      <c r="B101" s="439">
        <v>510775</v>
      </c>
      <c r="C101" s="439" t="s">
        <v>3716</v>
      </c>
      <c r="D101" s="440">
        <v>1323746</v>
      </c>
      <c r="E101" s="441">
        <v>43287</v>
      </c>
      <c r="F101" s="442">
        <v>43289</v>
      </c>
      <c r="G101" s="443" t="s">
        <v>28</v>
      </c>
      <c r="H101" s="444">
        <v>7290</v>
      </c>
    </row>
    <row r="102" s="1" customFormat="1" spans="1:8">
      <c r="A102" s="420" t="s">
        <v>26</v>
      </c>
      <c r="B102" s="439">
        <v>510776</v>
      </c>
      <c r="C102" s="439" t="s">
        <v>3717</v>
      </c>
      <c r="D102" s="440">
        <v>1323746</v>
      </c>
      <c r="E102" s="441">
        <v>43287</v>
      </c>
      <c r="F102" s="442">
        <v>43289</v>
      </c>
      <c r="G102" s="443" t="s">
        <v>28</v>
      </c>
      <c r="H102" s="444">
        <v>7290</v>
      </c>
    </row>
    <row r="103" s="1" customFormat="1" spans="1:8">
      <c r="A103" s="420" t="s">
        <v>26</v>
      </c>
      <c r="B103" s="420">
        <v>510777</v>
      </c>
      <c r="C103" s="420" t="s">
        <v>3718</v>
      </c>
      <c r="D103" s="421">
        <v>1328705</v>
      </c>
      <c r="E103" s="422">
        <v>43287</v>
      </c>
      <c r="F103" s="423">
        <v>43289</v>
      </c>
      <c r="G103" s="424" t="s">
        <v>28</v>
      </c>
      <c r="H103" s="425">
        <v>8100</v>
      </c>
    </row>
    <row r="104" s="1" customFormat="1" spans="1:8">
      <c r="A104" s="420" t="s">
        <v>26</v>
      </c>
      <c r="B104" s="420">
        <v>510781</v>
      </c>
      <c r="C104" s="420" t="s">
        <v>3719</v>
      </c>
      <c r="D104" s="421">
        <v>1325807</v>
      </c>
      <c r="E104" s="422">
        <v>43287</v>
      </c>
      <c r="F104" s="423">
        <v>43289</v>
      </c>
      <c r="G104" s="424" t="s">
        <v>28</v>
      </c>
      <c r="H104" s="425">
        <v>7290</v>
      </c>
    </row>
    <row r="105" s="1" customFormat="1" spans="1:8">
      <c r="A105" s="420" t="s">
        <v>26</v>
      </c>
      <c r="B105" s="420">
        <v>510783</v>
      </c>
      <c r="C105" s="420" t="s">
        <v>3720</v>
      </c>
      <c r="D105" s="421">
        <v>1321562</v>
      </c>
      <c r="E105" s="422">
        <v>43288</v>
      </c>
      <c r="F105" s="423">
        <v>43289</v>
      </c>
      <c r="G105" s="424" t="s">
        <v>28</v>
      </c>
      <c r="H105" s="425">
        <v>3645</v>
      </c>
    </row>
    <row r="106" s="1" customFormat="1" spans="1:8">
      <c r="A106" s="420" t="s">
        <v>26</v>
      </c>
      <c r="B106" s="420">
        <v>510785</v>
      </c>
      <c r="C106" s="420" t="s">
        <v>3721</v>
      </c>
      <c r="D106" s="421">
        <v>1324995</v>
      </c>
      <c r="E106" s="422">
        <v>43284</v>
      </c>
      <c r="F106" s="423">
        <v>43289</v>
      </c>
      <c r="G106" s="424" t="s">
        <v>28</v>
      </c>
      <c r="H106" s="425">
        <v>14580</v>
      </c>
    </row>
    <row r="107" s="1" customFormat="1" spans="1:8">
      <c r="A107" s="420" t="s">
        <v>26</v>
      </c>
      <c r="B107" s="426">
        <v>510787</v>
      </c>
      <c r="C107" s="426" t="s">
        <v>3722</v>
      </c>
      <c r="D107" s="427">
        <v>1320205</v>
      </c>
      <c r="E107" s="428">
        <v>43286</v>
      </c>
      <c r="F107" s="429">
        <v>43289</v>
      </c>
      <c r="G107" s="430" t="s">
        <v>28</v>
      </c>
      <c r="H107" s="431">
        <v>13095</v>
      </c>
    </row>
    <row r="108" s="1" customFormat="1" spans="1:8">
      <c r="A108" s="420" t="s">
        <v>26</v>
      </c>
      <c r="B108" s="426">
        <v>510788</v>
      </c>
      <c r="C108" s="426" t="s">
        <v>3723</v>
      </c>
      <c r="D108" s="427">
        <v>1320205</v>
      </c>
      <c r="E108" s="428">
        <v>43286</v>
      </c>
      <c r="F108" s="429">
        <v>43289</v>
      </c>
      <c r="G108" s="430" t="s">
        <v>28</v>
      </c>
      <c r="H108" s="431">
        <v>13095</v>
      </c>
    </row>
    <row r="109" s="1" customFormat="1" spans="1:8">
      <c r="A109" s="420" t="s">
        <v>26</v>
      </c>
      <c r="B109" s="420">
        <v>510789</v>
      </c>
      <c r="C109" s="420" t="s">
        <v>2970</v>
      </c>
      <c r="D109" s="421">
        <v>1320275</v>
      </c>
      <c r="E109" s="422">
        <v>43286</v>
      </c>
      <c r="F109" s="423">
        <v>43289</v>
      </c>
      <c r="G109" s="424" t="s">
        <v>28</v>
      </c>
      <c r="H109" s="425">
        <v>13095</v>
      </c>
    </row>
    <row r="110" s="1" customFormat="1" spans="1:8">
      <c r="A110" s="420" t="s">
        <v>26</v>
      </c>
      <c r="B110" s="439">
        <v>510792</v>
      </c>
      <c r="C110" s="439" t="s">
        <v>2902</v>
      </c>
      <c r="D110" s="440">
        <v>1311192</v>
      </c>
      <c r="E110" s="441">
        <v>43287</v>
      </c>
      <c r="F110" s="442">
        <v>43289</v>
      </c>
      <c r="G110" s="443" t="s">
        <v>28</v>
      </c>
      <c r="H110" s="444">
        <v>8730</v>
      </c>
    </row>
    <row r="111" s="1" customFormat="1" spans="1:8">
      <c r="A111" s="420" t="s">
        <v>26</v>
      </c>
      <c r="B111" s="439">
        <v>510793</v>
      </c>
      <c r="C111" s="439" t="s">
        <v>3724</v>
      </c>
      <c r="D111" s="440">
        <v>1311192</v>
      </c>
      <c r="E111" s="441">
        <v>43287</v>
      </c>
      <c r="F111" s="442">
        <v>43289</v>
      </c>
      <c r="G111" s="443" t="s">
        <v>28</v>
      </c>
      <c r="H111" s="444">
        <v>8730</v>
      </c>
    </row>
    <row r="112" s="1" customFormat="1" spans="1:8">
      <c r="A112" s="420" t="s">
        <v>26</v>
      </c>
      <c r="B112" s="439">
        <v>510794</v>
      </c>
      <c r="C112" s="439" t="s">
        <v>3725</v>
      </c>
      <c r="D112" s="440">
        <v>1311192</v>
      </c>
      <c r="E112" s="441">
        <v>43287</v>
      </c>
      <c r="F112" s="442">
        <v>43289</v>
      </c>
      <c r="G112" s="443" t="s">
        <v>28</v>
      </c>
      <c r="H112" s="444">
        <v>8730</v>
      </c>
    </row>
    <row r="113" s="1" customFormat="1" spans="1:8">
      <c r="A113" s="420" t="s">
        <v>26</v>
      </c>
      <c r="B113" s="420">
        <v>510945</v>
      </c>
      <c r="C113" s="420" t="s">
        <v>3726</v>
      </c>
      <c r="D113" s="421">
        <v>1323808</v>
      </c>
      <c r="E113" s="422">
        <v>43288</v>
      </c>
      <c r="F113" s="423">
        <v>43290</v>
      </c>
      <c r="G113" s="424" t="s">
        <v>28</v>
      </c>
      <c r="H113" s="425">
        <v>7290</v>
      </c>
    </row>
    <row r="114" s="1" customFormat="1" spans="1:8">
      <c r="A114" s="420" t="s">
        <v>26</v>
      </c>
      <c r="B114" s="426">
        <v>510946</v>
      </c>
      <c r="C114" s="426" t="s">
        <v>3727</v>
      </c>
      <c r="D114" s="427">
        <v>1301348</v>
      </c>
      <c r="E114" s="428">
        <v>43286</v>
      </c>
      <c r="F114" s="429">
        <v>43290</v>
      </c>
      <c r="G114" s="430" t="s">
        <v>28</v>
      </c>
      <c r="H114" s="431">
        <v>10935</v>
      </c>
    </row>
    <row r="115" s="1" customFormat="1" spans="1:8">
      <c r="A115" s="420" t="s">
        <v>26</v>
      </c>
      <c r="B115" s="426">
        <v>510947</v>
      </c>
      <c r="C115" s="426" t="s">
        <v>3728</v>
      </c>
      <c r="D115" s="427">
        <v>1301348</v>
      </c>
      <c r="E115" s="428">
        <v>43286</v>
      </c>
      <c r="F115" s="429">
        <v>43290</v>
      </c>
      <c r="G115" s="430" t="s">
        <v>28</v>
      </c>
      <c r="H115" s="431">
        <v>10935</v>
      </c>
    </row>
    <row r="116" s="1" customFormat="1" spans="1:8">
      <c r="A116" s="420" t="s">
        <v>26</v>
      </c>
      <c r="B116" s="420">
        <v>510949</v>
      </c>
      <c r="C116" s="420" t="s">
        <v>3729</v>
      </c>
      <c r="D116" s="421">
        <v>1319798</v>
      </c>
      <c r="E116" s="422">
        <v>43288</v>
      </c>
      <c r="F116" s="423">
        <v>43290</v>
      </c>
      <c r="G116" s="424" t="s">
        <v>28</v>
      </c>
      <c r="H116" s="425">
        <v>7290</v>
      </c>
    </row>
    <row r="117" s="1" customFormat="1" spans="1:8">
      <c r="A117" s="420" t="s">
        <v>26</v>
      </c>
      <c r="B117" s="420">
        <v>510965</v>
      </c>
      <c r="C117" s="420" t="s">
        <v>3730</v>
      </c>
      <c r="D117" s="421">
        <v>1329106</v>
      </c>
      <c r="E117" s="422">
        <v>43289</v>
      </c>
      <c r="F117" s="423">
        <v>43290</v>
      </c>
      <c r="G117" s="424" t="s">
        <v>28</v>
      </c>
      <c r="H117" s="425">
        <v>4365</v>
      </c>
    </row>
    <row r="118" s="1" customFormat="1" spans="1:8">
      <c r="A118" s="420" t="s">
        <v>26</v>
      </c>
      <c r="B118" s="420">
        <v>510966</v>
      </c>
      <c r="C118" s="420" t="s">
        <v>3731</v>
      </c>
      <c r="D118" s="421">
        <v>1329108</v>
      </c>
      <c r="E118" s="422">
        <v>43289</v>
      </c>
      <c r="F118" s="423">
        <v>43290</v>
      </c>
      <c r="G118" s="424" t="s">
        <v>28</v>
      </c>
      <c r="H118" s="425">
        <v>4365</v>
      </c>
    </row>
    <row r="119" s="1" customFormat="1" spans="1:8">
      <c r="A119" s="420" t="s">
        <v>26</v>
      </c>
      <c r="B119" s="420">
        <v>510973</v>
      </c>
      <c r="C119" s="420" t="s">
        <v>3732</v>
      </c>
      <c r="D119" s="421">
        <v>1304448</v>
      </c>
      <c r="E119" s="422">
        <v>43287</v>
      </c>
      <c r="F119" s="423">
        <v>43290</v>
      </c>
      <c r="G119" s="424" t="s">
        <v>28</v>
      </c>
      <c r="H119" s="425">
        <v>13095</v>
      </c>
    </row>
    <row r="120" s="1" customFormat="1" spans="1:8">
      <c r="A120" s="420" t="s">
        <v>26</v>
      </c>
      <c r="B120" s="439">
        <v>511101</v>
      </c>
      <c r="C120" s="439" t="s">
        <v>3733</v>
      </c>
      <c r="D120" s="440">
        <v>1296015</v>
      </c>
      <c r="E120" s="441">
        <v>43289</v>
      </c>
      <c r="F120" s="442">
        <v>43291</v>
      </c>
      <c r="G120" s="443" t="s">
        <v>28</v>
      </c>
      <c r="H120" s="444">
        <v>7290</v>
      </c>
    </row>
    <row r="121" s="1" customFormat="1" spans="1:8">
      <c r="A121" s="420" t="s">
        <v>26</v>
      </c>
      <c r="B121" s="439">
        <v>511102</v>
      </c>
      <c r="C121" s="439" t="s">
        <v>3734</v>
      </c>
      <c r="D121" s="440">
        <v>1296015</v>
      </c>
      <c r="E121" s="441">
        <v>43289</v>
      </c>
      <c r="F121" s="442">
        <v>43291</v>
      </c>
      <c r="G121" s="443" t="s">
        <v>28</v>
      </c>
      <c r="H121" s="444">
        <v>7290</v>
      </c>
    </row>
    <row r="122" s="1" customFormat="1" spans="1:8">
      <c r="A122" s="420" t="s">
        <v>26</v>
      </c>
      <c r="B122" s="439">
        <v>511103</v>
      </c>
      <c r="C122" s="439" t="s">
        <v>844</v>
      </c>
      <c r="D122" s="440">
        <v>1296015</v>
      </c>
      <c r="E122" s="441">
        <v>43289</v>
      </c>
      <c r="F122" s="442">
        <v>43291</v>
      </c>
      <c r="G122" s="443" t="s">
        <v>28</v>
      </c>
      <c r="H122" s="444">
        <v>7290</v>
      </c>
    </row>
    <row r="123" s="1" customFormat="1" spans="1:8">
      <c r="A123" s="420" t="s">
        <v>26</v>
      </c>
      <c r="B123" s="439">
        <v>511104</v>
      </c>
      <c r="C123" s="439" t="s">
        <v>3735</v>
      </c>
      <c r="D123" s="440">
        <v>1296015</v>
      </c>
      <c r="E123" s="441">
        <v>43289</v>
      </c>
      <c r="F123" s="442">
        <v>43291</v>
      </c>
      <c r="G123" s="443" t="s">
        <v>28</v>
      </c>
      <c r="H123" s="444">
        <v>7290</v>
      </c>
    </row>
    <row r="124" s="1" customFormat="1" spans="1:8">
      <c r="A124" s="420" t="s">
        <v>26</v>
      </c>
      <c r="B124" s="420">
        <v>511111</v>
      </c>
      <c r="C124" s="420" t="s">
        <v>3736</v>
      </c>
      <c r="D124" s="421">
        <v>1321632</v>
      </c>
      <c r="E124" s="422">
        <v>43288</v>
      </c>
      <c r="F124" s="423">
        <v>43291</v>
      </c>
      <c r="G124" s="424" t="s">
        <v>28</v>
      </c>
      <c r="H124" s="425">
        <v>13095</v>
      </c>
    </row>
    <row r="125" s="1" customFormat="1" spans="1:8">
      <c r="A125" s="420" t="s">
        <v>26</v>
      </c>
      <c r="B125" s="420">
        <v>511213</v>
      </c>
      <c r="C125" s="420" t="s">
        <v>162</v>
      </c>
      <c r="D125" s="421">
        <v>1332739</v>
      </c>
      <c r="E125" s="422">
        <v>43290</v>
      </c>
      <c r="F125" s="423">
        <v>43292</v>
      </c>
      <c r="G125" s="424" t="s">
        <v>28</v>
      </c>
      <c r="H125" s="425">
        <v>7290</v>
      </c>
    </row>
    <row r="126" s="1" customFormat="1" spans="1:8">
      <c r="A126" s="420" t="s">
        <v>26</v>
      </c>
      <c r="B126" s="420">
        <v>511217</v>
      </c>
      <c r="C126" s="420" t="s">
        <v>3737</v>
      </c>
      <c r="D126" s="421">
        <v>1318747</v>
      </c>
      <c r="E126" s="422">
        <v>43289</v>
      </c>
      <c r="F126" s="423">
        <v>43292</v>
      </c>
      <c r="G126" s="424" t="s">
        <v>28</v>
      </c>
      <c r="H126" s="425">
        <v>10935</v>
      </c>
    </row>
    <row r="127" s="1" customFormat="1" spans="1:8">
      <c r="A127" s="420" t="s">
        <v>26</v>
      </c>
      <c r="B127" s="420">
        <v>511219</v>
      </c>
      <c r="C127" s="420" t="s">
        <v>1345</v>
      </c>
      <c r="D127" s="421">
        <v>1318572</v>
      </c>
      <c r="E127" s="422">
        <v>43288</v>
      </c>
      <c r="F127" s="423">
        <v>43292</v>
      </c>
      <c r="G127" s="424" t="s">
        <v>28</v>
      </c>
      <c r="H127" s="425">
        <v>14580</v>
      </c>
    </row>
    <row r="128" s="1" customFormat="1" spans="1:8">
      <c r="A128" s="420" t="s">
        <v>26</v>
      </c>
      <c r="B128" s="426">
        <v>511230</v>
      </c>
      <c r="C128" s="426" t="s">
        <v>3738</v>
      </c>
      <c r="D128" s="427">
        <v>1319272</v>
      </c>
      <c r="E128" s="428">
        <v>43289</v>
      </c>
      <c r="F128" s="429">
        <v>43292</v>
      </c>
      <c r="G128" s="430" t="s">
        <v>28</v>
      </c>
      <c r="H128" s="431">
        <v>13095</v>
      </c>
    </row>
    <row r="129" s="1" customFormat="1" spans="1:8">
      <c r="A129" s="420" t="s">
        <v>26</v>
      </c>
      <c r="B129" s="426">
        <v>511231</v>
      </c>
      <c r="C129" s="426" t="s">
        <v>3739</v>
      </c>
      <c r="D129" s="427">
        <v>1319272</v>
      </c>
      <c r="E129" s="428">
        <v>43289</v>
      </c>
      <c r="F129" s="429">
        <v>43292</v>
      </c>
      <c r="G129" s="430" t="s">
        <v>28</v>
      </c>
      <c r="H129" s="431">
        <v>13095</v>
      </c>
    </row>
    <row r="130" s="1" customFormat="1" spans="1:8">
      <c r="A130" s="420" t="s">
        <v>26</v>
      </c>
      <c r="B130" s="439">
        <v>511233</v>
      </c>
      <c r="C130" s="439" t="s">
        <v>3740</v>
      </c>
      <c r="D130" s="440">
        <v>1322913</v>
      </c>
      <c r="E130" s="441">
        <v>43289</v>
      </c>
      <c r="F130" s="442">
        <v>43292</v>
      </c>
      <c r="G130" s="443" t="s">
        <v>28</v>
      </c>
      <c r="H130" s="444">
        <v>13095</v>
      </c>
    </row>
    <row r="131" s="1" customFormat="1" spans="1:8">
      <c r="A131" s="420" t="s">
        <v>26</v>
      </c>
      <c r="B131" s="439">
        <v>511234</v>
      </c>
      <c r="C131" s="439" t="s">
        <v>3741</v>
      </c>
      <c r="D131" s="440">
        <v>1322913</v>
      </c>
      <c r="E131" s="441">
        <v>43289</v>
      </c>
      <c r="F131" s="442">
        <v>43292</v>
      </c>
      <c r="G131" s="443" t="s">
        <v>28</v>
      </c>
      <c r="H131" s="444">
        <v>13095</v>
      </c>
    </row>
    <row r="132" s="1" customFormat="1" spans="1:8">
      <c r="A132" s="420" t="s">
        <v>26</v>
      </c>
      <c r="B132" s="420">
        <v>511386</v>
      </c>
      <c r="C132" s="420" t="s">
        <v>3742</v>
      </c>
      <c r="D132" s="421">
        <v>1326195</v>
      </c>
      <c r="E132" s="422">
        <v>43290</v>
      </c>
      <c r="F132" s="423">
        <v>43293</v>
      </c>
      <c r="G132" s="424" t="s">
        <v>28</v>
      </c>
      <c r="H132" s="425">
        <v>10935</v>
      </c>
    </row>
    <row r="133" s="1" customFormat="1" spans="1:8">
      <c r="A133" s="420" t="s">
        <v>26</v>
      </c>
      <c r="B133" s="420">
        <v>511394</v>
      </c>
      <c r="C133" s="420" t="s">
        <v>3743</v>
      </c>
      <c r="D133" s="421">
        <v>1326031</v>
      </c>
      <c r="E133" s="422">
        <v>43287</v>
      </c>
      <c r="F133" s="423">
        <v>43293</v>
      </c>
      <c r="G133" s="424" t="s">
        <v>28</v>
      </c>
      <c r="H133" s="425">
        <v>14580</v>
      </c>
    </row>
    <row r="134" s="1" customFormat="1" spans="1:8">
      <c r="A134" s="420" t="s">
        <v>26</v>
      </c>
      <c r="B134" s="420">
        <v>511404</v>
      </c>
      <c r="C134" s="420" t="s">
        <v>3744</v>
      </c>
      <c r="D134" s="421">
        <v>1325293</v>
      </c>
      <c r="E134" s="422">
        <v>43291</v>
      </c>
      <c r="F134" s="423">
        <v>43293</v>
      </c>
      <c r="G134" s="424" t="s">
        <v>28</v>
      </c>
      <c r="H134" s="425">
        <v>8730</v>
      </c>
    </row>
    <row r="135" s="1" customFormat="1" spans="1:8">
      <c r="A135" s="420" t="s">
        <v>26</v>
      </c>
      <c r="B135" s="426">
        <v>511406</v>
      </c>
      <c r="C135" s="426" t="s">
        <v>3745</v>
      </c>
      <c r="D135" s="427">
        <v>1321000</v>
      </c>
      <c r="E135" s="428">
        <v>43290</v>
      </c>
      <c r="F135" s="429">
        <v>43293</v>
      </c>
      <c r="G135" s="430" t="s">
        <v>28</v>
      </c>
      <c r="H135" s="431">
        <v>13095</v>
      </c>
    </row>
    <row r="136" s="1" customFormat="1" spans="1:8">
      <c r="A136" s="420" t="s">
        <v>26</v>
      </c>
      <c r="B136" s="426">
        <v>511407</v>
      </c>
      <c r="C136" s="426" t="s">
        <v>3746</v>
      </c>
      <c r="D136" s="427">
        <v>1321000</v>
      </c>
      <c r="E136" s="428">
        <v>43290</v>
      </c>
      <c r="F136" s="429">
        <v>43293</v>
      </c>
      <c r="G136" s="430" t="s">
        <v>28</v>
      </c>
      <c r="H136" s="431">
        <v>13095</v>
      </c>
    </row>
    <row r="137" s="1" customFormat="1" spans="1:8">
      <c r="A137" s="420" t="s">
        <v>26</v>
      </c>
      <c r="B137" s="420">
        <v>511409</v>
      </c>
      <c r="C137" s="420" t="s">
        <v>3747</v>
      </c>
      <c r="D137" s="421">
        <v>1306421</v>
      </c>
      <c r="E137" s="422">
        <v>43289</v>
      </c>
      <c r="F137" s="423">
        <v>43293</v>
      </c>
      <c r="G137" s="424" t="s">
        <v>28</v>
      </c>
      <c r="H137" s="425">
        <v>17460</v>
      </c>
    </row>
    <row r="138" s="1" customFormat="1" spans="1:8">
      <c r="A138" s="420" t="s">
        <v>26</v>
      </c>
      <c r="B138" s="420">
        <v>511413</v>
      </c>
      <c r="C138" s="420" t="s">
        <v>3748</v>
      </c>
      <c r="D138" s="421">
        <v>1325438</v>
      </c>
      <c r="E138" s="422">
        <v>43291</v>
      </c>
      <c r="F138" s="423">
        <v>43293</v>
      </c>
      <c r="G138" s="424" t="s">
        <v>28</v>
      </c>
      <c r="H138" s="425">
        <v>7290</v>
      </c>
    </row>
    <row r="139" s="1" customFormat="1" spans="1:8">
      <c r="A139" s="420" t="s">
        <v>26</v>
      </c>
      <c r="B139" s="439">
        <v>511415</v>
      </c>
      <c r="C139" s="439" t="s">
        <v>3749</v>
      </c>
      <c r="D139" s="440">
        <v>1319534</v>
      </c>
      <c r="E139" s="441">
        <v>43288</v>
      </c>
      <c r="F139" s="442">
        <v>43293</v>
      </c>
      <c r="G139" s="443" t="s">
        <v>28</v>
      </c>
      <c r="H139" s="444">
        <v>21825</v>
      </c>
    </row>
    <row r="140" s="1" customFormat="1" spans="1:8">
      <c r="A140" s="420" t="s">
        <v>26</v>
      </c>
      <c r="B140" s="439">
        <v>511416</v>
      </c>
      <c r="C140" s="439" t="s">
        <v>3750</v>
      </c>
      <c r="D140" s="440">
        <v>1319534</v>
      </c>
      <c r="E140" s="441">
        <v>43288</v>
      </c>
      <c r="F140" s="442">
        <v>43293</v>
      </c>
      <c r="G140" s="443" t="s">
        <v>28</v>
      </c>
      <c r="H140" s="444">
        <v>21825</v>
      </c>
    </row>
    <row r="141" s="1" customFormat="1" spans="1:8">
      <c r="A141" s="420" t="s">
        <v>26</v>
      </c>
      <c r="B141" s="420">
        <v>511417</v>
      </c>
      <c r="C141" s="420" t="s">
        <v>3751</v>
      </c>
      <c r="D141" s="421">
        <v>1318412</v>
      </c>
      <c r="E141" s="422">
        <v>43285</v>
      </c>
      <c r="F141" s="423">
        <v>43293</v>
      </c>
      <c r="G141" s="424" t="s">
        <v>28</v>
      </c>
      <c r="H141" s="425">
        <v>34920</v>
      </c>
    </row>
    <row r="142" s="1" customFormat="1" spans="1:8">
      <c r="A142" s="420" t="s">
        <v>26</v>
      </c>
      <c r="B142" s="420">
        <v>511531</v>
      </c>
      <c r="C142" s="420" t="s">
        <v>3752</v>
      </c>
      <c r="D142" s="421">
        <v>1324209</v>
      </c>
      <c r="E142" s="422">
        <v>43291</v>
      </c>
      <c r="F142" s="423">
        <v>43294</v>
      </c>
      <c r="G142" s="424" t="s">
        <v>28</v>
      </c>
      <c r="H142" s="425">
        <v>13095</v>
      </c>
    </row>
    <row r="143" s="1" customFormat="1" spans="1:8">
      <c r="A143" s="420" t="s">
        <v>26</v>
      </c>
      <c r="B143" s="420">
        <v>511542</v>
      </c>
      <c r="C143" s="420" t="s">
        <v>3753</v>
      </c>
      <c r="D143" s="421">
        <v>1323815</v>
      </c>
      <c r="E143" s="422">
        <v>43292</v>
      </c>
      <c r="F143" s="423">
        <v>43294</v>
      </c>
      <c r="G143" s="424" t="s">
        <v>28</v>
      </c>
      <c r="H143" s="425">
        <v>7290</v>
      </c>
    </row>
    <row r="144" s="1" customFormat="1" spans="1:8">
      <c r="A144" s="420" t="s">
        <v>26</v>
      </c>
      <c r="B144" s="426">
        <v>511550</v>
      </c>
      <c r="C144" s="426" t="s">
        <v>3754</v>
      </c>
      <c r="D144" s="427">
        <v>1317463</v>
      </c>
      <c r="E144" s="428">
        <v>43292</v>
      </c>
      <c r="F144" s="429">
        <v>43294</v>
      </c>
      <c r="G144" s="430" t="s">
        <v>28</v>
      </c>
      <c r="H144" s="431">
        <v>7290</v>
      </c>
    </row>
    <row r="145" s="1" customFormat="1" spans="1:8">
      <c r="A145" s="420" t="s">
        <v>26</v>
      </c>
      <c r="B145" s="426">
        <v>511551</v>
      </c>
      <c r="C145" s="426" t="s">
        <v>3755</v>
      </c>
      <c r="D145" s="427">
        <v>1317463</v>
      </c>
      <c r="E145" s="428">
        <v>43292</v>
      </c>
      <c r="F145" s="429">
        <v>43294</v>
      </c>
      <c r="G145" s="430" t="s">
        <v>28</v>
      </c>
      <c r="H145" s="431">
        <v>7290</v>
      </c>
    </row>
    <row r="146" s="1" customFormat="1" spans="1:8">
      <c r="A146" s="420" t="s">
        <v>26</v>
      </c>
      <c r="B146" s="439">
        <v>511556</v>
      </c>
      <c r="C146" s="439" t="s">
        <v>3756</v>
      </c>
      <c r="D146" s="440">
        <v>1311675</v>
      </c>
      <c r="E146" s="441">
        <v>43290</v>
      </c>
      <c r="F146" s="442">
        <v>43294</v>
      </c>
      <c r="G146" s="443" t="s">
        <v>28</v>
      </c>
      <c r="H146" s="444">
        <v>14580</v>
      </c>
    </row>
    <row r="147" s="1" customFormat="1" spans="1:8">
      <c r="A147" s="420" t="s">
        <v>26</v>
      </c>
      <c r="B147" s="439">
        <v>511557</v>
      </c>
      <c r="C147" s="439" t="s">
        <v>3757</v>
      </c>
      <c r="D147" s="440">
        <v>1311675</v>
      </c>
      <c r="E147" s="441">
        <v>43290</v>
      </c>
      <c r="F147" s="442">
        <v>43294</v>
      </c>
      <c r="G147" s="443" t="s">
        <v>28</v>
      </c>
      <c r="H147" s="444">
        <v>14580</v>
      </c>
    </row>
    <row r="148" s="1" customFormat="1" spans="1:8">
      <c r="A148" s="420" t="s">
        <v>26</v>
      </c>
      <c r="B148" s="426">
        <v>511558</v>
      </c>
      <c r="C148" s="426" t="s">
        <v>3758</v>
      </c>
      <c r="D148" s="427">
        <v>1325536</v>
      </c>
      <c r="E148" s="428">
        <v>43292</v>
      </c>
      <c r="F148" s="429">
        <v>43294</v>
      </c>
      <c r="G148" s="430" t="s">
        <v>28</v>
      </c>
      <c r="H148" s="431">
        <v>7290</v>
      </c>
    </row>
    <row r="149" s="1" customFormat="1" spans="1:8">
      <c r="A149" s="420" t="s">
        <v>26</v>
      </c>
      <c r="B149" s="426">
        <v>511559</v>
      </c>
      <c r="C149" s="426" t="s">
        <v>3759</v>
      </c>
      <c r="D149" s="427">
        <v>1325536</v>
      </c>
      <c r="E149" s="428">
        <v>43292</v>
      </c>
      <c r="F149" s="429">
        <v>43294</v>
      </c>
      <c r="G149" s="430" t="s">
        <v>28</v>
      </c>
      <c r="H149" s="431">
        <v>7290</v>
      </c>
    </row>
    <row r="150" s="1" customFormat="1" spans="1:8">
      <c r="A150" s="420" t="s">
        <v>26</v>
      </c>
      <c r="B150" s="420">
        <v>511564</v>
      </c>
      <c r="C150" s="420" t="s">
        <v>3760</v>
      </c>
      <c r="D150" s="421">
        <v>1305203</v>
      </c>
      <c r="E150" s="422">
        <v>43291</v>
      </c>
      <c r="F150" s="423">
        <v>43294</v>
      </c>
      <c r="G150" s="424" t="s">
        <v>28</v>
      </c>
      <c r="H150" s="425">
        <v>10935</v>
      </c>
    </row>
    <row r="151" s="1" customFormat="1" spans="1:8">
      <c r="A151" s="420" t="s">
        <v>26</v>
      </c>
      <c r="B151" s="420">
        <v>511732</v>
      </c>
      <c r="C151" s="420" t="s">
        <v>3761</v>
      </c>
      <c r="D151" s="421">
        <v>1332720</v>
      </c>
      <c r="E151" s="422">
        <v>43294</v>
      </c>
      <c r="F151" s="423">
        <v>43295</v>
      </c>
      <c r="G151" s="424" t="s">
        <v>28</v>
      </c>
      <c r="H151" s="425">
        <v>3645</v>
      </c>
    </row>
    <row r="152" s="1" customFormat="1" spans="1:8">
      <c r="A152" s="420" t="s">
        <v>26</v>
      </c>
      <c r="B152" s="420">
        <v>511736</v>
      </c>
      <c r="C152" s="420" t="s">
        <v>3762</v>
      </c>
      <c r="D152" s="421">
        <v>1327665</v>
      </c>
      <c r="E152" s="422">
        <v>43290</v>
      </c>
      <c r="F152" s="423">
        <v>43295</v>
      </c>
      <c r="G152" s="424" t="s">
        <v>28</v>
      </c>
      <c r="H152" s="425">
        <v>3645</v>
      </c>
    </row>
    <row r="153" s="1" customFormat="1" spans="1:8">
      <c r="A153" s="420" t="s">
        <v>26</v>
      </c>
      <c r="B153" s="420">
        <v>511744</v>
      </c>
      <c r="C153" s="420" t="s">
        <v>3763</v>
      </c>
      <c r="D153" s="421">
        <v>1326901</v>
      </c>
      <c r="E153" s="422">
        <v>43291</v>
      </c>
      <c r="F153" s="423">
        <v>43295</v>
      </c>
      <c r="G153" s="424" t="s">
        <v>28</v>
      </c>
      <c r="H153" s="425">
        <v>10935</v>
      </c>
    </row>
    <row r="154" s="1" customFormat="1" spans="1:8">
      <c r="A154" s="420" t="s">
        <v>26</v>
      </c>
      <c r="B154" s="439">
        <v>511908</v>
      </c>
      <c r="C154" s="439" t="s">
        <v>3764</v>
      </c>
      <c r="D154" s="440">
        <v>1316529</v>
      </c>
      <c r="E154" s="441">
        <v>43293</v>
      </c>
      <c r="F154" s="442">
        <v>43296</v>
      </c>
      <c r="G154" s="443" t="s">
        <v>28</v>
      </c>
      <c r="H154" s="444">
        <v>13095</v>
      </c>
    </row>
    <row r="155" s="1" customFormat="1" spans="1:8">
      <c r="A155" s="420" t="s">
        <v>26</v>
      </c>
      <c r="B155" s="439">
        <v>511909</v>
      </c>
      <c r="C155" s="439" t="s">
        <v>3765</v>
      </c>
      <c r="D155" s="440">
        <v>1316529</v>
      </c>
      <c r="E155" s="441">
        <v>43293</v>
      </c>
      <c r="F155" s="442">
        <v>43296</v>
      </c>
      <c r="G155" s="443" t="s">
        <v>28</v>
      </c>
      <c r="H155" s="444">
        <v>13095</v>
      </c>
    </row>
    <row r="156" s="1" customFormat="1" spans="1:8">
      <c r="A156" s="420" t="s">
        <v>26</v>
      </c>
      <c r="B156" s="439">
        <v>511911</v>
      </c>
      <c r="C156" s="439" t="s">
        <v>3766</v>
      </c>
      <c r="D156" s="440">
        <v>1316529</v>
      </c>
      <c r="E156" s="441">
        <v>43293</v>
      </c>
      <c r="F156" s="442">
        <v>43296</v>
      </c>
      <c r="G156" s="443" t="s">
        <v>28</v>
      </c>
      <c r="H156" s="444">
        <v>13095</v>
      </c>
    </row>
    <row r="157" s="1" customFormat="1" spans="1:8">
      <c r="A157" s="420" t="s">
        <v>26</v>
      </c>
      <c r="B157" s="439">
        <v>511912</v>
      </c>
      <c r="C157" s="439" t="s">
        <v>3767</v>
      </c>
      <c r="D157" s="440">
        <v>1316529</v>
      </c>
      <c r="E157" s="441">
        <v>43293</v>
      </c>
      <c r="F157" s="442">
        <v>43296</v>
      </c>
      <c r="G157" s="443" t="s">
        <v>28</v>
      </c>
      <c r="H157" s="444">
        <v>13095</v>
      </c>
    </row>
    <row r="158" s="1" customFormat="1" spans="1:8">
      <c r="A158" s="420" t="s">
        <v>26</v>
      </c>
      <c r="B158" s="439">
        <v>511916</v>
      </c>
      <c r="C158" s="439" t="s">
        <v>3768</v>
      </c>
      <c r="D158" s="440">
        <v>1316529</v>
      </c>
      <c r="E158" s="441">
        <v>43293</v>
      </c>
      <c r="F158" s="442">
        <v>43296</v>
      </c>
      <c r="G158" s="443" t="s">
        <v>28</v>
      </c>
      <c r="H158" s="444">
        <v>13095</v>
      </c>
    </row>
    <row r="159" s="1" customFormat="1" spans="1:8">
      <c r="A159" s="420" t="s">
        <v>26</v>
      </c>
      <c r="B159" s="426">
        <v>511927</v>
      </c>
      <c r="C159" s="426" t="s">
        <v>2918</v>
      </c>
      <c r="D159" s="427">
        <v>1322567</v>
      </c>
      <c r="E159" s="428">
        <v>43293</v>
      </c>
      <c r="F159" s="429">
        <v>43296</v>
      </c>
      <c r="G159" s="430" t="s">
        <v>28</v>
      </c>
      <c r="H159" s="431">
        <v>13095</v>
      </c>
    </row>
    <row r="160" s="1" customFormat="1" spans="1:8">
      <c r="A160" s="420" t="s">
        <v>26</v>
      </c>
      <c r="B160" s="426">
        <v>511928</v>
      </c>
      <c r="C160" s="426" t="s">
        <v>3769</v>
      </c>
      <c r="D160" s="427">
        <v>1322567</v>
      </c>
      <c r="E160" s="428">
        <v>43293</v>
      </c>
      <c r="F160" s="429">
        <v>43296</v>
      </c>
      <c r="G160" s="430" t="s">
        <v>28</v>
      </c>
      <c r="H160" s="431">
        <v>13095</v>
      </c>
    </row>
    <row r="161" s="1" customFormat="1" spans="1:8">
      <c r="A161" s="420" t="s">
        <v>26</v>
      </c>
      <c r="B161" s="420">
        <v>512099</v>
      </c>
      <c r="C161" s="420" t="s">
        <v>3770</v>
      </c>
      <c r="D161" s="421">
        <v>1331410</v>
      </c>
      <c r="E161" s="422">
        <v>43296</v>
      </c>
      <c r="F161" s="423">
        <v>43297</v>
      </c>
      <c r="G161" s="424" t="s">
        <v>28</v>
      </c>
      <c r="H161" s="425">
        <v>4365</v>
      </c>
    </row>
    <row r="162" s="1" customFormat="1" spans="1:8">
      <c r="A162" s="420" t="s">
        <v>26</v>
      </c>
      <c r="B162" s="439">
        <v>512104</v>
      </c>
      <c r="C162" s="439" t="s">
        <v>3771</v>
      </c>
      <c r="D162" s="440">
        <v>1297733</v>
      </c>
      <c r="E162" s="441">
        <v>43293</v>
      </c>
      <c r="F162" s="442">
        <v>43297</v>
      </c>
      <c r="G162" s="443" t="s">
        <v>28</v>
      </c>
      <c r="H162" s="444">
        <v>17460</v>
      </c>
    </row>
    <row r="163" s="1" customFormat="1" spans="1:8">
      <c r="A163" s="420" t="s">
        <v>26</v>
      </c>
      <c r="B163" s="439">
        <v>512105</v>
      </c>
      <c r="C163" s="439" t="s">
        <v>3772</v>
      </c>
      <c r="D163" s="440">
        <v>1297733</v>
      </c>
      <c r="E163" s="441">
        <v>43293</v>
      </c>
      <c r="F163" s="442">
        <v>43297</v>
      </c>
      <c r="G163" s="443" t="s">
        <v>28</v>
      </c>
      <c r="H163" s="444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420" t="s">
        <v>26</v>
      </c>
      <c r="B169" s="426">
        <v>512222</v>
      </c>
      <c r="C169" s="426" t="s">
        <v>214</v>
      </c>
      <c r="D169" s="427">
        <v>1326434</v>
      </c>
      <c r="E169" s="428">
        <v>43296</v>
      </c>
      <c r="F169" s="429">
        <v>43298</v>
      </c>
      <c r="G169" s="430" t="s">
        <v>28</v>
      </c>
      <c r="H169" s="431">
        <v>7290</v>
      </c>
    </row>
    <row r="170" s="1" customFormat="1" spans="1:8">
      <c r="A170" s="420" t="s">
        <v>26</v>
      </c>
      <c r="B170" s="426">
        <v>512223</v>
      </c>
      <c r="C170" s="426" t="s">
        <v>559</v>
      </c>
      <c r="D170" s="427">
        <v>1326434</v>
      </c>
      <c r="E170" s="428">
        <v>43296</v>
      </c>
      <c r="F170" s="429">
        <v>43298</v>
      </c>
      <c r="G170" s="430" t="s">
        <v>28</v>
      </c>
      <c r="H170" s="431">
        <v>7290</v>
      </c>
    </row>
    <row r="171" s="1" customFormat="1" spans="1:8">
      <c r="A171" s="420" t="s">
        <v>26</v>
      </c>
      <c r="B171" s="420">
        <v>512230</v>
      </c>
      <c r="C171" s="420" t="s">
        <v>3778</v>
      </c>
      <c r="D171" s="421">
        <v>1325850</v>
      </c>
      <c r="E171" s="422">
        <v>43293</v>
      </c>
      <c r="F171" s="423">
        <v>43298</v>
      </c>
      <c r="G171" s="424" t="s">
        <v>28</v>
      </c>
      <c r="H171" s="425">
        <v>21825</v>
      </c>
    </row>
    <row r="172" s="1" customFormat="1" spans="1:8">
      <c r="A172" s="420" t="s">
        <v>26</v>
      </c>
      <c r="B172" s="420">
        <v>512342</v>
      </c>
      <c r="C172" s="420" t="s">
        <v>3779</v>
      </c>
      <c r="D172" s="421">
        <v>1298246</v>
      </c>
      <c r="E172" s="422">
        <v>43296</v>
      </c>
      <c r="F172" s="423">
        <v>43299</v>
      </c>
      <c r="G172" s="424" t="s">
        <v>28</v>
      </c>
      <c r="H172" s="425">
        <v>13095</v>
      </c>
    </row>
    <row r="173" s="1" customFormat="1" spans="1:8">
      <c r="A173" s="420" t="s">
        <v>26</v>
      </c>
      <c r="B173" s="420">
        <v>512343</v>
      </c>
      <c r="C173" s="420" t="s">
        <v>3780</v>
      </c>
      <c r="D173" s="421">
        <v>1301004</v>
      </c>
      <c r="E173" s="422">
        <v>43293</v>
      </c>
      <c r="F173" s="423">
        <v>43299</v>
      </c>
      <c r="G173" s="424" t="s">
        <v>28</v>
      </c>
      <c r="H173" s="425">
        <v>26190</v>
      </c>
    </row>
    <row r="174" s="1" customFormat="1" spans="1:8">
      <c r="A174" s="420" t="s">
        <v>26</v>
      </c>
      <c r="B174" s="420">
        <v>512345</v>
      </c>
      <c r="C174" s="420" t="s">
        <v>58</v>
      </c>
      <c r="D174" s="421">
        <v>1301000</v>
      </c>
      <c r="E174" s="422">
        <v>43293</v>
      </c>
      <c r="F174" s="423">
        <v>43299</v>
      </c>
      <c r="G174" s="424" t="s">
        <v>28</v>
      </c>
      <c r="H174" s="425">
        <v>26190</v>
      </c>
    </row>
    <row r="175" s="1" customFormat="1" spans="1:8">
      <c r="A175" s="420" t="s">
        <v>26</v>
      </c>
      <c r="B175" s="420">
        <v>512346</v>
      </c>
      <c r="C175" s="420" t="s">
        <v>3781</v>
      </c>
      <c r="D175" s="421">
        <v>1331366</v>
      </c>
      <c r="E175" s="422">
        <v>43296</v>
      </c>
      <c r="F175" s="423">
        <v>43299</v>
      </c>
      <c r="G175" s="424" t="s">
        <v>28</v>
      </c>
      <c r="H175" s="425">
        <v>13095</v>
      </c>
    </row>
    <row r="176" s="1" customFormat="1" spans="1:8">
      <c r="A176" s="420" t="s">
        <v>26</v>
      </c>
      <c r="B176" s="420">
        <v>512347</v>
      </c>
      <c r="C176" s="420" t="s">
        <v>3782</v>
      </c>
      <c r="D176" s="421">
        <v>1325899</v>
      </c>
      <c r="E176" s="422">
        <v>43295</v>
      </c>
      <c r="F176" s="423">
        <v>43299</v>
      </c>
      <c r="G176" s="424" t="s">
        <v>28</v>
      </c>
      <c r="H176" s="425">
        <v>17460</v>
      </c>
    </row>
    <row r="177" s="1" customFormat="1" spans="1:8">
      <c r="A177" s="420" t="s">
        <v>26</v>
      </c>
      <c r="B177" s="420">
        <v>512363</v>
      </c>
      <c r="C177" s="420" t="s">
        <v>3783</v>
      </c>
      <c r="D177" s="421">
        <v>1331044</v>
      </c>
      <c r="E177" s="422">
        <v>43297</v>
      </c>
      <c r="F177" s="423">
        <v>43299</v>
      </c>
      <c r="G177" s="424" t="s">
        <v>28</v>
      </c>
      <c r="H177" s="425">
        <v>7290</v>
      </c>
    </row>
    <row r="178" s="1" customFormat="1" spans="1:8">
      <c r="A178" s="420" t="s">
        <v>26</v>
      </c>
      <c r="B178" s="420">
        <v>512366</v>
      </c>
      <c r="C178" s="420" t="s">
        <v>3784</v>
      </c>
      <c r="D178" s="421">
        <v>1332063</v>
      </c>
      <c r="E178" s="422">
        <v>43297</v>
      </c>
      <c r="F178" s="423">
        <v>43299</v>
      </c>
      <c r="G178" s="424" t="s">
        <v>28</v>
      </c>
      <c r="H178" s="425">
        <v>3645</v>
      </c>
    </row>
    <row r="179" s="1" customFormat="1" spans="1:8">
      <c r="A179" s="420" t="s">
        <v>26</v>
      </c>
      <c r="B179" s="420">
        <v>512379</v>
      </c>
      <c r="C179" s="420" t="s">
        <v>3785</v>
      </c>
      <c r="D179" s="421">
        <v>1324732</v>
      </c>
      <c r="E179" s="422">
        <v>43294</v>
      </c>
      <c r="F179" s="423">
        <v>43299</v>
      </c>
      <c r="G179" s="424" t="s">
        <v>28</v>
      </c>
      <c r="H179" s="425">
        <v>18225</v>
      </c>
    </row>
    <row r="180" s="1" customFormat="1" spans="1:8">
      <c r="A180" s="420" t="s">
        <v>26</v>
      </c>
      <c r="B180" s="420">
        <v>512380</v>
      </c>
      <c r="C180" s="420" t="s">
        <v>1185</v>
      </c>
      <c r="D180" s="421">
        <v>1324740</v>
      </c>
      <c r="E180" s="422">
        <v>43294</v>
      </c>
      <c r="F180" s="423">
        <v>43299</v>
      </c>
      <c r="G180" s="424" t="s">
        <v>28</v>
      </c>
      <c r="H180" s="425">
        <v>18225</v>
      </c>
    </row>
    <row r="181" s="1" customFormat="1" spans="1:8">
      <c r="A181" s="420" t="s">
        <v>26</v>
      </c>
      <c r="B181" s="420">
        <v>512528</v>
      </c>
      <c r="C181" s="420" t="s">
        <v>3786</v>
      </c>
      <c r="D181" s="421">
        <v>1331322</v>
      </c>
      <c r="E181" s="422">
        <v>43295</v>
      </c>
      <c r="F181" s="423">
        <v>43300</v>
      </c>
      <c r="G181" s="424" t="s">
        <v>28</v>
      </c>
      <c r="H181" s="425">
        <v>18225</v>
      </c>
    </row>
    <row r="182" s="1" customFormat="1" spans="1:8">
      <c r="A182" s="420" t="s">
        <v>26</v>
      </c>
      <c r="B182" s="420">
        <v>512534</v>
      </c>
      <c r="C182" s="420" t="s">
        <v>3787</v>
      </c>
      <c r="D182" s="421">
        <v>1332079</v>
      </c>
      <c r="E182" s="422">
        <v>43296</v>
      </c>
      <c r="F182" s="423">
        <v>43300</v>
      </c>
      <c r="G182" s="424" t="s">
        <v>28</v>
      </c>
      <c r="H182" s="425">
        <v>14580</v>
      </c>
    </row>
    <row r="183" s="1" customFormat="1" spans="1:8">
      <c r="A183" s="420" t="s">
        <v>26</v>
      </c>
      <c r="B183" s="420">
        <v>512535</v>
      </c>
      <c r="C183" s="420" t="s">
        <v>3788</v>
      </c>
      <c r="D183" s="421">
        <v>1325582</v>
      </c>
      <c r="E183" s="422">
        <v>43294</v>
      </c>
      <c r="F183" s="423">
        <v>43300</v>
      </c>
      <c r="G183" s="424" t="s">
        <v>28</v>
      </c>
      <c r="H183" s="425">
        <v>26190</v>
      </c>
    </row>
    <row r="184" s="1" customFormat="1" spans="1:8">
      <c r="A184" s="420" t="s">
        <v>26</v>
      </c>
      <c r="B184" s="451">
        <v>512536</v>
      </c>
      <c r="C184" s="451" t="s">
        <v>3789</v>
      </c>
      <c r="D184" s="452">
        <v>1332078</v>
      </c>
      <c r="E184" s="453">
        <v>43297</v>
      </c>
      <c r="F184" s="454">
        <v>43300</v>
      </c>
      <c r="G184" s="455" t="s">
        <v>28</v>
      </c>
      <c r="H184" s="456">
        <v>10935</v>
      </c>
    </row>
    <row r="185" s="1" customFormat="1" spans="1:8">
      <c r="A185" s="420" t="s">
        <v>26</v>
      </c>
      <c r="B185" s="451">
        <v>512537</v>
      </c>
      <c r="C185" s="451" t="s">
        <v>3790</v>
      </c>
      <c r="D185" s="452">
        <v>1332078</v>
      </c>
      <c r="E185" s="453">
        <v>43297</v>
      </c>
      <c r="F185" s="454">
        <v>43300</v>
      </c>
      <c r="G185" s="455" t="s">
        <v>28</v>
      </c>
      <c r="H185" s="456">
        <v>10935</v>
      </c>
    </row>
    <row r="186" s="1" customFormat="1" spans="1:8">
      <c r="A186" s="420" t="s">
        <v>26</v>
      </c>
      <c r="B186" s="420">
        <v>512538</v>
      </c>
      <c r="C186" s="420" t="s">
        <v>3791</v>
      </c>
      <c r="D186" s="421">
        <v>1325263</v>
      </c>
      <c r="E186" s="422">
        <v>43298</v>
      </c>
      <c r="F186" s="423">
        <v>43300</v>
      </c>
      <c r="G186" s="424" t="s">
        <v>28</v>
      </c>
      <c r="H186" s="425">
        <v>7290</v>
      </c>
    </row>
    <row r="187" s="1" customFormat="1" spans="1:8">
      <c r="A187" s="420" t="s">
        <v>26</v>
      </c>
      <c r="B187" s="426">
        <v>512548</v>
      </c>
      <c r="C187" s="426" t="s">
        <v>3792</v>
      </c>
      <c r="D187" s="427">
        <v>1331205</v>
      </c>
      <c r="E187" s="428">
        <v>43298</v>
      </c>
      <c r="F187" s="429">
        <v>43300</v>
      </c>
      <c r="G187" s="430" t="s">
        <v>28</v>
      </c>
      <c r="H187" s="431">
        <v>8730</v>
      </c>
    </row>
    <row r="188" s="1" customFormat="1" spans="1:8">
      <c r="A188" s="420" t="s">
        <v>26</v>
      </c>
      <c r="B188" s="426">
        <v>512551</v>
      </c>
      <c r="C188" s="426" t="s">
        <v>3793</v>
      </c>
      <c r="D188" s="427">
        <v>1331205</v>
      </c>
      <c r="E188" s="428">
        <v>43298</v>
      </c>
      <c r="F188" s="429">
        <v>43300</v>
      </c>
      <c r="G188" s="430" t="s">
        <v>28</v>
      </c>
      <c r="H188" s="431">
        <v>8730</v>
      </c>
    </row>
    <row r="189" s="1" customFormat="1" spans="1:8">
      <c r="A189" s="420" t="s">
        <v>26</v>
      </c>
      <c r="B189" s="420">
        <v>512549</v>
      </c>
      <c r="C189" s="420" t="s">
        <v>1106</v>
      </c>
      <c r="D189" s="421">
        <v>1334591</v>
      </c>
      <c r="E189" s="422">
        <v>43296</v>
      </c>
      <c r="F189" s="423">
        <v>43300</v>
      </c>
      <c r="G189" s="424" t="s">
        <v>28</v>
      </c>
      <c r="H189" s="425">
        <v>7290</v>
      </c>
    </row>
    <row r="190" s="1" customFormat="1" spans="1:8">
      <c r="A190" s="420" t="s">
        <v>26</v>
      </c>
      <c r="B190" s="420">
        <v>512553</v>
      </c>
      <c r="C190" s="420" t="s">
        <v>3794</v>
      </c>
      <c r="D190" s="421">
        <v>1334722</v>
      </c>
      <c r="E190" s="422">
        <v>43296</v>
      </c>
      <c r="F190" s="423">
        <v>43300</v>
      </c>
      <c r="G190" s="424" t="s">
        <v>28</v>
      </c>
      <c r="H190" s="425">
        <v>7290</v>
      </c>
    </row>
    <row r="191" s="1" customFormat="1" spans="1:8">
      <c r="A191" s="420" t="s">
        <v>26</v>
      </c>
      <c r="B191" s="420">
        <v>512554</v>
      </c>
      <c r="C191" s="420" t="s">
        <v>3795</v>
      </c>
      <c r="D191" s="421">
        <v>1325264</v>
      </c>
      <c r="E191" s="422">
        <v>43298</v>
      </c>
      <c r="F191" s="423">
        <v>43300</v>
      </c>
      <c r="G191" s="424" t="s">
        <v>28</v>
      </c>
      <c r="H191" s="425">
        <v>7290</v>
      </c>
    </row>
    <row r="192" s="1" customFormat="1" spans="1:8">
      <c r="A192" s="420" t="s">
        <v>26</v>
      </c>
      <c r="B192" s="420">
        <v>512692</v>
      </c>
      <c r="C192" s="420" t="s">
        <v>3796</v>
      </c>
      <c r="D192" s="421">
        <v>1331258</v>
      </c>
      <c r="E192" s="422">
        <v>43300</v>
      </c>
      <c r="F192" s="423">
        <v>43301</v>
      </c>
      <c r="G192" s="424" t="s">
        <v>28</v>
      </c>
      <c r="H192" s="425">
        <v>3645</v>
      </c>
    </row>
    <row r="193" s="1" customFormat="1" spans="1:8">
      <c r="A193" s="420" t="s">
        <v>26</v>
      </c>
      <c r="B193" s="420">
        <v>512694</v>
      </c>
      <c r="C193" s="420" t="s">
        <v>3797</v>
      </c>
      <c r="D193" s="421">
        <v>1331254</v>
      </c>
      <c r="E193" s="422">
        <v>43300</v>
      </c>
      <c r="F193" s="423">
        <v>43301</v>
      </c>
      <c r="G193" s="424" t="s">
        <v>28</v>
      </c>
      <c r="H193" s="425">
        <v>3645</v>
      </c>
    </row>
    <row r="194" s="1" customFormat="1" spans="1:8">
      <c r="A194" s="420" t="s">
        <v>26</v>
      </c>
      <c r="B194" s="420">
        <v>512711</v>
      </c>
      <c r="C194" s="420" t="s">
        <v>3798</v>
      </c>
      <c r="D194" s="421">
        <v>1332696</v>
      </c>
      <c r="E194" s="422">
        <v>43300</v>
      </c>
      <c r="F194" s="423">
        <v>43301</v>
      </c>
      <c r="G194" s="424" t="s">
        <v>28</v>
      </c>
      <c r="H194" s="425">
        <v>3645</v>
      </c>
    </row>
    <row r="195" s="1" customFormat="1" spans="1:8">
      <c r="A195" s="420" t="s">
        <v>26</v>
      </c>
      <c r="B195" s="420">
        <v>512712</v>
      </c>
      <c r="C195" s="420" t="s">
        <v>3799</v>
      </c>
      <c r="D195" s="421">
        <v>1333958</v>
      </c>
      <c r="E195" s="422">
        <v>43299</v>
      </c>
      <c r="F195" s="423">
        <v>43301</v>
      </c>
      <c r="G195" s="424" t="s">
        <v>28</v>
      </c>
      <c r="H195" s="425">
        <v>7290</v>
      </c>
    </row>
    <row r="196" s="1" customFormat="1" spans="1:8">
      <c r="A196" s="420" t="s">
        <v>26</v>
      </c>
      <c r="B196" s="420">
        <v>512715</v>
      </c>
      <c r="C196" s="420" t="s">
        <v>3800</v>
      </c>
      <c r="D196" s="421">
        <v>1324856</v>
      </c>
      <c r="E196" s="422">
        <v>43297</v>
      </c>
      <c r="F196" s="423">
        <v>43301</v>
      </c>
      <c r="G196" s="424" t="s">
        <v>28</v>
      </c>
      <c r="H196" s="425">
        <v>17460</v>
      </c>
    </row>
    <row r="197" s="1" customFormat="1" spans="1:8">
      <c r="A197" s="420" t="s">
        <v>26</v>
      </c>
      <c r="B197" s="420">
        <v>512718</v>
      </c>
      <c r="C197" s="420" t="s">
        <v>3801</v>
      </c>
      <c r="D197" s="421">
        <v>1333059</v>
      </c>
      <c r="E197" s="422">
        <v>43298</v>
      </c>
      <c r="F197" s="423">
        <v>43301</v>
      </c>
      <c r="G197" s="424" t="s">
        <v>28</v>
      </c>
      <c r="H197" s="425">
        <v>13095</v>
      </c>
    </row>
    <row r="198" s="1" customFormat="1" spans="1:8">
      <c r="A198" s="420" t="s">
        <v>26</v>
      </c>
      <c r="B198" s="420">
        <v>512721</v>
      </c>
      <c r="C198" s="420" t="s">
        <v>3802</v>
      </c>
      <c r="D198" s="421">
        <v>1336227</v>
      </c>
      <c r="E198" s="422">
        <v>43300</v>
      </c>
      <c r="F198" s="423">
        <v>43301</v>
      </c>
      <c r="G198" s="424" t="s">
        <v>28</v>
      </c>
      <c r="H198" s="425">
        <v>4365</v>
      </c>
    </row>
    <row r="199" s="1" customFormat="1" spans="1:8">
      <c r="A199" s="420" t="s">
        <v>26</v>
      </c>
      <c r="B199" s="420">
        <v>512722</v>
      </c>
      <c r="C199" s="420" t="s">
        <v>3803</v>
      </c>
      <c r="D199" s="421">
        <v>1332904</v>
      </c>
      <c r="E199" s="422">
        <v>43299</v>
      </c>
      <c r="F199" s="423">
        <v>43301</v>
      </c>
      <c r="G199" s="424" t="s">
        <v>28</v>
      </c>
      <c r="H199" s="425">
        <v>8730</v>
      </c>
    </row>
    <row r="200" s="1" customFormat="1" spans="1:8">
      <c r="A200" s="420" t="s">
        <v>26</v>
      </c>
      <c r="B200" s="451">
        <v>512739</v>
      </c>
      <c r="C200" s="451" t="s">
        <v>3804</v>
      </c>
      <c r="D200" s="452">
        <v>1324491</v>
      </c>
      <c r="E200" s="453">
        <v>43297</v>
      </c>
      <c r="F200" s="454">
        <v>43301</v>
      </c>
      <c r="G200" s="455" t="s">
        <v>28</v>
      </c>
      <c r="H200" s="456">
        <v>14580</v>
      </c>
    </row>
    <row r="201" s="1" customFormat="1" spans="1:8">
      <c r="A201" s="420" t="s">
        <v>26</v>
      </c>
      <c r="B201" s="451">
        <v>512740</v>
      </c>
      <c r="C201" s="451" t="s">
        <v>3805</v>
      </c>
      <c r="D201" s="452">
        <v>1324491</v>
      </c>
      <c r="E201" s="453">
        <v>43297</v>
      </c>
      <c r="F201" s="454">
        <v>43301</v>
      </c>
      <c r="G201" s="455" t="s">
        <v>28</v>
      </c>
      <c r="H201" s="456">
        <v>14580</v>
      </c>
    </row>
    <row r="202" s="1" customFormat="1" spans="1:8">
      <c r="A202" s="420" t="s">
        <v>26</v>
      </c>
      <c r="B202" s="420">
        <v>512873</v>
      </c>
      <c r="C202" s="420" t="s">
        <v>3806</v>
      </c>
      <c r="D202" s="421">
        <v>1334647</v>
      </c>
      <c r="E202" s="422">
        <v>43300</v>
      </c>
      <c r="F202" s="423">
        <v>43302</v>
      </c>
      <c r="G202" s="424" t="s">
        <v>28</v>
      </c>
      <c r="H202" s="425">
        <v>7290</v>
      </c>
    </row>
    <row r="203" s="1" customFormat="1" spans="1:8">
      <c r="A203" s="420" t="s">
        <v>26</v>
      </c>
      <c r="B203" s="426">
        <v>512884</v>
      </c>
      <c r="C203" s="426" t="s">
        <v>3807</v>
      </c>
      <c r="D203" s="427">
        <v>1319256</v>
      </c>
      <c r="E203" s="428">
        <v>43300</v>
      </c>
      <c r="F203" s="429">
        <v>43302</v>
      </c>
      <c r="G203" s="430" t="s">
        <v>28</v>
      </c>
      <c r="H203" s="431">
        <v>8730</v>
      </c>
    </row>
    <row r="204" s="1" customFormat="1" spans="1:8">
      <c r="A204" s="420" t="s">
        <v>26</v>
      </c>
      <c r="B204" s="426">
        <v>512890</v>
      </c>
      <c r="C204" s="426" t="s">
        <v>3808</v>
      </c>
      <c r="D204" s="427">
        <v>1319256</v>
      </c>
      <c r="E204" s="428">
        <v>43300</v>
      </c>
      <c r="F204" s="429">
        <v>43302</v>
      </c>
      <c r="G204" s="430" t="s">
        <v>28</v>
      </c>
      <c r="H204" s="431">
        <v>8730</v>
      </c>
    </row>
    <row r="205" s="1" customFormat="1" spans="1:8">
      <c r="A205" s="420" t="s">
        <v>26</v>
      </c>
      <c r="B205" s="420">
        <v>512889</v>
      </c>
      <c r="C205" s="420" t="s">
        <v>2819</v>
      </c>
      <c r="D205" s="421">
        <v>1329358</v>
      </c>
      <c r="E205" s="422">
        <v>43299</v>
      </c>
      <c r="F205" s="423">
        <v>43302</v>
      </c>
      <c r="G205" s="424" t="s">
        <v>28</v>
      </c>
      <c r="H205" s="425">
        <v>10935</v>
      </c>
    </row>
    <row r="206" s="1" customFormat="1" spans="1:8">
      <c r="A206" s="420" t="s">
        <v>26</v>
      </c>
      <c r="B206" s="420">
        <v>512893</v>
      </c>
      <c r="C206" s="420" t="s">
        <v>3809</v>
      </c>
      <c r="D206" s="421">
        <v>1325257</v>
      </c>
      <c r="E206" s="422">
        <v>43298</v>
      </c>
      <c r="F206" s="423">
        <v>43302</v>
      </c>
      <c r="G206" s="424" t="s">
        <v>28</v>
      </c>
      <c r="H206" s="425">
        <v>17460</v>
      </c>
    </row>
    <row r="207" s="1" customFormat="1" spans="1:8">
      <c r="A207" s="420" t="s">
        <v>26</v>
      </c>
      <c r="B207" s="420">
        <v>512895</v>
      </c>
      <c r="C207" s="420" t="s">
        <v>3810</v>
      </c>
      <c r="D207" s="421">
        <v>1336126</v>
      </c>
      <c r="E207" s="422">
        <v>43301</v>
      </c>
      <c r="F207" s="423">
        <v>43302</v>
      </c>
      <c r="G207" s="424" t="s">
        <v>28</v>
      </c>
      <c r="H207" s="425">
        <v>4365</v>
      </c>
    </row>
    <row r="208" s="1" customFormat="1" spans="1:8">
      <c r="A208" s="420" t="s">
        <v>26</v>
      </c>
      <c r="B208" s="420">
        <v>512896</v>
      </c>
      <c r="C208" s="420" t="s">
        <v>3802</v>
      </c>
      <c r="D208" s="421">
        <v>1336224</v>
      </c>
      <c r="E208" s="422">
        <v>43301</v>
      </c>
      <c r="F208" s="423">
        <v>43302</v>
      </c>
      <c r="G208" s="424" t="s">
        <v>28</v>
      </c>
      <c r="H208" s="425">
        <v>4365</v>
      </c>
    </row>
    <row r="209" s="1" customFormat="1" spans="1:8">
      <c r="A209" s="420" t="s">
        <v>26</v>
      </c>
      <c r="B209" s="451">
        <v>513020</v>
      </c>
      <c r="C209" s="451" t="s">
        <v>465</v>
      </c>
      <c r="D209" s="452">
        <v>1325371</v>
      </c>
      <c r="E209" s="453">
        <v>43302</v>
      </c>
      <c r="F209" s="454">
        <v>43303</v>
      </c>
      <c r="G209" s="455" t="s">
        <v>28</v>
      </c>
      <c r="H209" s="456">
        <v>3645</v>
      </c>
    </row>
    <row r="210" s="1" customFormat="1" spans="1:8">
      <c r="A210" s="420" t="s">
        <v>26</v>
      </c>
      <c r="B210" s="451">
        <v>513021</v>
      </c>
      <c r="C210" s="451" t="s">
        <v>3811</v>
      </c>
      <c r="D210" s="452">
        <v>1325371</v>
      </c>
      <c r="E210" s="453">
        <v>43302</v>
      </c>
      <c r="F210" s="454">
        <v>43303</v>
      </c>
      <c r="G210" s="455" t="s">
        <v>28</v>
      </c>
      <c r="H210" s="456">
        <v>3645</v>
      </c>
    </row>
    <row r="211" s="1" customFormat="1" spans="1:8">
      <c r="A211" s="420" t="s">
        <v>26</v>
      </c>
      <c r="B211" s="420">
        <v>513028</v>
      </c>
      <c r="C211" s="420" t="s">
        <v>3810</v>
      </c>
      <c r="D211" s="421">
        <v>1335845</v>
      </c>
      <c r="E211" s="422">
        <v>43302</v>
      </c>
      <c r="F211" s="423">
        <v>43303</v>
      </c>
      <c r="G211" s="424" t="s">
        <v>28</v>
      </c>
      <c r="H211" s="425">
        <v>4365</v>
      </c>
    </row>
    <row r="212" s="1" customFormat="1" spans="1:8">
      <c r="A212" s="420" t="s">
        <v>26</v>
      </c>
      <c r="B212" s="420">
        <v>513029</v>
      </c>
      <c r="C212" s="420" t="s">
        <v>3802</v>
      </c>
      <c r="D212" s="421">
        <v>1336232</v>
      </c>
      <c r="E212" s="422">
        <v>43302</v>
      </c>
      <c r="F212" s="423">
        <v>43303</v>
      </c>
      <c r="G212" s="424" t="s">
        <v>28</v>
      </c>
      <c r="H212" s="425">
        <v>4365</v>
      </c>
    </row>
    <row r="213" s="1" customFormat="1" spans="1:8">
      <c r="A213" s="420" t="s">
        <v>26</v>
      </c>
      <c r="B213" s="420">
        <v>513139</v>
      </c>
      <c r="C213" s="420" t="s">
        <v>3812</v>
      </c>
      <c r="D213" s="421">
        <v>1335026</v>
      </c>
      <c r="E213" s="422">
        <v>43296</v>
      </c>
      <c r="F213" s="423">
        <v>43304</v>
      </c>
      <c r="G213" s="424" t="s">
        <v>28</v>
      </c>
      <c r="H213" s="425">
        <v>29160</v>
      </c>
    </row>
    <row r="214" s="1" customFormat="1" spans="1:8">
      <c r="A214" s="420" t="s">
        <v>26</v>
      </c>
      <c r="B214" s="420">
        <v>513157</v>
      </c>
      <c r="C214" s="420" t="s">
        <v>3813</v>
      </c>
      <c r="D214" s="421">
        <v>1331602</v>
      </c>
      <c r="E214" s="422">
        <v>43301</v>
      </c>
      <c r="F214" s="423">
        <v>43304</v>
      </c>
      <c r="G214" s="424" t="s">
        <v>28</v>
      </c>
      <c r="H214" s="425">
        <v>13095</v>
      </c>
    </row>
    <row r="215" s="1" customFormat="1" spans="1:8">
      <c r="A215" s="420" t="s">
        <v>26</v>
      </c>
      <c r="B215" s="420">
        <v>513163</v>
      </c>
      <c r="C215" s="420" t="s">
        <v>3802</v>
      </c>
      <c r="D215" s="421">
        <v>1336235</v>
      </c>
      <c r="E215" s="422">
        <v>43303</v>
      </c>
      <c r="F215" s="423">
        <v>43304</v>
      </c>
      <c r="G215" s="424" t="s">
        <v>28</v>
      </c>
      <c r="H215" s="425">
        <v>4365</v>
      </c>
    </row>
    <row r="216" s="1" customFormat="1" spans="1:8">
      <c r="A216" s="30" t="s">
        <v>26</v>
      </c>
      <c r="B216" s="297">
        <v>513296</v>
      </c>
      <c r="C216" s="297" t="s">
        <v>3814</v>
      </c>
      <c r="D216" s="298">
        <v>1336648</v>
      </c>
      <c r="E216" s="299">
        <v>43303</v>
      </c>
      <c r="F216" s="300">
        <v>43305</v>
      </c>
      <c r="G216" s="301" t="s">
        <v>28</v>
      </c>
      <c r="H216" s="302">
        <v>8100</v>
      </c>
    </row>
    <row r="217" s="1" customFormat="1" spans="1:8">
      <c r="A217" s="30" t="s">
        <v>26</v>
      </c>
      <c r="B217" s="297">
        <v>513297</v>
      </c>
      <c r="C217" s="297" t="s">
        <v>3815</v>
      </c>
      <c r="D217" s="298">
        <v>1336648</v>
      </c>
      <c r="E217" s="299">
        <v>43303</v>
      </c>
      <c r="F217" s="300">
        <v>43305</v>
      </c>
      <c r="G217" s="301" t="s">
        <v>28</v>
      </c>
      <c r="H217" s="302">
        <v>8100</v>
      </c>
    </row>
    <row r="218" s="1" customFormat="1" spans="1:8">
      <c r="A218" s="420" t="s">
        <v>26</v>
      </c>
      <c r="B218" s="420">
        <v>513298</v>
      </c>
      <c r="C218" s="420" t="s">
        <v>3816</v>
      </c>
      <c r="D218" s="421">
        <v>1336649</v>
      </c>
      <c r="E218" s="422">
        <v>43303</v>
      </c>
      <c r="F218" s="423">
        <v>43305</v>
      </c>
      <c r="G218" s="424" t="s">
        <v>28</v>
      </c>
      <c r="H218" s="425">
        <v>7290</v>
      </c>
    </row>
    <row r="219" s="1" customFormat="1" spans="1:8">
      <c r="A219" s="420" t="s">
        <v>26</v>
      </c>
      <c r="B219" s="420">
        <v>513304</v>
      </c>
      <c r="C219" s="420" t="s">
        <v>3817</v>
      </c>
      <c r="D219" s="421">
        <v>1317962</v>
      </c>
      <c r="E219" s="422">
        <v>43302</v>
      </c>
      <c r="F219" s="423">
        <v>43305</v>
      </c>
      <c r="G219" s="424" t="s">
        <v>28</v>
      </c>
      <c r="H219" s="425">
        <v>13095</v>
      </c>
    </row>
    <row r="220" s="1" customFormat="1" spans="1:8">
      <c r="A220" s="420" t="s">
        <v>26</v>
      </c>
      <c r="B220" s="426">
        <v>513308</v>
      </c>
      <c r="C220" s="426" t="s">
        <v>3818</v>
      </c>
      <c r="D220" s="427">
        <v>1336818</v>
      </c>
      <c r="E220" s="428">
        <v>43302</v>
      </c>
      <c r="F220" s="429">
        <v>43305</v>
      </c>
      <c r="G220" s="430" t="s">
        <v>28</v>
      </c>
      <c r="H220" s="431">
        <v>13095</v>
      </c>
    </row>
    <row r="221" s="1" customFormat="1" spans="1:8">
      <c r="A221" s="420" t="s">
        <v>26</v>
      </c>
      <c r="B221" s="426">
        <v>513310</v>
      </c>
      <c r="C221" s="426" t="s">
        <v>3721</v>
      </c>
      <c r="D221" s="427">
        <v>1336818</v>
      </c>
      <c r="E221" s="428">
        <v>43302</v>
      </c>
      <c r="F221" s="429">
        <v>43305</v>
      </c>
      <c r="G221" s="430" t="s">
        <v>28</v>
      </c>
      <c r="H221" s="431">
        <v>13095</v>
      </c>
    </row>
    <row r="222" s="1" customFormat="1" spans="1:8">
      <c r="A222" s="420" t="s">
        <v>26</v>
      </c>
      <c r="B222" s="426">
        <v>513312</v>
      </c>
      <c r="C222" s="426" t="s">
        <v>3819</v>
      </c>
      <c r="D222" s="427">
        <v>1336818</v>
      </c>
      <c r="E222" s="428">
        <v>43302</v>
      </c>
      <c r="F222" s="429">
        <v>43305</v>
      </c>
      <c r="G222" s="430" t="s">
        <v>28</v>
      </c>
      <c r="H222" s="431">
        <v>13095</v>
      </c>
    </row>
    <row r="223" s="1" customFormat="1" spans="1:8">
      <c r="A223" s="420" t="s">
        <v>26</v>
      </c>
      <c r="B223" s="439">
        <v>513309</v>
      </c>
      <c r="C223" s="439" t="s">
        <v>3820</v>
      </c>
      <c r="D223" s="440">
        <v>1324257</v>
      </c>
      <c r="E223" s="441">
        <v>43302</v>
      </c>
      <c r="F223" s="442">
        <v>43305</v>
      </c>
      <c r="G223" s="443" t="s">
        <v>28</v>
      </c>
      <c r="H223" s="444">
        <v>10935</v>
      </c>
    </row>
    <row r="224" s="1" customFormat="1" spans="1:8">
      <c r="A224" s="420" t="s">
        <v>26</v>
      </c>
      <c r="B224" s="439">
        <v>513311</v>
      </c>
      <c r="C224" s="439" t="s">
        <v>3821</v>
      </c>
      <c r="D224" s="440">
        <v>1324257</v>
      </c>
      <c r="E224" s="441">
        <v>43302</v>
      </c>
      <c r="F224" s="442">
        <v>43305</v>
      </c>
      <c r="G224" s="443" t="s">
        <v>28</v>
      </c>
      <c r="H224" s="444">
        <v>10935</v>
      </c>
    </row>
    <row r="225" s="1" customFormat="1" spans="1:8">
      <c r="A225" s="420" t="s">
        <v>26</v>
      </c>
      <c r="B225" s="426">
        <v>513317</v>
      </c>
      <c r="C225" s="426" t="s">
        <v>3822</v>
      </c>
      <c r="D225" s="427">
        <v>1334353</v>
      </c>
      <c r="E225" s="428">
        <v>43302</v>
      </c>
      <c r="F225" s="429">
        <v>43305</v>
      </c>
      <c r="G225" s="430" t="s">
        <v>28</v>
      </c>
      <c r="H225" s="431">
        <v>10935</v>
      </c>
    </row>
    <row r="226" s="1" customFormat="1" spans="1:8">
      <c r="A226" s="420" t="s">
        <v>26</v>
      </c>
      <c r="B226" s="426">
        <v>513318</v>
      </c>
      <c r="C226" s="426" t="s">
        <v>3823</v>
      </c>
      <c r="D226" s="427">
        <v>1334353</v>
      </c>
      <c r="E226" s="428">
        <v>43302</v>
      </c>
      <c r="F226" s="429">
        <v>43305</v>
      </c>
      <c r="G226" s="430" t="s">
        <v>28</v>
      </c>
      <c r="H226" s="431">
        <v>10935</v>
      </c>
    </row>
    <row r="227" s="1" customFormat="1" spans="1:8">
      <c r="A227" s="420" t="s">
        <v>26</v>
      </c>
      <c r="B227" s="426">
        <v>513319</v>
      </c>
      <c r="C227" s="426" t="s">
        <v>3824</v>
      </c>
      <c r="D227" s="427">
        <v>1334353</v>
      </c>
      <c r="E227" s="428">
        <v>43302</v>
      </c>
      <c r="F227" s="429">
        <v>43305</v>
      </c>
      <c r="G227" s="430" t="s">
        <v>28</v>
      </c>
      <c r="H227" s="431">
        <v>10935</v>
      </c>
    </row>
    <row r="228" s="1" customFormat="1" spans="1:8">
      <c r="A228" s="420" t="s">
        <v>26</v>
      </c>
      <c r="B228" s="439">
        <v>513441</v>
      </c>
      <c r="C228" s="439" t="s">
        <v>3825</v>
      </c>
      <c r="D228" s="440">
        <v>1324458</v>
      </c>
      <c r="E228" s="441">
        <v>43302</v>
      </c>
      <c r="F228" s="442">
        <v>43306</v>
      </c>
      <c r="G228" s="443" t="s">
        <v>28</v>
      </c>
      <c r="H228" s="444">
        <v>17460</v>
      </c>
    </row>
    <row r="229" s="1" customFormat="1" spans="1:8">
      <c r="A229" s="420" t="s">
        <v>26</v>
      </c>
      <c r="B229" s="439">
        <v>513442</v>
      </c>
      <c r="C229" s="439" t="s">
        <v>3826</v>
      </c>
      <c r="D229" s="440">
        <v>1324458</v>
      </c>
      <c r="E229" s="441">
        <v>43302</v>
      </c>
      <c r="F229" s="442">
        <v>43306</v>
      </c>
      <c r="G229" s="443" t="s">
        <v>28</v>
      </c>
      <c r="H229" s="444">
        <v>17460</v>
      </c>
    </row>
    <row r="230" s="1" customFormat="1" spans="1:8">
      <c r="A230" s="420" t="s">
        <v>26</v>
      </c>
      <c r="B230" s="439">
        <v>513443</v>
      </c>
      <c r="C230" s="439" t="s">
        <v>3827</v>
      </c>
      <c r="D230" s="440">
        <v>1324458</v>
      </c>
      <c r="E230" s="441">
        <v>43302</v>
      </c>
      <c r="F230" s="442">
        <v>43306</v>
      </c>
      <c r="G230" s="443" t="s">
        <v>28</v>
      </c>
      <c r="H230" s="444">
        <v>17460</v>
      </c>
    </row>
    <row r="231" s="1" customFormat="1" spans="1:8">
      <c r="A231" s="420" t="s">
        <v>26</v>
      </c>
      <c r="B231" s="420">
        <v>513450</v>
      </c>
      <c r="C231" s="420" t="s">
        <v>3828</v>
      </c>
      <c r="D231" s="421">
        <v>1332667</v>
      </c>
      <c r="E231" s="422">
        <v>43305</v>
      </c>
      <c r="F231" s="423">
        <v>43306</v>
      </c>
      <c r="G231" s="424" t="s">
        <v>28</v>
      </c>
      <c r="H231" s="425">
        <v>4365</v>
      </c>
    </row>
    <row r="232" s="1" customFormat="1" spans="1:8">
      <c r="A232" s="420" t="s">
        <v>26</v>
      </c>
      <c r="B232" s="420">
        <v>513451</v>
      </c>
      <c r="C232" s="420" t="s">
        <v>509</v>
      </c>
      <c r="D232" s="421">
        <v>1332700</v>
      </c>
      <c r="E232" s="422">
        <v>43305</v>
      </c>
      <c r="F232" s="423">
        <v>43306</v>
      </c>
      <c r="G232" s="424" t="s">
        <v>28</v>
      </c>
      <c r="H232" s="425">
        <v>4365</v>
      </c>
    </row>
    <row r="233" s="1" customFormat="1" spans="1:8">
      <c r="A233" s="420" t="s">
        <v>26</v>
      </c>
      <c r="B233" s="420">
        <v>513460</v>
      </c>
      <c r="C233" s="420" t="s">
        <v>2065</v>
      </c>
      <c r="D233" s="421">
        <v>1334130</v>
      </c>
      <c r="E233" s="422">
        <v>43304</v>
      </c>
      <c r="F233" s="423">
        <v>43306</v>
      </c>
      <c r="G233" s="424" t="s">
        <v>28</v>
      </c>
      <c r="H233" s="425">
        <v>7290</v>
      </c>
    </row>
    <row r="234" s="1" customFormat="1" spans="1:8">
      <c r="A234" s="420" t="s">
        <v>26</v>
      </c>
      <c r="B234" s="420">
        <v>513461</v>
      </c>
      <c r="C234" s="420" t="s">
        <v>3829</v>
      </c>
      <c r="D234" s="421">
        <v>1319567</v>
      </c>
      <c r="E234" s="422">
        <v>43304</v>
      </c>
      <c r="F234" s="423">
        <v>43306</v>
      </c>
      <c r="G234" s="424" t="s">
        <v>28</v>
      </c>
      <c r="H234" s="425">
        <v>7290</v>
      </c>
    </row>
    <row r="235" s="1" customFormat="1" spans="1:8">
      <c r="A235" s="420" t="s">
        <v>26</v>
      </c>
      <c r="B235" s="420">
        <v>513472</v>
      </c>
      <c r="C235" s="420" t="s">
        <v>3830</v>
      </c>
      <c r="D235" s="421">
        <v>1334867</v>
      </c>
      <c r="E235" s="422">
        <v>43305</v>
      </c>
      <c r="F235" s="423">
        <v>43306</v>
      </c>
      <c r="G235" s="424" t="s">
        <v>28</v>
      </c>
      <c r="H235" s="425">
        <v>3645</v>
      </c>
    </row>
    <row r="236" s="1" customFormat="1" spans="1:8">
      <c r="A236" s="420" t="s">
        <v>26</v>
      </c>
      <c r="B236" s="420">
        <v>513476</v>
      </c>
      <c r="C236" s="420" t="s">
        <v>3831</v>
      </c>
      <c r="D236" s="421">
        <v>1319943</v>
      </c>
      <c r="E236" s="422">
        <v>43303</v>
      </c>
      <c r="F236" s="423">
        <v>43306</v>
      </c>
      <c r="G236" s="424" t="s">
        <v>28</v>
      </c>
      <c r="H236" s="425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309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420" t="s">
        <v>26</v>
      </c>
      <c r="B241" s="439">
        <v>513600</v>
      </c>
      <c r="C241" s="439" t="s">
        <v>3836</v>
      </c>
      <c r="D241" s="440">
        <v>1317058</v>
      </c>
      <c r="E241" s="441">
        <v>43302</v>
      </c>
      <c r="F241" s="442">
        <v>43307</v>
      </c>
      <c r="G241" s="443" t="s">
        <v>28</v>
      </c>
      <c r="H241" s="444">
        <v>18225</v>
      </c>
    </row>
    <row r="242" s="1" customFormat="1" spans="1:8">
      <c r="A242" s="420" t="s">
        <v>26</v>
      </c>
      <c r="B242" s="439">
        <v>513601</v>
      </c>
      <c r="C242" s="439" t="s">
        <v>3837</v>
      </c>
      <c r="D242" s="440">
        <v>1317058</v>
      </c>
      <c r="E242" s="441">
        <v>43302</v>
      </c>
      <c r="F242" s="442">
        <v>43307</v>
      </c>
      <c r="G242" s="443" t="s">
        <v>28</v>
      </c>
      <c r="H242" s="444">
        <v>18225</v>
      </c>
    </row>
    <row r="243" s="1" customFormat="1" spans="1:8">
      <c r="A243" s="420" t="s">
        <v>26</v>
      </c>
      <c r="B243" s="439">
        <v>513602</v>
      </c>
      <c r="C243" s="439" t="s">
        <v>3838</v>
      </c>
      <c r="D243" s="440">
        <v>1317058</v>
      </c>
      <c r="E243" s="441">
        <v>43302</v>
      </c>
      <c r="F243" s="442">
        <v>43307</v>
      </c>
      <c r="G243" s="443" t="s">
        <v>28</v>
      </c>
      <c r="H243" s="444">
        <v>18225</v>
      </c>
    </row>
    <row r="244" s="1" customFormat="1" spans="1:8">
      <c r="A244" s="420" t="s">
        <v>26</v>
      </c>
      <c r="B244" s="420">
        <v>513617</v>
      </c>
      <c r="C244" s="420" t="s">
        <v>3839</v>
      </c>
      <c r="D244" s="421">
        <v>1334610</v>
      </c>
      <c r="E244" s="422">
        <v>43303</v>
      </c>
      <c r="F244" s="423">
        <v>43307</v>
      </c>
      <c r="G244" s="424" t="s">
        <v>28</v>
      </c>
      <c r="H244" s="425">
        <v>17460</v>
      </c>
    </row>
    <row r="245" s="1" customFormat="1" spans="1:8">
      <c r="A245" s="420" t="s">
        <v>26</v>
      </c>
      <c r="B245" s="420">
        <v>513633</v>
      </c>
      <c r="C245" s="420" t="s">
        <v>3840</v>
      </c>
      <c r="D245" s="421">
        <v>1330834</v>
      </c>
      <c r="E245" s="422">
        <v>43306</v>
      </c>
      <c r="F245" s="423">
        <v>43307</v>
      </c>
      <c r="G245" s="424" t="s">
        <v>28</v>
      </c>
      <c r="H245" s="425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160"/>
    </row>
    <row r="247" s="1" customFormat="1" ht="15" spans="1:9">
      <c r="A247" s="420" t="s">
        <v>26</v>
      </c>
      <c r="B247" s="420">
        <v>513750</v>
      </c>
      <c r="C247" s="420" t="s">
        <v>3842</v>
      </c>
      <c r="D247" s="421">
        <v>1329381</v>
      </c>
      <c r="E247" s="422">
        <v>43306</v>
      </c>
      <c r="F247" s="423">
        <v>43308</v>
      </c>
      <c r="G247" s="424" t="s">
        <v>28</v>
      </c>
      <c r="H247" s="425">
        <v>7290</v>
      </c>
      <c r="I247" s="457"/>
    </row>
    <row r="248" s="1" customFormat="1" spans="1:8">
      <c r="A248" s="420" t="s">
        <v>26</v>
      </c>
      <c r="B248" s="426">
        <v>513751</v>
      </c>
      <c r="C248" s="426" t="s">
        <v>3739</v>
      </c>
      <c r="D248" s="427">
        <v>1329329</v>
      </c>
      <c r="E248" s="428">
        <v>43306</v>
      </c>
      <c r="F248" s="429">
        <v>43308</v>
      </c>
      <c r="G248" s="430" t="s">
        <v>28</v>
      </c>
      <c r="H248" s="431">
        <v>7290</v>
      </c>
    </row>
    <row r="249" s="1" customFormat="1" spans="1:8">
      <c r="A249" s="420" t="s">
        <v>26</v>
      </c>
      <c r="B249" s="426">
        <v>513752</v>
      </c>
      <c r="C249" s="426" t="s">
        <v>3843</v>
      </c>
      <c r="D249" s="427">
        <v>1329329</v>
      </c>
      <c r="E249" s="428">
        <v>43306</v>
      </c>
      <c r="F249" s="429">
        <v>43308</v>
      </c>
      <c r="G249" s="430" t="s">
        <v>28</v>
      </c>
      <c r="H249" s="431">
        <v>7290</v>
      </c>
    </row>
    <row r="250" s="1" customFormat="1" spans="1:8">
      <c r="A250" s="420" t="s">
        <v>26</v>
      </c>
      <c r="B250" s="439">
        <v>513753</v>
      </c>
      <c r="C250" s="439" t="s">
        <v>3844</v>
      </c>
      <c r="D250" s="440">
        <v>1336383</v>
      </c>
      <c r="E250" s="441">
        <v>43306</v>
      </c>
      <c r="F250" s="442">
        <v>43308</v>
      </c>
      <c r="G250" s="443" t="s">
        <v>28</v>
      </c>
      <c r="H250" s="444">
        <v>7290</v>
      </c>
    </row>
    <row r="251" s="1" customFormat="1" spans="1:8">
      <c r="A251" s="420" t="s">
        <v>26</v>
      </c>
      <c r="B251" s="439">
        <v>513754</v>
      </c>
      <c r="C251" s="439" t="s">
        <v>3845</v>
      </c>
      <c r="D251" s="440">
        <v>1336383</v>
      </c>
      <c r="E251" s="441">
        <v>43306</v>
      </c>
      <c r="F251" s="442">
        <v>43308</v>
      </c>
      <c r="G251" s="443" t="s">
        <v>28</v>
      </c>
      <c r="H251" s="444">
        <v>7290</v>
      </c>
    </row>
    <row r="252" s="1" customFormat="1" spans="1:8">
      <c r="A252" s="420" t="s">
        <v>26</v>
      </c>
      <c r="B252" s="439">
        <v>513755</v>
      </c>
      <c r="C252" s="439" t="s">
        <v>3846</v>
      </c>
      <c r="D252" s="440">
        <v>1336383</v>
      </c>
      <c r="E252" s="441">
        <v>43306</v>
      </c>
      <c r="F252" s="442">
        <v>43308</v>
      </c>
      <c r="G252" s="443" t="s">
        <v>28</v>
      </c>
      <c r="H252" s="444">
        <v>7290</v>
      </c>
    </row>
    <row r="253" s="1" customFormat="1" spans="1:8">
      <c r="A253" s="420" t="s">
        <v>26</v>
      </c>
      <c r="B253" s="420">
        <v>513756</v>
      </c>
      <c r="C253" s="420" t="s">
        <v>3847</v>
      </c>
      <c r="D253" s="421">
        <v>1328522</v>
      </c>
      <c r="E253" s="422">
        <v>43305</v>
      </c>
      <c r="F253" s="423">
        <v>43308</v>
      </c>
      <c r="G253" s="424" t="s">
        <v>28</v>
      </c>
      <c r="H253" s="425">
        <v>10935</v>
      </c>
    </row>
    <row r="254" s="1" customFormat="1" spans="1:8">
      <c r="A254" s="420" t="s">
        <v>26</v>
      </c>
      <c r="B254" s="420">
        <v>513760</v>
      </c>
      <c r="C254" s="420" t="s">
        <v>3848</v>
      </c>
      <c r="D254" s="421">
        <v>1335873</v>
      </c>
      <c r="E254" s="422">
        <v>43306</v>
      </c>
      <c r="F254" s="423">
        <v>43308</v>
      </c>
      <c r="G254" s="424" t="s">
        <v>28</v>
      </c>
      <c r="H254" s="425">
        <v>7290</v>
      </c>
    </row>
    <row r="255" s="1" customFormat="1" spans="1:8">
      <c r="A255" s="420" t="s">
        <v>26</v>
      </c>
      <c r="B255" s="420">
        <v>513779</v>
      </c>
      <c r="C255" s="420" t="s">
        <v>3849</v>
      </c>
      <c r="D255" s="421">
        <v>1334151</v>
      </c>
      <c r="E255" s="422">
        <v>43305</v>
      </c>
      <c r="F255" s="423">
        <v>43308</v>
      </c>
      <c r="G255" s="424" t="s">
        <v>28</v>
      </c>
      <c r="H255" s="425">
        <v>10935</v>
      </c>
    </row>
    <row r="256" s="1" customFormat="1" spans="1:8">
      <c r="A256" s="420" t="s">
        <v>26</v>
      </c>
      <c r="B256" s="420">
        <v>513342</v>
      </c>
      <c r="C256" s="420" t="s">
        <v>3850</v>
      </c>
      <c r="D256" s="421">
        <v>1318884</v>
      </c>
      <c r="E256" s="422">
        <v>43303</v>
      </c>
      <c r="F256" s="423">
        <v>43308</v>
      </c>
      <c r="G256" s="424" t="s">
        <v>28</v>
      </c>
      <c r="H256" s="425">
        <v>21825</v>
      </c>
    </row>
    <row r="257" s="1" customFormat="1" spans="1:8">
      <c r="A257" s="420" t="s">
        <v>26</v>
      </c>
      <c r="B257" s="420">
        <v>513918</v>
      </c>
      <c r="C257" s="420" t="s">
        <v>3851</v>
      </c>
      <c r="D257" s="421">
        <v>1316920</v>
      </c>
      <c r="E257" s="422">
        <v>43303</v>
      </c>
      <c r="F257" s="423">
        <v>43309</v>
      </c>
      <c r="G257" s="424" t="s">
        <v>28</v>
      </c>
      <c r="H257" s="425">
        <v>21870</v>
      </c>
    </row>
    <row r="258" s="1" customFormat="1" spans="1:8">
      <c r="A258" s="420" t="s">
        <v>26</v>
      </c>
      <c r="B258" s="420">
        <v>513961</v>
      </c>
      <c r="C258" s="420" t="s">
        <v>3852</v>
      </c>
      <c r="D258" s="421">
        <v>1333007</v>
      </c>
      <c r="E258" s="422">
        <v>43308</v>
      </c>
      <c r="F258" s="423">
        <v>43309</v>
      </c>
      <c r="G258" s="424" t="s">
        <v>28</v>
      </c>
      <c r="H258" s="425">
        <v>4365</v>
      </c>
    </row>
    <row r="259" s="1" customFormat="1" spans="1:8">
      <c r="A259" s="420" t="s">
        <v>26</v>
      </c>
      <c r="B259" s="420">
        <v>513976</v>
      </c>
      <c r="C259" s="420" t="s">
        <v>3853</v>
      </c>
      <c r="D259" s="421">
        <v>1326816</v>
      </c>
      <c r="E259" s="422">
        <v>43308</v>
      </c>
      <c r="F259" s="423">
        <v>43309</v>
      </c>
      <c r="G259" s="424" t="s">
        <v>28</v>
      </c>
      <c r="H259" s="425">
        <v>3645</v>
      </c>
    </row>
    <row r="260" s="1" customFormat="1" spans="1:8">
      <c r="A260" s="420" t="s">
        <v>26</v>
      </c>
      <c r="B260" s="420">
        <v>514079</v>
      </c>
      <c r="C260" s="420" t="s">
        <v>3020</v>
      </c>
      <c r="D260" s="421">
        <v>1327915</v>
      </c>
      <c r="E260" s="422">
        <v>43308</v>
      </c>
      <c r="F260" s="423">
        <v>43310</v>
      </c>
      <c r="G260" s="424" t="s">
        <v>28</v>
      </c>
      <c r="H260" s="425">
        <v>7290</v>
      </c>
    </row>
    <row r="261" s="1" customFormat="1" spans="1:8">
      <c r="A261" s="420" t="s">
        <v>26</v>
      </c>
      <c r="B261" s="426">
        <v>514092</v>
      </c>
      <c r="C261" s="426" t="s">
        <v>3370</v>
      </c>
      <c r="D261" s="427">
        <v>1337629</v>
      </c>
      <c r="E261" s="428">
        <v>43309</v>
      </c>
      <c r="F261" s="429">
        <v>43310</v>
      </c>
      <c r="G261" s="430" t="s">
        <v>28</v>
      </c>
      <c r="H261" s="431">
        <v>3645</v>
      </c>
    </row>
    <row r="262" s="1" customFormat="1" spans="1:8">
      <c r="A262" s="420" t="s">
        <v>26</v>
      </c>
      <c r="B262" s="426">
        <v>514093</v>
      </c>
      <c r="C262" s="426" t="s">
        <v>3854</v>
      </c>
      <c r="D262" s="427">
        <v>1337629</v>
      </c>
      <c r="E262" s="428">
        <v>43309</v>
      </c>
      <c r="F262" s="429">
        <v>43310</v>
      </c>
      <c r="G262" s="430" t="s">
        <v>28</v>
      </c>
      <c r="H262" s="431">
        <v>3645</v>
      </c>
    </row>
    <row r="263" s="1" customFormat="1" spans="1:8">
      <c r="A263" s="420" t="s">
        <v>26</v>
      </c>
      <c r="B263" s="451">
        <v>514103</v>
      </c>
      <c r="C263" s="451" t="s">
        <v>2119</v>
      </c>
      <c r="D263" s="452">
        <v>1334630</v>
      </c>
      <c r="E263" s="453">
        <v>43305</v>
      </c>
      <c r="F263" s="454">
        <v>43310</v>
      </c>
      <c r="G263" s="455" t="s">
        <v>28</v>
      </c>
      <c r="H263" s="456">
        <v>21825</v>
      </c>
    </row>
    <row r="264" s="1" customFormat="1" spans="1:8">
      <c r="A264" s="420" t="s">
        <v>26</v>
      </c>
      <c r="B264" s="451">
        <v>514104</v>
      </c>
      <c r="C264" s="451" t="s">
        <v>3855</v>
      </c>
      <c r="D264" s="452">
        <v>1334630</v>
      </c>
      <c r="E264" s="453">
        <v>43305</v>
      </c>
      <c r="F264" s="454">
        <v>43310</v>
      </c>
      <c r="G264" s="455" t="s">
        <v>28</v>
      </c>
      <c r="H264" s="456">
        <v>21825</v>
      </c>
    </row>
    <row r="265" s="1" customFormat="1" spans="1:8">
      <c r="A265" s="420" t="s">
        <v>26</v>
      </c>
      <c r="B265" s="451">
        <v>514105</v>
      </c>
      <c r="C265" s="451" t="s">
        <v>3856</v>
      </c>
      <c r="D265" s="452">
        <v>1334630</v>
      </c>
      <c r="E265" s="453">
        <v>43305</v>
      </c>
      <c r="F265" s="454">
        <v>43310</v>
      </c>
      <c r="G265" s="455" t="s">
        <v>28</v>
      </c>
      <c r="H265" s="456">
        <v>21825</v>
      </c>
    </row>
    <row r="266" s="1" customFormat="1" spans="1:8">
      <c r="A266" s="420" t="s">
        <v>26</v>
      </c>
      <c r="B266" s="426">
        <v>514119</v>
      </c>
      <c r="C266" s="426" t="s">
        <v>3857</v>
      </c>
      <c r="D266" s="427">
        <v>1331248</v>
      </c>
      <c r="E266" s="428">
        <v>43308</v>
      </c>
      <c r="F266" s="429">
        <v>43310</v>
      </c>
      <c r="G266" s="430" t="s">
        <v>28</v>
      </c>
      <c r="H266" s="431">
        <v>8730</v>
      </c>
    </row>
    <row r="267" s="1" customFormat="1" spans="1:8">
      <c r="A267" s="420" t="s">
        <v>26</v>
      </c>
      <c r="B267" s="426">
        <v>514120</v>
      </c>
      <c r="C267" s="426" t="s">
        <v>3858</v>
      </c>
      <c r="D267" s="427">
        <v>1331248</v>
      </c>
      <c r="E267" s="428">
        <v>43308</v>
      </c>
      <c r="F267" s="429">
        <v>43310</v>
      </c>
      <c r="G267" s="430" t="s">
        <v>28</v>
      </c>
      <c r="H267" s="431">
        <v>8730</v>
      </c>
    </row>
    <row r="268" s="1" customFormat="1" spans="1:8">
      <c r="A268" s="420" t="s">
        <v>26</v>
      </c>
      <c r="B268" s="420">
        <v>514300</v>
      </c>
      <c r="C268" s="420" t="s">
        <v>3859</v>
      </c>
      <c r="D268" s="421">
        <v>1339022</v>
      </c>
      <c r="E268" s="422">
        <v>43310</v>
      </c>
      <c r="F268" s="423">
        <v>43311</v>
      </c>
      <c r="G268" s="424" t="s">
        <v>28</v>
      </c>
      <c r="H268" s="425">
        <v>3645</v>
      </c>
    </row>
    <row r="269" s="1" customFormat="1" spans="1:8">
      <c r="A269" s="420" t="s">
        <v>26</v>
      </c>
      <c r="B269" s="420">
        <v>514301</v>
      </c>
      <c r="C269" s="420" t="s">
        <v>1903</v>
      </c>
      <c r="D269" s="421">
        <v>1330526</v>
      </c>
      <c r="E269" s="422">
        <v>43310</v>
      </c>
      <c r="F269" s="423">
        <v>43311</v>
      </c>
      <c r="G269" s="424" t="s">
        <v>28</v>
      </c>
      <c r="H269" s="425">
        <v>3645</v>
      </c>
    </row>
    <row r="270" s="1" customFormat="1" spans="1:8">
      <c r="A270" s="420" t="s">
        <v>26</v>
      </c>
      <c r="B270" s="420">
        <v>514309</v>
      </c>
      <c r="C270" s="420" t="s">
        <v>3860</v>
      </c>
      <c r="D270" s="421">
        <v>1320184</v>
      </c>
      <c r="E270" s="422">
        <v>43306</v>
      </c>
      <c r="F270" s="423">
        <v>43311</v>
      </c>
      <c r="G270" s="424" t="s">
        <v>28</v>
      </c>
      <c r="H270" s="425">
        <v>21825</v>
      </c>
    </row>
    <row r="271" s="1" customFormat="1" spans="1:8">
      <c r="A271" s="420" t="s">
        <v>26</v>
      </c>
      <c r="B271" s="439">
        <v>514314</v>
      </c>
      <c r="C271" s="439" t="s">
        <v>3861</v>
      </c>
      <c r="D271" s="440">
        <v>1326203</v>
      </c>
      <c r="E271" s="441">
        <v>43309</v>
      </c>
      <c r="F271" s="442">
        <v>43311</v>
      </c>
      <c r="G271" s="443" t="s">
        <v>28</v>
      </c>
      <c r="H271" s="444">
        <v>8730</v>
      </c>
    </row>
    <row r="272" s="1" customFormat="1" spans="1:8">
      <c r="A272" s="420" t="s">
        <v>26</v>
      </c>
      <c r="B272" s="439">
        <v>514315</v>
      </c>
      <c r="C272" s="439" t="s">
        <v>3862</v>
      </c>
      <c r="D272" s="440">
        <v>1326203</v>
      </c>
      <c r="E272" s="441">
        <v>43309</v>
      </c>
      <c r="F272" s="442">
        <v>43311</v>
      </c>
      <c r="G272" s="443" t="s">
        <v>28</v>
      </c>
      <c r="H272" s="444">
        <v>8730</v>
      </c>
    </row>
    <row r="273" s="1" customFormat="1" spans="1:8">
      <c r="A273" s="420" t="s">
        <v>26</v>
      </c>
      <c r="B273" s="420">
        <v>514319</v>
      </c>
      <c r="C273" s="420" t="s">
        <v>3863</v>
      </c>
      <c r="D273" s="421">
        <v>1337097</v>
      </c>
      <c r="E273" s="422">
        <v>43307</v>
      </c>
      <c r="F273" s="423">
        <v>43311</v>
      </c>
      <c r="G273" s="424" t="s">
        <v>28</v>
      </c>
      <c r="H273" s="425">
        <v>17460</v>
      </c>
    </row>
    <row r="274" s="1" customFormat="1" spans="1:8">
      <c r="A274" s="420" t="s">
        <v>26</v>
      </c>
      <c r="B274" s="420">
        <v>514440</v>
      </c>
      <c r="C274" s="420" t="s">
        <v>3864</v>
      </c>
      <c r="D274" s="421">
        <v>1338980</v>
      </c>
      <c r="E274" s="422">
        <v>43311</v>
      </c>
      <c r="F274" s="423">
        <v>43312</v>
      </c>
      <c r="G274" s="424" t="s">
        <v>28</v>
      </c>
      <c r="H274" s="425">
        <v>3645</v>
      </c>
    </row>
    <row r="275" s="1" customFormat="1" spans="1:8">
      <c r="A275" s="420" t="s">
        <v>26</v>
      </c>
      <c r="B275" s="420">
        <v>514442</v>
      </c>
      <c r="C275" s="420" t="s">
        <v>3848</v>
      </c>
      <c r="D275" s="421">
        <v>1335438</v>
      </c>
      <c r="E275" s="422">
        <v>43308</v>
      </c>
      <c r="F275" s="423">
        <v>43312</v>
      </c>
      <c r="G275" s="424" t="s">
        <v>28</v>
      </c>
      <c r="H275" s="425">
        <v>14580</v>
      </c>
    </row>
    <row r="276" s="1" customFormat="1" spans="1:8">
      <c r="A276" s="420" t="s">
        <v>26</v>
      </c>
      <c r="B276" s="420">
        <v>514443</v>
      </c>
      <c r="C276" s="420" t="s">
        <v>3865</v>
      </c>
      <c r="D276" s="421">
        <v>1334425</v>
      </c>
      <c r="E276" s="422">
        <v>43311</v>
      </c>
      <c r="F276" s="423">
        <v>43312</v>
      </c>
      <c r="G276" s="424" t="s">
        <v>28</v>
      </c>
      <c r="H276" s="425">
        <v>3645</v>
      </c>
    </row>
    <row r="277" s="1" customFormat="1" spans="1:8">
      <c r="A277" s="420" t="s">
        <v>26</v>
      </c>
      <c r="B277" s="420">
        <v>514444</v>
      </c>
      <c r="C277" s="420" t="s">
        <v>3866</v>
      </c>
      <c r="D277" s="421">
        <v>1337686</v>
      </c>
      <c r="E277" s="422">
        <v>43309</v>
      </c>
      <c r="F277" s="423">
        <v>43312</v>
      </c>
      <c r="G277" s="424" t="s">
        <v>28</v>
      </c>
      <c r="H277" s="425">
        <v>10935</v>
      </c>
    </row>
    <row r="278" s="1" customFormat="1" spans="1:8">
      <c r="A278" s="420" t="s">
        <v>26</v>
      </c>
      <c r="B278" s="420">
        <v>514468</v>
      </c>
      <c r="C278" s="420" t="s">
        <v>3867</v>
      </c>
      <c r="D278" s="421">
        <v>1335763</v>
      </c>
      <c r="E278" s="422">
        <v>43306</v>
      </c>
      <c r="F278" s="423">
        <v>43312</v>
      </c>
      <c r="G278" s="424" t="s">
        <v>28</v>
      </c>
      <c r="H278" s="425">
        <v>26190</v>
      </c>
    </row>
    <row r="279" s="1" customFormat="1" spans="1:8">
      <c r="A279" s="420" t="s">
        <v>26</v>
      </c>
      <c r="B279" s="420">
        <v>514473</v>
      </c>
      <c r="C279" s="420" t="s">
        <v>3868</v>
      </c>
      <c r="D279" s="421">
        <v>1334498</v>
      </c>
      <c r="E279" s="422">
        <v>43309</v>
      </c>
      <c r="F279" s="423">
        <v>43312</v>
      </c>
      <c r="G279" s="424" t="s">
        <v>28</v>
      </c>
      <c r="H279" s="425">
        <v>13095</v>
      </c>
    </row>
    <row r="280" s="1" customFormat="1" spans="1:8">
      <c r="A280" s="420" t="s">
        <v>26</v>
      </c>
      <c r="B280" s="420">
        <v>514542</v>
      </c>
      <c r="C280" s="420" t="s">
        <v>3869</v>
      </c>
      <c r="D280" s="421">
        <v>1339509</v>
      </c>
      <c r="E280" s="422">
        <v>43310</v>
      </c>
      <c r="F280" s="423">
        <v>43312</v>
      </c>
      <c r="G280" s="424" t="s">
        <v>28</v>
      </c>
      <c r="H280" s="425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273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54"/>
      <c r="C283" s="155"/>
      <c r="D283" s="400"/>
      <c r="E283" s="401"/>
      <c r="F283" s="401"/>
      <c r="G283" s="402"/>
      <c r="H283" s="403"/>
    </row>
    <row r="284" s="1" customFormat="1" spans="1:8">
      <c r="A284" s="404"/>
      <c r="B284" s="405"/>
      <c r="C284" s="404"/>
      <c r="D284" s="406"/>
      <c r="E284" s="407"/>
      <c r="F284" s="407"/>
      <c r="G284" s="408"/>
      <c r="H284" s="409"/>
    </row>
    <row r="285" s="1" customFormat="1" ht="17.4" customHeight="1" spans="1:9">
      <c r="A285" s="164" t="s">
        <v>3870</v>
      </c>
      <c r="B285" s="86"/>
      <c r="C285" s="87"/>
      <c r="D285" s="81"/>
      <c r="E285" s="82"/>
      <c r="F285" s="83"/>
      <c r="G285" s="274" t="s">
        <v>80</v>
      </c>
      <c r="H285" s="395">
        <f>SUM(H22:H282)</f>
        <v>2750170</v>
      </c>
      <c r="I285" s="1" t="s">
        <v>3871</v>
      </c>
    </row>
    <row r="286" s="1" customFormat="1" ht="14.4" customHeight="1" spans="1:8">
      <c r="A286" s="410" t="s">
        <v>3872</v>
      </c>
      <c r="B286" s="87"/>
      <c r="C286" s="87"/>
      <c r="D286" s="81"/>
      <c r="E286" s="161"/>
      <c r="F286" s="83"/>
      <c r="G286" s="274" t="s">
        <v>80</v>
      </c>
      <c r="H286" s="350">
        <v>-2582424</v>
      </c>
    </row>
    <row r="287" s="1" customFormat="1" ht="14.4" customHeight="1" spans="1:9">
      <c r="A287" s="351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160" t="s">
        <v>3874</v>
      </c>
    </row>
    <row r="288" s="1" customFormat="1" ht="16.2" customHeight="1" spans="1:6">
      <c r="A288" s="172" t="s">
        <v>3875</v>
      </c>
      <c r="B288" s="88"/>
      <c r="F288" s="89"/>
    </row>
    <row r="289" customFormat="1" ht="12" customHeight="1" spans="1:8">
      <c r="A289" s="174" t="s">
        <v>423</v>
      </c>
      <c r="B289" s="90"/>
      <c r="C289" s="175" t="s">
        <v>424</v>
      </c>
      <c r="D289" s="175" t="s">
        <v>424</v>
      </c>
      <c r="E289" s="175" t="s">
        <v>424</v>
      </c>
      <c r="F289" s="175" t="s">
        <v>424</v>
      </c>
      <c r="G289" s="175" t="s">
        <v>424</v>
      </c>
      <c r="H289" s="176" t="s">
        <v>90</v>
      </c>
    </row>
    <row r="290" customFormat="1" ht="12" customHeight="1" spans="1:8">
      <c r="A290" s="177" t="s">
        <v>425</v>
      </c>
      <c r="B290" s="177"/>
      <c r="C290" s="178" t="s">
        <v>85</v>
      </c>
      <c r="D290" s="179" t="s">
        <v>86</v>
      </c>
      <c r="E290" s="179" t="s">
        <v>87</v>
      </c>
      <c r="F290" s="179" t="s">
        <v>88</v>
      </c>
      <c r="G290" s="179" t="s">
        <v>89</v>
      </c>
      <c r="H290" s="375" t="s">
        <v>426</v>
      </c>
    </row>
    <row r="291" customFormat="1" ht="13.5" spans="1:8">
      <c r="A291" s="181">
        <f>H287</f>
        <v>167746</v>
      </c>
      <c r="B291" s="93"/>
      <c r="C291" s="230">
        <v>1065739.5</v>
      </c>
      <c r="D291" s="181">
        <v>0</v>
      </c>
      <c r="E291" s="181">
        <v>0</v>
      </c>
      <c r="F291" s="181">
        <v>0</v>
      </c>
      <c r="G291" s="181">
        <v>0</v>
      </c>
      <c r="H291" s="182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183" t="s">
        <v>1157</v>
      </c>
    </row>
    <row r="297" customFormat="1" spans="3:4">
      <c r="C297" s="184"/>
      <c r="D297" s="184"/>
    </row>
    <row r="298" customFormat="1" ht="15.75" spans="3:3">
      <c r="C298" s="185" t="s">
        <v>1158</v>
      </c>
    </row>
    <row r="299" customFormat="1" spans="3:3">
      <c r="C299" s="186" t="s">
        <v>1207</v>
      </c>
    </row>
    <row r="300" customFormat="1" spans="3:4">
      <c r="C300" s="187" t="s">
        <v>1160</v>
      </c>
      <c r="D300" s="172"/>
    </row>
    <row r="302" spans="1:7">
      <c r="A302" s="25" t="s">
        <v>20</v>
      </c>
      <c r="B302" s="25" t="s">
        <v>21</v>
      </c>
      <c r="C302" s="26" t="s">
        <v>22</v>
      </c>
      <c r="D302" s="310" t="s">
        <v>23</v>
      </c>
      <c r="E302" s="311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380" t="s">
        <v>3882</v>
      </c>
      <c r="C309" s="381">
        <v>1362135</v>
      </c>
      <c r="D309" s="382">
        <v>43381</v>
      </c>
      <c r="E309" s="383">
        <v>43385</v>
      </c>
      <c r="F309" s="384" t="s">
        <v>3877</v>
      </c>
      <c r="G309" s="385">
        <v>12000</v>
      </c>
    </row>
    <row r="310" spans="1:7">
      <c r="A310" s="30" t="s">
        <v>26</v>
      </c>
      <c r="B310" s="380" t="s">
        <v>3883</v>
      </c>
      <c r="C310" s="381">
        <v>1362135</v>
      </c>
      <c r="D310" s="382">
        <v>43381</v>
      </c>
      <c r="E310" s="383">
        <v>43385</v>
      </c>
      <c r="F310" s="384" t="s">
        <v>3877</v>
      </c>
      <c r="G310" s="385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380" t="s">
        <v>3888</v>
      </c>
      <c r="C316" s="381">
        <v>1376092</v>
      </c>
      <c r="D316" s="382">
        <v>43383</v>
      </c>
      <c r="E316" s="383">
        <v>43386</v>
      </c>
      <c r="F316" s="384" t="s">
        <v>3877</v>
      </c>
      <c r="G316" s="385">
        <v>9000</v>
      </c>
    </row>
    <row r="317" spans="1:7">
      <c r="A317" s="30" t="s">
        <v>26</v>
      </c>
      <c r="B317" s="380" t="s">
        <v>3889</v>
      </c>
      <c r="C317" s="381">
        <v>1376092</v>
      </c>
      <c r="D317" s="382">
        <v>43383</v>
      </c>
      <c r="E317" s="383">
        <v>43386</v>
      </c>
      <c r="F317" s="384" t="s">
        <v>3877</v>
      </c>
      <c r="G317" s="385">
        <v>9000</v>
      </c>
    </row>
    <row r="318" spans="1:7">
      <c r="A318" s="30" t="s">
        <v>26</v>
      </c>
      <c r="B318" s="380" t="s">
        <v>3890</v>
      </c>
      <c r="C318" s="381">
        <v>1369070</v>
      </c>
      <c r="D318" s="382">
        <v>43381</v>
      </c>
      <c r="E318" s="383">
        <v>43386</v>
      </c>
      <c r="F318" s="384" t="s">
        <v>3877</v>
      </c>
      <c r="G318" s="385">
        <v>15000</v>
      </c>
    </row>
    <row r="319" spans="1:7">
      <c r="A319" s="30" t="s">
        <v>26</v>
      </c>
      <c r="B319" s="380" t="s">
        <v>3891</v>
      </c>
      <c r="C319" s="381">
        <v>1369070</v>
      </c>
      <c r="D319" s="382">
        <v>43381</v>
      </c>
      <c r="E319" s="383">
        <v>43386</v>
      </c>
      <c r="F319" s="384" t="s">
        <v>3877</v>
      </c>
      <c r="G319" s="385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380" t="s">
        <v>3897</v>
      </c>
      <c r="C326" s="381">
        <v>1370822</v>
      </c>
      <c r="D326" s="382">
        <v>43384</v>
      </c>
      <c r="E326" s="383">
        <v>43388</v>
      </c>
      <c r="F326" s="384" t="s">
        <v>3877</v>
      </c>
      <c r="G326" s="385">
        <v>15200</v>
      </c>
    </row>
    <row r="327" spans="1:7">
      <c r="A327" s="30" t="s">
        <v>26</v>
      </c>
      <c r="B327" s="380" t="s">
        <v>3898</v>
      </c>
      <c r="C327" s="381">
        <v>1370822</v>
      </c>
      <c r="D327" s="382">
        <v>43384</v>
      </c>
      <c r="E327" s="383">
        <v>43388</v>
      </c>
      <c r="F327" s="384" t="s">
        <v>3877</v>
      </c>
      <c r="G327" s="385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380" t="s">
        <v>3905</v>
      </c>
      <c r="C335" s="381">
        <v>1372971</v>
      </c>
      <c r="D335" s="382">
        <v>43386</v>
      </c>
      <c r="E335" s="383">
        <v>43389</v>
      </c>
      <c r="F335" s="384" t="s">
        <v>3877</v>
      </c>
      <c r="G335" s="385">
        <v>9000</v>
      </c>
    </row>
    <row r="336" spans="1:7">
      <c r="A336" s="30" t="s">
        <v>26</v>
      </c>
      <c r="B336" s="380" t="s">
        <v>3906</v>
      </c>
      <c r="C336" s="381">
        <v>1372971</v>
      </c>
      <c r="D336" s="382">
        <v>43386</v>
      </c>
      <c r="E336" s="383">
        <v>43389</v>
      </c>
      <c r="F336" s="384" t="s">
        <v>3877</v>
      </c>
      <c r="G336" s="385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380" t="s">
        <v>3915</v>
      </c>
      <c r="C345" s="381">
        <v>1378940</v>
      </c>
      <c r="D345" s="382">
        <v>43389</v>
      </c>
      <c r="E345" s="383">
        <v>43392</v>
      </c>
      <c r="F345" s="384" t="s">
        <v>3877</v>
      </c>
      <c r="G345" s="385">
        <v>9000</v>
      </c>
    </row>
    <row r="346" spans="1:7">
      <c r="A346" s="30" t="s">
        <v>26</v>
      </c>
      <c r="B346" s="380" t="s">
        <v>3916</v>
      </c>
      <c r="C346" s="381">
        <v>1378940</v>
      </c>
      <c r="D346" s="382">
        <v>43389</v>
      </c>
      <c r="E346" s="383">
        <v>43392</v>
      </c>
      <c r="F346" s="384" t="s">
        <v>3877</v>
      </c>
      <c r="G346" s="385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380" t="s">
        <v>3927</v>
      </c>
      <c r="C357" s="381">
        <v>1376125</v>
      </c>
      <c r="D357" s="382">
        <v>43395</v>
      </c>
      <c r="E357" s="383">
        <v>43396</v>
      </c>
      <c r="F357" s="384" t="s">
        <v>3877</v>
      </c>
      <c r="G357" s="385">
        <v>3000</v>
      </c>
    </row>
    <row r="358" spans="1:7">
      <c r="A358" s="30" t="s">
        <v>26</v>
      </c>
      <c r="B358" s="380" t="s">
        <v>3928</v>
      </c>
      <c r="C358" s="381">
        <v>1376125</v>
      </c>
      <c r="D358" s="382">
        <v>43395</v>
      </c>
      <c r="E358" s="383">
        <v>43396</v>
      </c>
      <c r="F358" s="384" t="s">
        <v>3877</v>
      </c>
      <c r="G358" s="385">
        <v>3000</v>
      </c>
    </row>
    <row r="359" spans="1:7">
      <c r="A359" s="30" t="s">
        <v>26</v>
      </c>
      <c r="B359" s="380" t="s">
        <v>3929</v>
      </c>
      <c r="C359" s="381">
        <v>1376125</v>
      </c>
      <c r="D359" s="382">
        <v>43395</v>
      </c>
      <c r="E359" s="383">
        <v>43396</v>
      </c>
      <c r="F359" s="384" t="s">
        <v>3877</v>
      </c>
      <c r="G359" s="385">
        <v>3000</v>
      </c>
    </row>
    <row r="360" spans="1:7">
      <c r="A360" s="30" t="s">
        <v>26</v>
      </c>
      <c r="B360" s="380" t="s">
        <v>2734</v>
      </c>
      <c r="C360" s="381">
        <v>1376125</v>
      </c>
      <c r="D360" s="382">
        <v>43395</v>
      </c>
      <c r="E360" s="383">
        <v>43396</v>
      </c>
      <c r="F360" s="384" t="s">
        <v>3877</v>
      </c>
      <c r="G360" s="385">
        <v>3000</v>
      </c>
    </row>
    <row r="361" spans="1:7">
      <c r="A361" s="30" t="s">
        <v>26</v>
      </c>
      <c r="B361" s="380" t="s">
        <v>3930</v>
      </c>
      <c r="C361" s="381">
        <v>1376125</v>
      </c>
      <c r="D361" s="382">
        <v>43395</v>
      </c>
      <c r="E361" s="383">
        <v>43396</v>
      </c>
      <c r="F361" s="384" t="s">
        <v>3877</v>
      </c>
      <c r="G361" s="385">
        <v>3000</v>
      </c>
    </row>
    <row r="362" spans="1:7">
      <c r="A362" s="30" t="s">
        <v>26</v>
      </c>
      <c r="B362" s="380" t="s">
        <v>3931</v>
      </c>
      <c r="C362" s="381">
        <v>1376125</v>
      </c>
      <c r="D362" s="382">
        <v>43395</v>
      </c>
      <c r="E362" s="383">
        <v>43396</v>
      </c>
      <c r="F362" s="384" t="s">
        <v>3877</v>
      </c>
      <c r="G362" s="385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380" t="s">
        <v>3934</v>
      </c>
      <c r="C365" s="381">
        <v>1372919</v>
      </c>
      <c r="D365" s="382">
        <v>43393</v>
      </c>
      <c r="E365" s="383">
        <v>43397</v>
      </c>
      <c r="F365" s="384" t="s">
        <v>3877</v>
      </c>
      <c r="G365" s="385">
        <v>12000</v>
      </c>
    </row>
    <row r="366" spans="1:7">
      <c r="A366" s="30" t="s">
        <v>26</v>
      </c>
      <c r="B366" s="380" t="s">
        <v>3935</v>
      </c>
      <c r="C366" s="381">
        <v>1372919</v>
      </c>
      <c r="D366" s="382">
        <v>43393</v>
      </c>
      <c r="E366" s="383">
        <v>43397</v>
      </c>
      <c r="F366" s="384" t="s">
        <v>3877</v>
      </c>
      <c r="G366" s="385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380" t="s">
        <v>3937</v>
      </c>
      <c r="C368" s="381">
        <v>1369360</v>
      </c>
      <c r="D368" s="382">
        <v>43393</v>
      </c>
      <c r="E368" s="383">
        <v>43397</v>
      </c>
      <c r="F368" s="384" t="s">
        <v>3877</v>
      </c>
      <c r="G368" s="385">
        <v>12000</v>
      </c>
    </row>
    <row r="369" spans="1:7">
      <c r="A369" s="30" t="s">
        <v>26</v>
      </c>
      <c r="B369" s="380" t="s">
        <v>3938</v>
      </c>
      <c r="C369" s="381">
        <v>1369360</v>
      </c>
      <c r="D369" s="382">
        <v>43393</v>
      </c>
      <c r="E369" s="383">
        <v>43397</v>
      </c>
      <c r="F369" s="384" t="s">
        <v>3877</v>
      </c>
      <c r="G369" s="385">
        <v>12000</v>
      </c>
    </row>
    <row r="370" spans="1:7">
      <c r="A370" s="30" t="s">
        <v>26</v>
      </c>
      <c r="B370" s="380" t="s">
        <v>3939</v>
      </c>
      <c r="C370" s="381">
        <v>1369360</v>
      </c>
      <c r="D370" s="382">
        <v>43393</v>
      </c>
      <c r="E370" s="383">
        <v>43397</v>
      </c>
      <c r="F370" s="384" t="s">
        <v>3877</v>
      </c>
      <c r="G370" s="385">
        <v>12000</v>
      </c>
    </row>
    <row r="371" spans="1:7">
      <c r="A371" s="30" t="s">
        <v>26</v>
      </c>
      <c r="B371" s="380" t="s">
        <v>3940</v>
      </c>
      <c r="C371" s="381">
        <v>1379262</v>
      </c>
      <c r="D371" s="382">
        <v>43396</v>
      </c>
      <c r="E371" s="383">
        <v>43398</v>
      </c>
      <c r="F371" s="384" t="s">
        <v>3877</v>
      </c>
      <c r="G371" s="385">
        <v>6000</v>
      </c>
    </row>
    <row r="372" spans="1:7">
      <c r="A372" s="30" t="s">
        <v>26</v>
      </c>
      <c r="B372" s="380" t="s">
        <v>3941</v>
      </c>
      <c r="C372" s="381">
        <v>1379262</v>
      </c>
      <c r="D372" s="382">
        <v>43396</v>
      </c>
      <c r="E372" s="383">
        <v>43398</v>
      </c>
      <c r="F372" s="384" t="s">
        <v>3877</v>
      </c>
      <c r="G372" s="385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97"/>
    </row>
    <row r="6" customFormat="1" ht="15.75" spans="1:8">
      <c r="A6" s="2"/>
      <c r="B6" s="2"/>
      <c r="C6" s="2"/>
      <c r="D6" s="2"/>
      <c r="E6" s="2"/>
      <c r="F6" s="2"/>
      <c r="H6" s="398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399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399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399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380">
        <v>514760</v>
      </c>
      <c r="C29" s="380" t="s">
        <v>3951</v>
      </c>
      <c r="D29" s="381">
        <v>1325065</v>
      </c>
      <c r="E29" s="382">
        <v>43310</v>
      </c>
      <c r="F29" s="383">
        <v>43314</v>
      </c>
      <c r="G29" s="384" t="s">
        <v>28</v>
      </c>
      <c r="H29" s="385">
        <v>14580</v>
      </c>
      <c r="I29" s="399"/>
    </row>
    <row r="30" s="1" customFormat="1" spans="1:8">
      <c r="A30" s="30" t="s">
        <v>26</v>
      </c>
      <c r="B30" s="380">
        <v>514761</v>
      </c>
      <c r="C30" s="380" t="s">
        <v>3952</v>
      </c>
      <c r="D30" s="381">
        <v>1325065</v>
      </c>
      <c r="E30" s="382">
        <v>43310</v>
      </c>
      <c r="F30" s="383">
        <v>43314</v>
      </c>
      <c r="G30" s="384" t="s">
        <v>28</v>
      </c>
      <c r="H30" s="385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399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380">
        <v>514962</v>
      </c>
      <c r="C41" s="380" t="s">
        <v>3960</v>
      </c>
      <c r="D41" s="381">
        <v>1330280</v>
      </c>
      <c r="E41" s="382">
        <v>43314</v>
      </c>
      <c r="F41" s="383">
        <v>43315</v>
      </c>
      <c r="G41" s="384" t="s">
        <v>28</v>
      </c>
      <c r="H41" s="385">
        <v>3645</v>
      </c>
    </row>
    <row r="42" s="1" customFormat="1" spans="1:8">
      <c r="A42" s="30" t="s">
        <v>26</v>
      </c>
      <c r="B42" s="380">
        <v>514965</v>
      </c>
      <c r="C42" s="380" t="s">
        <v>637</v>
      </c>
      <c r="D42" s="381">
        <v>1330280</v>
      </c>
      <c r="E42" s="382">
        <v>43314</v>
      </c>
      <c r="F42" s="383">
        <v>43315</v>
      </c>
      <c r="G42" s="384" t="s">
        <v>28</v>
      </c>
      <c r="H42" s="385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380">
        <v>515099</v>
      </c>
      <c r="C47" s="380" t="s">
        <v>3963</v>
      </c>
      <c r="D47" s="381">
        <v>1333711</v>
      </c>
      <c r="E47" s="382">
        <v>43314</v>
      </c>
      <c r="F47" s="383">
        <v>43316</v>
      </c>
      <c r="G47" s="384" t="s">
        <v>28</v>
      </c>
      <c r="H47" s="385">
        <v>7290</v>
      </c>
    </row>
    <row r="48" s="1" customFormat="1" spans="1:8">
      <c r="A48" s="30" t="s">
        <v>26</v>
      </c>
      <c r="B48" s="380">
        <v>515100</v>
      </c>
      <c r="C48" s="380" t="s">
        <v>2867</v>
      </c>
      <c r="D48" s="381">
        <v>1333711</v>
      </c>
      <c r="E48" s="382">
        <v>43314</v>
      </c>
      <c r="F48" s="383">
        <v>43316</v>
      </c>
      <c r="G48" s="384" t="s">
        <v>28</v>
      </c>
      <c r="H48" s="385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380">
        <v>515521</v>
      </c>
      <c r="C68" s="380" t="s">
        <v>3982</v>
      </c>
      <c r="D68" s="381">
        <v>1342313</v>
      </c>
      <c r="E68" s="382">
        <v>43317</v>
      </c>
      <c r="F68" s="383">
        <v>43319</v>
      </c>
      <c r="G68" s="384" t="s">
        <v>28</v>
      </c>
      <c r="H68" s="385">
        <v>8730</v>
      </c>
    </row>
    <row r="69" s="1" customFormat="1" spans="1:8">
      <c r="A69" s="30" t="s">
        <v>26</v>
      </c>
      <c r="B69" s="380">
        <v>515522</v>
      </c>
      <c r="C69" s="380" t="s">
        <v>3983</v>
      </c>
      <c r="D69" s="381">
        <v>1342313</v>
      </c>
      <c r="E69" s="382">
        <v>43317</v>
      </c>
      <c r="F69" s="383">
        <v>43319</v>
      </c>
      <c r="G69" s="384" t="s">
        <v>28</v>
      </c>
      <c r="H69" s="385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380">
        <v>515859</v>
      </c>
      <c r="C84" s="380" t="s">
        <v>3996</v>
      </c>
      <c r="D84" s="381">
        <v>1333925</v>
      </c>
      <c r="E84" s="382">
        <v>43315</v>
      </c>
      <c r="F84" s="383">
        <v>43321</v>
      </c>
      <c r="G84" s="384" t="s">
        <v>28</v>
      </c>
      <c r="H84" s="385">
        <v>21870</v>
      </c>
    </row>
    <row r="85" s="1" customFormat="1" spans="1:8">
      <c r="A85" s="30" t="s">
        <v>26</v>
      </c>
      <c r="B85" s="380">
        <v>515860</v>
      </c>
      <c r="C85" s="380" t="s">
        <v>3997</v>
      </c>
      <c r="D85" s="381">
        <v>1333925</v>
      </c>
      <c r="E85" s="382">
        <v>43315</v>
      </c>
      <c r="F85" s="383">
        <v>43321</v>
      </c>
      <c r="G85" s="384" t="s">
        <v>28</v>
      </c>
      <c r="H85" s="385">
        <v>21870</v>
      </c>
    </row>
    <row r="86" s="1" customFormat="1" spans="1:8">
      <c r="A86" s="30" t="s">
        <v>26</v>
      </c>
      <c r="B86" s="380">
        <v>515863</v>
      </c>
      <c r="C86" s="380" t="s">
        <v>3998</v>
      </c>
      <c r="D86" s="381">
        <v>1333925</v>
      </c>
      <c r="E86" s="382">
        <v>43315</v>
      </c>
      <c r="F86" s="383">
        <v>43321</v>
      </c>
      <c r="G86" s="384" t="s">
        <v>28</v>
      </c>
      <c r="H86" s="385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380">
        <v>516013</v>
      </c>
      <c r="C93" s="380" t="s">
        <v>4005</v>
      </c>
      <c r="D93" s="381">
        <v>1334232</v>
      </c>
      <c r="E93" s="382">
        <v>43319</v>
      </c>
      <c r="F93" s="383">
        <v>43322</v>
      </c>
      <c r="G93" s="384" t="s">
        <v>28</v>
      </c>
      <c r="H93" s="385">
        <v>10935</v>
      </c>
    </row>
    <row r="94" s="1" customFormat="1" spans="1:8">
      <c r="A94" s="30" t="s">
        <v>26</v>
      </c>
      <c r="B94" s="380">
        <v>516014</v>
      </c>
      <c r="C94" s="380" t="s">
        <v>4006</v>
      </c>
      <c r="D94" s="381">
        <v>1334232</v>
      </c>
      <c r="E94" s="382">
        <v>43319</v>
      </c>
      <c r="F94" s="383">
        <v>43322</v>
      </c>
      <c r="G94" s="384" t="s">
        <v>28</v>
      </c>
      <c r="H94" s="385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380">
        <v>516348</v>
      </c>
      <c r="C109" s="380" t="s">
        <v>4019</v>
      </c>
      <c r="D109" s="381">
        <v>1340591</v>
      </c>
      <c r="E109" s="382">
        <v>43322</v>
      </c>
      <c r="F109" s="383">
        <v>43324</v>
      </c>
      <c r="G109" s="384" t="s">
        <v>28</v>
      </c>
      <c r="H109" s="385">
        <v>7290</v>
      </c>
    </row>
    <row r="110" s="1" customFormat="1" spans="1:8">
      <c r="A110" s="30" t="s">
        <v>26</v>
      </c>
      <c r="B110" s="380">
        <v>516351</v>
      </c>
      <c r="C110" s="380" t="s">
        <v>4020</v>
      </c>
      <c r="D110" s="381">
        <v>1340591</v>
      </c>
      <c r="E110" s="382">
        <v>43322</v>
      </c>
      <c r="F110" s="383">
        <v>43324</v>
      </c>
      <c r="G110" s="384" t="s">
        <v>28</v>
      </c>
      <c r="H110" s="385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80">
        <v>516517</v>
      </c>
      <c r="C115" s="380" t="s">
        <v>4025</v>
      </c>
      <c r="D115" s="381">
        <v>1343788</v>
      </c>
      <c r="E115" s="382">
        <v>43324</v>
      </c>
      <c r="F115" s="383">
        <v>43325</v>
      </c>
      <c r="G115" s="384" t="s">
        <v>28</v>
      </c>
      <c r="H115" s="385">
        <v>4365</v>
      </c>
    </row>
    <row r="116" s="1" customFormat="1" spans="1:8">
      <c r="A116" s="30" t="s">
        <v>26</v>
      </c>
      <c r="B116" s="380">
        <v>516518</v>
      </c>
      <c r="C116" s="380" t="s">
        <v>4026</v>
      </c>
      <c r="D116" s="381">
        <v>1343788</v>
      </c>
      <c r="E116" s="382">
        <v>43324</v>
      </c>
      <c r="F116" s="383">
        <v>43325</v>
      </c>
      <c r="G116" s="384" t="s">
        <v>28</v>
      </c>
      <c r="H116" s="385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380">
        <v>516791</v>
      </c>
      <c r="C127" s="380" t="s">
        <v>4035</v>
      </c>
      <c r="D127" s="381">
        <v>1331669</v>
      </c>
      <c r="E127" s="382">
        <v>43325</v>
      </c>
      <c r="F127" s="383">
        <v>43327</v>
      </c>
      <c r="G127" s="384" t="s">
        <v>28</v>
      </c>
      <c r="H127" s="385">
        <v>8730</v>
      </c>
    </row>
    <row r="128" s="1" customFormat="1" spans="1:8">
      <c r="A128" s="30" t="s">
        <v>26</v>
      </c>
      <c r="B128" s="380">
        <v>516792</v>
      </c>
      <c r="C128" s="380" t="s">
        <v>4036</v>
      </c>
      <c r="D128" s="381">
        <v>1331669</v>
      </c>
      <c r="E128" s="382">
        <v>43325</v>
      </c>
      <c r="F128" s="383">
        <v>43327</v>
      </c>
      <c r="G128" s="384" t="s">
        <v>28</v>
      </c>
      <c r="H128" s="385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380">
        <v>516839</v>
      </c>
      <c r="C133" s="380" t="s">
        <v>4040</v>
      </c>
      <c r="D133" s="381">
        <v>1333972</v>
      </c>
      <c r="E133" s="382">
        <v>43326</v>
      </c>
      <c r="F133" s="383">
        <v>43327</v>
      </c>
      <c r="G133" s="384" t="s">
        <v>28</v>
      </c>
      <c r="H133" s="385">
        <v>3645</v>
      </c>
    </row>
    <row r="134" s="1" customFormat="1" spans="1:8">
      <c r="A134" s="30" t="s">
        <v>26</v>
      </c>
      <c r="B134" s="380">
        <v>516840</v>
      </c>
      <c r="C134" s="380" t="s">
        <v>4041</v>
      </c>
      <c r="D134" s="381">
        <v>1333972</v>
      </c>
      <c r="E134" s="382">
        <v>43326</v>
      </c>
      <c r="F134" s="383">
        <v>43327</v>
      </c>
      <c r="G134" s="384" t="s">
        <v>28</v>
      </c>
      <c r="H134" s="385">
        <v>3645</v>
      </c>
    </row>
    <row r="135" s="1" customFormat="1" spans="1:8">
      <c r="A135" s="30" t="s">
        <v>26</v>
      </c>
      <c r="B135" s="380">
        <v>516841</v>
      </c>
      <c r="C135" s="380" t="s">
        <v>4042</v>
      </c>
      <c r="D135" s="381">
        <v>1333972</v>
      </c>
      <c r="E135" s="382">
        <v>43326</v>
      </c>
      <c r="F135" s="383">
        <v>43327</v>
      </c>
      <c r="G135" s="384" t="s">
        <v>28</v>
      </c>
      <c r="H135" s="385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380">
        <v>517002</v>
      </c>
      <c r="C141" s="380" t="s">
        <v>4048</v>
      </c>
      <c r="D141" s="381">
        <v>1316270</v>
      </c>
      <c r="E141" s="382">
        <v>43322</v>
      </c>
      <c r="F141" s="383">
        <v>43328</v>
      </c>
      <c r="G141" s="384" t="s">
        <v>28</v>
      </c>
      <c r="H141" s="385">
        <v>21870</v>
      </c>
    </row>
    <row r="142" s="1" customFormat="1" spans="1:8">
      <c r="A142" s="30" t="s">
        <v>26</v>
      </c>
      <c r="B142" s="380">
        <v>517004</v>
      </c>
      <c r="C142" s="380" t="s">
        <v>4049</v>
      </c>
      <c r="D142" s="381">
        <v>1316270</v>
      </c>
      <c r="E142" s="382">
        <v>43322</v>
      </c>
      <c r="F142" s="383">
        <v>43328</v>
      </c>
      <c r="G142" s="384" t="s">
        <v>28</v>
      </c>
      <c r="H142" s="385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380">
        <v>517143</v>
      </c>
      <c r="C151" s="380" t="s">
        <v>4056</v>
      </c>
      <c r="D151" s="381">
        <v>1335760</v>
      </c>
      <c r="E151" s="382">
        <v>43323</v>
      </c>
      <c r="F151" s="383">
        <v>43329</v>
      </c>
      <c r="G151" s="384" t="s">
        <v>28</v>
      </c>
      <c r="H151" s="385">
        <v>21870</v>
      </c>
    </row>
    <row r="152" s="1" customFormat="1" spans="1:8">
      <c r="A152" s="30" t="s">
        <v>26</v>
      </c>
      <c r="B152" s="380">
        <v>517144</v>
      </c>
      <c r="C152" s="380" t="s">
        <v>4057</v>
      </c>
      <c r="D152" s="381">
        <v>1335760</v>
      </c>
      <c r="E152" s="382">
        <v>43323</v>
      </c>
      <c r="F152" s="383">
        <v>43329</v>
      </c>
      <c r="G152" s="384" t="s">
        <v>28</v>
      </c>
      <c r="H152" s="385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380">
        <v>517437</v>
      </c>
      <c r="C163" s="380" t="s">
        <v>4065</v>
      </c>
      <c r="D163" s="381">
        <v>1331808</v>
      </c>
      <c r="E163" s="382">
        <v>43328</v>
      </c>
      <c r="F163" s="383">
        <v>43331</v>
      </c>
      <c r="G163" s="384" t="s">
        <v>28</v>
      </c>
      <c r="H163" s="385">
        <v>10935</v>
      </c>
    </row>
    <row r="164" s="1" customFormat="1" spans="1:8">
      <c r="A164" s="30" t="s">
        <v>26</v>
      </c>
      <c r="B164" s="380">
        <v>517438</v>
      </c>
      <c r="C164" s="380" t="s">
        <v>4066</v>
      </c>
      <c r="D164" s="381">
        <v>1331808</v>
      </c>
      <c r="E164" s="382">
        <v>43328</v>
      </c>
      <c r="F164" s="383">
        <v>43331</v>
      </c>
      <c r="G164" s="384" t="s">
        <v>28</v>
      </c>
      <c r="H164" s="385">
        <v>10935</v>
      </c>
    </row>
    <row r="165" s="1" customFormat="1" spans="1:8">
      <c r="A165" s="30" t="s">
        <v>26</v>
      </c>
      <c r="B165" s="380">
        <v>517439</v>
      </c>
      <c r="C165" s="380" t="s">
        <v>4067</v>
      </c>
      <c r="D165" s="381">
        <v>1331808</v>
      </c>
      <c r="E165" s="382">
        <v>43328</v>
      </c>
      <c r="F165" s="383">
        <v>43331</v>
      </c>
      <c r="G165" s="384" t="s">
        <v>28</v>
      </c>
      <c r="H165" s="385">
        <v>10935</v>
      </c>
    </row>
    <row r="166" s="1" customFormat="1" spans="1:8">
      <c r="A166" s="30" t="s">
        <v>26</v>
      </c>
      <c r="B166" s="380">
        <v>517440</v>
      </c>
      <c r="C166" s="380" t="s">
        <v>4068</v>
      </c>
      <c r="D166" s="381">
        <v>1331808</v>
      </c>
      <c r="E166" s="382">
        <v>43328</v>
      </c>
      <c r="F166" s="383">
        <v>43331</v>
      </c>
      <c r="G166" s="384" t="s">
        <v>28</v>
      </c>
      <c r="H166" s="385">
        <v>10935</v>
      </c>
    </row>
    <row r="167" s="1" customFormat="1" spans="1:8">
      <c r="A167" s="30" t="s">
        <v>26</v>
      </c>
      <c r="B167" s="380">
        <v>517441</v>
      </c>
      <c r="C167" s="380" t="s">
        <v>4041</v>
      </c>
      <c r="D167" s="381">
        <v>1331808</v>
      </c>
      <c r="E167" s="382">
        <v>43328</v>
      </c>
      <c r="F167" s="383">
        <v>43331</v>
      </c>
      <c r="G167" s="384" t="s">
        <v>28</v>
      </c>
      <c r="H167" s="385">
        <v>10935</v>
      </c>
    </row>
    <row r="168" s="1" customFormat="1" spans="1:8">
      <c r="A168" s="30" t="s">
        <v>26</v>
      </c>
      <c r="B168" s="380">
        <v>517442</v>
      </c>
      <c r="C168" s="380" t="s">
        <v>4069</v>
      </c>
      <c r="D168" s="381">
        <v>1331808</v>
      </c>
      <c r="E168" s="382">
        <v>43328</v>
      </c>
      <c r="F168" s="383">
        <v>43331</v>
      </c>
      <c r="G168" s="384" t="s">
        <v>28</v>
      </c>
      <c r="H168" s="385">
        <v>10935</v>
      </c>
    </row>
    <row r="169" s="1" customFormat="1" spans="1:8">
      <c r="A169" s="30" t="s">
        <v>26</v>
      </c>
      <c r="B169" s="380">
        <v>517443</v>
      </c>
      <c r="C169" s="380" t="s">
        <v>4070</v>
      </c>
      <c r="D169" s="381">
        <v>1331808</v>
      </c>
      <c r="E169" s="382">
        <v>43328</v>
      </c>
      <c r="F169" s="383">
        <v>43331</v>
      </c>
      <c r="G169" s="384" t="s">
        <v>28</v>
      </c>
      <c r="H169" s="385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380">
        <v>517647</v>
      </c>
      <c r="C175" s="380" t="s">
        <v>4076</v>
      </c>
      <c r="D175" s="713" t="s">
        <v>4077</v>
      </c>
      <c r="E175" s="382">
        <v>43329</v>
      </c>
      <c r="F175" s="383">
        <v>43332</v>
      </c>
      <c r="G175" s="384" t="s">
        <v>28</v>
      </c>
      <c r="H175" s="385">
        <v>13095</v>
      </c>
    </row>
    <row r="176" s="1" customFormat="1" spans="1:8">
      <c r="A176" s="30" t="s">
        <v>26</v>
      </c>
      <c r="B176" s="380">
        <v>517648</v>
      </c>
      <c r="C176" s="380" t="s">
        <v>4078</v>
      </c>
      <c r="D176" s="713" t="s">
        <v>4077</v>
      </c>
      <c r="E176" s="382">
        <v>43329</v>
      </c>
      <c r="F176" s="383">
        <v>43332</v>
      </c>
      <c r="G176" s="384" t="s">
        <v>28</v>
      </c>
      <c r="H176" s="385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380">
        <v>517791</v>
      </c>
      <c r="C183" s="380" t="s">
        <v>4085</v>
      </c>
      <c r="D183" s="381">
        <v>1345185</v>
      </c>
      <c r="E183" s="382">
        <v>43330</v>
      </c>
      <c r="F183" s="383">
        <v>43333</v>
      </c>
      <c r="G183" s="384" t="s">
        <v>28</v>
      </c>
      <c r="H183" s="385">
        <v>10935</v>
      </c>
    </row>
    <row r="184" s="1" customFormat="1" spans="1:8">
      <c r="A184" s="30" t="s">
        <v>26</v>
      </c>
      <c r="B184" s="380">
        <v>517792</v>
      </c>
      <c r="C184" s="380" t="s">
        <v>4086</v>
      </c>
      <c r="D184" s="381">
        <v>1345185</v>
      </c>
      <c r="E184" s="382">
        <v>43330</v>
      </c>
      <c r="F184" s="383">
        <v>43333</v>
      </c>
      <c r="G184" s="384" t="s">
        <v>28</v>
      </c>
      <c r="H184" s="385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380">
        <v>517935</v>
      </c>
      <c r="C192" s="380" t="s">
        <v>4092</v>
      </c>
      <c r="D192" s="381">
        <v>1345943</v>
      </c>
      <c r="E192" s="382">
        <v>43333</v>
      </c>
      <c r="F192" s="383">
        <v>43334</v>
      </c>
      <c r="G192" s="384" t="s">
        <v>28</v>
      </c>
      <c r="H192" s="385">
        <v>4365</v>
      </c>
    </row>
    <row r="193" s="1" customFormat="1" spans="1:8">
      <c r="A193" s="30" t="s">
        <v>26</v>
      </c>
      <c r="B193" s="380">
        <v>517936</v>
      </c>
      <c r="C193" s="380" t="s">
        <v>4093</v>
      </c>
      <c r="D193" s="381">
        <v>1345943</v>
      </c>
      <c r="E193" s="382">
        <v>43333</v>
      </c>
      <c r="F193" s="383">
        <v>43334</v>
      </c>
      <c r="G193" s="384" t="s">
        <v>28</v>
      </c>
      <c r="H193" s="385">
        <v>4365</v>
      </c>
    </row>
    <row r="194" s="1" customFormat="1" spans="1:9">
      <c r="A194" s="30" t="s">
        <v>26</v>
      </c>
      <c r="B194" s="297">
        <v>517937</v>
      </c>
      <c r="C194" s="297" t="s">
        <v>4094</v>
      </c>
      <c r="D194" s="298">
        <v>1340086</v>
      </c>
      <c r="E194" s="299">
        <v>43331</v>
      </c>
      <c r="F194" s="300">
        <v>43334</v>
      </c>
      <c r="G194" s="301" t="s">
        <v>28</v>
      </c>
      <c r="H194" s="302">
        <v>10935</v>
      </c>
      <c r="I194" s="160" t="s">
        <v>4095</v>
      </c>
    </row>
    <row r="195" s="1" customFormat="1" spans="1:9">
      <c r="A195" s="30" t="s">
        <v>26</v>
      </c>
      <c r="B195" s="297">
        <v>517939</v>
      </c>
      <c r="C195" s="297" t="s">
        <v>4096</v>
      </c>
      <c r="D195" s="298">
        <v>1340086</v>
      </c>
      <c r="E195" s="299">
        <v>43331</v>
      </c>
      <c r="F195" s="300">
        <v>43334</v>
      </c>
      <c r="G195" s="301" t="s">
        <v>28</v>
      </c>
      <c r="H195" s="302">
        <v>10935</v>
      </c>
      <c r="I195" s="160" t="s">
        <v>4095</v>
      </c>
    </row>
    <row r="196" s="1" customFormat="1" spans="1:9">
      <c r="A196" s="30" t="s">
        <v>26</v>
      </c>
      <c r="B196" s="297">
        <v>518113</v>
      </c>
      <c r="C196" s="297" t="s">
        <v>4094</v>
      </c>
      <c r="D196" s="298">
        <v>1340086</v>
      </c>
      <c r="E196" s="299">
        <v>43334</v>
      </c>
      <c r="F196" s="300">
        <v>43335</v>
      </c>
      <c r="G196" s="301" t="s">
        <v>28</v>
      </c>
      <c r="H196" s="302">
        <v>3450</v>
      </c>
      <c r="I196" s="160" t="s">
        <v>4097</v>
      </c>
    </row>
    <row r="197" s="1" customFormat="1" spans="1:9">
      <c r="A197" s="30" t="s">
        <v>26</v>
      </c>
      <c r="B197" s="297">
        <v>518114</v>
      </c>
      <c r="C197" s="297" t="s">
        <v>4098</v>
      </c>
      <c r="D197" s="298">
        <v>1340086</v>
      </c>
      <c r="E197" s="299">
        <v>43334</v>
      </c>
      <c r="F197" s="300">
        <v>43335</v>
      </c>
      <c r="G197" s="301" t="s">
        <v>28</v>
      </c>
      <c r="H197" s="302">
        <v>3450</v>
      </c>
      <c r="I197" s="160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380">
        <v>517948</v>
      </c>
      <c r="C200" s="380" t="s">
        <v>4102</v>
      </c>
      <c r="D200" s="381">
        <v>1334440</v>
      </c>
      <c r="E200" s="382">
        <v>43333</v>
      </c>
      <c r="F200" s="383">
        <v>43334</v>
      </c>
      <c r="G200" s="384" t="s">
        <v>28</v>
      </c>
      <c r="H200" s="385">
        <v>3645</v>
      </c>
    </row>
    <row r="201" s="1" customFormat="1" spans="1:8">
      <c r="A201" s="30" t="s">
        <v>26</v>
      </c>
      <c r="B201" s="380">
        <v>517950</v>
      </c>
      <c r="C201" s="380" t="s">
        <v>2926</v>
      </c>
      <c r="D201" s="381">
        <v>1334440</v>
      </c>
      <c r="E201" s="382">
        <v>43333</v>
      </c>
      <c r="F201" s="383">
        <v>43334</v>
      </c>
      <c r="G201" s="384" t="s">
        <v>28</v>
      </c>
      <c r="H201" s="385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380">
        <v>517962</v>
      </c>
      <c r="C205" s="380" t="s">
        <v>4106</v>
      </c>
      <c r="D205" s="381">
        <v>1326318</v>
      </c>
      <c r="E205" s="382">
        <v>43332</v>
      </c>
      <c r="F205" s="383">
        <v>43334</v>
      </c>
      <c r="G205" s="384" t="s">
        <v>28</v>
      </c>
      <c r="H205" s="385">
        <v>8730</v>
      </c>
    </row>
    <row r="206" s="1" customFormat="1" spans="1:8">
      <c r="A206" s="30" t="s">
        <v>26</v>
      </c>
      <c r="B206" s="380">
        <v>517963</v>
      </c>
      <c r="C206" s="380" t="s">
        <v>4107</v>
      </c>
      <c r="D206" s="381">
        <v>1326318</v>
      </c>
      <c r="E206" s="382">
        <v>43332</v>
      </c>
      <c r="F206" s="383">
        <v>43334</v>
      </c>
      <c r="G206" s="384" t="s">
        <v>28</v>
      </c>
      <c r="H206" s="385">
        <v>8730</v>
      </c>
    </row>
    <row r="207" s="1" customFormat="1" spans="1:9">
      <c r="A207" s="30" t="s">
        <v>26</v>
      </c>
      <c r="B207" s="297">
        <v>517974</v>
      </c>
      <c r="C207" s="297" t="s">
        <v>3387</v>
      </c>
      <c r="D207" s="298">
        <v>1345200</v>
      </c>
      <c r="E207" s="299">
        <v>43333</v>
      </c>
      <c r="F207" s="300">
        <v>43334</v>
      </c>
      <c r="G207" s="301" t="s">
        <v>28</v>
      </c>
      <c r="H207" s="302">
        <v>3645</v>
      </c>
      <c r="I207" s="160" t="s">
        <v>4095</v>
      </c>
    </row>
    <row r="208" s="1" customFormat="1" spans="1:9">
      <c r="A208" s="30" t="s">
        <v>26</v>
      </c>
      <c r="B208" s="297">
        <v>518287</v>
      </c>
      <c r="C208" s="297" t="s">
        <v>3387</v>
      </c>
      <c r="D208" s="298">
        <v>1345200</v>
      </c>
      <c r="E208" s="299">
        <v>43334</v>
      </c>
      <c r="F208" s="300">
        <v>43336</v>
      </c>
      <c r="G208" s="301" t="s">
        <v>28</v>
      </c>
      <c r="H208" s="302">
        <v>6900</v>
      </c>
      <c r="I208" s="160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380">
        <v>518116</v>
      </c>
      <c r="C211" s="380" t="s">
        <v>4109</v>
      </c>
      <c r="D211" s="381">
        <v>1335734</v>
      </c>
      <c r="E211" s="382">
        <v>43334</v>
      </c>
      <c r="F211" s="383">
        <v>43335</v>
      </c>
      <c r="G211" s="384" t="s">
        <v>28</v>
      </c>
      <c r="H211" s="385">
        <v>3450</v>
      </c>
    </row>
    <row r="212" s="1" customFormat="1" ht="14.4" customHeight="1" spans="1:8">
      <c r="A212" s="30" t="s">
        <v>26</v>
      </c>
      <c r="B212" s="380">
        <v>518117</v>
      </c>
      <c r="C212" s="380" t="s">
        <v>4108</v>
      </c>
      <c r="D212" s="381">
        <v>1335734</v>
      </c>
      <c r="E212" s="382">
        <v>43334</v>
      </c>
      <c r="F212" s="383">
        <v>43335</v>
      </c>
      <c r="G212" s="384" t="s">
        <v>28</v>
      </c>
      <c r="H212" s="385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380">
        <v>518275</v>
      </c>
      <c r="C221" s="380" t="s">
        <v>4102</v>
      </c>
      <c r="D221" s="381">
        <v>1334441</v>
      </c>
      <c r="E221" s="382">
        <v>43334</v>
      </c>
      <c r="F221" s="383">
        <v>43336</v>
      </c>
      <c r="G221" s="384" t="s">
        <v>28</v>
      </c>
      <c r="H221" s="385">
        <v>6900</v>
      </c>
      <c r="I221" s="1"/>
    </row>
    <row r="222" customFormat="1" spans="1:9">
      <c r="A222" s="30" t="s">
        <v>26</v>
      </c>
      <c r="B222" s="380">
        <v>518276</v>
      </c>
      <c r="C222" s="380" t="s">
        <v>2926</v>
      </c>
      <c r="D222" s="381">
        <v>1334441</v>
      </c>
      <c r="E222" s="382">
        <v>43334</v>
      </c>
      <c r="F222" s="383">
        <v>43336</v>
      </c>
      <c r="G222" s="384" t="s">
        <v>28</v>
      </c>
      <c r="H222" s="385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380">
        <v>518481</v>
      </c>
      <c r="C230" s="380" t="s">
        <v>4092</v>
      </c>
      <c r="D230" s="381">
        <v>1345944</v>
      </c>
      <c r="E230" s="382">
        <v>43334</v>
      </c>
      <c r="F230" s="383">
        <v>43337</v>
      </c>
      <c r="G230" s="384" t="s">
        <v>28</v>
      </c>
      <c r="H230" s="385">
        <v>12112.5</v>
      </c>
      <c r="I230" s="1"/>
    </row>
    <row r="231" spans="1:9">
      <c r="A231" s="30" t="s">
        <v>26</v>
      </c>
      <c r="B231" s="380">
        <v>518482</v>
      </c>
      <c r="C231" s="380" t="s">
        <v>4093</v>
      </c>
      <c r="D231" s="381">
        <v>1345944</v>
      </c>
      <c r="E231" s="382">
        <v>43334</v>
      </c>
      <c r="F231" s="383">
        <v>43337</v>
      </c>
      <c r="G231" s="384" t="s">
        <v>28</v>
      </c>
      <c r="H231" s="385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380">
        <v>518681</v>
      </c>
      <c r="C235" s="380" t="s">
        <v>4123</v>
      </c>
      <c r="D235" s="381">
        <v>1346080</v>
      </c>
      <c r="E235" s="382">
        <v>43335</v>
      </c>
      <c r="F235" s="383">
        <v>43338</v>
      </c>
      <c r="G235" s="384" t="s">
        <v>28</v>
      </c>
      <c r="H235" s="385">
        <v>12750</v>
      </c>
      <c r="I235" s="1"/>
    </row>
    <row r="236" spans="1:9">
      <c r="A236" s="30" t="s">
        <v>26</v>
      </c>
      <c r="B236" s="380">
        <v>518682</v>
      </c>
      <c r="C236" s="380" t="s">
        <v>4124</v>
      </c>
      <c r="D236" s="381">
        <v>1346080</v>
      </c>
      <c r="E236" s="382">
        <v>43335</v>
      </c>
      <c r="F236" s="383">
        <v>43338</v>
      </c>
      <c r="G236" s="384" t="s">
        <v>28</v>
      </c>
      <c r="H236" s="385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273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54"/>
      <c r="C240" s="155"/>
      <c r="D240" s="400"/>
      <c r="E240" s="401"/>
      <c r="F240" s="401"/>
      <c r="G240" s="402"/>
      <c r="H240" s="403"/>
      <c r="I240" s="1"/>
    </row>
    <row r="241" spans="1:9">
      <c r="A241" s="404"/>
      <c r="B241" s="405"/>
      <c r="C241" s="404"/>
      <c r="D241" s="406"/>
      <c r="E241" s="407"/>
      <c r="F241" s="407"/>
      <c r="G241" s="408"/>
      <c r="H241" s="409"/>
      <c r="I241" s="1"/>
    </row>
    <row r="242" spans="1:9">
      <c r="A242" s="164" t="s">
        <v>4127</v>
      </c>
      <c r="B242" s="86"/>
      <c r="C242" s="87"/>
      <c r="D242" s="81"/>
      <c r="E242" s="82"/>
      <c r="F242" s="83"/>
      <c r="G242" s="274" t="s">
        <v>80</v>
      </c>
      <c r="H242" s="395">
        <f>SUM(H22:H239)</f>
        <v>2521102.5</v>
      </c>
      <c r="I242" s="1"/>
    </row>
    <row r="243" spans="1:9">
      <c r="A243" s="410" t="s">
        <v>4128</v>
      </c>
      <c r="B243" s="87"/>
      <c r="C243" s="87"/>
      <c r="D243" s="81"/>
      <c r="E243" s="161"/>
      <c r="F243" s="83"/>
      <c r="G243" s="274" t="s">
        <v>80</v>
      </c>
      <c r="H243" s="350">
        <v>-1749384</v>
      </c>
      <c r="I243" s="1"/>
    </row>
    <row r="244" spans="1:9">
      <c r="A244" s="351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358" t="s">
        <v>4130</v>
      </c>
    </row>
    <row r="245" spans="1:9">
      <c r="A245" s="411"/>
      <c r="B245" s="412"/>
      <c r="C245" s="413"/>
      <c r="D245" s="414"/>
      <c r="E245" s="415"/>
      <c r="F245" s="416"/>
      <c r="G245" s="417"/>
      <c r="H245" s="418">
        <v>506388.5</v>
      </c>
      <c r="I245" s="160" t="s">
        <v>4131</v>
      </c>
    </row>
    <row r="246" spans="1:9">
      <c r="A246" s="411"/>
      <c r="B246" s="412"/>
      <c r="C246" s="413"/>
      <c r="D246" s="414"/>
      <c r="E246" s="415"/>
      <c r="F246" s="416"/>
      <c r="G246" s="417"/>
      <c r="H246" s="418">
        <v>265330</v>
      </c>
      <c r="I246" s="358" t="s">
        <v>4132</v>
      </c>
    </row>
    <row r="247" spans="1:9">
      <c r="A247" s="411"/>
      <c r="B247" s="412"/>
      <c r="C247" s="413"/>
      <c r="D247" s="414"/>
      <c r="E247" s="415"/>
      <c r="F247" s="416"/>
      <c r="G247" s="417"/>
      <c r="H247" s="419"/>
      <c r="I247" s="1"/>
    </row>
    <row r="248" spans="1:9">
      <c r="A248" s="172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74" t="s">
        <v>423</v>
      </c>
      <c r="B249" s="90"/>
      <c r="C249" s="175" t="s">
        <v>424</v>
      </c>
      <c r="D249" s="175" t="s">
        <v>424</v>
      </c>
      <c r="E249" s="175" t="s">
        <v>424</v>
      </c>
      <c r="F249" s="175" t="s">
        <v>424</v>
      </c>
      <c r="G249" s="175" t="s">
        <v>424</v>
      </c>
      <c r="H249" s="176" t="s">
        <v>90</v>
      </c>
    </row>
    <row r="250" ht="22.5" spans="1:8">
      <c r="A250" s="177" t="s">
        <v>425</v>
      </c>
      <c r="B250" s="177"/>
      <c r="C250" s="178" t="s">
        <v>85</v>
      </c>
      <c r="D250" s="179" t="s">
        <v>86</v>
      </c>
      <c r="E250" s="179" t="s">
        <v>87</v>
      </c>
      <c r="F250" s="179" t="s">
        <v>88</v>
      </c>
      <c r="G250" s="179" t="s">
        <v>89</v>
      </c>
      <c r="H250" s="375" t="s">
        <v>426</v>
      </c>
    </row>
    <row r="251" ht="13.5" spans="1:8">
      <c r="A251" s="181">
        <f>H244</f>
        <v>771718.5</v>
      </c>
      <c r="B251" s="93"/>
      <c r="C251" s="181">
        <v>0</v>
      </c>
      <c r="D251" s="181">
        <v>0</v>
      </c>
      <c r="E251" s="181">
        <v>0</v>
      </c>
      <c r="F251" s="181">
        <v>0</v>
      </c>
      <c r="G251" s="181">
        <v>0</v>
      </c>
      <c r="H251" s="182">
        <f>SUM(A251:G251)</f>
        <v>771718.5</v>
      </c>
    </row>
    <row r="252" ht="13.5"/>
    <row r="255" spans="1:2">
      <c r="A255" s="96"/>
      <c r="B255" s="96"/>
    </row>
    <row r="256" ht="15.75" spans="1:1">
      <c r="A256" s="183" t="s">
        <v>1157</v>
      </c>
    </row>
    <row r="257" spans="3:4">
      <c r="C257" s="184"/>
      <c r="D257" s="184"/>
    </row>
    <row r="258" ht="15.75" spans="3:3">
      <c r="C258" s="185" t="s">
        <v>1158</v>
      </c>
    </row>
    <row r="259" spans="3:3">
      <c r="C259" s="186" t="s">
        <v>1207</v>
      </c>
    </row>
    <row r="260" spans="3:4">
      <c r="C260" s="187" t="s">
        <v>1160</v>
      </c>
      <c r="D260" s="172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10" t="s">
        <v>23</v>
      </c>
      <c r="F1" s="31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380">
        <v>518811</v>
      </c>
      <c r="C4" s="380" t="s">
        <v>4136</v>
      </c>
      <c r="D4" s="381">
        <v>1345940</v>
      </c>
      <c r="E4" s="382">
        <v>43338</v>
      </c>
      <c r="F4" s="383">
        <v>43339</v>
      </c>
      <c r="G4" s="384" t="s">
        <v>28</v>
      </c>
      <c r="H4" s="385">
        <v>3450</v>
      </c>
    </row>
    <row r="5" s="1" customFormat="1" spans="1:8">
      <c r="A5" s="30" t="s">
        <v>26</v>
      </c>
      <c r="B5" s="380">
        <v>518812</v>
      </c>
      <c r="C5" s="380" t="s">
        <v>4137</v>
      </c>
      <c r="D5" s="381">
        <v>1345940</v>
      </c>
      <c r="E5" s="382">
        <v>43338</v>
      </c>
      <c r="F5" s="383">
        <v>43339</v>
      </c>
      <c r="G5" s="384" t="s">
        <v>28</v>
      </c>
      <c r="H5" s="385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380">
        <v>518824</v>
      </c>
      <c r="C8" s="380" t="s">
        <v>4140</v>
      </c>
      <c r="D8" s="381">
        <v>1334111</v>
      </c>
      <c r="E8" s="382">
        <v>43337</v>
      </c>
      <c r="F8" s="383">
        <v>43339</v>
      </c>
      <c r="G8" s="384" t="s">
        <v>28</v>
      </c>
      <c r="H8" s="385">
        <v>8500</v>
      </c>
    </row>
    <row r="9" s="1" customFormat="1" spans="1:8">
      <c r="A9" s="30" t="s">
        <v>26</v>
      </c>
      <c r="B9" s="380">
        <v>518825</v>
      </c>
      <c r="C9" s="380" t="s">
        <v>4141</v>
      </c>
      <c r="D9" s="381">
        <v>1334111</v>
      </c>
      <c r="E9" s="382">
        <v>43337</v>
      </c>
      <c r="F9" s="383">
        <v>43339</v>
      </c>
      <c r="G9" s="384" t="s">
        <v>28</v>
      </c>
      <c r="H9" s="385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380">
        <v>518991</v>
      </c>
      <c r="C21" s="380" t="s">
        <v>4136</v>
      </c>
      <c r="D21" s="381">
        <v>1345939</v>
      </c>
      <c r="E21" s="382">
        <v>43339</v>
      </c>
      <c r="F21" s="383">
        <v>43340</v>
      </c>
      <c r="G21" s="384" t="s">
        <v>28</v>
      </c>
      <c r="H21" s="385">
        <v>2900</v>
      </c>
    </row>
    <row r="22" s="1" customFormat="1" spans="1:8">
      <c r="A22" s="30" t="s">
        <v>26</v>
      </c>
      <c r="B22" s="380">
        <v>518992</v>
      </c>
      <c r="C22" s="380" t="s">
        <v>4137</v>
      </c>
      <c r="D22" s="381">
        <v>1345939</v>
      </c>
      <c r="E22" s="382">
        <v>43339</v>
      </c>
      <c r="F22" s="383">
        <v>43340</v>
      </c>
      <c r="G22" s="384" t="s">
        <v>28</v>
      </c>
      <c r="H22" s="385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380">
        <v>519103</v>
      </c>
      <c r="C30" s="380" t="s">
        <v>4156</v>
      </c>
      <c r="D30" s="381">
        <v>1346547</v>
      </c>
      <c r="E30" s="382">
        <v>43336</v>
      </c>
      <c r="F30" s="383">
        <v>43341</v>
      </c>
      <c r="G30" s="384" t="s">
        <v>28</v>
      </c>
      <c r="H30" s="385">
        <v>15525</v>
      </c>
    </row>
    <row r="31" s="1" customFormat="1" spans="1:8">
      <c r="A31" s="30" t="s">
        <v>26</v>
      </c>
      <c r="B31" s="380">
        <v>519104</v>
      </c>
      <c r="C31" s="380" t="s">
        <v>4157</v>
      </c>
      <c r="D31" s="381">
        <v>1346547</v>
      </c>
      <c r="E31" s="382">
        <v>43336</v>
      </c>
      <c r="F31" s="383">
        <v>43341</v>
      </c>
      <c r="G31" s="384" t="s">
        <v>28</v>
      </c>
      <c r="H31" s="385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380">
        <v>519145</v>
      </c>
      <c r="C42" s="380" t="s">
        <v>4165</v>
      </c>
      <c r="D42" s="381">
        <v>1348010</v>
      </c>
      <c r="E42" s="382">
        <v>43338</v>
      </c>
      <c r="F42" s="383">
        <v>43341</v>
      </c>
      <c r="G42" s="384" t="s">
        <v>28</v>
      </c>
      <c r="H42" s="385">
        <v>11650</v>
      </c>
    </row>
    <row r="43" s="1" customFormat="1" spans="1:8">
      <c r="A43" s="30" t="s">
        <v>26</v>
      </c>
      <c r="B43" s="380">
        <v>519146</v>
      </c>
      <c r="C43" s="380" t="s">
        <v>4166</v>
      </c>
      <c r="D43" s="381">
        <v>1348010</v>
      </c>
      <c r="E43" s="382">
        <v>43338</v>
      </c>
      <c r="F43" s="383">
        <v>43341</v>
      </c>
      <c r="G43" s="384" t="s">
        <v>28</v>
      </c>
      <c r="H43" s="385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380">
        <v>519255</v>
      </c>
      <c r="C51" s="380" t="s">
        <v>4174</v>
      </c>
      <c r="D51" s="381">
        <v>1344183</v>
      </c>
      <c r="E51" s="382">
        <v>43339</v>
      </c>
      <c r="F51" s="383">
        <v>43342</v>
      </c>
      <c r="G51" s="384" t="s">
        <v>28</v>
      </c>
      <c r="H51" s="385">
        <v>8700</v>
      </c>
    </row>
    <row r="52" s="1" customFormat="1" spans="1:8">
      <c r="A52" s="30" t="s">
        <v>26</v>
      </c>
      <c r="B52" s="380">
        <v>519256</v>
      </c>
      <c r="C52" s="380" t="s">
        <v>504</v>
      </c>
      <c r="D52" s="381">
        <v>1344183</v>
      </c>
      <c r="E52" s="382">
        <v>43339</v>
      </c>
      <c r="F52" s="383">
        <v>43342</v>
      </c>
      <c r="G52" s="384" t="s">
        <v>28</v>
      </c>
      <c r="H52" s="385">
        <v>8700</v>
      </c>
    </row>
    <row r="53" s="160" customFormat="1" spans="1:8">
      <c r="A53" s="30" t="s">
        <v>26</v>
      </c>
      <c r="B53" s="380">
        <v>519257</v>
      </c>
      <c r="C53" s="380" t="s">
        <v>4175</v>
      </c>
      <c r="D53" s="381">
        <v>1344183</v>
      </c>
      <c r="E53" s="382">
        <v>43339</v>
      </c>
      <c r="F53" s="383">
        <v>43342</v>
      </c>
      <c r="G53" s="384" t="s">
        <v>28</v>
      </c>
      <c r="H53" s="385">
        <v>8700</v>
      </c>
    </row>
    <row r="54" s="160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705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380">
        <v>519283</v>
      </c>
      <c r="C62" s="380" t="s">
        <v>4185</v>
      </c>
      <c r="D62" s="381">
        <v>1356975</v>
      </c>
      <c r="E62" s="382">
        <v>43340</v>
      </c>
      <c r="F62" s="383">
        <v>43342</v>
      </c>
      <c r="G62" s="384" t="s">
        <v>28</v>
      </c>
      <c r="H62" s="385">
        <v>7400</v>
      </c>
    </row>
    <row r="63" s="1" customFormat="1" spans="1:8">
      <c r="A63" s="30" t="s">
        <v>26</v>
      </c>
      <c r="B63" s="380">
        <v>519286</v>
      </c>
      <c r="C63" s="380" t="s">
        <v>4186</v>
      </c>
      <c r="D63" s="381">
        <v>1356975</v>
      </c>
      <c r="E63" s="382">
        <v>43340</v>
      </c>
      <c r="F63" s="383">
        <v>43342</v>
      </c>
      <c r="G63" s="384" t="s">
        <v>28</v>
      </c>
      <c r="H63" s="385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380">
        <v>519498</v>
      </c>
      <c r="C77" s="380" t="s">
        <v>4197</v>
      </c>
      <c r="D77" s="381">
        <v>1360729</v>
      </c>
      <c r="E77" s="382">
        <v>43343</v>
      </c>
      <c r="F77" s="383">
        <v>43344</v>
      </c>
      <c r="G77" s="384" t="s">
        <v>28</v>
      </c>
      <c r="H77" s="385">
        <v>2900</v>
      </c>
    </row>
    <row r="78" s="1" customFormat="1" spans="1:8">
      <c r="A78" s="30" t="s">
        <v>26</v>
      </c>
      <c r="B78" s="380">
        <v>519499</v>
      </c>
      <c r="C78" s="380" t="s">
        <v>4198</v>
      </c>
      <c r="D78" s="381">
        <v>1360729</v>
      </c>
      <c r="E78" s="382">
        <v>43343</v>
      </c>
      <c r="F78" s="383">
        <v>43344</v>
      </c>
      <c r="G78" s="384" t="s">
        <v>28</v>
      </c>
      <c r="H78" s="385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380">
        <v>519517</v>
      </c>
      <c r="C90" s="380" t="s">
        <v>4206</v>
      </c>
      <c r="D90" s="381">
        <v>1331536</v>
      </c>
      <c r="E90" s="382">
        <v>43339</v>
      </c>
      <c r="F90" s="383">
        <v>43344</v>
      </c>
      <c r="G90" s="384" t="s">
        <v>28</v>
      </c>
      <c r="H90" s="385">
        <v>18500</v>
      </c>
    </row>
    <row r="91" s="1" customFormat="1" spans="1:8">
      <c r="A91" s="30" t="s">
        <v>26</v>
      </c>
      <c r="B91" s="380">
        <v>519518</v>
      </c>
      <c r="C91" s="380" t="s">
        <v>4207</v>
      </c>
      <c r="D91" s="381">
        <v>1331536</v>
      </c>
      <c r="E91" s="382">
        <v>43339</v>
      </c>
      <c r="F91" s="383">
        <v>43344</v>
      </c>
      <c r="G91" s="384" t="s">
        <v>28</v>
      </c>
      <c r="H91" s="385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380">
        <v>519524</v>
      </c>
      <c r="C96" s="380" t="s">
        <v>4212</v>
      </c>
      <c r="D96" s="381">
        <v>1360620</v>
      </c>
      <c r="E96" s="382">
        <v>43341</v>
      </c>
      <c r="F96" s="383">
        <v>43344</v>
      </c>
      <c r="G96" s="384" t="s">
        <v>28</v>
      </c>
      <c r="H96" s="385">
        <v>8700</v>
      </c>
    </row>
    <row r="97" s="1" customFormat="1" spans="1:8">
      <c r="A97" s="30" t="s">
        <v>26</v>
      </c>
      <c r="B97" s="380">
        <v>519525</v>
      </c>
      <c r="C97" s="380" t="s">
        <v>4213</v>
      </c>
      <c r="D97" s="381">
        <v>1360620</v>
      </c>
      <c r="E97" s="382">
        <v>43341</v>
      </c>
      <c r="F97" s="383">
        <v>43344</v>
      </c>
      <c r="G97" s="384" t="s">
        <v>28</v>
      </c>
      <c r="H97" s="385">
        <v>8700</v>
      </c>
    </row>
    <row r="98" s="1" customFormat="1" spans="1:8">
      <c r="A98" s="30" t="s">
        <v>26</v>
      </c>
      <c r="B98" s="380">
        <v>519526</v>
      </c>
      <c r="C98" s="380" t="s">
        <v>4214</v>
      </c>
      <c r="D98" s="381">
        <v>1360620</v>
      </c>
      <c r="E98" s="382">
        <v>43341</v>
      </c>
      <c r="F98" s="383">
        <v>43344</v>
      </c>
      <c r="G98" s="384" t="s">
        <v>28</v>
      </c>
      <c r="H98" s="385">
        <v>8700</v>
      </c>
    </row>
    <row r="99" s="1" customFormat="1" spans="1:8">
      <c r="A99" s="30" t="s">
        <v>26</v>
      </c>
      <c r="B99" s="380">
        <v>519527</v>
      </c>
      <c r="C99" s="380" t="s">
        <v>4215</v>
      </c>
      <c r="D99" s="381">
        <v>1360620</v>
      </c>
      <c r="E99" s="382">
        <v>43341</v>
      </c>
      <c r="F99" s="383">
        <v>43344</v>
      </c>
      <c r="G99" s="384" t="s">
        <v>28</v>
      </c>
      <c r="H99" s="385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396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380">
        <v>519852</v>
      </c>
      <c r="C117" s="380" t="s">
        <v>4231</v>
      </c>
      <c r="D117" s="381">
        <v>1355665</v>
      </c>
      <c r="E117" s="382">
        <v>43344</v>
      </c>
      <c r="F117" s="383">
        <v>43347</v>
      </c>
      <c r="G117" s="384" t="s">
        <v>28</v>
      </c>
      <c r="H117" s="385">
        <v>8700</v>
      </c>
    </row>
    <row r="118" s="1" customFormat="1" spans="1:8">
      <c r="A118" s="30" t="s">
        <v>26</v>
      </c>
      <c r="B118" s="380">
        <v>519853</v>
      </c>
      <c r="C118" s="380" t="s">
        <v>4232</v>
      </c>
      <c r="D118" s="381">
        <v>1355665</v>
      </c>
      <c r="E118" s="382">
        <v>43344</v>
      </c>
      <c r="F118" s="383">
        <v>43347</v>
      </c>
      <c r="G118" s="384" t="s">
        <v>28</v>
      </c>
      <c r="H118" s="385">
        <v>8700</v>
      </c>
    </row>
    <row r="119" s="1" customFormat="1" spans="1:8">
      <c r="A119" s="30" t="s">
        <v>26</v>
      </c>
      <c r="B119" s="380">
        <v>519854</v>
      </c>
      <c r="C119" s="380" t="s">
        <v>4233</v>
      </c>
      <c r="D119" s="381">
        <v>1355665</v>
      </c>
      <c r="E119" s="382">
        <v>43344</v>
      </c>
      <c r="F119" s="383">
        <v>43347</v>
      </c>
      <c r="G119" s="384" t="s">
        <v>28</v>
      </c>
      <c r="H119" s="385">
        <v>8700</v>
      </c>
    </row>
    <row r="120" s="1" customFormat="1" spans="1:8">
      <c r="A120" s="30" t="s">
        <v>26</v>
      </c>
      <c r="B120" s="380">
        <v>519856</v>
      </c>
      <c r="C120" s="380" t="s">
        <v>4234</v>
      </c>
      <c r="D120" s="381">
        <v>1355665</v>
      </c>
      <c r="E120" s="382">
        <v>43344</v>
      </c>
      <c r="F120" s="383">
        <v>43347</v>
      </c>
      <c r="G120" s="384" t="s">
        <v>28</v>
      </c>
      <c r="H120" s="385">
        <v>8700</v>
      </c>
    </row>
    <row r="121" s="1" customFormat="1" spans="1:8">
      <c r="A121" s="30" t="s">
        <v>26</v>
      </c>
      <c r="B121" s="380">
        <v>519857</v>
      </c>
      <c r="C121" s="380" t="s">
        <v>4235</v>
      </c>
      <c r="D121" s="381">
        <v>1355665</v>
      </c>
      <c r="E121" s="382">
        <v>43344</v>
      </c>
      <c r="F121" s="383">
        <v>43347</v>
      </c>
      <c r="G121" s="384" t="s">
        <v>28</v>
      </c>
      <c r="H121" s="385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380">
        <v>519870</v>
      </c>
      <c r="C128" s="380" t="s">
        <v>4242</v>
      </c>
      <c r="D128" s="381">
        <v>1343988</v>
      </c>
      <c r="E128" s="382">
        <v>43343</v>
      </c>
      <c r="F128" s="383">
        <v>43347</v>
      </c>
      <c r="G128" s="384" t="s">
        <v>28</v>
      </c>
      <c r="H128" s="385">
        <v>14800</v>
      </c>
    </row>
    <row r="129" s="1" customFormat="1" spans="1:8">
      <c r="A129" s="30" t="s">
        <v>26</v>
      </c>
      <c r="B129" s="380">
        <v>519871</v>
      </c>
      <c r="C129" s="380" t="s">
        <v>4243</v>
      </c>
      <c r="D129" s="381">
        <v>1343988</v>
      </c>
      <c r="E129" s="382">
        <v>43343</v>
      </c>
      <c r="F129" s="383">
        <v>43347</v>
      </c>
      <c r="G129" s="384" t="s">
        <v>28</v>
      </c>
      <c r="H129" s="385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380">
        <v>520001</v>
      </c>
      <c r="C141" s="380" t="s">
        <v>4255</v>
      </c>
      <c r="D141" s="381">
        <v>1358785</v>
      </c>
      <c r="E141" s="382">
        <v>43343</v>
      </c>
      <c r="F141" s="383">
        <v>43348</v>
      </c>
      <c r="G141" s="384" t="s">
        <v>28</v>
      </c>
      <c r="H141" s="385">
        <v>14500</v>
      </c>
    </row>
    <row r="142" s="1" customFormat="1" spans="1:8">
      <c r="A142" s="30" t="s">
        <v>26</v>
      </c>
      <c r="B142" s="380">
        <v>520002</v>
      </c>
      <c r="C142" s="380" t="s">
        <v>4256</v>
      </c>
      <c r="D142" s="381">
        <v>1358785</v>
      </c>
      <c r="E142" s="382">
        <v>43343</v>
      </c>
      <c r="F142" s="383">
        <v>43348</v>
      </c>
      <c r="G142" s="384" t="s">
        <v>28</v>
      </c>
      <c r="H142" s="385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396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396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396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380">
        <v>520080</v>
      </c>
      <c r="C148" s="380" t="s">
        <v>4262</v>
      </c>
      <c r="D148" s="381">
        <v>1358013</v>
      </c>
      <c r="E148" s="382">
        <v>43347</v>
      </c>
      <c r="F148" s="383">
        <v>43349</v>
      </c>
      <c r="G148" s="384" t="s">
        <v>28</v>
      </c>
      <c r="H148" s="385">
        <v>5800</v>
      </c>
    </row>
    <row r="149" s="1" customFormat="1" spans="1:8">
      <c r="A149" s="30" t="s">
        <v>26</v>
      </c>
      <c r="B149" s="380">
        <v>520081</v>
      </c>
      <c r="C149" s="380" t="s">
        <v>4263</v>
      </c>
      <c r="D149" s="381">
        <v>1358013</v>
      </c>
      <c r="E149" s="382">
        <v>43347</v>
      </c>
      <c r="F149" s="383">
        <v>43349</v>
      </c>
      <c r="G149" s="384" t="s">
        <v>28</v>
      </c>
      <c r="H149" s="385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273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55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174" t="s">
        <v>423</v>
      </c>
      <c r="B158" s="90"/>
      <c r="C158" s="175" t="s">
        <v>424</v>
      </c>
      <c r="D158" s="175" t="s">
        <v>424</v>
      </c>
      <c r="E158" s="175" t="s">
        <v>424</v>
      </c>
      <c r="F158" s="175" t="s">
        <v>424</v>
      </c>
      <c r="G158" s="175" t="s">
        <v>424</v>
      </c>
      <c r="H158" s="176" t="s">
        <v>90</v>
      </c>
    </row>
    <row r="159" ht="12" customHeight="1" spans="1:8">
      <c r="A159" s="177" t="s">
        <v>425</v>
      </c>
      <c r="B159" s="177"/>
      <c r="C159" s="178" t="s">
        <v>85</v>
      </c>
      <c r="D159" s="179" t="s">
        <v>86</v>
      </c>
      <c r="E159" s="179" t="s">
        <v>87</v>
      </c>
      <c r="F159" s="179" t="s">
        <v>88</v>
      </c>
      <c r="G159" s="179" t="s">
        <v>89</v>
      </c>
      <c r="H159" s="375" t="s">
        <v>426</v>
      </c>
    </row>
    <row r="160" ht="13.5" spans="1:8">
      <c r="A160" s="181">
        <f>H155</f>
        <v>1300915</v>
      </c>
      <c r="B160" s="93"/>
      <c r="C160" s="181">
        <v>0</v>
      </c>
      <c r="D160" s="181">
        <v>0</v>
      </c>
      <c r="E160" s="181">
        <v>0</v>
      </c>
      <c r="F160" s="181">
        <v>0</v>
      </c>
      <c r="G160" s="181">
        <v>0</v>
      </c>
      <c r="H160" s="376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183" t="s">
        <v>1157</v>
      </c>
    </row>
    <row r="166" customFormat="1" spans="3:4">
      <c r="C166" s="184"/>
      <c r="D166" s="184"/>
    </row>
    <row r="167" customFormat="1" ht="15.75" spans="3:3">
      <c r="C167" s="185" t="s">
        <v>1158</v>
      </c>
    </row>
    <row r="168" customFormat="1" spans="3:3">
      <c r="C168" s="186" t="s">
        <v>1207</v>
      </c>
    </row>
    <row r="169" customFormat="1" spans="3:4">
      <c r="C169" s="187" t="s">
        <v>1160</v>
      </c>
      <c r="D169" s="172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10" t="s">
        <v>23</v>
      </c>
      <c r="F1" s="31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380">
        <v>520163</v>
      </c>
      <c r="C5" s="380" t="s">
        <v>4270</v>
      </c>
      <c r="D5" s="381">
        <v>1364442</v>
      </c>
      <c r="E5" s="382">
        <v>43349</v>
      </c>
      <c r="F5" s="383">
        <v>43350</v>
      </c>
      <c r="G5" s="384" t="s">
        <v>28</v>
      </c>
      <c r="H5" s="385">
        <v>2900</v>
      </c>
    </row>
    <row r="6" s="1" customFormat="1" spans="1:8">
      <c r="A6" s="30" t="s">
        <v>26</v>
      </c>
      <c r="B6" s="380">
        <v>520164</v>
      </c>
      <c r="C6" s="380" t="s">
        <v>4271</v>
      </c>
      <c r="D6" s="381">
        <v>1364442</v>
      </c>
      <c r="E6" s="382">
        <v>43349</v>
      </c>
      <c r="F6" s="383">
        <v>43350</v>
      </c>
      <c r="G6" s="384" t="s">
        <v>28</v>
      </c>
      <c r="H6" s="385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380">
        <v>520243</v>
      </c>
      <c r="C13" s="380" t="s">
        <v>4277</v>
      </c>
      <c r="D13" s="381">
        <v>1333324</v>
      </c>
      <c r="E13" s="382">
        <v>43347</v>
      </c>
      <c r="F13" s="383">
        <v>43351</v>
      </c>
      <c r="G13" s="384" t="s">
        <v>28</v>
      </c>
      <c r="H13" s="385">
        <v>11600</v>
      </c>
    </row>
    <row r="14" s="1" customFormat="1" spans="1:8">
      <c r="A14" s="30" t="s">
        <v>26</v>
      </c>
      <c r="B14" s="380">
        <v>520244</v>
      </c>
      <c r="C14" s="380" t="s">
        <v>4278</v>
      </c>
      <c r="D14" s="381">
        <v>1333324</v>
      </c>
      <c r="E14" s="382">
        <v>43347</v>
      </c>
      <c r="F14" s="383">
        <v>43351</v>
      </c>
      <c r="G14" s="384" t="s">
        <v>28</v>
      </c>
      <c r="H14" s="385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380">
        <v>520259</v>
      </c>
      <c r="C21" s="380" t="s">
        <v>706</v>
      </c>
      <c r="D21" s="381">
        <v>1359281</v>
      </c>
      <c r="E21" s="382">
        <v>43349</v>
      </c>
      <c r="F21" s="383">
        <v>43351</v>
      </c>
      <c r="G21" s="384" t="s">
        <v>28</v>
      </c>
      <c r="H21" s="385">
        <v>5800</v>
      </c>
    </row>
    <row r="22" s="1" customFormat="1" spans="1:8">
      <c r="A22" s="30" t="s">
        <v>26</v>
      </c>
      <c r="B22" s="380">
        <v>520260</v>
      </c>
      <c r="C22" s="380" t="s">
        <v>4284</v>
      </c>
      <c r="D22" s="381">
        <v>1359281</v>
      </c>
      <c r="E22" s="382">
        <v>43349</v>
      </c>
      <c r="F22" s="383">
        <v>43351</v>
      </c>
      <c r="G22" s="384" t="s">
        <v>28</v>
      </c>
      <c r="H22" s="385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380">
        <v>520372</v>
      </c>
      <c r="C26" s="380" t="s">
        <v>4288</v>
      </c>
      <c r="D26" s="381">
        <v>1336028</v>
      </c>
      <c r="E26" s="382">
        <v>43349</v>
      </c>
      <c r="F26" s="383">
        <v>43352</v>
      </c>
      <c r="G26" s="384" t="s">
        <v>28</v>
      </c>
      <c r="H26" s="385">
        <v>11100</v>
      </c>
    </row>
    <row r="27" s="1" customFormat="1" spans="1:8">
      <c r="A27" s="30" t="s">
        <v>26</v>
      </c>
      <c r="B27" s="380">
        <v>520373</v>
      </c>
      <c r="C27" s="380" t="s">
        <v>4289</v>
      </c>
      <c r="D27" s="381">
        <v>1336028</v>
      </c>
      <c r="E27" s="382">
        <v>43349</v>
      </c>
      <c r="F27" s="383">
        <v>43352</v>
      </c>
      <c r="G27" s="384" t="s">
        <v>28</v>
      </c>
      <c r="H27" s="385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380">
        <v>520478</v>
      </c>
      <c r="C32" s="380" t="s">
        <v>1583</v>
      </c>
      <c r="D32" s="381">
        <v>1361556</v>
      </c>
      <c r="E32" s="382">
        <v>43350</v>
      </c>
      <c r="F32" s="383">
        <v>43353</v>
      </c>
      <c r="G32" s="384" t="s">
        <v>28</v>
      </c>
      <c r="H32" s="385">
        <v>11100</v>
      </c>
    </row>
    <row r="33" s="1" customFormat="1" spans="1:8">
      <c r="A33" s="30" t="s">
        <v>26</v>
      </c>
      <c r="B33" s="380">
        <v>520479</v>
      </c>
      <c r="C33" s="380" t="s">
        <v>4294</v>
      </c>
      <c r="D33" s="381">
        <v>1361556</v>
      </c>
      <c r="E33" s="382">
        <v>43350</v>
      </c>
      <c r="F33" s="383">
        <v>43353</v>
      </c>
      <c r="G33" s="384" t="s">
        <v>28</v>
      </c>
      <c r="H33" s="385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380">
        <v>520607</v>
      </c>
      <c r="C44" s="380" t="s">
        <v>3962</v>
      </c>
      <c r="D44" s="381">
        <v>1343773</v>
      </c>
      <c r="E44" s="382">
        <v>43351</v>
      </c>
      <c r="F44" s="383">
        <v>43354</v>
      </c>
      <c r="G44" s="384" t="s">
        <v>28</v>
      </c>
      <c r="H44" s="385">
        <v>8700</v>
      </c>
    </row>
    <row r="45" s="1" customFormat="1" spans="1:8">
      <c r="A45" s="30" t="s">
        <v>26</v>
      </c>
      <c r="B45" s="380">
        <v>520608</v>
      </c>
      <c r="C45" s="380" t="s">
        <v>4304</v>
      </c>
      <c r="D45" s="381">
        <v>1343773</v>
      </c>
      <c r="E45" s="382">
        <v>43351</v>
      </c>
      <c r="F45" s="383">
        <v>43354</v>
      </c>
      <c r="G45" s="384" t="s">
        <v>28</v>
      </c>
      <c r="H45" s="385">
        <v>8700</v>
      </c>
    </row>
    <row r="46" s="160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160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380">
        <v>520811</v>
      </c>
      <c r="C57" s="380" t="s">
        <v>4313</v>
      </c>
      <c r="D57" s="381">
        <v>1362499</v>
      </c>
      <c r="E57" s="382">
        <v>43353</v>
      </c>
      <c r="F57" s="383">
        <v>43356</v>
      </c>
      <c r="G57" s="384" t="s">
        <v>28</v>
      </c>
      <c r="H57" s="385">
        <v>8700</v>
      </c>
    </row>
    <row r="58" s="1" customFormat="1" spans="1:8">
      <c r="A58" s="30" t="s">
        <v>26</v>
      </c>
      <c r="B58" s="380">
        <v>520812</v>
      </c>
      <c r="C58" s="380" t="s">
        <v>4314</v>
      </c>
      <c r="D58" s="381">
        <v>1362499</v>
      </c>
      <c r="E58" s="382">
        <v>43353</v>
      </c>
      <c r="F58" s="383">
        <v>43356</v>
      </c>
      <c r="G58" s="384" t="s">
        <v>28</v>
      </c>
      <c r="H58" s="385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380">
        <v>520914</v>
      </c>
      <c r="C63" s="380" t="s">
        <v>4318</v>
      </c>
      <c r="D63" s="381">
        <v>1368500</v>
      </c>
      <c r="E63" s="382">
        <v>43355</v>
      </c>
      <c r="F63" s="383">
        <v>43357</v>
      </c>
      <c r="G63" s="384" t="s">
        <v>28</v>
      </c>
      <c r="H63" s="385">
        <v>5800</v>
      </c>
    </row>
    <row r="64" s="1" customFormat="1" spans="1:8">
      <c r="A64" s="30" t="s">
        <v>26</v>
      </c>
      <c r="B64" s="380">
        <v>520915</v>
      </c>
      <c r="C64" s="380" t="s">
        <v>4319</v>
      </c>
      <c r="D64" s="381">
        <v>1368500</v>
      </c>
      <c r="E64" s="382">
        <v>43355</v>
      </c>
      <c r="F64" s="383">
        <v>43357</v>
      </c>
      <c r="G64" s="384" t="s">
        <v>28</v>
      </c>
      <c r="H64" s="385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380">
        <v>520936</v>
      </c>
      <c r="C69" s="380" t="s">
        <v>4324</v>
      </c>
      <c r="D69" s="381">
        <v>1356997</v>
      </c>
      <c r="E69" s="382">
        <v>43355</v>
      </c>
      <c r="F69" s="383">
        <v>43357</v>
      </c>
      <c r="G69" s="384" t="s">
        <v>28</v>
      </c>
      <c r="H69" s="385">
        <v>7400</v>
      </c>
    </row>
    <row r="70" s="1" customFormat="1" spans="1:8">
      <c r="A70" s="30" t="s">
        <v>26</v>
      </c>
      <c r="B70" s="380">
        <v>520937</v>
      </c>
      <c r="C70" s="380" t="s">
        <v>4325</v>
      </c>
      <c r="D70" s="381">
        <v>1356997</v>
      </c>
      <c r="E70" s="382">
        <v>43355</v>
      </c>
      <c r="F70" s="383">
        <v>43357</v>
      </c>
      <c r="G70" s="384" t="s">
        <v>28</v>
      </c>
      <c r="H70" s="385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380">
        <v>521134</v>
      </c>
      <c r="C93" s="380" t="s">
        <v>4343</v>
      </c>
      <c r="D93" s="381">
        <v>1359785</v>
      </c>
      <c r="E93" s="382">
        <v>43357</v>
      </c>
      <c r="F93" s="383">
        <v>43359</v>
      </c>
      <c r="G93" s="384" t="s">
        <v>28</v>
      </c>
      <c r="H93" s="385">
        <v>7400</v>
      </c>
    </row>
    <row r="94" s="1" customFormat="1" spans="1:8">
      <c r="A94" s="30" t="s">
        <v>26</v>
      </c>
      <c r="B94" s="380">
        <v>521135</v>
      </c>
      <c r="C94" s="380" t="s">
        <v>4344</v>
      </c>
      <c r="D94" s="381">
        <v>1359785</v>
      </c>
      <c r="E94" s="382">
        <v>43357</v>
      </c>
      <c r="F94" s="383">
        <v>43359</v>
      </c>
      <c r="G94" s="384" t="s">
        <v>28</v>
      </c>
      <c r="H94" s="385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380">
        <v>521241</v>
      </c>
      <c r="C98" s="380" t="s">
        <v>4348</v>
      </c>
      <c r="D98" s="381">
        <v>1358567</v>
      </c>
      <c r="E98" s="382">
        <v>43357</v>
      </c>
      <c r="F98" s="383">
        <v>43360</v>
      </c>
      <c r="G98" s="384" t="s">
        <v>28</v>
      </c>
      <c r="H98" s="385">
        <v>8700</v>
      </c>
    </row>
    <row r="99" s="1" customFormat="1" spans="1:8">
      <c r="A99" s="30" t="s">
        <v>26</v>
      </c>
      <c r="B99" s="380">
        <v>521242</v>
      </c>
      <c r="C99" s="380" t="s">
        <v>4349</v>
      </c>
      <c r="D99" s="381">
        <v>1358567</v>
      </c>
      <c r="E99" s="382">
        <v>43357</v>
      </c>
      <c r="F99" s="383">
        <v>43360</v>
      </c>
      <c r="G99" s="384" t="s">
        <v>28</v>
      </c>
      <c r="H99" s="385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160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380">
        <v>521269</v>
      </c>
      <c r="C106" s="380" t="s">
        <v>4355</v>
      </c>
      <c r="D106" s="381">
        <v>1366047</v>
      </c>
      <c r="E106" s="382">
        <v>43356</v>
      </c>
      <c r="F106" s="383">
        <v>43360</v>
      </c>
      <c r="G106" s="384" t="s">
        <v>28</v>
      </c>
      <c r="H106" s="385">
        <v>14800</v>
      </c>
    </row>
    <row r="107" s="1" customFormat="1" spans="1:8">
      <c r="A107" s="30" t="s">
        <v>26</v>
      </c>
      <c r="B107" s="380">
        <v>521271</v>
      </c>
      <c r="C107" s="380" t="s">
        <v>4356</v>
      </c>
      <c r="D107" s="381">
        <v>1366047</v>
      </c>
      <c r="E107" s="382">
        <v>43356</v>
      </c>
      <c r="F107" s="383">
        <v>43360</v>
      </c>
      <c r="G107" s="384" t="s">
        <v>28</v>
      </c>
      <c r="H107" s="385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380">
        <v>521378</v>
      </c>
      <c r="C114" s="380" t="s">
        <v>4363</v>
      </c>
      <c r="D114" s="381">
        <v>1363780</v>
      </c>
      <c r="E114" s="382">
        <v>43358</v>
      </c>
      <c r="F114" s="383">
        <v>43361</v>
      </c>
      <c r="G114" s="384" t="s">
        <v>28</v>
      </c>
      <c r="H114" s="385">
        <v>8700</v>
      </c>
    </row>
    <row r="115" s="1" customFormat="1" spans="1:8">
      <c r="A115" s="30" t="s">
        <v>26</v>
      </c>
      <c r="B115" s="380">
        <v>521380</v>
      </c>
      <c r="C115" s="380" t="s">
        <v>4364</v>
      </c>
      <c r="D115" s="381">
        <v>1363780</v>
      </c>
      <c r="E115" s="382">
        <v>43358</v>
      </c>
      <c r="F115" s="383">
        <v>43361</v>
      </c>
      <c r="G115" s="384" t="s">
        <v>28</v>
      </c>
      <c r="H115" s="385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380">
        <v>521443</v>
      </c>
      <c r="C120" s="380" t="s">
        <v>3497</v>
      </c>
      <c r="D120" s="381">
        <v>1358562</v>
      </c>
      <c r="E120" s="382">
        <v>43357</v>
      </c>
      <c r="F120" s="383">
        <v>43362</v>
      </c>
      <c r="G120" s="384" t="s">
        <v>28</v>
      </c>
      <c r="H120" s="385">
        <v>14500</v>
      </c>
    </row>
    <row r="121" s="1" customFormat="1" spans="1:8">
      <c r="A121" s="30" t="s">
        <v>26</v>
      </c>
      <c r="B121" s="380">
        <v>521444</v>
      </c>
      <c r="C121" s="380" t="s">
        <v>4367</v>
      </c>
      <c r="D121" s="381">
        <v>1358562</v>
      </c>
      <c r="E121" s="382">
        <v>43357</v>
      </c>
      <c r="F121" s="383">
        <v>43362</v>
      </c>
      <c r="G121" s="384" t="s">
        <v>28</v>
      </c>
      <c r="H121" s="385">
        <v>14500</v>
      </c>
    </row>
    <row r="122" s="1" customFormat="1" spans="1:8">
      <c r="A122" s="30" t="s">
        <v>26</v>
      </c>
      <c r="B122" s="380">
        <v>521445</v>
      </c>
      <c r="C122" s="380" t="s">
        <v>4368</v>
      </c>
      <c r="D122" s="381">
        <v>1358562</v>
      </c>
      <c r="E122" s="382">
        <v>43357</v>
      </c>
      <c r="F122" s="383">
        <v>43362</v>
      </c>
      <c r="G122" s="384" t="s">
        <v>28</v>
      </c>
      <c r="H122" s="385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380">
        <v>521448</v>
      </c>
      <c r="C125" s="380" t="s">
        <v>4371</v>
      </c>
      <c r="D125" s="381">
        <v>1365040</v>
      </c>
      <c r="E125" s="382">
        <v>43360</v>
      </c>
      <c r="F125" s="383">
        <v>43362</v>
      </c>
      <c r="G125" s="384" t="s">
        <v>28</v>
      </c>
      <c r="H125" s="385">
        <v>5800</v>
      </c>
    </row>
    <row r="126" s="1" customFormat="1" spans="1:8">
      <c r="A126" s="30" t="s">
        <v>26</v>
      </c>
      <c r="B126" s="380">
        <v>521449</v>
      </c>
      <c r="C126" s="380" t="s">
        <v>4372</v>
      </c>
      <c r="D126" s="381">
        <v>1365040</v>
      </c>
      <c r="E126" s="382">
        <v>43360</v>
      </c>
      <c r="F126" s="383">
        <v>43362</v>
      </c>
      <c r="G126" s="384" t="s">
        <v>28</v>
      </c>
      <c r="H126" s="385">
        <v>5800</v>
      </c>
    </row>
    <row r="127" s="1" customFormat="1" spans="1:8">
      <c r="A127" s="30" t="s">
        <v>26</v>
      </c>
      <c r="B127" s="380">
        <v>521451</v>
      </c>
      <c r="C127" s="380" t="s">
        <v>4373</v>
      </c>
      <c r="D127" s="381">
        <v>1365040</v>
      </c>
      <c r="E127" s="382">
        <v>43360</v>
      </c>
      <c r="F127" s="383">
        <v>43362</v>
      </c>
      <c r="G127" s="384" t="s">
        <v>28</v>
      </c>
      <c r="H127" s="385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273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55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174" t="s">
        <v>423</v>
      </c>
      <c r="B135" s="90"/>
      <c r="C135" s="175" t="s">
        <v>424</v>
      </c>
      <c r="D135" s="175" t="s">
        <v>424</v>
      </c>
      <c r="E135" s="175" t="s">
        <v>424</v>
      </c>
      <c r="F135" s="175" t="s">
        <v>424</v>
      </c>
      <c r="G135" s="175" t="s">
        <v>424</v>
      </c>
      <c r="H135" s="176" t="s">
        <v>90</v>
      </c>
    </row>
    <row r="136" ht="12" customHeight="1" spans="1:8">
      <c r="A136" s="177" t="s">
        <v>425</v>
      </c>
      <c r="B136" s="177"/>
      <c r="C136" s="178" t="s">
        <v>85</v>
      </c>
      <c r="D136" s="179" t="s">
        <v>86</v>
      </c>
      <c r="E136" s="179" t="s">
        <v>87</v>
      </c>
      <c r="F136" s="179" t="s">
        <v>88</v>
      </c>
      <c r="G136" s="179" t="s">
        <v>89</v>
      </c>
      <c r="H136" s="375" t="s">
        <v>426</v>
      </c>
    </row>
    <row r="137" ht="13.5" spans="1:8">
      <c r="A137" s="181">
        <f>H132</f>
        <v>1031222.5</v>
      </c>
      <c r="B137" s="93"/>
      <c r="C137" s="181">
        <v>0</v>
      </c>
      <c r="D137" s="181">
        <v>0</v>
      </c>
      <c r="E137" s="181">
        <v>0</v>
      </c>
      <c r="F137" s="181">
        <v>0</v>
      </c>
      <c r="G137" s="181">
        <v>0</v>
      </c>
      <c r="H137" s="376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183" t="s">
        <v>1157</v>
      </c>
    </row>
    <row r="143" customFormat="1" spans="3:4">
      <c r="C143" s="184"/>
      <c r="D143" s="184"/>
    </row>
    <row r="144" customFormat="1" ht="15.75" spans="3:3">
      <c r="C144" s="185" t="s">
        <v>1158</v>
      </c>
    </row>
    <row r="145" customFormat="1" spans="3:3">
      <c r="C145" s="186" t="s">
        <v>1207</v>
      </c>
    </row>
    <row r="146" customFormat="1" spans="3:4">
      <c r="C146" s="187" t="s">
        <v>1160</v>
      </c>
      <c r="D146" s="172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310" t="s">
        <v>23</v>
      </c>
      <c r="F1" s="31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380">
        <v>521566</v>
      </c>
      <c r="C7" s="380" t="s">
        <v>4382</v>
      </c>
      <c r="D7" s="381">
        <v>1335216</v>
      </c>
      <c r="E7" s="382">
        <v>43361</v>
      </c>
      <c r="F7" s="383">
        <v>43363</v>
      </c>
      <c r="G7" s="384" t="s">
        <v>28</v>
      </c>
      <c r="H7" s="385">
        <v>5800</v>
      </c>
    </row>
    <row r="8" s="1" customFormat="1" spans="1:8">
      <c r="A8" s="30" t="s">
        <v>26</v>
      </c>
      <c r="B8" s="380">
        <v>521567</v>
      </c>
      <c r="C8" s="380" t="s">
        <v>4383</v>
      </c>
      <c r="D8" s="381">
        <v>1335216</v>
      </c>
      <c r="E8" s="382">
        <v>43361</v>
      </c>
      <c r="F8" s="383">
        <v>43363</v>
      </c>
      <c r="G8" s="384" t="s">
        <v>28</v>
      </c>
      <c r="H8" s="385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380">
        <v>521686</v>
      </c>
      <c r="C20" s="380" t="s">
        <v>4395</v>
      </c>
      <c r="D20" s="381">
        <v>1331810</v>
      </c>
      <c r="E20" s="382">
        <v>43362</v>
      </c>
      <c r="F20" s="383">
        <v>43364</v>
      </c>
      <c r="G20" s="384" t="s">
        <v>28</v>
      </c>
      <c r="H20" s="385">
        <v>5800</v>
      </c>
    </row>
    <row r="21" s="1" customFormat="1" spans="1:8">
      <c r="A21" s="30" t="s">
        <v>26</v>
      </c>
      <c r="B21" s="380">
        <v>521687</v>
      </c>
      <c r="C21" s="380" t="s">
        <v>4396</v>
      </c>
      <c r="D21" s="381">
        <v>1331810</v>
      </c>
      <c r="E21" s="382">
        <v>43362</v>
      </c>
      <c r="F21" s="383">
        <v>43364</v>
      </c>
      <c r="G21" s="384" t="s">
        <v>28</v>
      </c>
      <c r="H21" s="385">
        <v>5800</v>
      </c>
    </row>
    <row r="22" s="1" customFormat="1" spans="1:8">
      <c r="A22" s="30" t="s">
        <v>26</v>
      </c>
      <c r="B22" s="380">
        <v>521688</v>
      </c>
      <c r="C22" s="380" t="s">
        <v>4397</v>
      </c>
      <c r="D22" s="381">
        <v>1331810</v>
      </c>
      <c r="E22" s="382">
        <v>43362</v>
      </c>
      <c r="F22" s="383">
        <v>43364</v>
      </c>
      <c r="G22" s="384" t="s">
        <v>28</v>
      </c>
      <c r="H22" s="385">
        <v>5800</v>
      </c>
    </row>
    <row r="23" s="1" customFormat="1" spans="1:8">
      <c r="A23" s="30" t="s">
        <v>26</v>
      </c>
      <c r="B23" s="380">
        <v>521689</v>
      </c>
      <c r="C23" s="380" t="s">
        <v>139</v>
      </c>
      <c r="D23" s="381">
        <v>1331810</v>
      </c>
      <c r="E23" s="382">
        <v>43362</v>
      </c>
      <c r="F23" s="383">
        <v>43364</v>
      </c>
      <c r="G23" s="384" t="s">
        <v>28</v>
      </c>
      <c r="H23" s="385">
        <v>5800</v>
      </c>
    </row>
    <row r="24" s="1" customFormat="1" spans="1:8">
      <c r="A24" s="30" t="s">
        <v>26</v>
      </c>
      <c r="B24" s="380">
        <v>521690</v>
      </c>
      <c r="C24" s="380" t="s">
        <v>4398</v>
      </c>
      <c r="D24" s="381">
        <v>1331810</v>
      </c>
      <c r="E24" s="382">
        <v>43362</v>
      </c>
      <c r="F24" s="383">
        <v>43364</v>
      </c>
      <c r="G24" s="384" t="s">
        <v>28</v>
      </c>
      <c r="H24" s="385">
        <v>5800</v>
      </c>
    </row>
    <row r="25" s="1" customFormat="1" spans="1:8">
      <c r="A25" s="30" t="s">
        <v>26</v>
      </c>
      <c r="B25" s="380">
        <v>521691</v>
      </c>
      <c r="C25" s="380" t="s">
        <v>4399</v>
      </c>
      <c r="D25" s="381">
        <v>1331810</v>
      </c>
      <c r="E25" s="382">
        <v>43362</v>
      </c>
      <c r="F25" s="383">
        <v>43364</v>
      </c>
      <c r="G25" s="384" t="s">
        <v>28</v>
      </c>
      <c r="H25" s="385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380">
        <v>521781</v>
      </c>
      <c r="C39" s="380" t="s">
        <v>4413</v>
      </c>
      <c r="D39" s="381">
        <v>1363574</v>
      </c>
      <c r="E39" s="382">
        <v>43363</v>
      </c>
      <c r="F39" s="383">
        <v>43365</v>
      </c>
      <c r="G39" s="384" t="s">
        <v>28</v>
      </c>
      <c r="H39" s="385">
        <v>5800</v>
      </c>
    </row>
    <row r="40" s="1" customFormat="1" spans="1:8">
      <c r="A40" s="30" t="s">
        <v>26</v>
      </c>
      <c r="B40" s="380">
        <v>521783</v>
      </c>
      <c r="C40" s="380" t="s">
        <v>4414</v>
      </c>
      <c r="D40" s="381">
        <v>1363574</v>
      </c>
      <c r="E40" s="382">
        <v>43363</v>
      </c>
      <c r="F40" s="383">
        <v>43365</v>
      </c>
      <c r="G40" s="384" t="s">
        <v>28</v>
      </c>
      <c r="H40" s="385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380">
        <v>521787</v>
      </c>
      <c r="C43" s="380" t="s">
        <v>4416</v>
      </c>
      <c r="D43" s="381">
        <v>1329086</v>
      </c>
      <c r="E43" s="382">
        <v>43364</v>
      </c>
      <c r="F43" s="383">
        <v>43365</v>
      </c>
      <c r="G43" s="384" t="s">
        <v>28</v>
      </c>
      <c r="H43" s="385">
        <v>2900</v>
      </c>
    </row>
    <row r="44" s="1" customFormat="1" spans="1:8">
      <c r="A44" s="30" t="s">
        <v>26</v>
      </c>
      <c r="B44" s="380">
        <v>521788</v>
      </c>
      <c r="C44" s="380" t="s">
        <v>4417</v>
      </c>
      <c r="D44" s="381">
        <v>1329086</v>
      </c>
      <c r="E44" s="382">
        <v>43364</v>
      </c>
      <c r="F44" s="383">
        <v>43365</v>
      </c>
      <c r="G44" s="384" t="s">
        <v>28</v>
      </c>
      <c r="H44" s="385">
        <v>2900</v>
      </c>
    </row>
    <row r="45" s="1" customFormat="1" spans="1:8">
      <c r="A45" s="30" t="s">
        <v>26</v>
      </c>
      <c r="B45" s="380">
        <v>521789</v>
      </c>
      <c r="C45" s="380" t="s">
        <v>4418</v>
      </c>
      <c r="D45" s="381">
        <v>1329086</v>
      </c>
      <c r="E45" s="382">
        <v>43364</v>
      </c>
      <c r="F45" s="383">
        <v>43365</v>
      </c>
      <c r="G45" s="384" t="s">
        <v>28</v>
      </c>
      <c r="H45" s="385">
        <v>2900</v>
      </c>
    </row>
    <row r="46" s="160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160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380">
        <v>521812</v>
      </c>
      <c r="C50" s="380" t="s">
        <v>4423</v>
      </c>
      <c r="D50" s="381">
        <v>1362068</v>
      </c>
      <c r="E50" s="382">
        <v>43362</v>
      </c>
      <c r="F50" s="383">
        <v>43365</v>
      </c>
      <c r="G50" s="384" t="s">
        <v>28</v>
      </c>
      <c r="H50" s="385">
        <v>8700</v>
      </c>
    </row>
    <row r="51" s="1" customFormat="1" spans="1:8">
      <c r="A51" s="30" t="s">
        <v>26</v>
      </c>
      <c r="B51" s="380">
        <v>521813</v>
      </c>
      <c r="C51" s="380" t="s">
        <v>4424</v>
      </c>
      <c r="D51" s="381">
        <v>1362068</v>
      </c>
      <c r="E51" s="382">
        <v>43362</v>
      </c>
      <c r="F51" s="383">
        <v>43365</v>
      </c>
      <c r="G51" s="384" t="s">
        <v>28</v>
      </c>
      <c r="H51" s="385">
        <v>8700</v>
      </c>
    </row>
    <row r="52" s="1" customFormat="1" spans="1:8">
      <c r="A52" s="30" t="s">
        <v>26</v>
      </c>
      <c r="B52" s="380">
        <v>521814</v>
      </c>
      <c r="C52" s="380" t="s">
        <v>4425</v>
      </c>
      <c r="D52" s="381">
        <v>1362068</v>
      </c>
      <c r="E52" s="382">
        <v>43362</v>
      </c>
      <c r="F52" s="383">
        <v>43365</v>
      </c>
      <c r="G52" s="384" t="s">
        <v>28</v>
      </c>
      <c r="H52" s="385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380">
        <v>521924</v>
      </c>
      <c r="C61" s="380" t="s">
        <v>4432</v>
      </c>
      <c r="D61" s="381">
        <v>1294177</v>
      </c>
      <c r="E61" s="382">
        <v>43364</v>
      </c>
      <c r="F61" s="383">
        <v>43366</v>
      </c>
      <c r="G61" s="384" t="s">
        <v>28</v>
      </c>
      <c r="H61" s="385">
        <v>6900</v>
      </c>
    </row>
    <row r="62" s="1" customFormat="1" spans="1:8">
      <c r="A62" s="30" t="s">
        <v>26</v>
      </c>
      <c r="B62" s="380">
        <v>521926</v>
      </c>
      <c r="C62" s="380" t="s">
        <v>4433</v>
      </c>
      <c r="D62" s="381">
        <v>1294177</v>
      </c>
      <c r="E62" s="382">
        <v>43364</v>
      </c>
      <c r="F62" s="383">
        <v>43366</v>
      </c>
      <c r="G62" s="384" t="s">
        <v>28</v>
      </c>
      <c r="H62" s="385">
        <v>6900</v>
      </c>
    </row>
    <row r="63" s="1" customFormat="1" spans="1:8">
      <c r="A63" s="30" t="s">
        <v>26</v>
      </c>
      <c r="B63" s="380">
        <v>521927</v>
      </c>
      <c r="C63" s="380" t="s">
        <v>4434</v>
      </c>
      <c r="D63" s="381">
        <v>1294177</v>
      </c>
      <c r="E63" s="382">
        <v>43364</v>
      </c>
      <c r="F63" s="383">
        <v>43366</v>
      </c>
      <c r="G63" s="384" t="s">
        <v>28</v>
      </c>
      <c r="H63" s="385">
        <v>6900</v>
      </c>
    </row>
    <row r="64" s="1" customFormat="1" spans="1:8">
      <c r="A64" s="30" t="s">
        <v>26</v>
      </c>
      <c r="B64" s="380">
        <v>521928</v>
      </c>
      <c r="C64" s="380" t="s">
        <v>4435</v>
      </c>
      <c r="D64" s="381">
        <v>1294177</v>
      </c>
      <c r="E64" s="382">
        <v>43364</v>
      </c>
      <c r="F64" s="383">
        <v>43366</v>
      </c>
      <c r="G64" s="384" t="s">
        <v>28</v>
      </c>
      <c r="H64" s="385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170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309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309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380">
        <v>522055</v>
      </c>
      <c r="C78" s="380" t="s">
        <v>4450</v>
      </c>
      <c r="D78" s="381">
        <v>1363789</v>
      </c>
      <c r="E78" s="382">
        <v>43365</v>
      </c>
      <c r="F78" s="383">
        <v>43367</v>
      </c>
      <c r="G78" s="384" t="s">
        <v>28</v>
      </c>
      <c r="H78" s="385">
        <v>5800</v>
      </c>
    </row>
    <row r="79" s="1" customFormat="1" spans="1:8">
      <c r="A79" s="30" t="s">
        <v>26</v>
      </c>
      <c r="B79" s="380">
        <v>522056</v>
      </c>
      <c r="C79" s="380" t="s">
        <v>4451</v>
      </c>
      <c r="D79" s="381">
        <v>1363789</v>
      </c>
      <c r="E79" s="382">
        <v>43365</v>
      </c>
      <c r="F79" s="383">
        <v>43367</v>
      </c>
      <c r="G79" s="384" t="s">
        <v>28</v>
      </c>
      <c r="H79" s="385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380">
        <v>522162</v>
      </c>
      <c r="C88" s="380" t="s">
        <v>4460</v>
      </c>
      <c r="D88" s="381">
        <v>1349451</v>
      </c>
      <c r="E88" s="382">
        <v>43366</v>
      </c>
      <c r="F88" s="383">
        <v>43368</v>
      </c>
      <c r="G88" s="384" t="s">
        <v>28</v>
      </c>
      <c r="H88" s="385">
        <v>5800</v>
      </c>
    </row>
    <row r="89" s="1" customFormat="1" spans="1:8">
      <c r="A89" s="30" t="s">
        <v>26</v>
      </c>
      <c r="B89" s="380">
        <v>522163</v>
      </c>
      <c r="C89" s="380" t="s">
        <v>4461</v>
      </c>
      <c r="D89" s="381">
        <v>1349451</v>
      </c>
      <c r="E89" s="382">
        <v>43366</v>
      </c>
      <c r="F89" s="383">
        <v>43368</v>
      </c>
      <c r="G89" s="384" t="s">
        <v>28</v>
      </c>
      <c r="H89" s="385">
        <v>5800</v>
      </c>
    </row>
    <row r="90" s="1" customFormat="1" spans="1:8">
      <c r="A90" s="30" t="s">
        <v>26</v>
      </c>
      <c r="B90" s="380">
        <v>522164</v>
      </c>
      <c r="C90" s="380" t="s">
        <v>4462</v>
      </c>
      <c r="D90" s="381">
        <v>1349451</v>
      </c>
      <c r="E90" s="382">
        <v>43366</v>
      </c>
      <c r="F90" s="383">
        <v>43368</v>
      </c>
      <c r="G90" s="384" t="s">
        <v>28</v>
      </c>
      <c r="H90" s="385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380">
        <v>522298</v>
      </c>
      <c r="C98" s="380" t="s">
        <v>4469</v>
      </c>
      <c r="D98" s="381">
        <v>1355242</v>
      </c>
      <c r="E98" s="382">
        <v>43365</v>
      </c>
      <c r="F98" s="383">
        <v>43369</v>
      </c>
      <c r="G98" s="384" t="s">
        <v>28</v>
      </c>
      <c r="H98" s="385">
        <v>11600</v>
      </c>
    </row>
    <row r="99" s="1" customFormat="1" spans="1:8">
      <c r="A99" s="30" t="s">
        <v>26</v>
      </c>
      <c r="B99" s="380">
        <v>522300</v>
      </c>
      <c r="C99" s="380" t="s">
        <v>1490</v>
      </c>
      <c r="D99" s="381">
        <v>1355242</v>
      </c>
      <c r="E99" s="382">
        <v>43365</v>
      </c>
      <c r="F99" s="383">
        <v>43369</v>
      </c>
      <c r="G99" s="384" t="s">
        <v>28</v>
      </c>
      <c r="H99" s="385">
        <v>11600</v>
      </c>
    </row>
    <row r="100" s="1" customFormat="1" spans="1:8">
      <c r="A100" s="30" t="s">
        <v>26</v>
      </c>
      <c r="B100" s="380">
        <v>522301</v>
      </c>
      <c r="C100" s="380" t="s">
        <v>4470</v>
      </c>
      <c r="D100" s="381">
        <v>1355242</v>
      </c>
      <c r="E100" s="382">
        <v>43365</v>
      </c>
      <c r="F100" s="383">
        <v>43369</v>
      </c>
      <c r="G100" s="384" t="s">
        <v>28</v>
      </c>
      <c r="H100" s="385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160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380">
        <v>522314</v>
      </c>
      <c r="C107" s="380" t="s">
        <v>4476</v>
      </c>
      <c r="D107" s="381">
        <v>1356548</v>
      </c>
      <c r="E107" s="382">
        <v>43367</v>
      </c>
      <c r="F107" s="383">
        <v>43369</v>
      </c>
      <c r="G107" s="384" t="s">
        <v>28</v>
      </c>
      <c r="H107" s="385">
        <v>5800</v>
      </c>
    </row>
    <row r="108" s="1" customFormat="1" spans="1:8">
      <c r="A108" s="30" t="s">
        <v>26</v>
      </c>
      <c r="B108" s="380">
        <v>522315</v>
      </c>
      <c r="C108" s="380" t="s">
        <v>4477</v>
      </c>
      <c r="D108" s="381">
        <v>1356548</v>
      </c>
      <c r="E108" s="382">
        <v>43367</v>
      </c>
      <c r="F108" s="383">
        <v>43369</v>
      </c>
      <c r="G108" s="384" t="s">
        <v>28</v>
      </c>
      <c r="H108" s="385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273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55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174" t="s">
        <v>423</v>
      </c>
      <c r="B116" s="90"/>
      <c r="C116" s="175" t="s">
        <v>424</v>
      </c>
      <c r="D116" s="175" t="s">
        <v>424</v>
      </c>
      <c r="E116" s="175" t="s">
        <v>424</v>
      </c>
      <c r="F116" s="175" t="s">
        <v>424</v>
      </c>
      <c r="G116" s="175" t="s">
        <v>424</v>
      </c>
      <c r="H116" s="176" t="s">
        <v>90</v>
      </c>
    </row>
    <row r="117" ht="12" customHeight="1" spans="1:8">
      <c r="A117" s="177" t="s">
        <v>425</v>
      </c>
      <c r="B117" s="177"/>
      <c r="C117" s="178" t="s">
        <v>85</v>
      </c>
      <c r="D117" s="179" t="s">
        <v>86</v>
      </c>
      <c r="E117" s="179" t="s">
        <v>87</v>
      </c>
      <c r="F117" s="179" t="s">
        <v>88</v>
      </c>
      <c r="G117" s="179" t="s">
        <v>89</v>
      </c>
      <c r="H117" s="375" t="s">
        <v>426</v>
      </c>
    </row>
    <row r="118" ht="13.5" spans="1:8">
      <c r="A118" s="181">
        <f>H113+1031222.5</f>
        <v>1879035</v>
      </c>
      <c r="B118" s="93"/>
      <c r="C118" s="181">
        <v>0</v>
      </c>
      <c r="D118" s="181">
        <v>0</v>
      </c>
      <c r="E118" s="181">
        <v>0</v>
      </c>
      <c r="F118" s="181">
        <v>0</v>
      </c>
      <c r="G118" s="181">
        <v>0</v>
      </c>
      <c r="H118" s="376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183" t="s">
        <v>1157</v>
      </c>
    </row>
    <row r="124" customFormat="1" spans="3:4">
      <c r="C124" s="184"/>
      <c r="D124" s="184"/>
    </row>
    <row r="125" customFormat="1" ht="15.75" spans="3:3">
      <c r="C125" s="185" t="s">
        <v>1158</v>
      </c>
    </row>
    <row r="126" customFormat="1" spans="3:3">
      <c r="C126" s="186" t="s">
        <v>1207</v>
      </c>
    </row>
    <row r="127" customFormat="1" spans="3:4">
      <c r="C127" s="187" t="s">
        <v>1160</v>
      </c>
      <c r="D127" s="172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04" t="s">
        <v>9</v>
      </c>
      <c r="D14" s="12"/>
      <c r="E14" s="10"/>
      <c r="F14" s="2"/>
    </row>
    <row r="15" customFormat="1" spans="1:6">
      <c r="A15" s="4" t="s">
        <v>10</v>
      </c>
      <c r="B15" s="4"/>
      <c r="C15" s="70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711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711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711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705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705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711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711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648" t="s">
        <v>311</v>
      </c>
      <c r="D45" s="710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648" t="s">
        <v>313</v>
      </c>
      <c r="D46" s="710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697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101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380">
        <v>522446</v>
      </c>
      <c r="C23" s="380" t="s">
        <v>3659</v>
      </c>
      <c r="D23" s="381">
        <v>1365145</v>
      </c>
      <c r="E23" s="382">
        <v>43367</v>
      </c>
      <c r="F23" s="383">
        <v>43370</v>
      </c>
      <c r="G23" s="384" t="s">
        <v>3877</v>
      </c>
      <c r="H23" s="385">
        <v>8700</v>
      </c>
    </row>
    <row r="24" s="1" customFormat="1" spans="1:8">
      <c r="A24" s="30" t="s">
        <v>26</v>
      </c>
      <c r="B24" s="380">
        <v>522447</v>
      </c>
      <c r="C24" s="380" t="s">
        <v>2209</v>
      </c>
      <c r="D24" s="381">
        <v>1365145</v>
      </c>
      <c r="E24" s="382">
        <v>43367</v>
      </c>
      <c r="F24" s="383">
        <v>43370</v>
      </c>
      <c r="G24" s="384" t="s">
        <v>3877</v>
      </c>
      <c r="H24" s="385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380">
        <v>522570</v>
      </c>
      <c r="C30" s="380" t="s">
        <v>252</v>
      </c>
      <c r="D30" s="381">
        <v>1356024</v>
      </c>
      <c r="E30" s="382">
        <v>43366</v>
      </c>
      <c r="F30" s="383">
        <v>43370</v>
      </c>
      <c r="G30" s="384" t="s">
        <v>3877</v>
      </c>
      <c r="H30" s="385">
        <v>11600</v>
      </c>
      <c r="I30" s="1" t="s">
        <v>4486</v>
      </c>
    </row>
    <row r="31" s="1" customFormat="1" spans="1:9">
      <c r="A31" s="30" t="s">
        <v>26</v>
      </c>
      <c r="B31" s="380">
        <v>522571</v>
      </c>
      <c r="C31" s="380" t="s">
        <v>4487</v>
      </c>
      <c r="D31" s="381">
        <v>1356024</v>
      </c>
      <c r="E31" s="382">
        <v>43366</v>
      </c>
      <c r="F31" s="383">
        <v>43370</v>
      </c>
      <c r="G31" s="384" t="s">
        <v>3877</v>
      </c>
      <c r="H31" s="385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380">
        <v>522588</v>
      </c>
      <c r="C39" s="380" t="s">
        <v>4494</v>
      </c>
      <c r="D39" s="381">
        <v>1359162</v>
      </c>
      <c r="E39" s="382">
        <v>43366</v>
      </c>
      <c r="F39" s="383">
        <v>43371</v>
      </c>
      <c r="G39" s="384" t="s">
        <v>3877</v>
      </c>
      <c r="H39" s="385">
        <v>14500</v>
      </c>
    </row>
    <row r="40" s="1" customFormat="1" spans="1:8">
      <c r="A40" s="30" t="s">
        <v>26</v>
      </c>
      <c r="B40" s="380">
        <v>522589</v>
      </c>
      <c r="C40" s="380" t="s">
        <v>4495</v>
      </c>
      <c r="D40" s="381">
        <v>1359162</v>
      </c>
      <c r="E40" s="382">
        <v>43366</v>
      </c>
      <c r="F40" s="383">
        <v>43371</v>
      </c>
      <c r="G40" s="384" t="s">
        <v>3877</v>
      </c>
      <c r="H40" s="385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380">
        <v>522601</v>
      </c>
      <c r="C45" s="380" t="s">
        <v>1195</v>
      </c>
      <c r="D45" s="381">
        <v>1365928</v>
      </c>
      <c r="E45" s="382">
        <v>43370</v>
      </c>
      <c r="F45" s="383">
        <v>43371</v>
      </c>
      <c r="G45" s="384" t="s">
        <v>3877</v>
      </c>
      <c r="H45" s="385">
        <v>2900</v>
      </c>
    </row>
    <row r="46" s="1" customFormat="1" spans="1:8">
      <c r="A46" s="30" t="s">
        <v>26</v>
      </c>
      <c r="B46" s="380">
        <v>522604</v>
      </c>
      <c r="C46" s="380" t="s">
        <v>4499</v>
      </c>
      <c r="D46" s="381">
        <v>1365928</v>
      </c>
      <c r="E46" s="382">
        <v>43370</v>
      </c>
      <c r="F46" s="383">
        <v>43371</v>
      </c>
      <c r="G46" s="384" t="s">
        <v>3877</v>
      </c>
      <c r="H46" s="385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380">
        <v>522697</v>
      </c>
      <c r="C50" s="380" t="s">
        <v>4503</v>
      </c>
      <c r="D50" s="381">
        <v>1367532</v>
      </c>
      <c r="E50" s="382">
        <v>43368</v>
      </c>
      <c r="F50" s="383">
        <v>43372</v>
      </c>
      <c r="G50" s="384" t="s">
        <v>3877</v>
      </c>
      <c r="H50" s="385">
        <v>12345</v>
      </c>
    </row>
    <row r="51" s="1" customFormat="1" spans="1:8">
      <c r="A51" s="30" t="s">
        <v>26</v>
      </c>
      <c r="B51" s="380">
        <v>522698</v>
      </c>
      <c r="C51" s="380" t="s">
        <v>4504</v>
      </c>
      <c r="D51" s="381">
        <v>1367532</v>
      </c>
      <c r="E51" s="382">
        <v>43368</v>
      </c>
      <c r="F51" s="383">
        <v>43372</v>
      </c>
      <c r="G51" s="384" t="s">
        <v>3877</v>
      </c>
      <c r="H51" s="385">
        <v>12345</v>
      </c>
    </row>
    <row r="52" s="1" customFormat="1" spans="1:8">
      <c r="A52" s="30" t="s">
        <v>26</v>
      </c>
      <c r="B52" s="380">
        <v>522699</v>
      </c>
      <c r="C52" s="380" t="s">
        <v>4505</v>
      </c>
      <c r="D52" s="381">
        <v>1367532</v>
      </c>
      <c r="E52" s="382">
        <v>43368</v>
      </c>
      <c r="F52" s="383">
        <v>43372</v>
      </c>
      <c r="G52" s="384" t="s">
        <v>3877</v>
      </c>
      <c r="H52" s="385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380">
        <v>522702</v>
      </c>
      <c r="C55" s="380" t="s">
        <v>4508</v>
      </c>
      <c r="D55" s="381">
        <v>1358112</v>
      </c>
      <c r="E55" s="382">
        <v>43371</v>
      </c>
      <c r="F55" s="383">
        <v>43372</v>
      </c>
      <c r="G55" s="384" t="s">
        <v>3877</v>
      </c>
      <c r="H55" s="385">
        <v>3645</v>
      </c>
    </row>
    <row r="56" s="1" customFormat="1" spans="1:8">
      <c r="A56" s="30" t="s">
        <v>26</v>
      </c>
      <c r="B56" s="380">
        <v>522703</v>
      </c>
      <c r="C56" s="380" t="s">
        <v>3016</v>
      </c>
      <c r="D56" s="381">
        <v>1358112</v>
      </c>
      <c r="E56" s="382">
        <v>43371</v>
      </c>
      <c r="F56" s="383">
        <v>43372</v>
      </c>
      <c r="G56" s="384" t="s">
        <v>3877</v>
      </c>
      <c r="H56" s="385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160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160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380">
        <v>523087</v>
      </c>
      <c r="C78" s="380" t="s">
        <v>469</v>
      </c>
      <c r="D78" s="381">
        <v>1358386</v>
      </c>
      <c r="E78" s="382">
        <v>43373</v>
      </c>
      <c r="F78" s="383">
        <v>43375</v>
      </c>
      <c r="G78" s="384" t="s">
        <v>3877</v>
      </c>
      <c r="H78" s="385">
        <v>8730</v>
      </c>
    </row>
    <row r="79" s="1" customFormat="1" spans="1:8">
      <c r="A79" s="30" t="s">
        <v>26</v>
      </c>
      <c r="B79" s="380">
        <v>523088</v>
      </c>
      <c r="C79" s="380" t="s">
        <v>4527</v>
      </c>
      <c r="D79" s="381">
        <v>1358386</v>
      </c>
      <c r="E79" s="382">
        <v>43373</v>
      </c>
      <c r="F79" s="383">
        <v>43375</v>
      </c>
      <c r="G79" s="384" t="s">
        <v>3877</v>
      </c>
      <c r="H79" s="385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380">
        <v>523227</v>
      </c>
      <c r="C85" s="380" t="s">
        <v>4531</v>
      </c>
      <c r="D85" s="381">
        <v>1374916</v>
      </c>
      <c r="E85" s="382">
        <v>43374</v>
      </c>
      <c r="F85" s="383">
        <v>43376</v>
      </c>
      <c r="G85" s="384" t="s">
        <v>3877</v>
      </c>
      <c r="H85" s="385">
        <v>8100</v>
      </c>
    </row>
    <row r="86" s="1" customFormat="1" spans="1:8">
      <c r="A86" s="30" t="s">
        <v>26</v>
      </c>
      <c r="B86" s="380">
        <v>523228</v>
      </c>
      <c r="C86" s="380" t="s">
        <v>4532</v>
      </c>
      <c r="D86" s="381">
        <v>1374916</v>
      </c>
      <c r="E86" s="382">
        <v>43374</v>
      </c>
      <c r="F86" s="383">
        <v>43376</v>
      </c>
      <c r="G86" s="384" t="s">
        <v>3877</v>
      </c>
      <c r="H86" s="385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309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309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380">
        <v>523366</v>
      </c>
      <c r="C94" s="380" t="s">
        <v>2798</v>
      </c>
      <c r="D94" s="381">
        <v>1374206</v>
      </c>
      <c r="E94" s="382">
        <v>43374</v>
      </c>
      <c r="F94" s="383">
        <v>43377</v>
      </c>
      <c r="G94" s="384" t="s">
        <v>3877</v>
      </c>
      <c r="H94" s="385">
        <v>11745</v>
      </c>
    </row>
    <row r="95" s="1" customFormat="1" spans="1:8">
      <c r="A95" s="30" t="s">
        <v>26</v>
      </c>
      <c r="B95" s="380">
        <v>523367</v>
      </c>
      <c r="C95" s="380" t="s">
        <v>984</v>
      </c>
      <c r="D95" s="381">
        <v>1374206</v>
      </c>
      <c r="E95" s="382">
        <v>43374</v>
      </c>
      <c r="F95" s="383">
        <v>43377</v>
      </c>
      <c r="G95" s="384" t="s">
        <v>3877</v>
      </c>
      <c r="H95" s="385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380">
        <v>523405</v>
      </c>
      <c r="C105" s="380" t="s">
        <v>4547</v>
      </c>
      <c r="D105" s="381">
        <v>1371904</v>
      </c>
      <c r="E105" s="382">
        <v>43371</v>
      </c>
      <c r="F105" s="383">
        <v>43377</v>
      </c>
      <c r="G105" s="384" t="s">
        <v>3877</v>
      </c>
      <c r="H105" s="385">
        <v>26190</v>
      </c>
    </row>
    <row r="106" s="1" customFormat="1" spans="1:8">
      <c r="A106" s="30" t="s">
        <v>26</v>
      </c>
      <c r="B106" s="380">
        <v>523406</v>
      </c>
      <c r="C106" s="380" t="s">
        <v>4548</v>
      </c>
      <c r="D106" s="381">
        <v>1371904</v>
      </c>
      <c r="E106" s="382">
        <v>43371</v>
      </c>
      <c r="F106" s="383">
        <v>43377</v>
      </c>
      <c r="G106" s="384" t="s">
        <v>3877</v>
      </c>
      <c r="H106" s="385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380">
        <v>523550</v>
      </c>
      <c r="C117" s="380" t="s">
        <v>4558</v>
      </c>
      <c r="D117" s="381">
        <v>1372708</v>
      </c>
      <c r="E117" s="382">
        <v>43375</v>
      </c>
      <c r="F117" s="383">
        <v>43378</v>
      </c>
      <c r="G117" s="384" t="s">
        <v>3877</v>
      </c>
      <c r="H117" s="385">
        <v>12150</v>
      </c>
    </row>
    <row r="118" s="1" customFormat="1" spans="1:8">
      <c r="A118" s="30" t="s">
        <v>26</v>
      </c>
      <c r="B118" s="380">
        <v>523551</v>
      </c>
      <c r="C118" s="380" t="s">
        <v>4559</v>
      </c>
      <c r="D118" s="381">
        <v>1372708</v>
      </c>
      <c r="E118" s="382">
        <v>43375</v>
      </c>
      <c r="F118" s="383">
        <v>43378</v>
      </c>
      <c r="G118" s="384" t="s">
        <v>3877</v>
      </c>
      <c r="H118" s="385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380">
        <v>523701</v>
      </c>
      <c r="C123" s="380" t="s">
        <v>4563</v>
      </c>
      <c r="D123" s="381">
        <v>1375580</v>
      </c>
      <c r="E123" s="382">
        <v>43378</v>
      </c>
      <c r="F123" s="383">
        <v>43379</v>
      </c>
      <c r="G123" s="384" t="s">
        <v>3877</v>
      </c>
      <c r="H123" s="385">
        <v>4050</v>
      </c>
    </row>
    <row r="124" s="1" customFormat="1" spans="1:8">
      <c r="A124" s="30" t="s">
        <v>26</v>
      </c>
      <c r="B124" s="380">
        <v>523702</v>
      </c>
      <c r="C124" s="380" t="s">
        <v>4564</v>
      </c>
      <c r="D124" s="381">
        <v>1375580</v>
      </c>
      <c r="E124" s="382">
        <v>43378</v>
      </c>
      <c r="F124" s="383">
        <v>43379</v>
      </c>
      <c r="G124" s="384" t="s">
        <v>3877</v>
      </c>
      <c r="H124" s="385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380">
        <v>523865</v>
      </c>
      <c r="C140" s="380" t="s">
        <v>4580</v>
      </c>
      <c r="D140" s="381">
        <v>1352480</v>
      </c>
      <c r="E140" s="382">
        <v>43378</v>
      </c>
      <c r="F140" s="383">
        <v>43380</v>
      </c>
      <c r="G140" s="384" t="s">
        <v>3877</v>
      </c>
      <c r="H140" s="385">
        <v>7290</v>
      </c>
    </row>
    <row r="141" s="1" customFormat="1" spans="1:8">
      <c r="A141" s="30" t="s">
        <v>26</v>
      </c>
      <c r="B141" s="380">
        <v>523866</v>
      </c>
      <c r="C141" s="380" t="s">
        <v>4581</v>
      </c>
      <c r="D141" s="381">
        <v>1352480</v>
      </c>
      <c r="E141" s="382">
        <v>43378</v>
      </c>
      <c r="F141" s="383">
        <v>43380</v>
      </c>
      <c r="G141" s="384" t="s">
        <v>3877</v>
      </c>
      <c r="H141" s="385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380">
        <v>523909</v>
      </c>
      <c r="C150" s="380" t="s">
        <v>4590</v>
      </c>
      <c r="D150" s="381">
        <v>1372936</v>
      </c>
      <c r="E150" s="382">
        <v>43378</v>
      </c>
      <c r="F150" s="383">
        <v>43380</v>
      </c>
      <c r="G150" s="384" t="s">
        <v>3877</v>
      </c>
      <c r="H150" s="385">
        <v>8730</v>
      </c>
    </row>
    <row r="151" s="1" customFormat="1" spans="1:8">
      <c r="A151" s="30" t="s">
        <v>26</v>
      </c>
      <c r="B151" s="380">
        <v>523910</v>
      </c>
      <c r="C151" s="380" t="s">
        <v>4591</v>
      </c>
      <c r="D151" s="381">
        <v>1372936</v>
      </c>
      <c r="E151" s="382">
        <v>43378</v>
      </c>
      <c r="F151" s="383">
        <v>43380</v>
      </c>
      <c r="G151" s="384" t="s">
        <v>3877</v>
      </c>
      <c r="H151" s="385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380">
        <v>524047</v>
      </c>
      <c r="C159" s="380" t="s">
        <v>4599</v>
      </c>
      <c r="D159" s="381">
        <v>1358264</v>
      </c>
      <c r="E159" s="382">
        <v>43376</v>
      </c>
      <c r="F159" s="383">
        <v>43381</v>
      </c>
      <c r="G159" s="384" t="s">
        <v>3877</v>
      </c>
      <c r="H159" s="385">
        <v>18225</v>
      </c>
    </row>
    <row r="160" s="1" customFormat="1" spans="1:8">
      <c r="A160" s="30" t="s">
        <v>26</v>
      </c>
      <c r="B160" s="380">
        <v>524048</v>
      </c>
      <c r="C160" s="380" t="s">
        <v>4600</v>
      </c>
      <c r="D160" s="381">
        <v>1358264</v>
      </c>
      <c r="E160" s="382">
        <v>43376</v>
      </c>
      <c r="F160" s="383">
        <v>43381</v>
      </c>
      <c r="G160" s="384" t="s">
        <v>3877</v>
      </c>
      <c r="H160" s="385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380">
        <v>524137</v>
      </c>
      <c r="C165" s="380" t="s">
        <v>4604</v>
      </c>
      <c r="D165" s="381">
        <v>1377922</v>
      </c>
      <c r="E165" s="382">
        <v>43380</v>
      </c>
      <c r="F165" s="383">
        <v>43382</v>
      </c>
      <c r="G165" s="384" t="s">
        <v>3877</v>
      </c>
      <c r="H165" s="385">
        <v>8165</v>
      </c>
    </row>
    <row r="166" s="1" customFormat="1" spans="1:8">
      <c r="A166" s="30" t="s">
        <v>26</v>
      </c>
      <c r="B166" s="380">
        <v>524138</v>
      </c>
      <c r="C166" s="380" t="s">
        <v>4605</v>
      </c>
      <c r="D166" s="381">
        <v>1377922</v>
      </c>
      <c r="E166" s="382">
        <v>43380</v>
      </c>
      <c r="F166" s="383">
        <v>43382</v>
      </c>
      <c r="G166" s="384" t="s">
        <v>3877</v>
      </c>
      <c r="H166" s="385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160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380">
        <v>524234</v>
      </c>
      <c r="C181" s="380" t="s">
        <v>4617</v>
      </c>
      <c r="D181" s="381">
        <v>1375641</v>
      </c>
      <c r="E181" s="382">
        <v>43381</v>
      </c>
      <c r="F181" s="383">
        <v>43383</v>
      </c>
      <c r="G181" s="384" t="s">
        <v>3877</v>
      </c>
      <c r="H181" s="385">
        <v>6000</v>
      </c>
    </row>
    <row r="182" s="1" customFormat="1" spans="1:8">
      <c r="A182" s="30" t="s">
        <v>26</v>
      </c>
      <c r="B182" s="380">
        <v>524235</v>
      </c>
      <c r="C182" s="380" t="s">
        <v>4618</v>
      </c>
      <c r="D182" s="381">
        <v>1375641</v>
      </c>
      <c r="E182" s="382">
        <v>43381</v>
      </c>
      <c r="F182" s="383">
        <v>43383</v>
      </c>
      <c r="G182" s="384" t="s">
        <v>3877</v>
      </c>
      <c r="H182" s="385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380">
        <v>524243</v>
      </c>
      <c r="C186" s="380" t="s">
        <v>4622</v>
      </c>
      <c r="D186" s="381">
        <v>1370392</v>
      </c>
      <c r="E186" s="382">
        <v>43382</v>
      </c>
      <c r="F186" s="383">
        <v>43383</v>
      </c>
      <c r="G186" s="384" t="s">
        <v>3877</v>
      </c>
      <c r="H186" s="385">
        <v>3000</v>
      </c>
    </row>
    <row r="187" s="1" customFormat="1" spans="1:8">
      <c r="A187" s="30" t="s">
        <v>26</v>
      </c>
      <c r="B187" s="380">
        <v>524244</v>
      </c>
      <c r="C187" s="380" t="s">
        <v>4623</v>
      </c>
      <c r="D187" s="381">
        <v>1370392</v>
      </c>
      <c r="E187" s="382">
        <v>43382</v>
      </c>
      <c r="F187" s="383">
        <v>43383</v>
      </c>
      <c r="G187" s="384" t="s">
        <v>3877</v>
      </c>
      <c r="H187" s="385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273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55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174" t="s">
        <v>423</v>
      </c>
      <c r="B203" s="90"/>
      <c r="C203" s="175" t="s">
        <v>424</v>
      </c>
      <c r="D203" s="175" t="s">
        <v>424</v>
      </c>
      <c r="E203" s="175" t="s">
        <v>424</v>
      </c>
      <c r="F203" s="175" t="s">
        <v>424</v>
      </c>
      <c r="G203" s="175" t="s">
        <v>424</v>
      </c>
      <c r="H203" s="176" t="s">
        <v>90</v>
      </c>
    </row>
    <row r="204" ht="12" customHeight="1" spans="1:8">
      <c r="A204" s="177" t="s">
        <v>425</v>
      </c>
      <c r="B204" s="177"/>
      <c r="C204" s="178" t="s">
        <v>85</v>
      </c>
      <c r="D204" s="179" t="s">
        <v>86</v>
      </c>
      <c r="E204" s="179" t="s">
        <v>87</v>
      </c>
      <c r="F204" s="179" t="s">
        <v>88</v>
      </c>
      <c r="G204" s="179" t="s">
        <v>89</v>
      </c>
      <c r="H204" s="375" t="s">
        <v>426</v>
      </c>
    </row>
    <row r="205" ht="13.5" spans="1:8">
      <c r="A205" s="181">
        <f>H200</f>
        <v>1705575</v>
      </c>
      <c r="B205" s="93"/>
      <c r="C205" s="181">
        <v>0</v>
      </c>
      <c r="D205" s="181">
        <v>0</v>
      </c>
      <c r="E205" s="181">
        <v>0</v>
      </c>
      <c r="F205" s="181">
        <v>0</v>
      </c>
      <c r="G205" s="181">
        <v>0</v>
      </c>
      <c r="H205" s="376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183" t="s">
        <v>1157</v>
      </c>
    </row>
    <row r="211" customFormat="1" spans="3:4">
      <c r="C211" s="184"/>
      <c r="D211" s="184"/>
    </row>
    <row r="212" customFormat="1" ht="15.75" spans="3:3">
      <c r="C212" s="185" t="s">
        <v>1158</v>
      </c>
    </row>
    <row r="213" customFormat="1" spans="3:3">
      <c r="C213" s="186" t="s">
        <v>1207</v>
      </c>
    </row>
    <row r="214" customFormat="1" spans="3:4">
      <c r="C214" s="187" t="s">
        <v>1160</v>
      </c>
      <c r="D214" s="172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310" t="s">
        <v>23</v>
      </c>
      <c r="F1" s="311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160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380">
        <v>525050</v>
      </c>
      <c r="C40" s="380" t="s">
        <v>4659</v>
      </c>
      <c r="D40" s="381">
        <v>1370573</v>
      </c>
      <c r="E40" s="382">
        <v>43388</v>
      </c>
      <c r="F40" s="383">
        <v>43391</v>
      </c>
      <c r="G40" s="384" t="s">
        <v>3877</v>
      </c>
      <c r="H40" s="385">
        <v>11400</v>
      </c>
    </row>
    <row r="41" s="1" customFormat="1" spans="1:8">
      <c r="A41" s="30" t="s">
        <v>26</v>
      </c>
      <c r="B41" s="380">
        <v>525051</v>
      </c>
      <c r="C41" s="380" t="s">
        <v>4660</v>
      </c>
      <c r="D41" s="381">
        <v>1370573</v>
      </c>
      <c r="E41" s="382">
        <v>43388</v>
      </c>
      <c r="F41" s="383">
        <v>43391</v>
      </c>
      <c r="G41" s="384" t="s">
        <v>3877</v>
      </c>
      <c r="H41" s="385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380">
        <v>525249</v>
      </c>
      <c r="C62" s="380" t="s">
        <v>4675</v>
      </c>
      <c r="D62" s="381">
        <v>1382209</v>
      </c>
      <c r="E62" s="382">
        <v>43392</v>
      </c>
      <c r="F62" s="383">
        <v>43393</v>
      </c>
      <c r="G62" s="384" t="s">
        <v>3877</v>
      </c>
      <c r="H62" s="385">
        <v>3000</v>
      </c>
    </row>
    <row r="63" s="1" customFormat="1" spans="1:8">
      <c r="A63" s="30" t="s">
        <v>26</v>
      </c>
      <c r="B63" s="380">
        <v>525250</v>
      </c>
      <c r="C63" s="380" t="s">
        <v>4676</v>
      </c>
      <c r="D63" s="381">
        <v>1382209</v>
      </c>
      <c r="E63" s="382">
        <v>43392</v>
      </c>
      <c r="F63" s="383">
        <v>43393</v>
      </c>
      <c r="G63" s="384" t="s">
        <v>3877</v>
      </c>
      <c r="H63" s="385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380">
        <v>525455</v>
      </c>
      <c r="C71" s="380" t="s">
        <v>4683</v>
      </c>
      <c r="D71" s="381">
        <v>1370995</v>
      </c>
      <c r="E71" s="382">
        <v>43393</v>
      </c>
      <c r="F71" s="383">
        <v>43395</v>
      </c>
      <c r="G71" s="384" t="s">
        <v>3877</v>
      </c>
      <c r="H71" s="385">
        <v>7600</v>
      </c>
    </row>
    <row r="72" s="1" customFormat="1" spans="1:8">
      <c r="A72" s="30" t="s">
        <v>26</v>
      </c>
      <c r="B72" s="380">
        <v>525456</v>
      </c>
      <c r="C72" s="380" t="s">
        <v>4684</v>
      </c>
      <c r="D72" s="381">
        <v>1370995</v>
      </c>
      <c r="E72" s="382">
        <v>43393</v>
      </c>
      <c r="F72" s="383">
        <v>43395</v>
      </c>
      <c r="G72" s="384" t="s">
        <v>3877</v>
      </c>
      <c r="H72" s="385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273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155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379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164" t="s">
        <v>4704</v>
      </c>
      <c r="B99" s="86"/>
      <c r="C99" s="87"/>
      <c r="D99" s="82"/>
      <c r="E99" s="83"/>
      <c r="F99" s="81"/>
      <c r="G99" s="274" t="s">
        <v>80</v>
      </c>
      <c r="H99" s="395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174" t="s">
        <v>423</v>
      </c>
      <c r="B101" s="90"/>
      <c r="C101" s="175" t="s">
        <v>424</v>
      </c>
      <c r="D101" s="175" t="s">
        <v>424</v>
      </c>
      <c r="E101" s="175" t="s">
        <v>424</v>
      </c>
      <c r="F101" s="175" t="s">
        <v>424</v>
      </c>
      <c r="G101" s="175" t="s">
        <v>424</v>
      </c>
      <c r="H101" s="176" t="s">
        <v>90</v>
      </c>
    </row>
    <row r="102" ht="12" customHeight="1" spans="1:8">
      <c r="A102" s="177" t="s">
        <v>425</v>
      </c>
      <c r="B102" s="177"/>
      <c r="C102" s="178" t="s">
        <v>85</v>
      </c>
      <c r="D102" s="179" t="s">
        <v>86</v>
      </c>
      <c r="E102" s="179" t="s">
        <v>87</v>
      </c>
      <c r="F102" s="179" t="s">
        <v>88</v>
      </c>
      <c r="G102" s="179" t="s">
        <v>89</v>
      </c>
      <c r="H102" s="375" t="s">
        <v>426</v>
      </c>
    </row>
    <row r="103" ht="13.5" spans="1:8">
      <c r="A103" s="181" t="e">
        <f>#REF!</f>
        <v>#REF!</v>
      </c>
      <c r="B103" s="93"/>
      <c r="C103" s="181">
        <v>0</v>
      </c>
      <c r="D103" s="181">
        <v>0</v>
      </c>
      <c r="E103" s="181">
        <v>0</v>
      </c>
      <c r="F103" s="181">
        <v>0</v>
      </c>
      <c r="G103" s="181">
        <v>0</v>
      </c>
      <c r="H103" s="376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183" t="s">
        <v>1157</v>
      </c>
    </row>
    <row r="109" customFormat="1" spans="3:4">
      <c r="C109" s="184"/>
      <c r="D109" s="184"/>
    </row>
    <row r="110" customFormat="1" ht="15.75" spans="3:3">
      <c r="C110" s="185" t="s">
        <v>1158</v>
      </c>
    </row>
    <row r="111" customFormat="1" spans="3:3">
      <c r="C111" s="186" t="s">
        <v>1207</v>
      </c>
    </row>
    <row r="112" customFormat="1" spans="3:4">
      <c r="C112" s="187" t="s">
        <v>1160</v>
      </c>
      <c r="D112" s="172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310" t="s">
        <v>23</v>
      </c>
      <c r="F1" s="311">
        <v>0</v>
      </c>
      <c r="G1" s="26" t="s">
        <v>24</v>
      </c>
      <c r="H1" s="26" t="s">
        <v>25</v>
      </c>
      <c r="K1" s="386"/>
      <c r="L1" s="387"/>
      <c r="M1" s="388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389"/>
      <c r="L2" s="390"/>
      <c r="M2" s="391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389"/>
      <c r="L3" s="390"/>
      <c r="M3" s="391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389"/>
      <c r="L4" s="390"/>
      <c r="M4" s="391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389"/>
      <c r="L5" s="390"/>
      <c r="M5" s="391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389"/>
      <c r="L6" s="390"/>
      <c r="M6" s="391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389"/>
      <c r="L7" s="390"/>
      <c r="M7" s="391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389"/>
      <c r="L8" s="390"/>
      <c r="M8" s="391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389"/>
      <c r="L9" s="390"/>
      <c r="M9" s="391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389"/>
      <c r="L10" s="390"/>
      <c r="M10" s="391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389"/>
      <c r="L11" s="390"/>
      <c r="M11" s="391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389"/>
      <c r="L12" s="390"/>
      <c r="M12" s="391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389"/>
      <c r="L13" s="390"/>
      <c r="M13" s="391"/>
    </row>
    <row r="14" s="1" customFormat="1" spans="1:13">
      <c r="A14" s="30" t="s">
        <v>26</v>
      </c>
      <c r="B14" s="380">
        <v>525986</v>
      </c>
      <c r="C14" s="380" t="s">
        <v>4715</v>
      </c>
      <c r="D14" s="381">
        <v>1375401</v>
      </c>
      <c r="E14" s="382">
        <v>43398</v>
      </c>
      <c r="F14" s="383">
        <v>43400</v>
      </c>
      <c r="G14" s="384" t="s">
        <v>3877</v>
      </c>
      <c r="H14" s="385">
        <v>7600</v>
      </c>
      <c r="K14" s="389"/>
      <c r="L14" s="390"/>
      <c r="M14" s="391"/>
    </row>
    <row r="15" s="1" customFormat="1" spans="1:13">
      <c r="A15" s="30" t="s">
        <v>26</v>
      </c>
      <c r="B15" s="380">
        <v>525987</v>
      </c>
      <c r="C15" s="380" t="s">
        <v>4716</v>
      </c>
      <c r="D15" s="381">
        <v>1375401</v>
      </c>
      <c r="E15" s="382">
        <v>43398</v>
      </c>
      <c r="F15" s="383">
        <v>43400</v>
      </c>
      <c r="G15" s="384" t="s">
        <v>3877</v>
      </c>
      <c r="H15" s="385">
        <v>7600</v>
      </c>
      <c r="K15" s="389"/>
      <c r="L15" s="390"/>
      <c r="M15" s="391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389"/>
      <c r="L16" s="390"/>
      <c r="M16" s="391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389"/>
      <c r="L17" s="390"/>
      <c r="M17" s="391"/>
    </row>
    <row r="18" s="1" customFormat="1" spans="1:13">
      <c r="A18" s="30" t="s">
        <v>26</v>
      </c>
      <c r="B18" s="380">
        <v>525991</v>
      </c>
      <c r="C18" s="380" t="s">
        <v>4719</v>
      </c>
      <c r="D18" s="381">
        <v>1362731</v>
      </c>
      <c r="E18" s="382">
        <v>43397</v>
      </c>
      <c r="F18" s="383">
        <v>43400</v>
      </c>
      <c r="G18" s="384" t="s">
        <v>3877</v>
      </c>
      <c r="H18" s="385">
        <v>11400</v>
      </c>
      <c r="K18" s="392"/>
      <c r="L18" s="393"/>
      <c r="M18" s="394"/>
    </row>
    <row r="19" s="1" customFormat="1" spans="1:8">
      <c r="A19" s="30" t="s">
        <v>26</v>
      </c>
      <c r="B19" s="380">
        <v>525992</v>
      </c>
      <c r="C19" s="380" t="s">
        <v>4720</v>
      </c>
      <c r="D19" s="381">
        <v>1362731</v>
      </c>
      <c r="E19" s="382">
        <v>43397</v>
      </c>
      <c r="F19" s="383">
        <v>43400</v>
      </c>
      <c r="G19" s="384" t="s">
        <v>3877</v>
      </c>
      <c r="H19" s="385">
        <v>11400</v>
      </c>
    </row>
    <row r="20" s="1" customFormat="1" spans="1:8">
      <c r="A20" s="30" t="s">
        <v>26</v>
      </c>
      <c r="B20" s="380">
        <v>525993</v>
      </c>
      <c r="C20" s="380" t="s">
        <v>4721</v>
      </c>
      <c r="D20" s="381">
        <v>1362731</v>
      </c>
      <c r="E20" s="382">
        <v>43397</v>
      </c>
      <c r="F20" s="383">
        <v>43400</v>
      </c>
      <c r="G20" s="384" t="s">
        <v>3877</v>
      </c>
      <c r="H20" s="385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380">
        <v>526062</v>
      </c>
      <c r="C24" s="380" t="s">
        <v>4725</v>
      </c>
      <c r="D24" s="381">
        <v>1374189</v>
      </c>
      <c r="E24" s="382">
        <v>43400</v>
      </c>
      <c r="F24" s="383">
        <v>43401</v>
      </c>
      <c r="G24" s="384" t="s">
        <v>3877</v>
      </c>
      <c r="H24" s="385">
        <v>3000</v>
      </c>
    </row>
    <row r="25" s="1" customFormat="1" spans="1:8">
      <c r="A25" s="30" t="s">
        <v>26</v>
      </c>
      <c r="B25" s="380">
        <v>526063</v>
      </c>
      <c r="C25" s="380" t="s">
        <v>4726</v>
      </c>
      <c r="D25" s="381">
        <v>1374189</v>
      </c>
      <c r="E25" s="382">
        <v>43400</v>
      </c>
      <c r="F25" s="383">
        <v>43401</v>
      </c>
      <c r="G25" s="384" t="s">
        <v>3877</v>
      </c>
      <c r="H25" s="385">
        <v>3000</v>
      </c>
    </row>
    <row r="26" s="1" customFormat="1" spans="1:8">
      <c r="A26" s="30" t="s">
        <v>26</v>
      </c>
      <c r="B26" s="380">
        <v>526064</v>
      </c>
      <c r="C26" s="380" t="s">
        <v>4727</v>
      </c>
      <c r="D26" s="381">
        <v>1374189</v>
      </c>
      <c r="E26" s="382">
        <v>43400</v>
      </c>
      <c r="F26" s="383">
        <v>43401</v>
      </c>
      <c r="G26" s="384" t="s">
        <v>3877</v>
      </c>
      <c r="H26" s="385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380">
        <v>526070</v>
      </c>
      <c r="C29" s="380" t="s">
        <v>1589</v>
      </c>
      <c r="D29" s="381">
        <v>1369580</v>
      </c>
      <c r="E29" s="382">
        <v>43397</v>
      </c>
      <c r="F29" s="383">
        <v>43401</v>
      </c>
      <c r="G29" s="384" t="s">
        <v>3877</v>
      </c>
      <c r="H29" s="385">
        <v>12000</v>
      </c>
    </row>
    <row r="30" s="1" customFormat="1" spans="1:8">
      <c r="A30" s="30" t="s">
        <v>26</v>
      </c>
      <c r="B30" s="380">
        <v>526071</v>
      </c>
      <c r="C30" s="380" t="s">
        <v>4730</v>
      </c>
      <c r="D30" s="381">
        <v>1369580</v>
      </c>
      <c r="E30" s="382">
        <v>43397</v>
      </c>
      <c r="F30" s="383">
        <v>43401</v>
      </c>
      <c r="G30" s="384" t="s">
        <v>3877</v>
      </c>
      <c r="H30" s="385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380">
        <v>526225</v>
      </c>
      <c r="C41" s="380" t="s">
        <v>4739</v>
      </c>
      <c r="D41" s="381">
        <v>1381056</v>
      </c>
      <c r="E41" s="382">
        <v>43399</v>
      </c>
      <c r="F41" s="383">
        <v>43403</v>
      </c>
      <c r="G41" s="384" t="s">
        <v>3877</v>
      </c>
      <c r="H41" s="385">
        <v>12000</v>
      </c>
    </row>
    <row r="42" s="1" customFormat="1" spans="1:8">
      <c r="A42" s="30" t="s">
        <v>26</v>
      </c>
      <c r="B42" s="380">
        <v>526226</v>
      </c>
      <c r="C42" s="380" t="s">
        <v>4740</v>
      </c>
      <c r="D42" s="381">
        <v>1381056</v>
      </c>
      <c r="E42" s="382">
        <v>43399</v>
      </c>
      <c r="F42" s="383">
        <v>43403</v>
      </c>
      <c r="G42" s="384" t="s">
        <v>3877</v>
      </c>
      <c r="H42" s="385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160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160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380">
        <v>526292</v>
      </c>
      <c r="C52" s="380" t="s">
        <v>4750</v>
      </c>
      <c r="D52" s="381">
        <v>1346682</v>
      </c>
      <c r="E52" s="382">
        <v>43400</v>
      </c>
      <c r="F52" s="383">
        <v>43404</v>
      </c>
      <c r="G52" s="384" t="s">
        <v>3877</v>
      </c>
      <c r="H52" s="385">
        <v>12000</v>
      </c>
    </row>
    <row r="53" s="1" customFormat="1" spans="1:8">
      <c r="A53" s="30" t="s">
        <v>26</v>
      </c>
      <c r="B53" s="380">
        <v>526293</v>
      </c>
      <c r="C53" s="380" t="s">
        <v>4751</v>
      </c>
      <c r="D53" s="381">
        <v>1346682</v>
      </c>
      <c r="E53" s="382">
        <v>43400</v>
      </c>
      <c r="F53" s="383">
        <v>43404</v>
      </c>
      <c r="G53" s="384" t="s">
        <v>3877</v>
      </c>
      <c r="H53" s="385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380">
        <v>526312</v>
      </c>
      <c r="C56" s="380" t="s">
        <v>4754</v>
      </c>
      <c r="D56" s="381">
        <v>1374303</v>
      </c>
      <c r="E56" s="382">
        <v>43402</v>
      </c>
      <c r="F56" s="383">
        <v>43404</v>
      </c>
      <c r="G56" s="384" t="s">
        <v>3877</v>
      </c>
      <c r="H56" s="385">
        <v>7600</v>
      </c>
    </row>
    <row r="57" s="1" customFormat="1" spans="1:8">
      <c r="A57" s="30" t="s">
        <v>26</v>
      </c>
      <c r="B57" s="380">
        <v>526313</v>
      </c>
      <c r="C57" s="380" t="s">
        <v>4755</v>
      </c>
      <c r="D57" s="381">
        <v>1374303</v>
      </c>
      <c r="E57" s="382">
        <v>43402</v>
      </c>
      <c r="F57" s="383">
        <v>43404</v>
      </c>
      <c r="G57" s="384" t="s">
        <v>3877</v>
      </c>
      <c r="H57" s="385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309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273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155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164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174" t="s">
        <v>423</v>
      </c>
      <c r="B74" s="90"/>
      <c r="C74" s="175" t="s">
        <v>424</v>
      </c>
      <c r="D74" s="175" t="s">
        <v>424</v>
      </c>
      <c r="E74" s="175" t="s">
        <v>424</v>
      </c>
      <c r="F74" s="175" t="s">
        <v>424</v>
      </c>
      <c r="G74" s="175" t="s">
        <v>424</v>
      </c>
      <c r="H74" s="176" t="s">
        <v>90</v>
      </c>
    </row>
    <row r="75" customFormat="1" ht="12" customHeight="1" spans="1:8">
      <c r="A75" s="177" t="s">
        <v>425</v>
      </c>
      <c r="B75" s="177"/>
      <c r="C75" s="178" t="s">
        <v>85</v>
      </c>
      <c r="D75" s="179" t="s">
        <v>86</v>
      </c>
      <c r="E75" s="179" t="s">
        <v>87</v>
      </c>
      <c r="F75" s="179" t="s">
        <v>88</v>
      </c>
      <c r="G75" s="179" t="s">
        <v>89</v>
      </c>
      <c r="H75" s="375" t="s">
        <v>426</v>
      </c>
    </row>
    <row r="76" customFormat="1" ht="13.5" spans="1:8">
      <c r="A76" s="181">
        <f>H71</f>
        <v>613300</v>
      </c>
      <c r="B76" s="93"/>
      <c r="C76" s="181">
        <v>0</v>
      </c>
      <c r="D76" s="181">
        <v>0</v>
      </c>
      <c r="E76" s="181">
        <v>0</v>
      </c>
      <c r="F76" s="181">
        <v>0</v>
      </c>
      <c r="G76" s="181">
        <v>0</v>
      </c>
      <c r="H76" s="376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183" t="s">
        <v>1157</v>
      </c>
    </row>
    <row r="82" customFormat="1" spans="3:4">
      <c r="C82" s="184"/>
      <c r="D82" s="184"/>
    </row>
    <row r="83" customFormat="1" ht="15.75" spans="3:3">
      <c r="C83" s="185" t="s">
        <v>1158</v>
      </c>
    </row>
    <row r="84" customFormat="1" spans="3:3">
      <c r="C84" s="186" t="s">
        <v>1207</v>
      </c>
    </row>
    <row r="85" customFormat="1" spans="3:4">
      <c r="C85" s="187" t="s">
        <v>1160</v>
      </c>
      <c r="D85" s="172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00"/>
    </row>
    <row r="5" customFormat="1" spans="1:8">
      <c r="A5" s="2"/>
      <c r="B5" s="2"/>
      <c r="C5" s="2"/>
      <c r="D5" s="2"/>
      <c r="E5" s="2"/>
      <c r="F5" s="2"/>
      <c r="H5" s="1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358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380">
        <v>529471</v>
      </c>
      <c r="C24" s="380" t="s">
        <v>4768</v>
      </c>
      <c r="D24" s="381">
        <v>1400561</v>
      </c>
      <c r="E24" s="382">
        <v>43427</v>
      </c>
      <c r="F24" s="383">
        <v>43429</v>
      </c>
      <c r="G24" s="384" t="s">
        <v>3877</v>
      </c>
      <c r="H24" s="385">
        <v>15000</v>
      </c>
    </row>
    <row r="25" s="1" customFormat="1" spans="1:8">
      <c r="A25" s="30" t="s">
        <v>26</v>
      </c>
      <c r="B25" s="380">
        <v>529472</v>
      </c>
      <c r="C25" s="380" t="s">
        <v>4769</v>
      </c>
      <c r="D25" s="381">
        <v>1400561</v>
      </c>
      <c r="E25" s="382">
        <v>43427</v>
      </c>
      <c r="F25" s="383">
        <v>43429</v>
      </c>
      <c r="G25" s="384" t="s">
        <v>3877</v>
      </c>
      <c r="H25" s="385">
        <v>15000</v>
      </c>
    </row>
    <row r="26" s="1" customFormat="1" spans="1:8">
      <c r="A26" s="30" t="s">
        <v>26</v>
      </c>
      <c r="B26" s="380">
        <v>529473</v>
      </c>
      <c r="C26" s="380" t="s">
        <v>4770</v>
      </c>
      <c r="D26" s="381">
        <v>1400561</v>
      </c>
      <c r="E26" s="382">
        <v>43427</v>
      </c>
      <c r="F26" s="383">
        <v>43429</v>
      </c>
      <c r="G26" s="384" t="s">
        <v>3877</v>
      </c>
      <c r="H26" s="385">
        <v>15000</v>
      </c>
    </row>
    <row r="27" s="1" customFormat="1" spans="1:8">
      <c r="A27" s="30" t="s">
        <v>26</v>
      </c>
      <c r="B27" s="380">
        <v>529474</v>
      </c>
      <c r="C27" s="380" t="s">
        <v>4771</v>
      </c>
      <c r="D27" s="381">
        <v>1400561</v>
      </c>
      <c r="E27" s="382">
        <v>43427</v>
      </c>
      <c r="F27" s="383">
        <v>43429</v>
      </c>
      <c r="G27" s="384" t="s">
        <v>3877</v>
      </c>
      <c r="H27" s="385">
        <v>15000</v>
      </c>
    </row>
    <row r="28" s="1" customFormat="1" spans="1:8">
      <c r="A28" s="30" t="s">
        <v>26</v>
      </c>
      <c r="B28" s="380">
        <v>529475</v>
      </c>
      <c r="C28" s="380" t="s">
        <v>4772</v>
      </c>
      <c r="D28" s="381">
        <v>1400561</v>
      </c>
      <c r="E28" s="382">
        <v>43427</v>
      </c>
      <c r="F28" s="383">
        <v>43429</v>
      </c>
      <c r="G28" s="384" t="s">
        <v>3877</v>
      </c>
      <c r="H28" s="385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309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273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155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164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174" t="s">
        <v>423</v>
      </c>
      <c r="B55" s="90"/>
      <c r="C55" s="175" t="s">
        <v>424</v>
      </c>
      <c r="D55" s="175" t="s">
        <v>424</v>
      </c>
      <c r="E55" s="175" t="s">
        <v>424</v>
      </c>
      <c r="F55" s="175" t="s">
        <v>424</v>
      </c>
      <c r="G55" s="175" t="s">
        <v>424</v>
      </c>
      <c r="H55" s="176" t="s">
        <v>90</v>
      </c>
    </row>
    <row r="56" customFormat="1" ht="12" customHeight="1" spans="1:8">
      <c r="A56" s="177" t="s">
        <v>425</v>
      </c>
      <c r="B56" s="177"/>
      <c r="C56" s="178" t="s">
        <v>85</v>
      </c>
      <c r="D56" s="179" t="s">
        <v>86</v>
      </c>
      <c r="E56" s="179" t="s">
        <v>87</v>
      </c>
      <c r="F56" s="179" t="s">
        <v>88</v>
      </c>
      <c r="G56" s="179" t="s">
        <v>89</v>
      </c>
      <c r="H56" s="375" t="s">
        <v>426</v>
      </c>
    </row>
    <row r="57" customFormat="1" ht="13.5" spans="1:8">
      <c r="A57" s="181">
        <f>H52</f>
        <v>170000</v>
      </c>
      <c r="B57" s="93"/>
      <c r="C57" s="181">
        <v>0</v>
      </c>
      <c r="D57" s="181">
        <v>0</v>
      </c>
      <c r="E57" s="181">
        <v>0</v>
      </c>
      <c r="F57" s="181">
        <v>0</v>
      </c>
      <c r="G57" s="181">
        <v>0</v>
      </c>
      <c r="H57" s="376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183" t="s">
        <v>1157</v>
      </c>
    </row>
    <row r="63" customFormat="1" spans="3:4">
      <c r="C63" s="184"/>
      <c r="D63" s="184"/>
    </row>
    <row r="64" customFormat="1" ht="15.75" spans="3:3">
      <c r="C64" s="185" t="s">
        <v>1158</v>
      </c>
    </row>
    <row r="65" customFormat="1" spans="3:3">
      <c r="C65" s="186" t="s">
        <v>1207</v>
      </c>
    </row>
    <row r="66" customFormat="1" spans="3:4">
      <c r="C66" s="187" t="s">
        <v>1160</v>
      </c>
      <c r="D66" s="172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00"/>
    </row>
    <row r="5" customFormat="1" spans="1:8">
      <c r="A5" s="2"/>
      <c r="B5" s="2"/>
      <c r="C5" s="2"/>
      <c r="D5" s="2"/>
      <c r="E5" s="2"/>
      <c r="F5" s="2"/>
      <c r="H5" s="1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80">
        <v>530323</v>
      </c>
      <c r="C22" s="380" t="s">
        <v>4782</v>
      </c>
      <c r="D22" s="381">
        <v>1399862</v>
      </c>
      <c r="E22" s="382">
        <v>43433</v>
      </c>
      <c r="F22" s="383">
        <v>43436</v>
      </c>
      <c r="G22" s="384" t="s">
        <v>3877</v>
      </c>
      <c r="H22" s="385">
        <v>11400</v>
      </c>
    </row>
    <row r="23" s="1" customFormat="1" spans="1:8">
      <c r="A23" s="30" t="s">
        <v>26</v>
      </c>
      <c r="B23" s="380">
        <v>530324</v>
      </c>
      <c r="C23" s="380" t="s">
        <v>4783</v>
      </c>
      <c r="D23" s="381">
        <v>1399862</v>
      </c>
      <c r="E23" s="382">
        <v>43433</v>
      </c>
      <c r="F23" s="383">
        <v>43436</v>
      </c>
      <c r="G23" s="384" t="s">
        <v>3877</v>
      </c>
      <c r="H23" s="385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380">
        <v>530503</v>
      </c>
      <c r="C26" s="380" t="s">
        <v>656</v>
      </c>
      <c r="D26" s="381">
        <v>1400650</v>
      </c>
      <c r="E26" s="382">
        <v>43434</v>
      </c>
      <c r="F26" s="383">
        <v>43437</v>
      </c>
      <c r="G26" s="384" t="s">
        <v>3877</v>
      </c>
      <c r="H26" s="385">
        <v>11400</v>
      </c>
    </row>
    <row r="27" s="1" customFormat="1" spans="1:8">
      <c r="A27" s="30" t="s">
        <v>26</v>
      </c>
      <c r="B27" s="380">
        <v>530504</v>
      </c>
      <c r="C27" s="380" t="s">
        <v>2530</v>
      </c>
      <c r="D27" s="381">
        <v>1400650</v>
      </c>
      <c r="E27" s="382">
        <v>43434</v>
      </c>
      <c r="F27" s="383">
        <v>43437</v>
      </c>
      <c r="G27" s="384" t="s">
        <v>3877</v>
      </c>
      <c r="H27" s="385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380">
        <v>530859</v>
      </c>
      <c r="C33" s="380" t="s">
        <v>4789</v>
      </c>
      <c r="D33" s="381">
        <v>1394039</v>
      </c>
      <c r="E33" s="382">
        <v>43435</v>
      </c>
      <c r="F33" s="383">
        <v>43440</v>
      </c>
      <c r="G33" s="384" t="s">
        <v>3877</v>
      </c>
      <c r="H33" s="385">
        <v>19000</v>
      </c>
    </row>
    <row r="34" s="1" customFormat="1" spans="1:8">
      <c r="A34" s="30" t="s">
        <v>26</v>
      </c>
      <c r="B34" s="380">
        <v>530860</v>
      </c>
      <c r="C34" s="380" t="s">
        <v>4790</v>
      </c>
      <c r="D34" s="381">
        <v>1394039</v>
      </c>
      <c r="E34" s="382">
        <v>43435</v>
      </c>
      <c r="F34" s="383">
        <v>43440</v>
      </c>
      <c r="G34" s="384" t="s">
        <v>3877</v>
      </c>
      <c r="H34" s="385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380">
        <v>531814</v>
      </c>
      <c r="C45" s="380" t="s">
        <v>4800</v>
      </c>
      <c r="D45" s="381">
        <v>1403233</v>
      </c>
      <c r="E45" s="382">
        <v>43443</v>
      </c>
      <c r="F45" s="383">
        <v>43446</v>
      </c>
      <c r="G45" s="384" t="s">
        <v>3877</v>
      </c>
      <c r="H45" s="385">
        <v>11400</v>
      </c>
    </row>
    <row r="46" s="1" customFormat="1" spans="1:8">
      <c r="A46" s="30" t="s">
        <v>26</v>
      </c>
      <c r="B46" s="380">
        <v>531815</v>
      </c>
      <c r="C46" s="380" t="s">
        <v>4801</v>
      </c>
      <c r="D46" s="381">
        <v>1403233</v>
      </c>
      <c r="E46" s="382">
        <v>43443</v>
      </c>
      <c r="F46" s="383">
        <v>43446</v>
      </c>
      <c r="G46" s="384" t="s">
        <v>3877</v>
      </c>
      <c r="H46" s="385">
        <v>11400</v>
      </c>
    </row>
    <row r="47" s="1" customFormat="1" spans="1:8">
      <c r="A47" s="30" t="s">
        <v>26</v>
      </c>
      <c r="B47" s="380">
        <v>531816</v>
      </c>
      <c r="C47" s="380" t="s">
        <v>4648</v>
      </c>
      <c r="D47" s="381">
        <v>1403233</v>
      </c>
      <c r="E47" s="382">
        <v>43443</v>
      </c>
      <c r="F47" s="383">
        <v>43446</v>
      </c>
      <c r="G47" s="384" t="s">
        <v>3877</v>
      </c>
      <c r="H47" s="385">
        <v>11400</v>
      </c>
    </row>
    <row r="48" s="1" customFormat="1" spans="1:8">
      <c r="A48" s="30" t="s">
        <v>26</v>
      </c>
      <c r="B48" s="380">
        <v>531817</v>
      </c>
      <c r="C48" s="380" t="s">
        <v>4802</v>
      </c>
      <c r="D48" s="381">
        <v>1403233</v>
      </c>
      <c r="E48" s="382">
        <v>43443</v>
      </c>
      <c r="F48" s="383">
        <v>43446</v>
      </c>
      <c r="G48" s="384" t="s">
        <v>3877</v>
      </c>
      <c r="H48" s="385">
        <v>11400</v>
      </c>
    </row>
    <row r="49" s="1" customFormat="1" spans="1:8">
      <c r="A49" s="30" t="s">
        <v>26</v>
      </c>
      <c r="B49" s="380">
        <v>531818</v>
      </c>
      <c r="C49" s="380" t="s">
        <v>4803</v>
      </c>
      <c r="D49" s="381">
        <v>1403233</v>
      </c>
      <c r="E49" s="382">
        <v>43443</v>
      </c>
      <c r="F49" s="383">
        <v>43446</v>
      </c>
      <c r="G49" s="384" t="s">
        <v>3877</v>
      </c>
      <c r="H49" s="385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380">
        <v>532102</v>
      </c>
      <c r="C53" s="380" t="s">
        <v>1827</v>
      </c>
      <c r="D53" s="381">
        <v>1400342</v>
      </c>
      <c r="E53" s="382">
        <v>43443</v>
      </c>
      <c r="F53" s="383">
        <v>43448</v>
      </c>
      <c r="G53" s="384" t="s">
        <v>3877</v>
      </c>
      <c r="H53" s="385">
        <v>19000</v>
      </c>
    </row>
    <row r="54" s="1" customFormat="1" spans="1:8">
      <c r="A54" s="30" t="s">
        <v>26</v>
      </c>
      <c r="B54" s="380">
        <v>532103</v>
      </c>
      <c r="C54" s="380" t="s">
        <v>4569</v>
      </c>
      <c r="D54" s="381">
        <v>1400342</v>
      </c>
      <c r="E54" s="382">
        <v>43443</v>
      </c>
      <c r="F54" s="383">
        <v>43448</v>
      </c>
      <c r="G54" s="384" t="s">
        <v>3877</v>
      </c>
      <c r="H54" s="385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160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160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380">
        <v>532571</v>
      </c>
      <c r="C69" s="380" t="s">
        <v>4817</v>
      </c>
      <c r="D69" s="381">
        <v>1406344</v>
      </c>
      <c r="E69" s="382">
        <v>43448</v>
      </c>
      <c r="F69" s="383">
        <v>43451</v>
      </c>
      <c r="G69" s="384" t="s">
        <v>3877</v>
      </c>
      <c r="H69" s="385">
        <v>13800</v>
      </c>
    </row>
    <row r="70" s="1" customFormat="1" spans="1:8">
      <c r="A70" s="30" t="s">
        <v>26</v>
      </c>
      <c r="B70" s="380">
        <v>532572</v>
      </c>
      <c r="C70" s="380" t="s">
        <v>4045</v>
      </c>
      <c r="D70" s="381">
        <v>1406344</v>
      </c>
      <c r="E70" s="382">
        <v>43448</v>
      </c>
      <c r="F70" s="383">
        <v>43451</v>
      </c>
      <c r="G70" s="384" t="s">
        <v>3877</v>
      </c>
      <c r="H70" s="385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273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155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164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174" t="s">
        <v>423</v>
      </c>
      <c r="B78" s="90"/>
      <c r="C78" s="175" t="s">
        <v>424</v>
      </c>
      <c r="D78" s="175" t="s">
        <v>424</v>
      </c>
      <c r="E78" s="175" t="s">
        <v>424</v>
      </c>
      <c r="F78" s="175" t="s">
        <v>424</v>
      </c>
      <c r="G78" s="175" t="s">
        <v>424</v>
      </c>
      <c r="H78" s="176" t="s">
        <v>90</v>
      </c>
    </row>
    <row r="79" customFormat="1" ht="12" customHeight="1" spans="1:8">
      <c r="A79" s="177" t="s">
        <v>425</v>
      </c>
      <c r="B79" s="177"/>
      <c r="C79" s="178" t="s">
        <v>85</v>
      </c>
      <c r="D79" s="179" t="s">
        <v>86</v>
      </c>
      <c r="E79" s="179" t="s">
        <v>87</v>
      </c>
      <c r="F79" s="179" t="s">
        <v>88</v>
      </c>
      <c r="G79" s="179" t="s">
        <v>89</v>
      </c>
      <c r="H79" s="375" t="s">
        <v>426</v>
      </c>
    </row>
    <row r="80" customFormat="1" ht="13.5" spans="1:8">
      <c r="A80" s="181">
        <f>H75</f>
        <v>685000</v>
      </c>
      <c r="B80" s="93"/>
      <c r="C80" s="181">
        <v>0</v>
      </c>
      <c r="D80" s="181">
        <v>0</v>
      </c>
      <c r="E80" s="181">
        <v>0</v>
      </c>
      <c r="F80" s="181">
        <v>0</v>
      </c>
      <c r="G80" s="181">
        <v>0</v>
      </c>
      <c r="H80" s="376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183" t="s">
        <v>1157</v>
      </c>
    </row>
    <row r="86" customFormat="1" spans="3:4">
      <c r="C86" s="184"/>
      <c r="D86" s="184"/>
    </row>
    <row r="87" customFormat="1" ht="15.75" spans="3:3">
      <c r="C87" s="185" t="s">
        <v>1158</v>
      </c>
    </row>
    <row r="88" customFormat="1" spans="3:3">
      <c r="C88" s="186" t="s">
        <v>1207</v>
      </c>
    </row>
    <row r="89" customFormat="1" spans="3:4">
      <c r="C89" s="187" t="s">
        <v>1160</v>
      </c>
      <c r="D89" s="172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00"/>
    </row>
    <row r="5" customFormat="1" spans="1:8">
      <c r="A5" s="2"/>
      <c r="B5" s="2"/>
      <c r="C5" s="2"/>
      <c r="D5" s="2"/>
      <c r="E5" s="2"/>
      <c r="F5" s="2"/>
      <c r="H5" s="1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358"/>
      <c r="N22" s="139"/>
      <c r="O22" s="139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139"/>
      <c r="O23" s="139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139"/>
      <c r="O24" s="139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139"/>
      <c r="O25" s="139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139"/>
      <c r="O26" s="139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139"/>
      <c r="O27" s="139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139"/>
      <c r="O28" s="139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139"/>
      <c r="O29" s="139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139"/>
      <c r="O30" s="139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139"/>
      <c r="O31" s="139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139"/>
      <c r="O32" s="139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139"/>
      <c r="O33" s="139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139"/>
      <c r="O34" s="139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139"/>
      <c r="O35" s="139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139"/>
      <c r="O36" s="139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139"/>
      <c r="O37" s="139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139"/>
      <c r="O38" s="139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139"/>
      <c r="O39" s="139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139"/>
      <c r="O40" s="139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139"/>
      <c r="O41" s="139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139"/>
      <c r="O42" s="139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139"/>
      <c r="O43" s="139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139"/>
      <c r="O44" s="139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139"/>
      <c r="O45" s="139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139"/>
      <c r="O46" s="139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139"/>
      <c r="O47" s="139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139"/>
      <c r="O48" s="139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139"/>
      <c r="O49" s="139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139"/>
      <c r="O50" s="139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139"/>
      <c r="O51" s="139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139"/>
      <c r="O52" s="139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139"/>
      <c r="O53" s="139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139"/>
      <c r="O54" s="139"/>
    </row>
    <row r="55" s="1" customFormat="1" spans="1:8">
      <c r="A55" s="30"/>
      <c r="B55" s="273"/>
      <c r="C55" s="66"/>
      <c r="D55" s="31"/>
      <c r="E55" s="32"/>
      <c r="F55" s="33"/>
      <c r="G55" s="68"/>
      <c r="H55" s="35"/>
    </row>
    <row r="56" s="1" customFormat="1" ht="17.4" customHeight="1" spans="1:8">
      <c r="A56" s="379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164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174" t="s">
        <v>423</v>
      </c>
      <c r="B59" s="90"/>
      <c r="C59" s="175" t="s">
        <v>424</v>
      </c>
      <c r="D59" s="175" t="s">
        <v>424</v>
      </c>
      <c r="E59" s="175" t="s">
        <v>424</v>
      </c>
      <c r="F59" s="175" t="s">
        <v>424</v>
      </c>
      <c r="G59" s="175" t="s">
        <v>424</v>
      </c>
      <c r="H59" s="176" t="s">
        <v>90</v>
      </c>
    </row>
    <row r="60" customFormat="1" ht="12" customHeight="1" spans="1:8">
      <c r="A60" s="177" t="s">
        <v>425</v>
      </c>
      <c r="B60" s="177"/>
      <c r="C60" s="178" t="s">
        <v>85</v>
      </c>
      <c r="D60" s="179" t="s">
        <v>86</v>
      </c>
      <c r="E60" s="179" t="s">
        <v>87</v>
      </c>
      <c r="F60" s="179" t="s">
        <v>88</v>
      </c>
      <c r="G60" s="179" t="s">
        <v>89</v>
      </c>
      <c r="H60" s="375" t="s">
        <v>426</v>
      </c>
    </row>
    <row r="61" customFormat="1" ht="13.5" spans="1:8">
      <c r="A61" s="181">
        <f>H56</f>
        <v>391600</v>
      </c>
      <c r="B61" s="93"/>
      <c r="C61" s="181">
        <v>0</v>
      </c>
      <c r="D61" s="181">
        <v>0</v>
      </c>
      <c r="E61" s="181">
        <v>0</v>
      </c>
      <c r="F61" s="181">
        <v>0</v>
      </c>
      <c r="G61" s="181">
        <v>0</v>
      </c>
      <c r="H61" s="376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183" t="s">
        <v>1157</v>
      </c>
    </row>
    <row r="67" customFormat="1" spans="3:4">
      <c r="C67" s="184"/>
      <c r="D67" s="184"/>
    </row>
    <row r="68" customFormat="1" ht="15.75" spans="3:3">
      <c r="C68" s="185" t="s">
        <v>1158</v>
      </c>
    </row>
    <row r="69" customFormat="1" spans="3:3">
      <c r="C69" s="186" t="s">
        <v>1207</v>
      </c>
    </row>
    <row r="70" customFormat="1" spans="3:4">
      <c r="C70" s="187" t="s">
        <v>1160</v>
      </c>
      <c r="D70" s="172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00"/>
    </row>
    <row r="5" customFormat="1" spans="1:8">
      <c r="A5" s="2"/>
      <c r="B5" s="2"/>
      <c r="C5" s="2"/>
      <c r="D5" s="2"/>
      <c r="E5" s="2"/>
      <c r="F5" s="2"/>
      <c r="H5" s="1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273"/>
      <c r="C59" s="66"/>
      <c r="D59" s="31"/>
      <c r="E59" s="32"/>
      <c r="F59" s="33"/>
      <c r="G59" s="68"/>
      <c r="H59" s="35"/>
    </row>
    <row r="60" s="1" customFormat="1" ht="17.4" customHeight="1" spans="1:9">
      <c r="A60" s="379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164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174" t="s">
        <v>423</v>
      </c>
      <c r="B63" s="90"/>
      <c r="C63" s="175" t="s">
        <v>424</v>
      </c>
      <c r="D63" s="175" t="s">
        <v>424</v>
      </c>
      <c r="E63" s="175" t="s">
        <v>424</v>
      </c>
      <c r="F63" s="175" t="s">
        <v>424</v>
      </c>
      <c r="G63" s="175" t="s">
        <v>424</v>
      </c>
      <c r="H63" s="176" t="s">
        <v>90</v>
      </c>
    </row>
    <row r="64" customFormat="1" ht="12" customHeight="1" spans="1:8">
      <c r="A64" s="177" t="s">
        <v>425</v>
      </c>
      <c r="B64" s="177"/>
      <c r="C64" s="178" t="s">
        <v>85</v>
      </c>
      <c r="D64" s="179" t="s">
        <v>86</v>
      </c>
      <c r="E64" s="179" t="s">
        <v>87</v>
      </c>
      <c r="F64" s="179" t="s">
        <v>88</v>
      </c>
      <c r="G64" s="179" t="s">
        <v>89</v>
      </c>
      <c r="H64" s="375" t="s">
        <v>426</v>
      </c>
    </row>
    <row r="65" customFormat="1" ht="13.5" spans="1:8">
      <c r="A65" s="181">
        <f>H60+391600</f>
        <v>955600</v>
      </c>
      <c r="B65" s="93"/>
      <c r="C65" s="181">
        <v>0</v>
      </c>
      <c r="D65" s="181">
        <v>0</v>
      </c>
      <c r="E65" s="181">
        <v>0</v>
      </c>
      <c r="F65" s="181">
        <v>0</v>
      </c>
      <c r="G65" s="181">
        <v>0</v>
      </c>
      <c r="H65" s="376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183" t="s">
        <v>1157</v>
      </c>
    </row>
    <row r="71" customFormat="1" spans="3:4">
      <c r="C71" s="184"/>
      <c r="D71" s="184"/>
    </row>
    <row r="72" customFormat="1" ht="15.75" spans="3:3">
      <c r="C72" s="185" t="s">
        <v>1158</v>
      </c>
    </row>
    <row r="73" customFormat="1" spans="3:3">
      <c r="C73" s="186" t="s">
        <v>1207</v>
      </c>
    </row>
    <row r="74" customFormat="1" spans="3:4">
      <c r="C74" s="187" t="s">
        <v>1160</v>
      </c>
      <c r="D74" s="172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00"/>
    </row>
    <row r="5" customFormat="1" spans="1:8">
      <c r="A5" s="2"/>
      <c r="B5" s="2"/>
      <c r="C5" s="2"/>
      <c r="D5" s="2"/>
      <c r="E5" s="2"/>
      <c r="F5" s="2"/>
      <c r="H5" s="1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103" t="s">
        <v>20</v>
      </c>
      <c r="B21" s="103" t="s">
        <v>1163</v>
      </c>
      <c r="C21" s="103" t="s">
        <v>21</v>
      </c>
      <c r="D21" s="104" t="s">
        <v>22</v>
      </c>
      <c r="E21" s="105" t="s">
        <v>23</v>
      </c>
      <c r="F21" s="106">
        <v>0</v>
      </c>
      <c r="G21" s="104" t="s">
        <v>24</v>
      </c>
      <c r="H21" s="104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273"/>
      <c r="C71" s="66"/>
      <c r="D71" s="31"/>
      <c r="E71" s="32"/>
      <c r="F71" s="33"/>
      <c r="G71" s="68"/>
      <c r="H71" s="35"/>
    </row>
    <row r="72" s="1" customFormat="1" ht="17.4" customHeight="1" spans="1:9">
      <c r="A72" s="371" t="s">
        <v>4934</v>
      </c>
      <c r="B72" s="154"/>
      <c r="C72" s="155"/>
      <c r="D72" s="156"/>
      <c r="E72" s="372"/>
      <c r="F72" s="158"/>
      <c r="G72" s="373" t="s">
        <v>80</v>
      </c>
      <c r="H72" s="374">
        <f>SUM(H22:H71)</f>
        <v>877000</v>
      </c>
      <c r="I72" s="1" t="s">
        <v>4935</v>
      </c>
    </row>
    <row r="73" s="1" customFormat="1" ht="17.4" customHeight="1" spans="1:8">
      <c r="A73" s="164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174" t="s">
        <v>423</v>
      </c>
      <c r="B75" s="90"/>
      <c r="C75" s="175" t="s">
        <v>424</v>
      </c>
      <c r="D75" s="175" t="s">
        <v>424</v>
      </c>
      <c r="E75" s="175" t="s">
        <v>424</v>
      </c>
      <c r="F75" s="175" t="s">
        <v>424</v>
      </c>
      <c r="G75" s="175" t="s">
        <v>424</v>
      </c>
      <c r="H75" s="176" t="s">
        <v>90</v>
      </c>
    </row>
    <row r="76" customFormat="1" ht="12" customHeight="1" spans="1:8">
      <c r="A76" s="177" t="s">
        <v>425</v>
      </c>
      <c r="B76" s="177"/>
      <c r="C76" s="178" t="s">
        <v>85</v>
      </c>
      <c r="D76" s="179" t="s">
        <v>86</v>
      </c>
      <c r="E76" s="179" t="s">
        <v>87</v>
      </c>
      <c r="F76" s="179" t="s">
        <v>88</v>
      </c>
      <c r="G76" s="179" t="s">
        <v>89</v>
      </c>
      <c r="H76" s="375" t="s">
        <v>426</v>
      </c>
    </row>
    <row r="77" customFormat="1" ht="13.5" spans="1:8">
      <c r="A77" s="181">
        <f>H72+391600+654000</f>
        <v>1922600</v>
      </c>
      <c r="B77" s="93"/>
      <c r="C77" s="181">
        <v>0</v>
      </c>
      <c r="D77" s="181">
        <v>0</v>
      </c>
      <c r="E77" s="181">
        <v>0</v>
      </c>
      <c r="F77" s="181">
        <v>0</v>
      </c>
      <c r="G77" s="181">
        <v>0</v>
      </c>
      <c r="H77" s="376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183" t="s">
        <v>1157</v>
      </c>
    </row>
    <row r="83" customFormat="1" spans="3:4">
      <c r="C83" s="184"/>
      <c r="D83" s="184"/>
    </row>
    <row r="84" customFormat="1" ht="15.75" spans="3:3">
      <c r="C84" s="185" t="s">
        <v>1158</v>
      </c>
    </row>
    <row r="85" customFormat="1" spans="3:3">
      <c r="C85" s="186" t="s">
        <v>1207</v>
      </c>
    </row>
    <row r="86" customFormat="1" spans="3:4">
      <c r="C86" s="187" t="s">
        <v>1160</v>
      </c>
      <c r="D86" s="172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368"/>
      <c r="N2" s="368"/>
    </row>
    <row r="3" customFormat="1" spans="1:14">
      <c r="A3" s="2"/>
      <c r="B3" s="2"/>
      <c r="C3" s="2"/>
      <c r="D3" s="2"/>
      <c r="E3" s="2"/>
      <c r="F3" s="2"/>
      <c r="M3" s="368"/>
      <c r="N3" s="368"/>
    </row>
    <row r="4" customFormat="1" spans="1:14">
      <c r="A4" s="2"/>
      <c r="B4" s="2"/>
      <c r="C4" s="2"/>
      <c r="D4" s="2"/>
      <c r="E4" s="2"/>
      <c r="F4" s="2"/>
      <c r="H4" s="100"/>
      <c r="M4" s="368"/>
      <c r="N4" s="368"/>
    </row>
    <row r="5" customFormat="1" spans="1:14">
      <c r="A5" s="2"/>
      <c r="B5" s="2"/>
      <c r="C5" s="2"/>
      <c r="D5" s="2"/>
      <c r="E5" s="2"/>
      <c r="F5" s="2"/>
      <c r="H5" s="101"/>
      <c r="M5" s="368"/>
      <c r="N5" s="368"/>
    </row>
    <row r="6" customFormat="1" spans="1:14">
      <c r="A6" s="2"/>
      <c r="B6" s="2"/>
      <c r="C6" s="2"/>
      <c r="D6" s="2"/>
      <c r="E6" s="2"/>
      <c r="F6" s="2"/>
      <c r="M6" s="368"/>
      <c r="N6" s="368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368"/>
      <c r="N7" s="368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368"/>
      <c r="N8" s="368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368"/>
      <c r="N9" s="368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368"/>
      <c r="N10" s="368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368"/>
      <c r="N11" s="368"/>
    </row>
    <row r="12" customFormat="1" spans="1:14">
      <c r="A12" s="4" t="s">
        <v>8</v>
      </c>
      <c r="B12" s="4"/>
      <c r="C12" s="704" t="s">
        <v>9</v>
      </c>
      <c r="D12" s="12"/>
      <c r="E12" s="10"/>
      <c r="F12" s="2"/>
      <c r="M12" s="368"/>
      <c r="N12" s="368"/>
    </row>
    <row r="13" customFormat="1" spans="1:14">
      <c r="A13" s="4" t="s">
        <v>10</v>
      </c>
      <c r="B13" s="4"/>
      <c r="C13" s="704" t="s">
        <v>11</v>
      </c>
      <c r="D13" s="12"/>
      <c r="E13" s="10"/>
      <c r="F13" s="2"/>
      <c r="M13" s="368"/>
      <c r="N13" s="368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368"/>
      <c r="N14" s="368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368"/>
      <c r="N15" s="368"/>
    </row>
    <row r="16" customFormat="1" spans="1:14">
      <c r="A16" s="4"/>
      <c r="B16" s="4"/>
      <c r="C16" s="16"/>
      <c r="D16" s="17"/>
      <c r="E16" s="17"/>
      <c r="F16" s="2"/>
      <c r="M16" s="368"/>
      <c r="N16" s="368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368"/>
      <c r="N17" s="368"/>
    </row>
    <row r="18" customFormat="1" spans="3:14">
      <c r="C18" s="20" t="s">
        <v>18</v>
      </c>
      <c r="D18" s="21"/>
      <c r="E18" s="21"/>
      <c r="F18" s="2"/>
      <c r="M18" s="368"/>
      <c r="N18" s="368"/>
    </row>
    <row r="19" customFormat="1" spans="3:14">
      <c r="C19" s="22" t="s">
        <v>19</v>
      </c>
      <c r="D19" s="21"/>
      <c r="E19" s="21"/>
      <c r="F19" s="2"/>
      <c r="M19" s="368"/>
      <c r="N19" s="368"/>
    </row>
    <row r="20" customFormat="1" ht="8.4" customHeight="1" spans="1:14">
      <c r="A20" s="2"/>
      <c r="B20" s="2"/>
      <c r="C20" s="2"/>
      <c r="D20" s="2"/>
      <c r="E20" s="23"/>
      <c r="F20" s="24"/>
      <c r="M20" s="368"/>
      <c r="N20" s="368"/>
    </row>
    <row r="21" customFormat="1" spans="1:14">
      <c r="A21" s="103" t="s">
        <v>20</v>
      </c>
      <c r="B21" s="103" t="s">
        <v>1163</v>
      </c>
      <c r="C21" s="103" t="s">
        <v>21</v>
      </c>
      <c r="D21" s="104" t="s">
        <v>22</v>
      </c>
      <c r="E21" s="366" t="s">
        <v>23</v>
      </c>
      <c r="F21" s="367"/>
      <c r="G21" s="104" t="s">
        <v>24</v>
      </c>
      <c r="H21" s="104" t="s">
        <v>25</v>
      </c>
      <c r="M21" s="368"/>
      <c r="N21" s="368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369"/>
      <c r="N22" s="369"/>
      <c r="O22" s="358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369"/>
      <c r="N23" s="369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369"/>
      <c r="N24" s="369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369"/>
      <c r="N25" s="369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369"/>
      <c r="N26" s="369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369"/>
      <c r="N27" s="369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369"/>
      <c r="N28" s="369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369"/>
      <c r="N29" s="369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369"/>
      <c r="N30" s="369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369"/>
      <c r="N31" s="369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369"/>
      <c r="N32" s="369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369"/>
      <c r="N33" s="369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369"/>
      <c r="N34" s="369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369"/>
      <c r="N35" s="369"/>
    </row>
    <row r="36" s="1" customFormat="1" spans="1:14">
      <c r="A36" s="30" t="s">
        <v>26</v>
      </c>
      <c r="B36" s="297">
        <v>538561</v>
      </c>
      <c r="C36" s="297" t="s">
        <v>4949</v>
      </c>
      <c r="D36" s="298">
        <v>1411863</v>
      </c>
      <c r="E36" s="299">
        <v>43488</v>
      </c>
      <c r="F36" s="300">
        <v>43493</v>
      </c>
      <c r="G36" s="301" t="s">
        <v>28</v>
      </c>
      <c r="H36" s="302">
        <v>25000</v>
      </c>
      <c r="M36" s="369"/>
      <c r="N36" s="369"/>
    </row>
    <row r="37" s="1" customFormat="1" spans="1:14">
      <c r="A37" s="30" t="s">
        <v>26</v>
      </c>
      <c r="B37" s="297">
        <v>538562</v>
      </c>
      <c r="C37" s="297" t="s">
        <v>4950</v>
      </c>
      <c r="D37" s="298">
        <v>1411863</v>
      </c>
      <c r="E37" s="299">
        <v>43488</v>
      </c>
      <c r="F37" s="300">
        <v>43493</v>
      </c>
      <c r="G37" s="301" t="s">
        <v>28</v>
      </c>
      <c r="H37" s="302">
        <v>25000</v>
      </c>
      <c r="M37" s="369"/>
      <c r="N37" s="369"/>
    </row>
    <row r="38" s="1" customFormat="1" spans="1:14">
      <c r="A38" s="30" t="s">
        <v>26</v>
      </c>
      <c r="B38" s="303">
        <v>538563</v>
      </c>
      <c r="C38" s="303" t="s">
        <v>4951</v>
      </c>
      <c r="D38" s="304">
        <v>1406598</v>
      </c>
      <c r="E38" s="305">
        <v>43490</v>
      </c>
      <c r="F38" s="306">
        <v>43493</v>
      </c>
      <c r="G38" s="307" t="s">
        <v>28</v>
      </c>
      <c r="H38" s="308">
        <v>15000</v>
      </c>
      <c r="M38" s="369"/>
      <c r="N38" s="369"/>
    </row>
    <row r="39" s="1" customFormat="1" spans="1:14">
      <c r="A39" s="30" t="s">
        <v>26</v>
      </c>
      <c r="B39" s="303">
        <v>538564</v>
      </c>
      <c r="C39" s="303" t="s">
        <v>4952</v>
      </c>
      <c r="D39" s="304">
        <v>1406598</v>
      </c>
      <c r="E39" s="305">
        <v>43490</v>
      </c>
      <c r="F39" s="306">
        <v>43493</v>
      </c>
      <c r="G39" s="307" t="s">
        <v>28</v>
      </c>
      <c r="H39" s="308">
        <v>15000</v>
      </c>
      <c r="M39" s="369"/>
      <c r="N39" s="369"/>
    </row>
    <row r="40" s="1" customFormat="1" spans="1:14">
      <c r="A40" s="30" t="s">
        <v>26</v>
      </c>
      <c r="B40" s="303">
        <v>538565</v>
      </c>
      <c r="C40" s="303" t="s">
        <v>4953</v>
      </c>
      <c r="D40" s="304">
        <v>1406598</v>
      </c>
      <c r="E40" s="305">
        <v>43490</v>
      </c>
      <c r="F40" s="306">
        <v>43493</v>
      </c>
      <c r="G40" s="307" t="s">
        <v>28</v>
      </c>
      <c r="H40" s="308">
        <v>15000</v>
      </c>
      <c r="M40" s="369"/>
      <c r="N40" s="369"/>
    </row>
    <row r="41" s="1" customFormat="1" spans="1:14">
      <c r="A41" s="30" t="s">
        <v>26</v>
      </c>
      <c r="B41" s="303">
        <v>538568</v>
      </c>
      <c r="C41" s="303" t="s">
        <v>4954</v>
      </c>
      <c r="D41" s="304">
        <v>1406598</v>
      </c>
      <c r="E41" s="305">
        <v>43490</v>
      </c>
      <c r="F41" s="306">
        <v>43493</v>
      </c>
      <c r="G41" s="307" t="s">
        <v>28</v>
      </c>
      <c r="H41" s="308">
        <v>15000</v>
      </c>
      <c r="M41" s="369"/>
      <c r="N41" s="369"/>
    </row>
    <row r="42" s="1" customFormat="1" spans="1:14">
      <c r="A42" s="30" t="s">
        <v>26</v>
      </c>
      <c r="B42" s="303">
        <v>538569</v>
      </c>
      <c r="C42" s="303" t="s">
        <v>336</v>
      </c>
      <c r="D42" s="304">
        <v>1406598</v>
      </c>
      <c r="E42" s="305">
        <v>43490</v>
      </c>
      <c r="F42" s="306">
        <v>43493</v>
      </c>
      <c r="G42" s="307" t="s">
        <v>28</v>
      </c>
      <c r="H42" s="308">
        <v>15000</v>
      </c>
      <c r="M42" s="369"/>
      <c r="N42" s="369"/>
    </row>
    <row r="43" s="1" customFormat="1" spans="1:14">
      <c r="A43" s="30" t="s">
        <v>26</v>
      </c>
      <c r="B43" s="303">
        <v>538570</v>
      </c>
      <c r="C43" s="303" t="s">
        <v>1374</v>
      </c>
      <c r="D43" s="304">
        <v>1406598</v>
      </c>
      <c r="E43" s="305">
        <v>43490</v>
      </c>
      <c r="F43" s="306">
        <v>43493</v>
      </c>
      <c r="G43" s="307" t="s">
        <v>28</v>
      </c>
      <c r="H43" s="308">
        <v>15000</v>
      </c>
      <c r="M43" s="369"/>
      <c r="N43" s="369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369"/>
      <c r="N44" s="369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369"/>
      <c r="N45" s="369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369"/>
      <c r="N46" s="369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369"/>
      <c r="N47" s="369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369"/>
      <c r="N48" s="369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369"/>
      <c r="N49" s="369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369"/>
      <c r="N50" s="369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369"/>
      <c r="N51" s="369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370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377"/>
      <c r="M67" s="370"/>
    </row>
    <row r="68" s="1" customFormat="1" ht="14.25" spans="1:8">
      <c r="A68" s="30" t="s">
        <v>26</v>
      </c>
      <c r="B68" s="44">
        <v>539212</v>
      </c>
      <c r="C68" s="44" t="s">
        <v>4977</v>
      </c>
      <c r="D68" s="370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273"/>
      <c r="C75" s="66"/>
      <c r="D75" s="31"/>
      <c r="E75" s="32"/>
      <c r="F75" s="33"/>
      <c r="G75" s="68"/>
      <c r="H75" s="35"/>
    </row>
    <row r="76" s="1" customFormat="1" ht="17.4" customHeight="1" spans="1:9">
      <c r="A76" s="371" t="s">
        <v>4934</v>
      </c>
      <c r="B76" s="154"/>
      <c r="C76" s="155"/>
      <c r="D76" s="156"/>
      <c r="E76" s="372"/>
      <c r="F76" s="158"/>
      <c r="G76" s="373" t="s">
        <v>80</v>
      </c>
      <c r="H76" s="374">
        <f>SUM(H22:H75)</f>
        <v>781800</v>
      </c>
      <c r="I76" s="378" t="s">
        <v>4984</v>
      </c>
    </row>
    <row r="77" s="1" customFormat="1" ht="17.4" customHeight="1" spans="1:7">
      <c r="A77" s="164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174" t="s">
        <v>423</v>
      </c>
      <c r="B79" s="90"/>
      <c r="C79" s="175" t="s">
        <v>424</v>
      </c>
      <c r="D79" s="175" t="s">
        <v>424</v>
      </c>
      <c r="E79" s="175" t="s">
        <v>424</v>
      </c>
      <c r="F79" s="175" t="s">
        <v>424</v>
      </c>
      <c r="G79" s="175" t="s">
        <v>424</v>
      </c>
      <c r="H79" s="176" t="s">
        <v>90</v>
      </c>
    </row>
    <row r="80" customFormat="1" ht="12" customHeight="1" spans="1:8">
      <c r="A80" s="177" t="s">
        <v>425</v>
      </c>
      <c r="B80" s="177"/>
      <c r="C80" s="178" t="s">
        <v>85</v>
      </c>
      <c r="D80" s="179" t="s">
        <v>86</v>
      </c>
      <c r="E80" s="179" t="s">
        <v>87</v>
      </c>
      <c r="F80" s="179" t="s">
        <v>88</v>
      </c>
      <c r="G80" s="179" t="s">
        <v>89</v>
      </c>
      <c r="H80" s="375" t="s">
        <v>426</v>
      </c>
    </row>
    <row r="81" customFormat="1" ht="13.5" spans="1:8">
      <c r="A81" s="181">
        <f>H76+877000</f>
        <v>1658800</v>
      </c>
      <c r="B81" s="93"/>
      <c r="C81" s="181">
        <v>0</v>
      </c>
      <c r="D81" s="181">
        <v>0</v>
      </c>
      <c r="E81" s="181">
        <v>0</v>
      </c>
      <c r="F81" s="181">
        <v>0</v>
      </c>
      <c r="G81" s="181">
        <v>0</v>
      </c>
      <c r="H81" s="376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183" t="s">
        <v>1157</v>
      </c>
    </row>
    <row r="87" customFormat="1" spans="3:4">
      <c r="C87" s="184"/>
      <c r="D87" s="184"/>
    </row>
    <row r="88" customFormat="1" ht="15.75" spans="3:3">
      <c r="C88" s="185" t="s">
        <v>1158</v>
      </c>
    </row>
    <row r="89" customFormat="1" spans="3:3">
      <c r="C89" s="186" t="s">
        <v>1207</v>
      </c>
    </row>
    <row r="90" customFormat="1" spans="3:4">
      <c r="C90" s="187" t="s">
        <v>1160</v>
      </c>
      <c r="D90" s="172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310" t="s">
        <v>23</v>
      </c>
      <c r="F1" s="311">
        <v>1</v>
      </c>
      <c r="G1" s="26" t="s">
        <v>24</v>
      </c>
      <c r="H1" s="26" t="s">
        <v>25</v>
      </c>
    </row>
    <row r="2" s="1" customFormat="1" spans="1:9">
      <c r="A2" s="312" t="s">
        <v>26</v>
      </c>
      <c r="B2" s="312">
        <v>539385</v>
      </c>
      <c r="C2" s="312" t="s">
        <v>4978</v>
      </c>
      <c r="D2" s="313">
        <v>1430805</v>
      </c>
      <c r="E2" s="314">
        <v>43497</v>
      </c>
      <c r="F2" s="315">
        <v>43498</v>
      </c>
      <c r="G2" s="316" t="s">
        <v>3877</v>
      </c>
      <c r="H2" s="317">
        <v>5940</v>
      </c>
      <c r="I2" s="331"/>
    </row>
    <row r="3" s="1" customFormat="1" spans="1:9">
      <c r="A3" s="312" t="s">
        <v>26</v>
      </c>
      <c r="B3" s="312">
        <v>539564</v>
      </c>
      <c r="C3" s="312" t="s">
        <v>1431</v>
      </c>
      <c r="D3" s="313">
        <v>1424536</v>
      </c>
      <c r="E3" s="314">
        <v>43498</v>
      </c>
      <c r="F3" s="315">
        <v>43499</v>
      </c>
      <c r="G3" s="316" t="s">
        <v>3877</v>
      </c>
      <c r="H3" s="317">
        <v>6600</v>
      </c>
      <c r="I3" s="331"/>
    </row>
    <row r="4" s="1" customFormat="1" spans="1:9">
      <c r="A4" s="312" t="s">
        <v>26</v>
      </c>
      <c r="B4" s="312">
        <v>539565</v>
      </c>
      <c r="C4" s="312" t="s">
        <v>4987</v>
      </c>
      <c r="D4" s="313">
        <v>1432121</v>
      </c>
      <c r="E4" s="314">
        <v>43498</v>
      </c>
      <c r="F4" s="315">
        <v>43499</v>
      </c>
      <c r="G4" s="316" t="s">
        <v>3877</v>
      </c>
      <c r="H4" s="317">
        <v>6600</v>
      </c>
      <c r="I4" s="331"/>
    </row>
    <row r="5" s="1" customFormat="1" spans="1:9">
      <c r="A5" s="312" t="s">
        <v>26</v>
      </c>
      <c r="B5" s="312">
        <v>539566</v>
      </c>
      <c r="C5" s="312" t="s">
        <v>4988</v>
      </c>
      <c r="D5" s="313">
        <v>1428852</v>
      </c>
      <c r="E5" s="314">
        <v>43497</v>
      </c>
      <c r="F5" s="315">
        <v>43499</v>
      </c>
      <c r="G5" s="316" t="s">
        <v>3877</v>
      </c>
      <c r="H5" s="317">
        <v>12540</v>
      </c>
      <c r="I5" s="331"/>
    </row>
    <row r="6" s="1" customFormat="1" spans="1:9">
      <c r="A6" s="312" t="s">
        <v>26</v>
      </c>
      <c r="B6" s="318">
        <v>539570</v>
      </c>
      <c r="C6" s="318" t="s">
        <v>4977</v>
      </c>
      <c r="D6" s="319">
        <v>1444188</v>
      </c>
      <c r="E6" s="320">
        <v>43497</v>
      </c>
      <c r="F6" s="321">
        <v>43499</v>
      </c>
      <c r="G6" s="322" t="s">
        <v>3877</v>
      </c>
      <c r="H6" s="323">
        <v>12540</v>
      </c>
      <c r="I6" s="331"/>
    </row>
    <row r="7" s="1" customFormat="1" spans="1:9">
      <c r="A7" s="312" t="s">
        <v>26</v>
      </c>
      <c r="B7" s="318">
        <v>539571</v>
      </c>
      <c r="C7" s="318" t="s">
        <v>4976</v>
      </c>
      <c r="D7" s="319">
        <v>1444188</v>
      </c>
      <c r="E7" s="320">
        <v>43497</v>
      </c>
      <c r="F7" s="321">
        <v>43499</v>
      </c>
      <c r="G7" s="322" t="s">
        <v>3877</v>
      </c>
      <c r="H7" s="323">
        <v>12540</v>
      </c>
      <c r="I7" s="331"/>
    </row>
    <row r="8" s="1" customFormat="1" spans="1:9">
      <c r="A8" s="312" t="s">
        <v>26</v>
      </c>
      <c r="B8" s="312">
        <v>539574</v>
      </c>
      <c r="C8" s="312" t="s">
        <v>4989</v>
      </c>
      <c r="D8" s="313">
        <v>1428710</v>
      </c>
      <c r="E8" s="314">
        <v>43498</v>
      </c>
      <c r="F8" s="315">
        <v>43499</v>
      </c>
      <c r="G8" s="316" t="s">
        <v>3877</v>
      </c>
      <c r="H8" s="317">
        <v>6600</v>
      </c>
      <c r="I8" s="331"/>
    </row>
    <row r="9" s="1" customFormat="1" spans="1:9">
      <c r="A9" s="312" t="s">
        <v>26</v>
      </c>
      <c r="B9" s="318">
        <v>539591</v>
      </c>
      <c r="C9" s="318" t="s">
        <v>4990</v>
      </c>
      <c r="D9" s="319">
        <v>1431340</v>
      </c>
      <c r="E9" s="320">
        <v>43800</v>
      </c>
      <c r="F9" s="321">
        <v>43499</v>
      </c>
      <c r="G9" s="322" t="s">
        <v>3877</v>
      </c>
      <c r="H9" s="323">
        <v>14440</v>
      </c>
      <c r="I9" s="331"/>
    </row>
    <row r="10" s="1" customFormat="1" spans="1:9">
      <c r="A10" s="312" t="s">
        <v>26</v>
      </c>
      <c r="B10" s="318">
        <v>539592</v>
      </c>
      <c r="C10" s="318" t="s">
        <v>4983</v>
      </c>
      <c r="D10" s="319">
        <v>1431340</v>
      </c>
      <c r="E10" s="320">
        <v>43800</v>
      </c>
      <c r="F10" s="321">
        <v>43499</v>
      </c>
      <c r="G10" s="322" t="s">
        <v>3877</v>
      </c>
      <c r="H10" s="323">
        <v>14440</v>
      </c>
      <c r="I10" s="331"/>
    </row>
    <row r="11" s="1" customFormat="1" spans="1:9">
      <c r="A11" s="312" t="s">
        <v>26</v>
      </c>
      <c r="B11" s="312">
        <v>539863</v>
      </c>
      <c r="C11" s="312" t="s">
        <v>4979</v>
      </c>
      <c r="D11" s="313">
        <v>1400797</v>
      </c>
      <c r="E11" s="314">
        <v>43497</v>
      </c>
      <c r="F11" s="315">
        <v>43501</v>
      </c>
      <c r="G11" s="316" t="s">
        <v>3877</v>
      </c>
      <c r="H11" s="317">
        <v>25740</v>
      </c>
      <c r="I11" s="331"/>
    </row>
    <row r="12" s="1" customFormat="1" spans="1:9">
      <c r="A12" s="312" t="s">
        <v>26</v>
      </c>
      <c r="B12" s="318">
        <v>539865</v>
      </c>
      <c r="C12" s="318" t="s">
        <v>4991</v>
      </c>
      <c r="D12" s="319">
        <v>1408657</v>
      </c>
      <c r="E12" s="320">
        <v>43499</v>
      </c>
      <c r="F12" s="321">
        <v>43501</v>
      </c>
      <c r="G12" s="322" t="s">
        <v>3877</v>
      </c>
      <c r="H12" s="323">
        <v>13200</v>
      </c>
      <c r="I12" s="331"/>
    </row>
    <row r="13" s="1" customFormat="1" spans="1:9">
      <c r="A13" s="312" t="s">
        <v>26</v>
      </c>
      <c r="B13" s="318">
        <v>539866</v>
      </c>
      <c r="C13" s="318" t="s">
        <v>4992</v>
      </c>
      <c r="D13" s="319">
        <v>1408657</v>
      </c>
      <c r="E13" s="320">
        <v>43499</v>
      </c>
      <c r="F13" s="321">
        <v>43501</v>
      </c>
      <c r="G13" s="322" t="s">
        <v>3877</v>
      </c>
      <c r="H13" s="323">
        <v>13200</v>
      </c>
      <c r="I13" s="331"/>
    </row>
    <row r="14" s="1" customFormat="1" spans="1:9">
      <c r="A14" s="312" t="s">
        <v>26</v>
      </c>
      <c r="B14" s="318">
        <v>539867</v>
      </c>
      <c r="C14" s="318" t="s">
        <v>4993</v>
      </c>
      <c r="D14" s="319">
        <v>1408657</v>
      </c>
      <c r="E14" s="320">
        <v>43499</v>
      </c>
      <c r="F14" s="321">
        <v>43501</v>
      </c>
      <c r="G14" s="322" t="s">
        <v>3877</v>
      </c>
      <c r="H14" s="323">
        <v>13200</v>
      </c>
      <c r="I14" s="331"/>
    </row>
    <row r="15" s="1" customFormat="1" spans="1:9">
      <c r="A15" s="312" t="s">
        <v>26</v>
      </c>
      <c r="B15" s="312">
        <v>539878</v>
      </c>
      <c r="C15" s="312" t="s">
        <v>4994</v>
      </c>
      <c r="D15" s="313">
        <v>1417904</v>
      </c>
      <c r="E15" s="314">
        <v>43498</v>
      </c>
      <c r="F15" s="315">
        <v>43501</v>
      </c>
      <c r="G15" s="316" t="s">
        <v>3877</v>
      </c>
      <c r="H15" s="317">
        <v>22800</v>
      </c>
      <c r="I15" s="331"/>
    </row>
    <row r="16" s="1" customFormat="1" spans="1:9">
      <c r="A16" s="312" t="s">
        <v>26</v>
      </c>
      <c r="B16" s="318">
        <v>539879</v>
      </c>
      <c r="C16" s="318" t="s">
        <v>4995</v>
      </c>
      <c r="D16" s="319">
        <v>1417905</v>
      </c>
      <c r="E16" s="320">
        <v>43498</v>
      </c>
      <c r="F16" s="321">
        <v>43501</v>
      </c>
      <c r="G16" s="322" t="s">
        <v>3877</v>
      </c>
      <c r="H16" s="323">
        <v>22800</v>
      </c>
      <c r="I16" s="331"/>
    </row>
    <row r="17" s="1" customFormat="1" spans="1:9">
      <c r="A17" s="312" t="s">
        <v>26</v>
      </c>
      <c r="B17" s="318">
        <v>539882</v>
      </c>
      <c r="C17" s="318" t="s">
        <v>2877</v>
      </c>
      <c r="D17" s="319">
        <v>1417905</v>
      </c>
      <c r="E17" s="320">
        <v>43498</v>
      </c>
      <c r="F17" s="321">
        <v>43501</v>
      </c>
      <c r="G17" s="322" t="s">
        <v>3877</v>
      </c>
      <c r="H17" s="323">
        <v>22800</v>
      </c>
      <c r="I17" s="331"/>
    </row>
    <row r="18" s="1" customFormat="1" spans="1:9">
      <c r="A18" s="312" t="s">
        <v>26</v>
      </c>
      <c r="B18" s="324">
        <v>539890</v>
      </c>
      <c r="C18" s="324" t="s">
        <v>4996</v>
      </c>
      <c r="D18" s="325">
        <v>1433748</v>
      </c>
      <c r="E18" s="326">
        <v>43498</v>
      </c>
      <c r="F18" s="327">
        <v>43501</v>
      </c>
      <c r="G18" s="328" t="s">
        <v>3877</v>
      </c>
      <c r="H18" s="329">
        <v>22800</v>
      </c>
      <c r="I18" s="331"/>
    </row>
    <row r="19" s="1" customFormat="1" spans="1:9">
      <c r="A19" s="312" t="s">
        <v>26</v>
      </c>
      <c r="B19" s="324">
        <v>539891</v>
      </c>
      <c r="C19" s="324" t="s">
        <v>4997</v>
      </c>
      <c r="D19" s="325">
        <v>1433748</v>
      </c>
      <c r="E19" s="326">
        <v>43498</v>
      </c>
      <c r="F19" s="327">
        <v>43501</v>
      </c>
      <c r="G19" s="328" t="s">
        <v>3877</v>
      </c>
      <c r="H19" s="329">
        <v>22800</v>
      </c>
      <c r="I19" s="331"/>
    </row>
    <row r="20" s="1" customFormat="1" spans="1:9">
      <c r="A20" s="312" t="s">
        <v>26</v>
      </c>
      <c r="B20" s="318">
        <v>540013</v>
      </c>
      <c r="C20" s="318" t="s">
        <v>4998</v>
      </c>
      <c r="D20" s="319">
        <v>1399248</v>
      </c>
      <c r="E20" s="320">
        <v>43499</v>
      </c>
      <c r="F20" s="321">
        <v>43502</v>
      </c>
      <c r="G20" s="322" t="s">
        <v>3877</v>
      </c>
      <c r="H20" s="323">
        <v>19800</v>
      </c>
      <c r="I20" s="331"/>
    </row>
    <row r="21" s="1" customFormat="1" spans="1:9">
      <c r="A21" s="312" t="s">
        <v>26</v>
      </c>
      <c r="B21" s="318">
        <v>540014</v>
      </c>
      <c r="C21" s="318" t="s">
        <v>4999</v>
      </c>
      <c r="D21" s="319">
        <v>1399248</v>
      </c>
      <c r="E21" s="320">
        <v>43499</v>
      </c>
      <c r="F21" s="321">
        <v>43502</v>
      </c>
      <c r="G21" s="322" t="s">
        <v>3877</v>
      </c>
      <c r="H21" s="323">
        <v>19800</v>
      </c>
      <c r="I21" s="331"/>
    </row>
    <row r="22" s="1" customFormat="1" spans="1:9">
      <c r="A22" s="312" t="s">
        <v>26</v>
      </c>
      <c r="B22" s="318">
        <v>540015</v>
      </c>
      <c r="C22" s="318" t="s">
        <v>5000</v>
      </c>
      <c r="D22" s="319">
        <v>1399248</v>
      </c>
      <c r="E22" s="320">
        <v>43499</v>
      </c>
      <c r="F22" s="321">
        <v>43502</v>
      </c>
      <c r="G22" s="322" t="s">
        <v>3877</v>
      </c>
      <c r="H22" s="323">
        <v>19800</v>
      </c>
      <c r="I22" s="331"/>
    </row>
    <row r="23" s="1" customFormat="1" spans="1:9">
      <c r="A23" s="312" t="s">
        <v>26</v>
      </c>
      <c r="B23" s="312">
        <v>540017</v>
      </c>
      <c r="C23" s="312" t="s">
        <v>5001</v>
      </c>
      <c r="D23" s="313">
        <v>1428715</v>
      </c>
      <c r="E23" s="314">
        <v>43499</v>
      </c>
      <c r="F23" s="315">
        <v>43502</v>
      </c>
      <c r="G23" s="316" t="s">
        <v>3877</v>
      </c>
      <c r="H23" s="317">
        <v>19800</v>
      </c>
      <c r="I23" s="331"/>
    </row>
    <row r="24" s="1" customFormat="1" spans="1:9">
      <c r="A24" s="312" t="s">
        <v>26</v>
      </c>
      <c r="B24" s="312">
        <v>540019</v>
      </c>
      <c r="C24" s="312" t="s">
        <v>5002</v>
      </c>
      <c r="D24" s="313">
        <v>1431355</v>
      </c>
      <c r="E24" s="314">
        <v>43499</v>
      </c>
      <c r="F24" s="315">
        <v>43502</v>
      </c>
      <c r="G24" s="316" t="s">
        <v>3877</v>
      </c>
      <c r="H24" s="317">
        <v>19800</v>
      </c>
      <c r="I24" s="331"/>
    </row>
    <row r="25" s="1" customFormat="1" spans="1:9">
      <c r="A25" s="312" t="s">
        <v>26</v>
      </c>
      <c r="B25" s="312">
        <v>540020</v>
      </c>
      <c r="C25" s="312" t="s">
        <v>5003</v>
      </c>
      <c r="D25" s="313">
        <v>1401735</v>
      </c>
      <c r="E25" s="314">
        <v>43499</v>
      </c>
      <c r="F25" s="315">
        <v>43502</v>
      </c>
      <c r="G25" s="316" t="s">
        <v>3877</v>
      </c>
      <c r="H25" s="317">
        <v>19800</v>
      </c>
      <c r="I25" s="331"/>
    </row>
    <row r="26" s="1" customFormat="1" spans="1:9">
      <c r="A26" s="312" t="s">
        <v>26</v>
      </c>
      <c r="B26" s="312">
        <v>540031</v>
      </c>
      <c r="C26" s="312" t="s">
        <v>2867</v>
      </c>
      <c r="D26" s="313">
        <v>1387237</v>
      </c>
      <c r="E26" s="314">
        <v>43500</v>
      </c>
      <c r="F26" s="315">
        <v>43502</v>
      </c>
      <c r="G26" s="316" t="s">
        <v>3877</v>
      </c>
      <c r="H26" s="317">
        <v>15200</v>
      </c>
      <c r="I26" s="331"/>
    </row>
    <row r="27" s="1" customFormat="1" spans="1:9">
      <c r="A27" s="312" t="s">
        <v>26</v>
      </c>
      <c r="B27" s="318">
        <v>540033</v>
      </c>
      <c r="C27" s="318" t="s">
        <v>5004</v>
      </c>
      <c r="D27" s="319">
        <v>1407729</v>
      </c>
      <c r="E27" s="320">
        <v>43497</v>
      </c>
      <c r="F27" s="321">
        <v>43502</v>
      </c>
      <c r="G27" s="322" t="s">
        <v>3877</v>
      </c>
      <c r="H27" s="323">
        <v>37240</v>
      </c>
      <c r="I27" s="331"/>
    </row>
    <row r="28" s="1" customFormat="1" spans="1:9">
      <c r="A28" s="312" t="s">
        <v>26</v>
      </c>
      <c r="B28" s="318">
        <v>540034</v>
      </c>
      <c r="C28" s="318" t="s">
        <v>5005</v>
      </c>
      <c r="D28" s="319">
        <v>1407729</v>
      </c>
      <c r="E28" s="320">
        <v>43497</v>
      </c>
      <c r="F28" s="321">
        <v>43502</v>
      </c>
      <c r="G28" s="322" t="s">
        <v>3877</v>
      </c>
      <c r="H28" s="323">
        <v>37240</v>
      </c>
      <c r="I28" s="331"/>
    </row>
    <row r="29" s="1" customFormat="1" spans="1:9">
      <c r="A29" s="312" t="s">
        <v>26</v>
      </c>
      <c r="B29" s="312">
        <v>540041</v>
      </c>
      <c r="C29" s="312" t="s">
        <v>5006</v>
      </c>
      <c r="D29" s="313">
        <v>1439001</v>
      </c>
      <c r="E29" s="314">
        <v>43499</v>
      </c>
      <c r="F29" s="315">
        <v>43502</v>
      </c>
      <c r="G29" s="316" t="s">
        <v>3877</v>
      </c>
      <c r="H29" s="317">
        <v>22800</v>
      </c>
      <c r="I29" s="331"/>
    </row>
    <row r="30" s="1" customFormat="1" spans="1:9">
      <c r="A30" s="312" t="s">
        <v>26</v>
      </c>
      <c r="B30" s="312">
        <v>540184</v>
      </c>
      <c r="C30" s="312" t="s">
        <v>5007</v>
      </c>
      <c r="D30" s="313">
        <v>1430196</v>
      </c>
      <c r="E30" s="314">
        <v>43499</v>
      </c>
      <c r="F30" s="315">
        <v>43503</v>
      </c>
      <c r="G30" s="316" t="s">
        <v>3877</v>
      </c>
      <c r="H30" s="317">
        <v>26400</v>
      </c>
      <c r="I30" s="331"/>
    </row>
    <row r="31" s="1" customFormat="1" spans="1:9">
      <c r="A31" s="312" t="s">
        <v>26</v>
      </c>
      <c r="B31" s="312">
        <v>540185</v>
      </c>
      <c r="C31" s="312" t="s">
        <v>5008</v>
      </c>
      <c r="D31" s="313">
        <v>1436806</v>
      </c>
      <c r="E31" s="314">
        <v>43500</v>
      </c>
      <c r="F31" s="315">
        <v>43503</v>
      </c>
      <c r="G31" s="316" t="s">
        <v>3877</v>
      </c>
      <c r="H31" s="317">
        <v>22800</v>
      </c>
      <c r="I31" s="331"/>
    </row>
    <row r="32" s="1" customFormat="1" spans="1:9">
      <c r="A32" s="312" t="s">
        <v>26</v>
      </c>
      <c r="B32" s="318">
        <v>540188</v>
      </c>
      <c r="C32" s="318" t="s">
        <v>5009</v>
      </c>
      <c r="D32" s="319">
        <v>1410733</v>
      </c>
      <c r="E32" s="320">
        <v>43500</v>
      </c>
      <c r="F32" s="321">
        <v>43503</v>
      </c>
      <c r="G32" s="322" t="s">
        <v>3877</v>
      </c>
      <c r="H32" s="323">
        <v>19800</v>
      </c>
      <c r="I32" s="331"/>
    </row>
    <row r="33" s="1" customFormat="1" spans="1:9">
      <c r="A33" s="312" t="s">
        <v>26</v>
      </c>
      <c r="B33" s="318">
        <v>540189</v>
      </c>
      <c r="C33" s="318" t="s">
        <v>5010</v>
      </c>
      <c r="D33" s="319">
        <v>1410733</v>
      </c>
      <c r="E33" s="320">
        <v>43500</v>
      </c>
      <c r="F33" s="321">
        <v>43503</v>
      </c>
      <c r="G33" s="322" t="s">
        <v>3877</v>
      </c>
      <c r="H33" s="323">
        <v>19800</v>
      </c>
      <c r="I33" s="331"/>
    </row>
    <row r="34" s="1" customFormat="1" spans="1:9">
      <c r="A34" s="312" t="s">
        <v>26</v>
      </c>
      <c r="B34" s="324">
        <v>540190</v>
      </c>
      <c r="C34" s="324" t="s">
        <v>5011</v>
      </c>
      <c r="D34" s="325">
        <v>1404952</v>
      </c>
      <c r="E34" s="326">
        <v>43501</v>
      </c>
      <c r="F34" s="327">
        <v>43503</v>
      </c>
      <c r="G34" s="328" t="s">
        <v>3877</v>
      </c>
      <c r="H34" s="329">
        <v>13200</v>
      </c>
      <c r="I34" s="331"/>
    </row>
    <row r="35" s="1" customFormat="1" spans="1:9">
      <c r="A35" s="312" t="s">
        <v>26</v>
      </c>
      <c r="B35" s="324">
        <v>540191</v>
      </c>
      <c r="C35" s="324" t="s">
        <v>5012</v>
      </c>
      <c r="D35" s="325">
        <v>1404952</v>
      </c>
      <c r="E35" s="326">
        <v>43501</v>
      </c>
      <c r="F35" s="327">
        <v>43503</v>
      </c>
      <c r="G35" s="328" t="s">
        <v>3877</v>
      </c>
      <c r="H35" s="329">
        <v>13200</v>
      </c>
      <c r="I35" s="331"/>
    </row>
    <row r="36" s="1" customFormat="1" spans="1:9">
      <c r="A36" s="312" t="s">
        <v>26</v>
      </c>
      <c r="B36" s="324">
        <v>540192</v>
      </c>
      <c r="C36" s="324" t="s">
        <v>5013</v>
      </c>
      <c r="D36" s="325">
        <v>1404952</v>
      </c>
      <c r="E36" s="326">
        <v>43501</v>
      </c>
      <c r="F36" s="327">
        <v>43503</v>
      </c>
      <c r="G36" s="328" t="s">
        <v>3877</v>
      </c>
      <c r="H36" s="329">
        <v>13200</v>
      </c>
      <c r="I36" s="331"/>
    </row>
    <row r="37" s="1" customFormat="1" spans="1:9">
      <c r="A37" s="312" t="s">
        <v>26</v>
      </c>
      <c r="B37" s="324">
        <v>540193</v>
      </c>
      <c r="C37" s="324" t="s">
        <v>5014</v>
      </c>
      <c r="D37" s="325">
        <v>1404952</v>
      </c>
      <c r="E37" s="326">
        <v>43501</v>
      </c>
      <c r="F37" s="327">
        <v>43503</v>
      </c>
      <c r="G37" s="328" t="s">
        <v>3877</v>
      </c>
      <c r="H37" s="329">
        <v>13200</v>
      </c>
      <c r="I37" s="331"/>
    </row>
    <row r="38" s="1" customFormat="1" spans="1:9">
      <c r="A38" s="312" t="s">
        <v>26</v>
      </c>
      <c r="B38" s="312">
        <v>540196</v>
      </c>
      <c r="C38" s="312" t="s">
        <v>1766</v>
      </c>
      <c r="D38" s="313">
        <v>1405553</v>
      </c>
      <c r="E38" s="314">
        <v>43501</v>
      </c>
      <c r="F38" s="315">
        <v>43503</v>
      </c>
      <c r="G38" s="316" t="s">
        <v>3877</v>
      </c>
      <c r="H38" s="317">
        <v>13200</v>
      </c>
      <c r="I38" s="331"/>
    </row>
    <row r="39" s="1" customFormat="1" spans="1:9">
      <c r="A39" s="312" t="s">
        <v>26</v>
      </c>
      <c r="B39" s="318">
        <v>540209</v>
      </c>
      <c r="C39" s="318" t="s">
        <v>5015</v>
      </c>
      <c r="D39" s="319">
        <v>1399926</v>
      </c>
      <c r="E39" s="320">
        <v>43501</v>
      </c>
      <c r="F39" s="321">
        <v>43503</v>
      </c>
      <c r="G39" s="322" t="s">
        <v>3877</v>
      </c>
      <c r="H39" s="323">
        <v>15200</v>
      </c>
      <c r="I39" s="331"/>
    </row>
    <row r="40" s="1" customFormat="1" spans="1:9">
      <c r="A40" s="312" t="s">
        <v>26</v>
      </c>
      <c r="B40" s="318">
        <v>540211</v>
      </c>
      <c r="C40" s="318" t="s">
        <v>5016</v>
      </c>
      <c r="D40" s="319">
        <v>1399926</v>
      </c>
      <c r="E40" s="320">
        <v>43501</v>
      </c>
      <c r="F40" s="321">
        <v>43503</v>
      </c>
      <c r="G40" s="322" t="s">
        <v>3877</v>
      </c>
      <c r="H40" s="323">
        <v>15200</v>
      </c>
      <c r="I40" s="331"/>
    </row>
    <row r="41" s="1" customFormat="1" spans="1:9">
      <c r="A41" s="312" t="s">
        <v>26</v>
      </c>
      <c r="B41" s="312">
        <v>540222</v>
      </c>
      <c r="C41" s="312" t="s">
        <v>2628</v>
      </c>
      <c r="D41" s="313">
        <v>1422983</v>
      </c>
      <c r="E41" s="314">
        <v>43498</v>
      </c>
      <c r="F41" s="315">
        <v>43503</v>
      </c>
      <c r="G41" s="316" t="s">
        <v>3877</v>
      </c>
      <c r="H41" s="317">
        <v>38000</v>
      </c>
      <c r="I41" s="331"/>
    </row>
    <row r="42" s="309" customFormat="1" spans="1:9">
      <c r="A42" s="312" t="s">
        <v>26</v>
      </c>
      <c r="B42" s="312">
        <v>540232</v>
      </c>
      <c r="C42" s="312" t="s">
        <v>5017</v>
      </c>
      <c r="D42" s="313">
        <v>1439478</v>
      </c>
      <c r="E42" s="314">
        <v>43498</v>
      </c>
      <c r="F42" s="315">
        <v>43503</v>
      </c>
      <c r="G42" s="316" t="s">
        <v>3877</v>
      </c>
      <c r="H42" s="317">
        <v>38000</v>
      </c>
      <c r="I42" s="332"/>
    </row>
    <row r="43" s="1" customFormat="1" spans="1:9">
      <c r="A43" s="312" t="s">
        <v>26</v>
      </c>
      <c r="B43" s="312">
        <v>540236</v>
      </c>
      <c r="C43" s="312" t="s">
        <v>5018</v>
      </c>
      <c r="D43" s="313">
        <v>1426871</v>
      </c>
      <c r="E43" s="314">
        <v>43499</v>
      </c>
      <c r="F43" s="315">
        <v>43503</v>
      </c>
      <c r="G43" s="316" t="s">
        <v>3877</v>
      </c>
      <c r="H43" s="317">
        <v>30400</v>
      </c>
      <c r="I43" s="331"/>
    </row>
    <row r="44" s="1" customFormat="1" spans="1:9">
      <c r="A44" s="312" t="s">
        <v>26</v>
      </c>
      <c r="B44" s="312">
        <v>540362</v>
      </c>
      <c r="C44" s="312" t="s">
        <v>5019</v>
      </c>
      <c r="D44" s="313">
        <v>1392620</v>
      </c>
      <c r="E44" s="314">
        <v>43500</v>
      </c>
      <c r="F44" s="315">
        <v>43504</v>
      </c>
      <c r="G44" s="316" t="s">
        <v>3877</v>
      </c>
      <c r="H44" s="317">
        <v>30400</v>
      </c>
      <c r="I44" s="331"/>
    </row>
    <row r="45" s="1" customFormat="1" spans="1:9">
      <c r="A45" s="312" t="s">
        <v>26</v>
      </c>
      <c r="B45" s="312">
        <v>540363</v>
      </c>
      <c r="C45" s="312" t="s">
        <v>5020</v>
      </c>
      <c r="D45" s="313">
        <v>1413262</v>
      </c>
      <c r="E45" s="314">
        <v>43502</v>
      </c>
      <c r="F45" s="315">
        <v>43504</v>
      </c>
      <c r="G45" s="316" t="s">
        <v>3877</v>
      </c>
      <c r="H45" s="317">
        <v>15200</v>
      </c>
      <c r="I45" s="331"/>
    </row>
    <row r="46" s="1" customFormat="1" spans="1:9">
      <c r="A46" s="312" t="s">
        <v>26</v>
      </c>
      <c r="B46" s="312">
        <v>540364</v>
      </c>
      <c r="C46" s="312" t="s">
        <v>5021</v>
      </c>
      <c r="D46" s="313">
        <v>1424692</v>
      </c>
      <c r="E46" s="314">
        <v>43502</v>
      </c>
      <c r="F46" s="315">
        <v>43504</v>
      </c>
      <c r="G46" s="316" t="s">
        <v>3877</v>
      </c>
      <c r="H46" s="317">
        <v>15200</v>
      </c>
      <c r="I46" s="331"/>
    </row>
    <row r="47" s="1" customFormat="1" spans="1:9">
      <c r="A47" s="312" t="s">
        <v>26</v>
      </c>
      <c r="B47" s="312">
        <v>540381</v>
      </c>
      <c r="C47" s="312" t="s">
        <v>5022</v>
      </c>
      <c r="D47" s="313">
        <v>1443154</v>
      </c>
      <c r="E47" s="314">
        <v>43502</v>
      </c>
      <c r="F47" s="315">
        <v>43504</v>
      </c>
      <c r="G47" s="316" t="s">
        <v>3877</v>
      </c>
      <c r="H47" s="317">
        <v>13200</v>
      </c>
      <c r="I47" s="331"/>
    </row>
    <row r="48" s="1" customFormat="1" spans="1:9">
      <c r="A48" s="312" t="s">
        <v>26</v>
      </c>
      <c r="B48" s="312">
        <v>540383</v>
      </c>
      <c r="C48" s="312" t="s">
        <v>5023</v>
      </c>
      <c r="D48" s="313">
        <v>1415845</v>
      </c>
      <c r="E48" s="314">
        <v>43497</v>
      </c>
      <c r="F48" s="315">
        <v>43504</v>
      </c>
      <c r="G48" s="316" t="s">
        <v>3877</v>
      </c>
      <c r="H48" s="317">
        <v>45540</v>
      </c>
      <c r="I48" s="331"/>
    </row>
    <row r="49" s="1" customFormat="1" spans="1:9">
      <c r="A49" s="312" t="s">
        <v>26</v>
      </c>
      <c r="B49" s="318">
        <v>540385</v>
      </c>
      <c r="C49" s="318" t="s">
        <v>5024</v>
      </c>
      <c r="D49" s="319">
        <v>1393570</v>
      </c>
      <c r="E49" s="320">
        <v>43502</v>
      </c>
      <c r="F49" s="321">
        <v>43504</v>
      </c>
      <c r="G49" s="322" t="s">
        <v>3877</v>
      </c>
      <c r="H49" s="323">
        <v>13200</v>
      </c>
      <c r="I49" s="331"/>
    </row>
    <row r="50" s="1" customFormat="1" spans="1:9">
      <c r="A50" s="312" t="s">
        <v>26</v>
      </c>
      <c r="B50" s="318">
        <v>540386</v>
      </c>
      <c r="C50" s="318" t="s">
        <v>5025</v>
      </c>
      <c r="D50" s="319">
        <v>1393570</v>
      </c>
      <c r="E50" s="320">
        <v>43502</v>
      </c>
      <c r="F50" s="321">
        <v>43504</v>
      </c>
      <c r="G50" s="322" t="s">
        <v>3877</v>
      </c>
      <c r="H50" s="323">
        <v>13200</v>
      </c>
      <c r="I50" s="331"/>
    </row>
    <row r="51" s="1" customFormat="1" spans="1:9">
      <c r="A51" s="312" t="s">
        <v>26</v>
      </c>
      <c r="B51" s="312">
        <v>540512</v>
      </c>
      <c r="C51" s="312" t="s">
        <v>5026</v>
      </c>
      <c r="D51" s="313">
        <v>1442423</v>
      </c>
      <c r="E51" s="314">
        <v>43501</v>
      </c>
      <c r="F51" s="315">
        <v>43505</v>
      </c>
      <c r="G51" s="316" t="s">
        <v>3877</v>
      </c>
      <c r="H51" s="317">
        <v>26400</v>
      </c>
      <c r="I51" s="331"/>
    </row>
    <row r="52" s="1" customFormat="1" spans="1:9">
      <c r="A52" s="312" t="s">
        <v>26</v>
      </c>
      <c r="B52" s="312">
        <v>540515</v>
      </c>
      <c r="C52" s="312" t="s">
        <v>5027</v>
      </c>
      <c r="D52" s="313">
        <v>1430889</v>
      </c>
      <c r="E52" s="314">
        <v>43502</v>
      </c>
      <c r="F52" s="315">
        <v>43505</v>
      </c>
      <c r="G52" s="316" t="s">
        <v>3877</v>
      </c>
      <c r="H52" s="317">
        <v>19800</v>
      </c>
      <c r="I52" s="331"/>
    </row>
    <row r="53" s="1" customFormat="1" spans="1:9">
      <c r="A53" s="312" t="s">
        <v>26</v>
      </c>
      <c r="B53" s="312">
        <v>540516</v>
      </c>
      <c r="C53" s="312" t="s">
        <v>5028</v>
      </c>
      <c r="D53" s="313">
        <v>1430891</v>
      </c>
      <c r="E53" s="314">
        <v>43502</v>
      </c>
      <c r="F53" s="315">
        <v>43505</v>
      </c>
      <c r="G53" s="316" t="s">
        <v>3877</v>
      </c>
      <c r="H53" s="317">
        <v>19800</v>
      </c>
      <c r="I53" s="331"/>
    </row>
    <row r="54" s="1" customFormat="1" spans="1:9">
      <c r="A54" s="312" t="s">
        <v>26</v>
      </c>
      <c r="B54" s="312">
        <v>540520</v>
      </c>
      <c r="C54" s="312" t="s">
        <v>5029</v>
      </c>
      <c r="D54" s="313">
        <v>1413511</v>
      </c>
      <c r="E54" s="314">
        <v>43500</v>
      </c>
      <c r="F54" s="315">
        <v>43505</v>
      </c>
      <c r="G54" s="316" t="s">
        <v>3877</v>
      </c>
      <c r="H54" s="317">
        <v>33000</v>
      </c>
      <c r="I54" s="331"/>
    </row>
    <row r="55" s="1" customFormat="1" spans="1:9">
      <c r="A55" s="312" t="s">
        <v>26</v>
      </c>
      <c r="B55" s="318">
        <v>540528</v>
      </c>
      <c r="C55" s="318" t="s">
        <v>5030</v>
      </c>
      <c r="D55" s="319">
        <v>1403935</v>
      </c>
      <c r="E55" s="320">
        <v>43502</v>
      </c>
      <c r="F55" s="321">
        <v>43505</v>
      </c>
      <c r="G55" s="322" t="s">
        <v>3877</v>
      </c>
      <c r="H55" s="323">
        <v>22800</v>
      </c>
      <c r="I55" s="331"/>
    </row>
    <row r="56" s="1" customFormat="1" spans="1:9">
      <c r="A56" s="312" t="s">
        <v>26</v>
      </c>
      <c r="B56" s="318">
        <v>540529</v>
      </c>
      <c r="C56" s="318" t="s">
        <v>5031</v>
      </c>
      <c r="D56" s="319">
        <v>1403935</v>
      </c>
      <c r="E56" s="320">
        <v>43502</v>
      </c>
      <c r="F56" s="321">
        <v>43505</v>
      </c>
      <c r="G56" s="322" t="s">
        <v>3877</v>
      </c>
      <c r="H56" s="323">
        <v>22800</v>
      </c>
      <c r="I56" s="331"/>
    </row>
    <row r="57" s="160" customFormat="1" spans="1:9">
      <c r="A57" s="312" t="s">
        <v>26</v>
      </c>
      <c r="B57" s="312">
        <v>540660</v>
      </c>
      <c r="C57" s="312" t="s">
        <v>5032</v>
      </c>
      <c r="D57" s="313">
        <v>1400035</v>
      </c>
      <c r="E57" s="314">
        <v>43501</v>
      </c>
      <c r="F57" s="315">
        <v>43506</v>
      </c>
      <c r="G57" s="316" t="s">
        <v>3877</v>
      </c>
      <c r="H57" s="317">
        <v>32010</v>
      </c>
      <c r="I57" s="332"/>
    </row>
    <row r="58" s="160" customFormat="1" spans="1:9">
      <c r="A58" s="312" t="s">
        <v>26</v>
      </c>
      <c r="B58" s="312">
        <v>540666</v>
      </c>
      <c r="C58" s="312" t="s">
        <v>5033</v>
      </c>
      <c r="D58" s="313">
        <v>1398963</v>
      </c>
      <c r="E58" s="314">
        <v>43503</v>
      </c>
      <c r="F58" s="315">
        <v>43506</v>
      </c>
      <c r="G58" s="316" t="s">
        <v>3877</v>
      </c>
      <c r="H58" s="317">
        <v>19800</v>
      </c>
      <c r="I58" s="332"/>
    </row>
    <row r="59" s="1" customFormat="1" spans="1:9">
      <c r="A59" s="312" t="s">
        <v>26</v>
      </c>
      <c r="B59" s="318">
        <v>540667</v>
      </c>
      <c r="C59" s="318" t="s">
        <v>5034</v>
      </c>
      <c r="D59" s="319">
        <v>1415405</v>
      </c>
      <c r="E59" s="320">
        <v>43503</v>
      </c>
      <c r="F59" s="321">
        <v>43506</v>
      </c>
      <c r="G59" s="322" t="s">
        <v>3877</v>
      </c>
      <c r="H59" s="323">
        <v>18810</v>
      </c>
      <c r="I59" s="331"/>
    </row>
    <row r="60" s="1" customFormat="1" spans="1:9">
      <c r="A60" s="312" t="s">
        <v>26</v>
      </c>
      <c r="B60" s="318">
        <v>540668</v>
      </c>
      <c r="C60" s="318" t="s">
        <v>5035</v>
      </c>
      <c r="D60" s="319">
        <v>1415405</v>
      </c>
      <c r="E60" s="320">
        <v>43503</v>
      </c>
      <c r="F60" s="330">
        <v>43506</v>
      </c>
      <c r="G60" s="322" t="s">
        <v>3877</v>
      </c>
      <c r="H60" s="323">
        <v>18810</v>
      </c>
      <c r="I60" s="331"/>
    </row>
    <row r="61" s="1" customFormat="1" spans="1:9">
      <c r="A61" s="312" t="s">
        <v>26</v>
      </c>
      <c r="B61" s="318">
        <v>540669</v>
      </c>
      <c r="C61" s="318" t="s">
        <v>5036</v>
      </c>
      <c r="D61" s="319">
        <v>1415405</v>
      </c>
      <c r="E61" s="320">
        <v>43503</v>
      </c>
      <c r="F61" s="321">
        <v>43506</v>
      </c>
      <c r="G61" s="322" t="s">
        <v>3877</v>
      </c>
      <c r="H61" s="323">
        <v>18810</v>
      </c>
      <c r="I61" s="331"/>
    </row>
    <row r="62" s="1" customFormat="1" spans="1:9">
      <c r="A62" s="312" t="s">
        <v>26</v>
      </c>
      <c r="B62" s="318">
        <v>540670</v>
      </c>
      <c r="C62" s="318" t="s">
        <v>5037</v>
      </c>
      <c r="D62" s="319">
        <v>1415405</v>
      </c>
      <c r="E62" s="320">
        <v>43503</v>
      </c>
      <c r="F62" s="330">
        <v>43506</v>
      </c>
      <c r="G62" s="322" t="s">
        <v>3877</v>
      </c>
      <c r="H62" s="323">
        <v>18810</v>
      </c>
      <c r="I62" s="331"/>
    </row>
    <row r="63" s="1" customFormat="1" spans="1:9">
      <c r="A63" s="312" t="s">
        <v>26</v>
      </c>
      <c r="B63" s="318">
        <v>540671</v>
      </c>
      <c r="C63" s="318" t="s">
        <v>5038</v>
      </c>
      <c r="D63" s="319">
        <v>1415405</v>
      </c>
      <c r="E63" s="320">
        <v>43503</v>
      </c>
      <c r="F63" s="321">
        <v>43506</v>
      </c>
      <c r="G63" s="322" t="s">
        <v>3877</v>
      </c>
      <c r="H63" s="323">
        <v>18810</v>
      </c>
      <c r="I63" s="331"/>
    </row>
    <row r="64" s="1" customFormat="1" spans="1:9">
      <c r="A64" s="312" t="s">
        <v>26</v>
      </c>
      <c r="B64" s="324">
        <v>540672</v>
      </c>
      <c r="C64" s="324" t="s">
        <v>3960</v>
      </c>
      <c r="D64" s="325">
        <v>1398966</v>
      </c>
      <c r="E64" s="326">
        <v>43503</v>
      </c>
      <c r="F64" s="327">
        <v>43506</v>
      </c>
      <c r="G64" s="328" t="s">
        <v>3877</v>
      </c>
      <c r="H64" s="329">
        <v>18810</v>
      </c>
      <c r="I64" s="331"/>
    </row>
    <row r="65" s="1" customFormat="1" spans="1:9">
      <c r="A65" s="312" t="s">
        <v>26</v>
      </c>
      <c r="B65" s="324">
        <v>540679</v>
      </c>
      <c r="C65" s="324" t="s">
        <v>5039</v>
      </c>
      <c r="D65" s="325">
        <v>1398966</v>
      </c>
      <c r="E65" s="326">
        <v>43503</v>
      </c>
      <c r="F65" s="327">
        <v>43506</v>
      </c>
      <c r="G65" s="328" t="s">
        <v>3877</v>
      </c>
      <c r="H65" s="329">
        <v>18810</v>
      </c>
      <c r="I65" s="331"/>
    </row>
    <row r="66" s="1" customFormat="1" spans="1:9">
      <c r="A66" s="312" t="s">
        <v>26</v>
      </c>
      <c r="B66" s="312">
        <v>540692</v>
      </c>
      <c r="C66" s="312" t="s">
        <v>5040</v>
      </c>
      <c r="D66" s="313">
        <v>1423305</v>
      </c>
      <c r="E66" s="314">
        <v>43502</v>
      </c>
      <c r="F66" s="315">
        <v>43506</v>
      </c>
      <c r="G66" s="316" t="s">
        <v>3877</v>
      </c>
      <c r="H66" s="317">
        <v>29260</v>
      </c>
      <c r="I66" s="331"/>
    </row>
    <row r="67" s="1" customFormat="1" spans="1:9">
      <c r="A67" s="312" t="s">
        <v>26</v>
      </c>
      <c r="B67" s="318">
        <v>540700</v>
      </c>
      <c r="C67" s="318" t="s">
        <v>5041</v>
      </c>
      <c r="D67" s="319">
        <v>1432181</v>
      </c>
      <c r="E67" s="320">
        <v>43501</v>
      </c>
      <c r="F67" s="321">
        <v>43506</v>
      </c>
      <c r="G67" s="322" t="s">
        <v>3877</v>
      </c>
      <c r="H67" s="323">
        <v>36860</v>
      </c>
      <c r="I67" s="331"/>
    </row>
    <row r="68" s="1" customFormat="1" spans="1:9">
      <c r="A68" s="312" t="s">
        <v>26</v>
      </c>
      <c r="B68" s="318">
        <v>540701</v>
      </c>
      <c r="C68" s="318" t="s">
        <v>5042</v>
      </c>
      <c r="D68" s="319">
        <v>1432181</v>
      </c>
      <c r="E68" s="320">
        <v>43501</v>
      </c>
      <c r="F68" s="321">
        <v>43506</v>
      </c>
      <c r="G68" s="322" t="s">
        <v>3877</v>
      </c>
      <c r="H68" s="323">
        <v>36860</v>
      </c>
      <c r="I68" s="331"/>
    </row>
    <row r="69" s="1" customFormat="1" spans="1:9">
      <c r="A69" s="312" t="s">
        <v>26</v>
      </c>
      <c r="B69" s="324">
        <v>540702</v>
      </c>
      <c r="C69" s="324" t="s">
        <v>5043</v>
      </c>
      <c r="D69" s="325">
        <v>1405902</v>
      </c>
      <c r="E69" s="326">
        <v>43503</v>
      </c>
      <c r="F69" s="327">
        <v>43506</v>
      </c>
      <c r="G69" s="328" t="s">
        <v>3877</v>
      </c>
      <c r="H69" s="329">
        <v>21660</v>
      </c>
      <c r="I69" s="331"/>
    </row>
    <row r="70" s="1" customFormat="1" spans="1:9">
      <c r="A70" s="312" t="s">
        <v>26</v>
      </c>
      <c r="B70" s="324">
        <v>540703</v>
      </c>
      <c r="C70" s="324" t="s">
        <v>5044</v>
      </c>
      <c r="D70" s="325">
        <v>1405902</v>
      </c>
      <c r="E70" s="326">
        <v>43503</v>
      </c>
      <c r="F70" s="327">
        <v>43506</v>
      </c>
      <c r="G70" s="328" t="s">
        <v>3877</v>
      </c>
      <c r="H70" s="329">
        <v>21660</v>
      </c>
      <c r="I70" s="331"/>
    </row>
    <row r="71" s="1" customFormat="1" spans="1:9">
      <c r="A71" s="312" t="s">
        <v>26</v>
      </c>
      <c r="B71" s="324">
        <v>540704</v>
      </c>
      <c r="C71" s="324" t="s">
        <v>5045</v>
      </c>
      <c r="D71" s="325">
        <v>1405902</v>
      </c>
      <c r="E71" s="326">
        <v>43503</v>
      </c>
      <c r="F71" s="327">
        <v>43506</v>
      </c>
      <c r="G71" s="328" t="s">
        <v>3877</v>
      </c>
      <c r="H71" s="329">
        <v>21660</v>
      </c>
      <c r="I71" s="331"/>
    </row>
    <row r="72" s="1" customFormat="1" spans="1:9">
      <c r="A72" s="312" t="s">
        <v>26</v>
      </c>
      <c r="B72" s="324">
        <v>540705</v>
      </c>
      <c r="C72" s="324" t="s">
        <v>5046</v>
      </c>
      <c r="D72" s="325">
        <v>1405902</v>
      </c>
      <c r="E72" s="326">
        <v>43503</v>
      </c>
      <c r="F72" s="327">
        <v>43506</v>
      </c>
      <c r="G72" s="328" t="s">
        <v>3877</v>
      </c>
      <c r="H72" s="329">
        <v>21660</v>
      </c>
      <c r="I72" s="331"/>
    </row>
    <row r="73" s="1" customFormat="1" spans="1:9">
      <c r="A73" s="312" t="s">
        <v>26</v>
      </c>
      <c r="B73" s="318">
        <v>540827</v>
      </c>
      <c r="C73" s="318" t="s">
        <v>5047</v>
      </c>
      <c r="D73" s="319">
        <v>1419828</v>
      </c>
      <c r="E73" s="320">
        <v>43506</v>
      </c>
      <c r="F73" s="321">
        <v>43507</v>
      </c>
      <c r="G73" s="322" t="s">
        <v>3877</v>
      </c>
      <c r="H73" s="323">
        <v>5610</v>
      </c>
      <c r="I73" s="331"/>
    </row>
    <row r="74" s="1" customFormat="1" spans="1:9">
      <c r="A74" s="312" t="s">
        <v>26</v>
      </c>
      <c r="B74" s="318">
        <v>540828</v>
      </c>
      <c r="C74" s="318" t="s">
        <v>5048</v>
      </c>
      <c r="D74" s="319">
        <v>1419828</v>
      </c>
      <c r="E74" s="320">
        <v>43506</v>
      </c>
      <c r="F74" s="321">
        <v>43507</v>
      </c>
      <c r="G74" s="322" t="s">
        <v>3877</v>
      </c>
      <c r="H74" s="323">
        <v>5610</v>
      </c>
      <c r="I74" s="331"/>
    </row>
    <row r="75" s="1" customFormat="1" spans="1:9">
      <c r="A75" s="312" t="s">
        <v>26</v>
      </c>
      <c r="B75" s="312">
        <v>540831</v>
      </c>
      <c r="C75" s="312" t="s">
        <v>5049</v>
      </c>
      <c r="D75" s="313">
        <v>1432727</v>
      </c>
      <c r="E75" s="314">
        <v>43504</v>
      </c>
      <c r="F75" s="315">
        <v>43507</v>
      </c>
      <c r="G75" s="316" t="s">
        <v>3877</v>
      </c>
      <c r="H75" s="317">
        <v>17820</v>
      </c>
      <c r="I75" s="331"/>
    </row>
    <row r="76" s="1" customFormat="1" spans="1:9">
      <c r="A76" s="312" t="s">
        <v>26</v>
      </c>
      <c r="B76" s="324">
        <v>540834</v>
      </c>
      <c r="C76" s="324" t="s">
        <v>1667</v>
      </c>
      <c r="D76" s="325">
        <v>1417605</v>
      </c>
      <c r="E76" s="326">
        <v>43501</v>
      </c>
      <c r="F76" s="327">
        <v>43507</v>
      </c>
      <c r="G76" s="328" t="s">
        <v>3877</v>
      </c>
      <c r="H76" s="329">
        <v>37620</v>
      </c>
      <c r="I76" s="331"/>
    </row>
    <row r="77" s="1" customFormat="1" spans="1:9">
      <c r="A77" s="312" t="s">
        <v>26</v>
      </c>
      <c r="B77" s="324">
        <v>540837</v>
      </c>
      <c r="C77" s="324" t="s">
        <v>5050</v>
      </c>
      <c r="D77" s="325">
        <v>1417605</v>
      </c>
      <c r="E77" s="326">
        <v>43501</v>
      </c>
      <c r="F77" s="327">
        <v>43507</v>
      </c>
      <c r="G77" s="328" t="s">
        <v>3877</v>
      </c>
      <c r="H77" s="329">
        <v>37620</v>
      </c>
      <c r="I77" s="331"/>
    </row>
    <row r="78" s="1" customFormat="1" spans="1:9">
      <c r="A78" s="312" t="s">
        <v>26</v>
      </c>
      <c r="B78" s="312">
        <v>540840</v>
      </c>
      <c r="C78" s="312" t="s">
        <v>5051</v>
      </c>
      <c r="D78" s="313">
        <v>1400756</v>
      </c>
      <c r="E78" s="314">
        <v>43501</v>
      </c>
      <c r="F78" s="315">
        <v>43507</v>
      </c>
      <c r="G78" s="316" t="s">
        <v>3877</v>
      </c>
      <c r="H78" s="317">
        <v>37620</v>
      </c>
      <c r="I78" s="331"/>
    </row>
    <row r="79" s="1" customFormat="1" spans="1:9">
      <c r="A79" s="312" t="s">
        <v>26</v>
      </c>
      <c r="B79" s="324">
        <v>540841</v>
      </c>
      <c r="C79" s="324" t="s">
        <v>549</v>
      </c>
      <c r="D79" s="325">
        <v>1408924</v>
      </c>
      <c r="E79" s="326">
        <v>43504</v>
      </c>
      <c r="F79" s="327">
        <v>43507</v>
      </c>
      <c r="G79" s="328" t="s">
        <v>3877</v>
      </c>
      <c r="H79" s="329">
        <v>17820</v>
      </c>
      <c r="I79" s="331"/>
    </row>
    <row r="80" s="1" customFormat="1" spans="1:9">
      <c r="A80" s="312" t="s">
        <v>26</v>
      </c>
      <c r="B80" s="324">
        <v>540842</v>
      </c>
      <c r="C80" s="324" t="s">
        <v>5052</v>
      </c>
      <c r="D80" s="325">
        <v>1408924</v>
      </c>
      <c r="E80" s="326">
        <v>43504</v>
      </c>
      <c r="F80" s="327">
        <v>43507</v>
      </c>
      <c r="G80" s="328" t="s">
        <v>3877</v>
      </c>
      <c r="H80" s="329">
        <v>17820</v>
      </c>
      <c r="I80" s="332"/>
    </row>
    <row r="81" s="1" customFormat="1" spans="1:9">
      <c r="A81" s="312" t="s">
        <v>26</v>
      </c>
      <c r="B81" s="312">
        <v>540851</v>
      </c>
      <c r="C81" s="312" t="s">
        <v>3411</v>
      </c>
      <c r="D81" s="313">
        <v>1407003</v>
      </c>
      <c r="E81" s="314">
        <v>43504</v>
      </c>
      <c r="F81" s="315">
        <v>43507</v>
      </c>
      <c r="G81" s="316" t="s">
        <v>3877</v>
      </c>
      <c r="H81" s="317">
        <v>17820</v>
      </c>
      <c r="I81" s="332"/>
    </row>
    <row r="82" s="1" customFormat="1" spans="1:9">
      <c r="A82" s="312" t="s">
        <v>26</v>
      </c>
      <c r="B82" s="312">
        <v>540852</v>
      </c>
      <c r="C82" s="312" t="s">
        <v>5053</v>
      </c>
      <c r="D82" s="313">
        <v>1406997</v>
      </c>
      <c r="E82" s="314">
        <v>43504</v>
      </c>
      <c r="F82" s="315">
        <v>43507</v>
      </c>
      <c r="G82" s="316" t="s">
        <v>3877</v>
      </c>
      <c r="H82" s="317">
        <v>17820</v>
      </c>
      <c r="I82" s="331"/>
    </row>
    <row r="83" s="1" customFormat="1" spans="1:9">
      <c r="A83" s="312" t="s">
        <v>26</v>
      </c>
      <c r="B83" s="312">
        <v>540853</v>
      </c>
      <c r="C83" s="312" t="s">
        <v>5054</v>
      </c>
      <c r="D83" s="313">
        <v>1407045</v>
      </c>
      <c r="E83" s="314">
        <v>43504</v>
      </c>
      <c r="F83" s="315">
        <v>43507</v>
      </c>
      <c r="G83" s="316" t="s">
        <v>3877</v>
      </c>
      <c r="H83" s="317">
        <v>17820</v>
      </c>
      <c r="I83" s="331"/>
    </row>
    <row r="84" s="1" customFormat="1" spans="1:9">
      <c r="A84" s="312" t="s">
        <v>26</v>
      </c>
      <c r="B84" s="318">
        <v>540866</v>
      </c>
      <c r="C84" s="318" t="s">
        <v>5055</v>
      </c>
      <c r="D84" s="319">
        <v>1442835</v>
      </c>
      <c r="E84" s="320">
        <v>43505</v>
      </c>
      <c r="F84" s="321">
        <v>43507</v>
      </c>
      <c r="G84" s="322" t="s">
        <v>3877</v>
      </c>
      <c r="H84" s="323">
        <v>12920</v>
      </c>
      <c r="I84" s="332"/>
    </row>
    <row r="85" s="1" customFormat="1" spans="1:9">
      <c r="A85" s="312" t="s">
        <v>26</v>
      </c>
      <c r="B85" s="318">
        <v>540867</v>
      </c>
      <c r="C85" s="318" t="s">
        <v>5056</v>
      </c>
      <c r="D85" s="319">
        <v>1442835</v>
      </c>
      <c r="E85" s="320">
        <v>43505</v>
      </c>
      <c r="F85" s="321">
        <v>43507</v>
      </c>
      <c r="G85" s="322" t="s">
        <v>3877</v>
      </c>
      <c r="H85" s="323">
        <v>12920</v>
      </c>
      <c r="I85" s="331"/>
    </row>
    <row r="86" s="1" customFormat="1" spans="1:9">
      <c r="A86" s="312" t="s">
        <v>26</v>
      </c>
      <c r="B86" s="312">
        <v>540873</v>
      </c>
      <c r="C86" s="312" t="s">
        <v>5057</v>
      </c>
      <c r="D86" s="313">
        <v>1408455</v>
      </c>
      <c r="E86" s="314">
        <v>43505</v>
      </c>
      <c r="F86" s="315">
        <v>43507</v>
      </c>
      <c r="G86" s="316" t="s">
        <v>3877</v>
      </c>
      <c r="H86" s="317">
        <v>12920</v>
      </c>
      <c r="I86" s="331"/>
    </row>
    <row r="87" s="1" customFormat="1" spans="1:9">
      <c r="A87" s="312" t="s">
        <v>26</v>
      </c>
      <c r="B87" s="312">
        <v>540874</v>
      </c>
      <c r="C87" s="312" t="s">
        <v>5058</v>
      </c>
      <c r="D87" s="313">
        <v>1422189</v>
      </c>
      <c r="E87" s="314">
        <v>43504</v>
      </c>
      <c r="F87" s="315">
        <v>43507</v>
      </c>
      <c r="G87" s="316" t="s">
        <v>3877</v>
      </c>
      <c r="H87" s="317">
        <v>20520</v>
      </c>
      <c r="I87" s="331"/>
    </row>
    <row r="88" s="1" customFormat="1" spans="1:9">
      <c r="A88" s="312" t="s">
        <v>26</v>
      </c>
      <c r="B88" s="324">
        <v>540875</v>
      </c>
      <c r="C88" s="324" t="s">
        <v>58</v>
      </c>
      <c r="D88" s="325">
        <v>1428525</v>
      </c>
      <c r="E88" s="326">
        <v>43501</v>
      </c>
      <c r="F88" s="327">
        <v>43507</v>
      </c>
      <c r="G88" s="328" t="s">
        <v>3877</v>
      </c>
      <c r="H88" s="329">
        <v>43320</v>
      </c>
      <c r="I88" s="331"/>
    </row>
    <row r="89" s="1" customFormat="1" spans="1:9">
      <c r="A89" s="312" t="s">
        <v>26</v>
      </c>
      <c r="B89" s="324">
        <v>540876</v>
      </c>
      <c r="C89" s="324" t="s">
        <v>5059</v>
      </c>
      <c r="D89" s="325">
        <v>1428525</v>
      </c>
      <c r="E89" s="326">
        <v>43501</v>
      </c>
      <c r="F89" s="327">
        <v>43507</v>
      </c>
      <c r="G89" s="328" t="s">
        <v>3877</v>
      </c>
      <c r="H89" s="329">
        <v>43320</v>
      </c>
      <c r="I89" s="331"/>
    </row>
    <row r="90" s="1" customFormat="1" spans="1:9">
      <c r="A90" s="312" t="s">
        <v>26</v>
      </c>
      <c r="B90" s="312">
        <v>540888</v>
      </c>
      <c r="C90" s="312" t="s">
        <v>5060</v>
      </c>
      <c r="D90" s="313">
        <v>1413834</v>
      </c>
      <c r="E90" s="314">
        <v>43499</v>
      </c>
      <c r="F90" s="315">
        <v>43507</v>
      </c>
      <c r="G90" s="316" t="s">
        <v>3877</v>
      </c>
      <c r="H90" s="317">
        <v>55620</v>
      </c>
      <c r="I90" s="331"/>
    </row>
    <row r="91" s="1" customFormat="1" spans="1:9">
      <c r="A91" s="312" t="s">
        <v>26</v>
      </c>
      <c r="B91" s="312">
        <v>541022</v>
      </c>
      <c r="C91" s="312" t="s">
        <v>5061</v>
      </c>
      <c r="D91" s="313">
        <v>1440275</v>
      </c>
      <c r="E91" s="314">
        <v>43504</v>
      </c>
      <c r="F91" s="315">
        <v>43508</v>
      </c>
      <c r="G91" s="316" t="s">
        <v>3877</v>
      </c>
      <c r="H91" s="317">
        <v>26120</v>
      </c>
      <c r="I91" s="331"/>
    </row>
    <row r="92" s="1" customFormat="1" spans="1:9">
      <c r="A92" s="312" t="s">
        <v>26</v>
      </c>
      <c r="B92" s="312">
        <v>541034</v>
      </c>
      <c r="C92" s="312" t="s">
        <v>5062</v>
      </c>
      <c r="D92" s="313">
        <v>1405041</v>
      </c>
      <c r="E92" s="314">
        <v>43505</v>
      </c>
      <c r="F92" s="315">
        <v>43508</v>
      </c>
      <c r="G92" s="316" t="s">
        <v>3877</v>
      </c>
      <c r="H92" s="317">
        <v>16020</v>
      </c>
      <c r="I92" s="331"/>
    </row>
    <row r="93" s="1" customFormat="1" spans="1:9">
      <c r="A93" s="312" t="s">
        <v>26</v>
      </c>
      <c r="B93" s="318">
        <v>541035</v>
      </c>
      <c r="C93" s="318" t="s">
        <v>5063</v>
      </c>
      <c r="D93" s="319">
        <v>1430615</v>
      </c>
      <c r="E93" s="320">
        <v>43504</v>
      </c>
      <c r="F93" s="321">
        <v>43508</v>
      </c>
      <c r="G93" s="322" t="s">
        <v>3877</v>
      </c>
      <c r="H93" s="323">
        <v>26120</v>
      </c>
      <c r="I93" s="331"/>
    </row>
    <row r="94" s="1" customFormat="1" spans="1:9">
      <c r="A94" s="312" t="s">
        <v>26</v>
      </c>
      <c r="B94" s="318">
        <v>541037</v>
      </c>
      <c r="C94" s="318" t="s">
        <v>5064</v>
      </c>
      <c r="D94" s="319">
        <v>1430615</v>
      </c>
      <c r="E94" s="320">
        <v>43504</v>
      </c>
      <c r="F94" s="321">
        <v>43508</v>
      </c>
      <c r="G94" s="322" t="s">
        <v>3877</v>
      </c>
      <c r="H94" s="323">
        <v>26120</v>
      </c>
      <c r="I94" s="356"/>
    </row>
    <row r="95" s="1" customFormat="1" spans="1:9">
      <c r="A95" s="312" t="s">
        <v>26</v>
      </c>
      <c r="B95" s="312">
        <v>541036</v>
      </c>
      <c r="C95" s="312" t="s">
        <v>5065</v>
      </c>
      <c r="D95" s="313">
        <v>1423007</v>
      </c>
      <c r="E95" s="314">
        <v>43502</v>
      </c>
      <c r="F95" s="315">
        <v>43508</v>
      </c>
      <c r="G95" s="316" t="s">
        <v>3877</v>
      </c>
      <c r="H95" s="317">
        <v>35820</v>
      </c>
      <c r="I95" s="331"/>
    </row>
    <row r="96" s="1" customFormat="1" spans="1:9">
      <c r="A96" s="312" t="s">
        <v>26</v>
      </c>
      <c r="B96" s="318">
        <v>541032</v>
      </c>
      <c r="C96" s="318" t="s">
        <v>3296</v>
      </c>
      <c r="D96" s="319">
        <v>1417413</v>
      </c>
      <c r="E96" s="320">
        <v>43506</v>
      </c>
      <c r="F96" s="321">
        <v>43507</v>
      </c>
      <c r="G96" s="322" t="s">
        <v>3877</v>
      </c>
      <c r="H96" s="323">
        <v>5610</v>
      </c>
      <c r="I96" s="331"/>
    </row>
    <row r="97" s="1" customFormat="1" spans="1:9">
      <c r="A97" s="312" t="s">
        <v>26</v>
      </c>
      <c r="B97" s="318">
        <v>541032</v>
      </c>
      <c r="C97" s="318" t="s">
        <v>3296</v>
      </c>
      <c r="D97" s="319">
        <v>1417414</v>
      </c>
      <c r="E97" s="320">
        <v>43507</v>
      </c>
      <c r="F97" s="321">
        <v>43508</v>
      </c>
      <c r="G97" s="322" t="s">
        <v>3877</v>
      </c>
      <c r="H97" s="323">
        <v>4800</v>
      </c>
      <c r="I97" s="331"/>
    </row>
    <row r="98" s="1" customFormat="1" spans="1:9">
      <c r="A98" s="312" t="s">
        <v>26</v>
      </c>
      <c r="B98" s="312">
        <v>541038</v>
      </c>
      <c r="C98" s="312" t="s">
        <v>5066</v>
      </c>
      <c r="D98" s="313">
        <v>1420226</v>
      </c>
      <c r="E98" s="314">
        <v>43507</v>
      </c>
      <c r="F98" s="315">
        <v>43508</v>
      </c>
      <c r="G98" s="316" t="s">
        <v>3877</v>
      </c>
      <c r="H98" s="317">
        <v>5600</v>
      </c>
      <c r="I98" s="331"/>
    </row>
    <row r="99" s="1" customFormat="1" spans="1:9">
      <c r="A99" s="312" t="s">
        <v>26</v>
      </c>
      <c r="B99" s="312">
        <v>541039</v>
      </c>
      <c r="C99" s="312" t="s">
        <v>5067</v>
      </c>
      <c r="D99" s="313">
        <v>1423000</v>
      </c>
      <c r="E99" s="314">
        <v>43502</v>
      </c>
      <c r="F99" s="315">
        <v>43508</v>
      </c>
      <c r="G99" s="316" t="s">
        <v>3877</v>
      </c>
      <c r="H99" s="317">
        <v>41320</v>
      </c>
      <c r="I99" s="331"/>
    </row>
    <row r="100" s="1" customFormat="1" spans="1:9">
      <c r="A100" s="312" t="s">
        <v>26</v>
      </c>
      <c r="B100" s="318">
        <v>541040</v>
      </c>
      <c r="C100" s="318" t="s">
        <v>5068</v>
      </c>
      <c r="D100" s="319">
        <v>1423006</v>
      </c>
      <c r="E100" s="320">
        <v>43502</v>
      </c>
      <c r="F100" s="321">
        <v>43508</v>
      </c>
      <c r="G100" s="322" t="s">
        <v>3877</v>
      </c>
      <c r="H100" s="323">
        <v>41320</v>
      </c>
      <c r="I100" s="331"/>
    </row>
    <row r="101" s="1" customFormat="1" spans="1:9">
      <c r="A101" s="312" t="s">
        <v>26</v>
      </c>
      <c r="B101" s="318">
        <v>541042</v>
      </c>
      <c r="C101" s="318" t="s">
        <v>568</v>
      </c>
      <c r="D101" s="319">
        <v>1423006</v>
      </c>
      <c r="E101" s="320">
        <v>43502</v>
      </c>
      <c r="F101" s="321">
        <v>43508</v>
      </c>
      <c r="G101" s="322" t="s">
        <v>3877</v>
      </c>
      <c r="H101" s="323">
        <v>41320</v>
      </c>
      <c r="I101" s="331"/>
    </row>
    <row r="102" s="1" customFormat="1" spans="1:9">
      <c r="A102" s="312" t="s">
        <v>26</v>
      </c>
      <c r="B102" s="312">
        <v>541095</v>
      </c>
      <c r="C102" s="312" t="s">
        <v>5069</v>
      </c>
      <c r="D102" s="313">
        <v>1393491</v>
      </c>
      <c r="E102" s="314">
        <v>43498</v>
      </c>
      <c r="F102" s="315">
        <v>43501</v>
      </c>
      <c r="G102" s="316" t="s">
        <v>3877</v>
      </c>
      <c r="H102" s="317">
        <v>19800</v>
      </c>
      <c r="I102" s="357" t="s">
        <v>5070</v>
      </c>
    </row>
    <row r="103" s="1" customFormat="1" spans="1:9">
      <c r="A103" s="312" t="s">
        <v>26</v>
      </c>
      <c r="B103" s="312">
        <v>541205</v>
      </c>
      <c r="C103" s="312" t="s">
        <v>5071</v>
      </c>
      <c r="D103" s="313">
        <v>1431416</v>
      </c>
      <c r="E103" s="314">
        <v>43506</v>
      </c>
      <c r="F103" s="315">
        <v>43509</v>
      </c>
      <c r="G103" s="316" t="s">
        <v>3877</v>
      </c>
      <c r="H103" s="317">
        <v>15210</v>
      </c>
      <c r="I103" s="331"/>
    </row>
    <row r="104" s="1" customFormat="1" spans="1:9">
      <c r="A104" s="312" t="s">
        <v>26</v>
      </c>
      <c r="B104" s="312">
        <v>541206</v>
      </c>
      <c r="C104" s="312" t="s">
        <v>5072</v>
      </c>
      <c r="D104" s="313">
        <v>1421047</v>
      </c>
      <c r="E104" s="314">
        <v>43508</v>
      </c>
      <c r="F104" s="315">
        <v>43509</v>
      </c>
      <c r="G104" s="316" t="s">
        <v>3877</v>
      </c>
      <c r="H104" s="317">
        <v>4800</v>
      </c>
      <c r="I104" s="331"/>
    </row>
    <row r="105" s="1" customFormat="1" spans="1:9">
      <c r="A105" s="312" t="s">
        <v>26</v>
      </c>
      <c r="B105" s="318">
        <v>541209</v>
      </c>
      <c r="C105" s="318" t="s">
        <v>5073</v>
      </c>
      <c r="D105" s="319">
        <v>1427825</v>
      </c>
      <c r="E105" s="320">
        <v>43506</v>
      </c>
      <c r="F105" s="321">
        <v>43509</v>
      </c>
      <c r="G105" s="322" t="s">
        <v>3877</v>
      </c>
      <c r="H105" s="323">
        <v>15210</v>
      </c>
      <c r="I105" s="331"/>
    </row>
    <row r="106" s="1" customFormat="1" spans="1:9">
      <c r="A106" s="312" t="s">
        <v>26</v>
      </c>
      <c r="B106" s="318">
        <v>541210</v>
      </c>
      <c r="C106" s="318" t="s">
        <v>5074</v>
      </c>
      <c r="D106" s="319">
        <v>1427825</v>
      </c>
      <c r="E106" s="320">
        <v>43506</v>
      </c>
      <c r="F106" s="321">
        <v>43509</v>
      </c>
      <c r="G106" s="322" t="s">
        <v>3877</v>
      </c>
      <c r="H106" s="323">
        <v>15210</v>
      </c>
      <c r="I106" s="331"/>
    </row>
    <row r="107" s="1" customFormat="1" spans="1:9">
      <c r="A107" s="312" t="s">
        <v>26</v>
      </c>
      <c r="B107" s="324">
        <v>541211</v>
      </c>
      <c r="C107" s="324" t="s">
        <v>5075</v>
      </c>
      <c r="D107" s="325">
        <v>1431422</v>
      </c>
      <c r="E107" s="326">
        <v>43507</v>
      </c>
      <c r="F107" s="327">
        <v>43509</v>
      </c>
      <c r="G107" s="328" t="s">
        <v>3877</v>
      </c>
      <c r="H107" s="329">
        <v>9600</v>
      </c>
      <c r="I107" s="331"/>
    </row>
    <row r="108" s="1" customFormat="1" spans="1:9">
      <c r="A108" s="312" t="s">
        <v>26</v>
      </c>
      <c r="B108" s="324">
        <v>541212</v>
      </c>
      <c r="C108" s="324" t="s">
        <v>5076</v>
      </c>
      <c r="D108" s="325">
        <v>1431422</v>
      </c>
      <c r="E108" s="326">
        <v>43507</v>
      </c>
      <c r="F108" s="327">
        <v>43509</v>
      </c>
      <c r="G108" s="328" t="s">
        <v>3877</v>
      </c>
      <c r="H108" s="329">
        <v>9600</v>
      </c>
      <c r="I108" s="331"/>
    </row>
    <row r="109" s="1" customFormat="1" spans="1:9">
      <c r="A109" s="312" t="s">
        <v>26</v>
      </c>
      <c r="B109" s="318">
        <v>541213</v>
      </c>
      <c r="C109" s="318" t="s">
        <v>5077</v>
      </c>
      <c r="D109" s="319">
        <v>1425453</v>
      </c>
      <c r="E109" s="320">
        <v>43507</v>
      </c>
      <c r="F109" s="321">
        <v>43509</v>
      </c>
      <c r="G109" s="322" t="s">
        <v>3877</v>
      </c>
      <c r="H109" s="323">
        <v>9600</v>
      </c>
      <c r="I109" s="331"/>
    </row>
    <row r="110" s="1" customFormat="1" spans="1:9">
      <c r="A110" s="312" t="s">
        <v>26</v>
      </c>
      <c r="B110" s="318">
        <v>541214</v>
      </c>
      <c r="C110" s="318" t="s">
        <v>5078</v>
      </c>
      <c r="D110" s="319">
        <v>1425453</v>
      </c>
      <c r="E110" s="320">
        <v>43507</v>
      </c>
      <c r="F110" s="321">
        <v>43509</v>
      </c>
      <c r="G110" s="322" t="s">
        <v>3877</v>
      </c>
      <c r="H110" s="323">
        <v>9600</v>
      </c>
      <c r="I110" s="331"/>
    </row>
    <row r="111" s="1" customFormat="1" spans="1:9">
      <c r="A111" s="312" t="s">
        <v>26</v>
      </c>
      <c r="B111" s="312">
        <v>541215</v>
      </c>
      <c r="C111" s="312" t="s">
        <v>5079</v>
      </c>
      <c r="D111" s="313">
        <v>1425212</v>
      </c>
      <c r="E111" s="314">
        <v>43507</v>
      </c>
      <c r="F111" s="315">
        <v>43509</v>
      </c>
      <c r="G111" s="316" t="s">
        <v>3877</v>
      </c>
      <c r="H111" s="317">
        <v>9600</v>
      </c>
      <c r="I111" s="331"/>
    </row>
    <row r="112" s="1" customFormat="1" spans="1:9">
      <c r="A112" s="312" t="s">
        <v>26</v>
      </c>
      <c r="B112" s="312">
        <v>541216</v>
      </c>
      <c r="C112" s="312" t="s">
        <v>5080</v>
      </c>
      <c r="D112" s="313">
        <v>1424030</v>
      </c>
      <c r="E112" s="314">
        <v>43507</v>
      </c>
      <c r="F112" s="315">
        <v>43509</v>
      </c>
      <c r="G112" s="316" t="s">
        <v>3877</v>
      </c>
      <c r="H112" s="317">
        <v>9600</v>
      </c>
      <c r="I112" s="331"/>
    </row>
    <row r="113" s="1" customFormat="1" spans="1:9">
      <c r="A113" s="312" t="s">
        <v>26</v>
      </c>
      <c r="B113" s="318">
        <v>541218</v>
      </c>
      <c r="C113" s="318" t="s">
        <v>1620</v>
      </c>
      <c r="D113" s="319">
        <v>1418024</v>
      </c>
      <c r="E113" s="320">
        <v>43508</v>
      </c>
      <c r="F113" s="321">
        <v>43509</v>
      </c>
      <c r="G113" s="322" t="s">
        <v>3877</v>
      </c>
      <c r="H113" s="323">
        <v>4800</v>
      </c>
      <c r="I113" s="331"/>
    </row>
    <row r="114" s="1" customFormat="1" spans="1:9">
      <c r="A114" s="312" t="s">
        <v>26</v>
      </c>
      <c r="B114" s="318">
        <v>541219</v>
      </c>
      <c r="C114" s="318" t="s">
        <v>2226</v>
      </c>
      <c r="D114" s="319">
        <v>1418024</v>
      </c>
      <c r="E114" s="320">
        <v>43508</v>
      </c>
      <c r="F114" s="321">
        <v>43509</v>
      </c>
      <c r="G114" s="322" t="s">
        <v>3877</v>
      </c>
      <c r="H114" s="323">
        <v>4800</v>
      </c>
      <c r="I114" s="331"/>
    </row>
    <row r="115" s="1" customFormat="1" spans="1:9">
      <c r="A115" s="312" t="s">
        <v>26</v>
      </c>
      <c r="B115" s="312">
        <v>541233</v>
      </c>
      <c r="C115" s="312" t="s">
        <v>5081</v>
      </c>
      <c r="D115" s="313">
        <v>1403897</v>
      </c>
      <c r="E115" s="314">
        <v>43506</v>
      </c>
      <c r="F115" s="315">
        <v>43509</v>
      </c>
      <c r="G115" s="316" t="s">
        <v>3877</v>
      </c>
      <c r="H115" s="317">
        <v>17660</v>
      </c>
      <c r="I115" s="331"/>
    </row>
    <row r="116" s="1" customFormat="1" spans="1:9">
      <c r="A116" s="312" t="s">
        <v>26</v>
      </c>
      <c r="B116" s="312">
        <v>541234</v>
      </c>
      <c r="C116" s="312" t="s">
        <v>5049</v>
      </c>
      <c r="D116" s="313">
        <v>1433069</v>
      </c>
      <c r="E116" s="314">
        <v>43507</v>
      </c>
      <c r="F116" s="315">
        <v>43509</v>
      </c>
      <c r="G116" s="316" t="s">
        <v>3877</v>
      </c>
      <c r="H116" s="317">
        <v>11200</v>
      </c>
      <c r="I116" s="331"/>
    </row>
    <row r="117" s="1" customFormat="1" spans="1:9">
      <c r="A117" s="312" t="s">
        <v>26</v>
      </c>
      <c r="B117" s="318">
        <v>541241</v>
      </c>
      <c r="C117" s="318" t="s">
        <v>5082</v>
      </c>
      <c r="D117" s="319">
        <v>1419077</v>
      </c>
      <c r="E117" s="320">
        <v>43505</v>
      </c>
      <c r="F117" s="321">
        <v>43509</v>
      </c>
      <c r="G117" s="322" t="s">
        <v>3877</v>
      </c>
      <c r="H117" s="323">
        <v>24120</v>
      </c>
      <c r="I117" s="331"/>
    </row>
    <row r="118" s="1" customFormat="1" spans="1:9">
      <c r="A118" s="312" t="s">
        <v>26</v>
      </c>
      <c r="B118" s="318">
        <v>541242</v>
      </c>
      <c r="C118" s="318" t="s">
        <v>5083</v>
      </c>
      <c r="D118" s="319">
        <v>1419077</v>
      </c>
      <c r="E118" s="320">
        <v>43505</v>
      </c>
      <c r="F118" s="321">
        <v>43509</v>
      </c>
      <c r="G118" s="322" t="s">
        <v>3877</v>
      </c>
      <c r="H118" s="323">
        <v>24120</v>
      </c>
      <c r="I118" s="331"/>
    </row>
    <row r="119" s="1" customFormat="1" spans="1:9">
      <c r="A119" s="312" t="s">
        <v>26</v>
      </c>
      <c r="B119" s="312">
        <v>541246</v>
      </c>
      <c r="C119" s="312" t="s">
        <v>5084</v>
      </c>
      <c r="D119" s="313">
        <v>1443739</v>
      </c>
      <c r="E119" s="314">
        <v>43508</v>
      </c>
      <c r="F119" s="315">
        <v>43509</v>
      </c>
      <c r="G119" s="316" t="s">
        <v>3877</v>
      </c>
      <c r="H119" s="317">
        <v>5600</v>
      </c>
      <c r="I119" s="331"/>
    </row>
    <row r="120" s="1" customFormat="1" spans="1:9">
      <c r="A120" s="312" t="s">
        <v>26</v>
      </c>
      <c r="B120" s="312">
        <v>541256</v>
      </c>
      <c r="C120" s="312" t="s">
        <v>5085</v>
      </c>
      <c r="D120" s="313">
        <v>1427471</v>
      </c>
      <c r="E120" s="314">
        <v>43506</v>
      </c>
      <c r="F120" s="315">
        <v>43509</v>
      </c>
      <c r="G120" s="316" t="s">
        <v>3877</v>
      </c>
      <c r="H120" s="317">
        <v>17660</v>
      </c>
      <c r="I120" s="331"/>
    </row>
    <row r="121" s="1" customFormat="1" spans="1:9">
      <c r="A121" s="312" t="s">
        <v>26</v>
      </c>
      <c r="B121" s="312">
        <v>541258</v>
      </c>
      <c r="C121" s="312" t="s">
        <v>2382</v>
      </c>
      <c r="D121" s="313">
        <v>1425411</v>
      </c>
      <c r="E121" s="314">
        <v>43504</v>
      </c>
      <c r="F121" s="315">
        <v>43509</v>
      </c>
      <c r="G121" s="316" t="s">
        <v>3877</v>
      </c>
      <c r="H121" s="317">
        <v>31720</v>
      </c>
      <c r="I121" s="331"/>
    </row>
    <row r="122" s="1" customFormat="1" spans="1:8">
      <c r="A122" s="333"/>
      <c r="B122" s="334"/>
      <c r="C122" s="335"/>
      <c r="D122" s="336"/>
      <c r="E122" s="337"/>
      <c r="F122" s="338"/>
      <c r="G122" s="339"/>
      <c r="H122" s="340"/>
    </row>
    <row r="123" s="1" customFormat="1" ht="17.4" customHeight="1" spans="1:9">
      <c r="A123" s="341" t="s">
        <v>5086</v>
      </c>
      <c r="B123" s="342"/>
      <c r="C123" s="342"/>
      <c r="D123" s="343"/>
      <c r="E123" s="344"/>
      <c r="F123" s="345"/>
      <c r="G123" s="346" t="s">
        <v>80</v>
      </c>
      <c r="H123" s="347">
        <f>SUM(H2:H122)</f>
        <v>2430320</v>
      </c>
      <c r="I123" s="331" t="s">
        <v>5087</v>
      </c>
    </row>
    <row r="124" s="1" customFormat="1" ht="14.4" customHeight="1" spans="1:8">
      <c r="A124" s="348" t="s">
        <v>5088</v>
      </c>
      <c r="B124" s="87"/>
      <c r="C124" s="87"/>
      <c r="D124" s="161"/>
      <c r="E124" s="83"/>
      <c r="F124" s="81"/>
      <c r="G124" s="349" t="s">
        <v>80</v>
      </c>
      <c r="H124" s="350">
        <f>-(1236850+1127150)</f>
        <v>-2364000</v>
      </c>
    </row>
    <row r="125" s="1" customFormat="1" ht="14.4" customHeight="1" spans="1:9">
      <c r="A125" s="351" t="s">
        <v>5089</v>
      </c>
      <c r="B125" s="86"/>
      <c r="C125" s="87"/>
      <c r="D125" s="82"/>
      <c r="E125" s="83"/>
      <c r="F125" s="352"/>
      <c r="G125" s="352" t="s">
        <v>5090</v>
      </c>
      <c r="H125" s="353">
        <f>SUM(H123:H124)</f>
        <v>66320</v>
      </c>
      <c r="I125" s="358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174" t="s">
        <v>423</v>
      </c>
      <c r="B128" s="90"/>
      <c r="C128" s="175" t="s">
        <v>424</v>
      </c>
      <c r="D128" s="175" t="s">
        <v>424</v>
      </c>
      <c r="E128" s="175" t="s">
        <v>424</v>
      </c>
      <c r="F128" s="175" t="s">
        <v>424</v>
      </c>
      <c r="G128" s="354" t="s">
        <v>424</v>
      </c>
      <c r="H128" s="355"/>
    </row>
    <row r="129" customFormat="1" ht="12" hidden="1" customHeight="1" spans="1:8">
      <c r="A129" s="177" t="s">
        <v>425</v>
      </c>
      <c r="B129" s="177"/>
      <c r="C129" s="178" t="s">
        <v>85</v>
      </c>
      <c r="D129" s="179" t="s">
        <v>86</v>
      </c>
      <c r="E129" s="179" t="s">
        <v>87</v>
      </c>
      <c r="F129" s="179" t="s">
        <v>88</v>
      </c>
      <c r="G129" s="359" t="s">
        <v>89</v>
      </c>
      <c r="H129" s="360"/>
    </row>
    <row r="130" customFormat="1" ht="13.5" hidden="1" spans="1:8">
      <c r="A130" s="181">
        <f>H125</f>
        <v>66320</v>
      </c>
      <c r="B130" s="93"/>
      <c r="C130" s="181">
        <v>0</v>
      </c>
      <c r="D130" s="181">
        <v>0</v>
      </c>
      <c r="E130" s="181">
        <v>0</v>
      </c>
      <c r="F130" s="181">
        <v>0</v>
      </c>
      <c r="G130" s="361">
        <f>SUM(A130:C130)</f>
        <v>66320</v>
      </c>
      <c r="H130" s="362"/>
    </row>
    <row r="131" customFormat="1" spans="1:8">
      <c r="A131" s="363"/>
      <c r="B131" s="364"/>
      <c r="C131" s="363"/>
      <c r="D131" s="363"/>
      <c r="E131" s="363"/>
      <c r="F131" s="363"/>
      <c r="G131" s="365"/>
      <c r="H131" s="365"/>
    </row>
    <row r="132" customFormat="1" spans="1:8">
      <c r="A132" s="363"/>
      <c r="B132" s="364"/>
      <c r="C132" s="363"/>
      <c r="D132" s="363"/>
      <c r="E132" s="363"/>
      <c r="F132" s="363"/>
      <c r="G132" s="365"/>
      <c r="H132" s="365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83" t="s">
        <v>1157</v>
      </c>
    </row>
    <row r="138" customFormat="1" spans="3:4">
      <c r="C138" s="184"/>
      <c r="D138" s="184"/>
    </row>
    <row r="139" customFormat="1" ht="15.75" spans="3:3">
      <c r="C139" s="185" t="s">
        <v>1158</v>
      </c>
    </row>
    <row r="140" customFormat="1" spans="3:3">
      <c r="C140" s="186" t="s">
        <v>1207</v>
      </c>
    </row>
    <row r="141" customFormat="1" spans="3:4">
      <c r="C141" s="187" t="s">
        <v>1160</v>
      </c>
      <c r="D141" s="172"/>
    </row>
    <row r="142" customFormat="1"/>
    <row r="143" customFormat="1"/>
    <row r="144" customFormat="1"/>
    <row r="145" customFormat="1"/>
    <row r="146" customFormat="1" spans="1:1">
      <c r="A146" s="348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671"/>
    <col min="15" max="15" width="10.2857142857143" style="671"/>
  </cols>
  <sheetData>
    <row r="1" customFormat="1" spans="1:15">
      <c r="A1" s="2"/>
      <c r="B1" s="2"/>
      <c r="C1" s="2"/>
      <c r="D1" s="2"/>
      <c r="E1" s="2"/>
      <c r="F1" s="2"/>
      <c r="N1" s="671"/>
      <c r="O1" s="671"/>
    </row>
    <row r="2" customFormat="1" spans="1:15">
      <c r="A2" s="2"/>
      <c r="B2" s="2"/>
      <c r="C2" s="2"/>
      <c r="D2" s="2"/>
      <c r="E2" s="2"/>
      <c r="F2" s="2"/>
      <c r="N2" s="671"/>
      <c r="O2" s="671"/>
    </row>
    <row r="3" customFormat="1" spans="1:15">
      <c r="A3" s="2"/>
      <c r="B3" s="2"/>
      <c r="C3" s="2"/>
      <c r="D3" s="2"/>
      <c r="E3" s="2"/>
      <c r="F3" s="2"/>
      <c r="N3" s="671"/>
      <c r="O3" s="671"/>
    </row>
    <row r="4" customFormat="1" spans="1:15">
      <c r="A4" s="2"/>
      <c r="B4" s="2"/>
      <c r="C4" s="2"/>
      <c r="D4" s="2"/>
      <c r="E4" s="2"/>
      <c r="F4" s="2"/>
      <c r="N4" s="671"/>
      <c r="O4" s="671"/>
    </row>
    <row r="5" customFormat="1" spans="1:15">
      <c r="A5" s="2"/>
      <c r="B5" s="2"/>
      <c r="C5" s="2"/>
      <c r="D5" s="2"/>
      <c r="E5" s="2"/>
      <c r="F5" s="2"/>
      <c r="N5" s="671"/>
      <c r="O5" s="671"/>
    </row>
    <row r="6" customFormat="1" spans="1:15">
      <c r="A6" s="2"/>
      <c r="B6" s="2"/>
      <c r="C6" s="2"/>
      <c r="D6" s="2"/>
      <c r="E6" s="2"/>
      <c r="F6" s="2"/>
      <c r="N6" s="671"/>
      <c r="O6" s="671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671"/>
      <c r="O7" s="671"/>
    </row>
    <row r="8" customFormat="1" spans="1:15">
      <c r="A8" s="2"/>
      <c r="B8" s="2"/>
      <c r="C8" s="2"/>
      <c r="D8" s="2"/>
      <c r="E8" s="2"/>
      <c r="F8" s="2"/>
      <c r="N8" s="671"/>
      <c r="O8" s="671"/>
    </row>
    <row r="9" customFormat="1" spans="1:15">
      <c r="A9" s="2"/>
      <c r="B9" s="2"/>
      <c r="C9" s="2"/>
      <c r="D9" s="2"/>
      <c r="E9" s="2"/>
      <c r="F9" s="2"/>
      <c r="N9" s="671"/>
      <c r="O9" s="671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671"/>
      <c r="O10" s="671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671"/>
      <c r="O11" s="671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671"/>
      <c r="O12" s="671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671"/>
      <c r="O13" s="671"/>
    </row>
    <row r="14" customFormat="1" spans="1:15">
      <c r="A14" s="4" t="s">
        <v>8</v>
      </c>
      <c r="B14" s="4"/>
      <c r="C14" s="704" t="s">
        <v>9</v>
      </c>
      <c r="D14" s="12"/>
      <c r="E14" s="10"/>
      <c r="F14" s="2"/>
      <c r="N14" s="671"/>
      <c r="O14" s="671"/>
    </row>
    <row r="15" customFormat="1" spans="1:15">
      <c r="A15" s="4" t="s">
        <v>10</v>
      </c>
      <c r="B15" s="4"/>
      <c r="C15" s="704" t="s">
        <v>11</v>
      </c>
      <c r="D15" s="12"/>
      <c r="E15" s="10"/>
      <c r="F15" s="2"/>
      <c r="N15" s="671"/>
      <c r="O15" s="671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671"/>
      <c r="O16" s="671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671"/>
      <c r="O17" s="671"/>
    </row>
    <row r="18" customFormat="1" spans="1:15">
      <c r="A18" s="4"/>
      <c r="B18" s="4"/>
      <c r="C18" s="16"/>
      <c r="D18" s="17"/>
      <c r="E18" s="17"/>
      <c r="F18" s="2"/>
      <c r="N18" s="671"/>
      <c r="O18" s="671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671"/>
      <c r="O19" s="671"/>
    </row>
    <row r="20" customFormat="1" spans="3:15">
      <c r="C20" s="20" t="s">
        <v>18</v>
      </c>
      <c r="D20" s="21"/>
      <c r="E20" s="21"/>
      <c r="F20" s="2"/>
      <c r="N20" s="671"/>
      <c r="O20" s="671"/>
    </row>
    <row r="21" customFormat="1" spans="3:15">
      <c r="C21" s="22" t="s">
        <v>19</v>
      </c>
      <c r="D21" s="21"/>
      <c r="E21" s="21"/>
      <c r="F21" s="2"/>
      <c r="N21" s="671"/>
      <c r="O21" s="671"/>
    </row>
    <row r="22" customFormat="1" ht="8.4" customHeight="1" spans="1:15">
      <c r="A22" s="2"/>
      <c r="B22" s="2"/>
      <c r="C22" s="2"/>
      <c r="D22" s="2"/>
      <c r="E22" s="23"/>
      <c r="F22" s="24"/>
      <c r="N22" s="671"/>
      <c r="O22" s="671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671"/>
      <c r="O23" s="671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671"/>
      <c r="O24" s="671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695"/>
      <c r="N25" s="671"/>
      <c r="O25" s="671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671"/>
      <c r="O26" s="671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671"/>
      <c r="O27" s="671"/>
    </row>
    <row r="28" s="1" customFormat="1" spans="1:15">
      <c r="A28" s="29" t="s">
        <v>26</v>
      </c>
      <c r="B28" s="30">
        <v>444071</v>
      </c>
      <c r="C28" s="30" t="s">
        <v>325</v>
      </c>
      <c r="D28" s="705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671"/>
      <c r="O28" s="671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671"/>
      <c r="O29" s="671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671"/>
      <c r="O30" s="671"/>
    </row>
    <row r="31" s="1" customFormat="1" spans="1:15">
      <c r="A31" s="29" t="s">
        <v>26</v>
      </c>
      <c r="B31" s="30">
        <v>444093</v>
      </c>
      <c r="C31" s="30" t="s">
        <v>329</v>
      </c>
      <c r="D31" s="705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671"/>
      <c r="O31" s="671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671"/>
      <c r="O32" s="671"/>
    </row>
    <row r="33" s="1" customFormat="1" spans="1:15">
      <c r="A33" s="29" t="s">
        <v>26</v>
      </c>
      <c r="B33" s="30">
        <v>444099</v>
      </c>
      <c r="C33" s="30" t="s">
        <v>332</v>
      </c>
      <c r="D33" s="694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694"/>
      <c r="N33" s="671"/>
      <c r="O33" s="671"/>
    </row>
    <row r="34" s="1" customFormat="1" spans="1:15">
      <c r="A34" s="29" t="s">
        <v>26</v>
      </c>
      <c r="B34" s="59">
        <v>444203</v>
      </c>
      <c r="C34" s="59" t="s">
        <v>333</v>
      </c>
      <c r="D34" s="707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671"/>
      <c r="O34" s="671"/>
    </row>
    <row r="35" s="1" customFormat="1" spans="1:15">
      <c r="A35" s="29" t="s">
        <v>26</v>
      </c>
      <c r="B35" s="59">
        <v>444204</v>
      </c>
      <c r="C35" s="59" t="s">
        <v>335</v>
      </c>
      <c r="D35" s="707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671"/>
      <c r="O35" s="671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671"/>
      <c r="O36" s="671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671"/>
      <c r="O37" s="671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671"/>
      <c r="O38" s="671"/>
    </row>
    <row r="39" s="1" customFormat="1" spans="1:15">
      <c r="A39" s="29" t="s">
        <v>26</v>
      </c>
      <c r="B39" s="30">
        <v>444230</v>
      </c>
      <c r="C39" s="30" t="s">
        <v>339</v>
      </c>
      <c r="D39" s="705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671"/>
      <c r="O39" s="671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671"/>
      <c r="O40" s="671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671"/>
      <c r="O41" s="671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671"/>
      <c r="O42" s="671"/>
    </row>
    <row r="43" s="1" customFormat="1" spans="1:15">
      <c r="A43" s="29" t="s">
        <v>26</v>
      </c>
      <c r="B43" s="30">
        <v>444359</v>
      </c>
      <c r="C43" s="66" t="s">
        <v>344</v>
      </c>
      <c r="D43" s="705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671"/>
      <c r="O43" s="671"/>
    </row>
    <row r="44" s="1" customFormat="1" spans="1:15">
      <c r="A44" s="29" t="s">
        <v>26</v>
      </c>
      <c r="B44" s="30">
        <v>444487</v>
      </c>
      <c r="C44" s="66" t="s">
        <v>346</v>
      </c>
      <c r="D44" s="705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671"/>
      <c r="O44" s="671"/>
    </row>
    <row r="45" s="1" customFormat="1" spans="1:15">
      <c r="A45" s="29" t="s">
        <v>26</v>
      </c>
      <c r="B45" s="30">
        <v>444489</v>
      </c>
      <c r="C45" s="66" t="s">
        <v>348</v>
      </c>
      <c r="D45" s="705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671"/>
      <c r="O45" s="671"/>
    </row>
    <row r="46" s="1" customFormat="1" spans="1:15">
      <c r="A46" s="29" t="s">
        <v>26</v>
      </c>
      <c r="B46" s="30">
        <v>444490</v>
      </c>
      <c r="C46" s="66" t="s">
        <v>350</v>
      </c>
      <c r="D46" s="705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671"/>
      <c r="O46" s="671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671"/>
      <c r="O47" s="671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671"/>
      <c r="O48" s="671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671"/>
      <c r="O49" s="671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671"/>
      <c r="O50" s="671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671"/>
      <c r="O51" s="671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671"/>
      <c r="O52" s="671"/>
    </row>
    <row r="53" s="1" customFormat="1" spans="1:15">
      <c r="A53" s="29" t="s">
        <v>26</v>
      </c>
      <c r="B53" s="30">
        <v>444514</v>
      </c>
      <c r="C53" s="30" t="s">
        <v>358</v>
      </c>
      <c r="D53" s="705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671"/>
      <c r="O53" s="671"/>
    </row>
    <row r="54" s="1" customFormat="1" spans="1:15">
      <c r="A54" s="29" t="s">
        <v>26</v>
      </c>
      <c r="B54" s="37">
        <v>444515</v>
      </c>
      <c r="C54" s="37" t="s">
        <v>360</v>
      </c>
      <c r="D54" s="710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671"/>
      <c r="O54" s="671"/>
    </row>
    <row r="55" s="1" customFormat="1" spans="1:15">
      <c r="A55" s="29" t="s">
        <v>26</v>
      </c>
      <c r="B55" s="37">
        <v>444516</v>
      </c>
      <c r="C55" s="37" t="s">
        <v>362</v>
      </c>
      <c r="D55" s="710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671"/>
      <c r="O55" s="671"/>
    </row>
    <row r="56" s="1" customFormat="1" spans="1:15">
      <c r="A56" s="29" t="s">
        <v>26</v>
      </c>
      <c r="B56" s="37">
        <v>444517</v>
      </c>
      <c r="C56" s="37" t="s">
        <v>363</v>
      </c>
      <c r="D56" s="710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671"/>
      <c r="O56" s="671"/>
    </row>
    <row r="57" s="1" customFormat="1" spans="1:15">
      <c r="A57" s="29" t="s">
        <v>26</v>
      </c>
      <c r="B57" s="30">
        <v>444596</v>
      </c>
      <c r="C57" s="30" t="s">
        <v>364</v>
      </c>
      <c r="D57" s="705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671"/>
      <c r="O57" s="671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671"/>
      <c r="O58" s="671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671"/>
      <c r="O59" s="671"/>
    </row>
    <row r="60" s="1" customFormat="1" spans="1:15">
      <c r="A60" s="29" t="s">
        <v>26</v>
      </c>
      <c r="B60" s="30">
        <v>444602</v>
      </c>
      <c r="C60" s="30" t="s">
        <v>368</v>
      </c>
      <c r="D60" s="705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671"/>
      <c r="O60" s="671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671"/>
      <c r="O61" s="671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671"/>
      <c r="O62" s="671"/>
    </row>
    <row r="63" s="1" customFormat="1" spans="1:15">
      <c r="A63" s="29" t="s">
        <v>26</v>
      </c>
      <c r="B63" s="30">
        <v>444607</v>
      </c>
      <c r="C63" s="30" t="s">
        <v>372</v>
      </c>
      <c r="D63" s="705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671"/>
      <c r="O63" s="671"/>
    </row>
    <row r="64" s="1" customFormat="1" spans="1:15">
      <c r="A64" s="29" t="s">
        <v>26</v>
      </c>
      <c r="B64" s="30">
        <v>444610</v>
      </c>
      <c r="C64" s="30" t="s">
        <v>374</v>
      </c>
      <c r="D64" s="705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671"/>
      <c r="O64" s="671"/>
    </row>
    <row r="65" s="1" customFormat="1" spans="1:15">
      <c r="A65" s="29" t="s">
        <v>26</v>
      </c>
      <c r="B65" s="30">
        <v>444618</v>
      </c>
      <c r="C65" s="30" t="s">
        <v>376</v>
      </c>
      <c r="D65" s="705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671"/>
      <c r="O65" s="671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671"/>
      <c r="O66" s="671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671"/>
      <c r="O67" s="671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671"/>
      <c r="O68" s="671"/>
    </row>
    <row r="69" s="1" customFormat="1" spans="1:15">
      <c r="A69" s="29" t="s">
        <v>26</v>
      </c>
      <c r="B69" s="44">
        <v>444635</v>
      </c>
      <c r="C69" s="44" t="s">
        <v>381</v>
      </c>
      <c r="D69" s="706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671"/>
      <c r="O69" s="671"/>
    </row>
    <row r="70" s="1" customFormat="1" spans="1:15">
      <c r="A70" s="29" t="s">
        <v>26</v>
      </c>
      <c r="B70" s="44">
        <v>444636</v>
      </c>
      <c r="C70" s="44" t="s">
        <v>383</v>
      </c>
      <c r="D70" s="706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671"/>
      <c r="O70" s="671"/>
    </row>
    <row r="71" s="1" customFormat="1" spans="1:15">
      <c r="A71" s="29" t="s">
        <v>26</v>
      </c>
      <c r="B71" s="30">
        <v>444724</v>
      </c>
      <c r="C71" s="30" t="s">
        <v>384</v>
      </c>
      <c r="D71" s="705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671"/>
      <c r="O71" s="671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671"/>
      <c r="O72" s="671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655"/>
      <c r="N73" s="671"/>
      <c r="O73" s="671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671"/>
      <c r="O74" s="671"/>
    </row>
    <row r="75" s="1" customFormat="1" spans="1:15">
      <c r="A75" s="29" t="s">
        <v>26</v>
      </c>
      <c r="B75" s="297">
        <v>444767</v>
      </c>
      <c r="C75" s="297" t="s">
        <v>389</v>
      </c>
      <c r="D75" s="712" t="s">
        <v>390</v>
      </c>
      <c r="E75" s="299">
        <v>42815</v>
      </c>
      <c r="F75" s="300">
        <v>42819</v>
      </c>
      <c r="G75" s="301" t="s">
        <v>28</v>
      </c>
      <c r="H75" s="302">
        <v>19000</v>
      </c>
      <c r="I75" s="77"/>
      <c r="N75" s="671"/>
      <c r="O75" s="671"/>
    </row>
    <row r="76" s="1" customFormat="1" spans="1:15">
      <c r="A76" s="29" t="s">
        <v>26</v>
      </c>
      <c r="B76" s="297">
        <v>444769</v>
      </c>
      <c r="C76" s="297" t="s">
        <v>391</v>
      </c>
      <c r="D76" s="712" t="s">
        <v>390</v>
      </c>
      <c r="E76" s="299">
        <v>42815</v>
      </c>
      <c r="F76" s="300">
        <v>42819</v>
      </c>
      <c r="G76" s="301" t="s">
        <v>28</v>
      </c>
      <c r="H76" s="302">
        <v>19000</v>
      </c>
      <c r="I76" s="77"/>
      <c r="N76" s="671"/>
      <c r="O76" s="671"/>
    </row>
    <row r="77" s="1" customFormat="1" spans="1:15">
      <c r="A77" s="29" t="s">
        <v>26</v>
      </c>
      <c r="B77" s="297">
        <v>444771</v>
      </c>
      <c r="C77" s="297" t="s">
        <v>392</v>
      </c>
      <c r="D77" s="712" t="s">
        <v>390</v>
      </c>
      <c r="E77" s="299">
        <v>42815</v>
      </c>
      <c r="F77" s="300">
        <v>42819</v>
      </c>
      <c r="G77" s="301" t="s">
        <v>28</v>
      </c>
      <c r="H77" s="302">
        <v>19000</v>
      </c>
      <c r="I77" s="77"/>
      <c r="N77" s="671"/>
      <c r="O77" s="671"/>
    </row>
    <row r="78" s="1" customFormat="1" spans="1:15">
      <c r="A78" s="29" t="s">
        <v>26</v>
      </c>
      <c r="B78" s="297">
        <v>444773</v>
      </c>
      <c r="C78" s="297" t="s">
        <v>393</v>
      </c>
      <c r="D78" s="712" t="s">
        <v>390</v>
      </c>
      <c r="E78" s="299">
        <v>42815</v>
      </c>
      <c r="F78" s="300">
        <v>42819</v>
      </c>
      <c r="G78" s="301" t="s">
        <v>28</v>
      </c>
      <c r="H78" s="302">
        <v>19000</v>
      </c>
      <c r="I78" s="77"/>
      <c r="N78" s="671"/>
      <c r="O78" s="671"/>
    </row>
    <row r="79" s="1" customFormat="1" spans="1:15">
      <c r="A79" s="29" t="s">
        <v>26</v>
      </c>
      <c r="B79" s="44">
        <v>444768</v>
      </c>
      <c r="C79" s="44" t="s">
        <v>394</v>
      </c>
      <c r="D79" s="706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695"/>
      <c r="N79" s="671"/>
      <c r="O79" s="671"/>
    </row>
    <row r="80" s="1" customFormat="1" spans="1:15">
      <c r="A80" s="29" t="s">
        <v>26</v>
      </c>
      <c r="B80" s="44">
        <v>444770</v>
      </c>
      <c r="C80" s="44" t="s">
        <v>396</v>
      </c>
      <c r="D80" s="706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671"/>
      <c r="O80" s="671"/>
    </row>
    <row r="81" s="1" customFormat="1" spans="1:15">
      <c r="A81" s="29" t="s">
        <v>26</v>
      </c>
      <c r="B81" s="44">
        <v>444772</v>
      </c>
      <c r="C81" s="44" t="s">
        <v>397</v>
      </c>
      <c r="D81" s="706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671"/>
      <c r="O81" s="671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671"/>
      <c r="O82" s="671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671"/>
      <c r="O83" s="671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671"/>
      <c r="O84" s="671"/>
    </row>
    <row r="85" s="1" customFormat="1" spans="1:15">
      <c r="A85" s="29" t="s">
        <v>26</v>
      </c>
      <c r="B85" s="30">
        <v>444874</v>
      </c>
      <c r="C85" s="30" t="s">
        <v>401</v>
      </c>
      <c r="D85" s="705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671"/>
      <c r="O85" s="671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671"/>
      <c r="O86" s="671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671"/>
      <c r="O87" s="671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671"/>
      <c r="O88" s="671"/>
    </row>
    <row r="89" s="1" customFormat="1" spans="1:15">
      <c r="A89" s="29" t="s">
        <v>26</v>
      </c>
      <c r="B89" s="30">
        <v>444892</v>
      </c>
      <c r="C89" s="30" t="s">
        <v>406</v>
      </c>
      <c r="D89" s="705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671"/>
      <c r="O89" s="671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671"/>
      <c r="O90" s="671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671"/>
      <c r="O91" s="671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671"/>
      <c r="O92" s="671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671"/>
      <c r="O93" s="671"/>
    </row>
    <row r="94" s="1" customFormat="1" spans="1:15">
      <c r="A94" s="29" t="s">
        <v>26</v>
      </c>
      <c r="B94" s="30">
        <v>444905</v>
      </c>
      <c r="C94" s="30" t="s">
        <v>412</v>
      </c>
      <c r="D94" s="705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671"/>
      <c r="O94" s="671"/>
    </row>
    <row r="95" s="1" customFormat="1" spans="1:15">
      <c r="A95" s="29" t="s">
        <v>26</v>
      </c>
      <c r="B95" s="30">
        <v>445050</v>
      </c>
      <c r="C95" s="30" t="s">
        <v>414</v>
      </c>
      <c r="D95" s="705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671"/>
      <c r="O95" s="671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671"/>
      <c r="O96" s="671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671"/>
      <c r="O97" s="671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671"/>
      <c r="O98" s="671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671"/>
      <c r="O99" s="671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671"/>
      <c r="O100" s="671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671"/>
      <c r="O101" s="671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655"/>
      <c r="N102" s="671"/>
      <c r="O102" s="671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696" t="s">
        <v>421</v>
      </c>
      <c r="N103" s="671"/>
      <c r="O103" s="671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671"/>
      <c r="O104" s="671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671"/>
      <c r="O105" s="671"/>
    </row>
    <row r="106" s="1" customFormat="1" ht="16.2" customHeight="1" spans="1:15">
      <c r="A106" s="88" t="s">
        <v>422</v>
      </c>
      <c r="B106" s="88"/>
      <c r="F106" s="89"/>
      <c r="N106" s="671"/>
      <c r="O106" s="671"/>
    </row>
    <row r="107" customFormat="1" ht="12" customHeight="1" spans="1:15">
      <c r="A107" s="174" t="s">
        <v>423</v>
      </c>
      <c r="B107" s="90"/>
      <c r="C107" s="175" t="s">
        <v>424</v>
      </c>
      <c r="D107" s="175" t="s">
        <v>424</v>
      </c>
      <c r="E107" s="175" t="s">
        <v>424</v>
      </c>
      <c r="F107" s="175" t="s">
        <v>424</v>
      </c>
      <c r="G107" s="175" t="s">
        <v>424</v>
      </c>
      <c r="H107" s="176" t="s">
        <v>90</v>
      </c>
      <c r="N107" s="671"/>
      <c r="O107" s="671"/>
    </row>
    <row r="108" customFormat="1" ht="12" customHeight="1" spans="1:15">
      <c r="A108" s="177" t="s">
        <v>425</v>
      </c>
      <c r="B108" s="177"/>
      <c r="C108" s="178" t="s">
        <v>85</v>
      </c>
      <c r="D108" s="179" t="s">
        <v>86</v>
      </c>
      <c r="E108" s="179" t="s">
        <v>87</v>
      </c>
      <c r="F108" s="179" t="s">
        <v>88</v>
      </c>
      <c r="G108" s="179" t="s">
        <v>89</v>
      </c>
      <c r="H108" s="375" t="s">
        <v>426</v>
      </c>
      <c r="N108" s="671"/>
      <c r="O108" s="671"/>
    </row>
    <row r="109" customFormat="1" ht="14.25" spans="1:15">
      <c r="A109" s="181">
        <f>H103+514870+321100+375840</f>
        <v>2306050</v>
      </c>
      <c r="B109" s="93"/>
      <c r="C109" s="181">
        <v>750212</v>
      </c>
      <c r="D109" s="181">
        <v>0</v>
      </c>
      <c r="E109" s="181">
        <v>0</v>
      </c>
      <c r="F109" s="181">
        <v>0</v>
      </c>
      <c r="G109" s="181">
        <v>0</v>
      </c>
      <c r="H109" s="376">
        <f>SUM(A109:G109)</f>
        <v>3056262</v>
      </c>
      <c r="N109" s="671"/>
      <c r="O109" s="671"/>
    </row>
    <row r="110" customFormat="1" ht="14.25" spans="14:15">
      <c r="N110" s="671"/>
      <c r="O110" s="671"/>
    </row>
    <row r="111" customFormat="1" spans="1:15">
      <c r="A111" s="96"/>
      <c r="B111" s="96"/>
      <c r="N111" s="671"/>
      <c r="O111" s="671"/>
    </row>
    <row r="163" ht="12.75" spans="14:15">
      <c r="N163" s="139"/>
      <c r="O163" s="139"/>
    </row>
    <row r="164" ht="12.75" spans="14:15">
      <c r="N164" s="139"/>
      <c r="O164" s="139"/>
    </row>
    <row r="165" ht="12.75" spans="14:15">
      <c r="N165" s="139"/>
      <c r="O165" s="139"/>
    </row>
    <row r="166" ht="12.75" spans="14:15">
      <c r="N166" s="139"/>
      <c r="O166" s="139"/>
    </row>
    <row r="167" ht="12.75" spans="14:15">
      <c r="N167" s="139"/>
      <c r="O167" s="139"/>
    </row>
    <row r="168" ht="12.75" spans="14:15">
      <c r="N168" s="139"/>
      <c r="O168" s="139"/>
    </row>
    <row r="169" ht="12.75" spans="14:15">
      <c r="N169" s="139"/>
      <c r="O169" s="139"/>
    </row>
    <row r="170" ht="12.75" spans="14:15">
      <c r="N170" s="139"/>
      <c r="O170" s="139"/>
    </row>
    <row r="171" ht="12.75" spans="14:15">
      <c r="N171" s="139"/>
      <c r="O171" s="139"/>
    </row>
    <row r="172" ht="12.75" spans="14:15">
      <c r="N172" s="139"/>
      <c r="O172" s="139"/>
    </row>
    <row r="173" ht="12.75" spans="14:15">
      <c r="N173" s="139"/>
      <c r="O173" s="139"/>
    </row>
    <row r="174" ht="12.75" spans="14:15">
      <c r="N174" s="139"/>
      <c r="O174" s="139"/>
    </row>
    <row r="175" ht="12.75" spans="14:15">
      <c r="N175" s="139"/>
      <c r="O175" s="139"/>
    </row>
    <row r="176" ht="12.75" spans="14:15">
      <c r="N176" s="139"/>
      <c r="O176" s="139"/>
    </row>
    <row r="177" ht="12.75" spans="14:15">
      <c r="N177" s="139"/>
      <c r="O177" s="139"/>
    </row>
    <row r="178" ht="12.75" spans="14:15">
      <c r="N178" s="139"/>
      <c r="O178" s="139"/>
    </row>
    <row r="179" ht="12.75" spans="14:15">
      <c r="N179" s="139"/>
      <c r="O179" s="139"/>
    </row>
    <row r="180" ht="12.75" spans="14:15">
      <c r="N180" s="139"/>
      <c r="O180" s="139"/>
    </row>
    <row r="181" ht="12.75" spans="14:15">
      <c r="N181" s="139"/>
      <c r="O181" s="139"/>
    </row>
    <row r="182" ht="12.75" spans="14:15">
      <c r="N182" s="139"/>
      <c r="O182" s="139"/>
    </row>
    <row r="183" ht="12.75" spans="14:15">
      <c r="N183" s="139"/>
      <c r="O183" s="139"/>
    </row>
    <row r="184" ht="12.75" spans="14:15">
      <c r="N184" s="139"/>
      <c r="O184" s="139"/>
    </row>
    <row r="185" ht="12.75" spans="14:15">
      <c r="N185" s="139"/>
      <c r="O185" s="139"/>
    </row>
    <row r="186" ht="12.75" spans="14:15">
      <c r="N186" s="139"/>
      <c r="O186" s="139"/>
    </row>
    <row r="187" ht="12.75" spans="14:15">
      <c r="N187" s="139"/>
      <c r="O187" s="139"/>
    </row>
    <row r="188" ht="12.75" spans="14:15">
      <c r="N188" s="139"/>
      <c r="O188" s="139"/>
    </row>
    <row r="189" ht="12.75" spans="14:15">
      <c r="N189" s="139"/>
      <c r="O189" s="139"/>
    </row>
    <row r="190" ht="12.75" spans="14:15">
      <c r="N190" s="139"/>
      <c r="O190" s="139"/>
    </row>
    <row r="191" ht="12.75" spans="14:15">
      <c r="N191" s="139"/>
      <c r="O191" s="139"/>
    </row>
    <row r="192" ht="12.75" spans="14:15">
      <c r="N192" s="139"/>
      <c r="O192" s="139"/>
    </row>
    <row r="193" ht="12.75" spans="14:15">
      <c r="N193" s="139"/>
      <c r="O193" s="139"/>
    </row>
    <row r="194" ht="12.75" spans="14:15">
      <c r="N194" s="139"/>
      <c r="O194" s="139"/>
    </row>
    <row r="195" ht="12.75" spans="14:15">
      <c r="N195" s="139"/>
      <c r="O195" s="139"/>
    </row>
    <row r="196" ht="12.75" spans="14:15">
      <c r="N196" s="139"/>
      <c r="O196" s="139"/>
    </row>
    <row r="197" ht="12.75" spans="14:15">
      <c r="N197" s="139"/>
      <c r="O197" s="139"/>
    </row>
    <row r="198" ht="12.75" spans="14:15">
      <c r="N198" s="139"/>
      <c r="O198" s="139"/>
    </row>
    <row r="199" ht="12.75" spans="14:15">
      <c r="N199" s="139"/>
      <c r="O199" s="139"/>
    </row>
    <row r="200" ht="12.75" spans="14:15">
      <c r="N200" s="139"/>
      <c r="O200" s="139"/>
    </row>
    <row r="201" ht="12.75" spans="14:15">
      <c r="N201" s="139"/>
      <c r="O201" s="139"/>
    </row>
    <row r="202" ht="12.75" spans="14:15">
      <c r="N202" s="139"/>
      <c r="O202" s="139"/>
    </row>
    <row r="203" ht="12.75" spans="14:15">
      <c r="N203" s="139"/>
      <c r="O203" s="139"/>
    </row>
    <row r="204" ht="12.75" spans="14:15">
      <c r="N204" s="139"/>
      <c r="O204" s="139"/>
    </row>
    <row r="205" ht="12.75" spans="14:15">
      <c r="N205" s="139"/>
      <c r="O205" s="139"/>
    </row>
    <row r="206" ht="12.75" spans="14:15">
      <c r="N206" s="139"/>
      <c r="O206" s="139"/>
    </row>
    <row r="207" ht="12.75" spans="14:15">
      <c r="N207" s="139"/>
      <c r="O207" s="139"/>
    </row>
    <row r="208" ht="12.75" spans="14:15">
      <c r="N208" s="139"/>
      <c r="O208" s="139"/>
    </row>
    <row r="209" ht="12.75" spans="14:15">
      <c r="N209" s="139"/>
      <c r="O209" s="139"/>
    </row>
    <row r="210" ht="12.75" spans="14:15">
      <c r="N210" s="139"/>
      <c r="O210" s="139"/>
    </row>
    <row r="211" ht="12.75" spans="14:15">
      <c r="N211" s="139"/>
      <c r="O211" s="139"/>
    </row>
    <row r="212" ht="12.75" spans="14:15">
      <c r="N212" s="139"/>
      <c r="O212" s="139"/>
    </row>
    <row r="213" ht="12.75" spans="14:15">
      <c r="N213" s="139"/>
      <c r="O213" s="139"/>
    </row>
    <row r="214" ht="12.75" spans="14:15">
      <c r="N214" s="139"/>
      <c r="O214" s="139"/>
    </row>
    <row r="215" ht="12.75" spans="14:15">
      <c r="N215" s="139"/>
      <c r="O215" s="139"/>
    </row>
    <row r="216" ht="12.75" spans="14:15">
      <c r="N216" s="139"/>
      <c r="O216" s="139"/>
    </row>
    <row r="217" ht="12.75" spans="14:15">
      <c r="N217" s="139"/>
      <c r="O217" s="139"/>
    </row>
    <row r="218" ht="12.75" spans="14:15">
      <c r="N218" s="139"/>
      <c r="O218" s="139"/>
    </row>
    <row r="219" ht="12.75" spans="14:15">
      <c r="N219" s="139"/>
      <c r="O219" s="139"/>
    </row>
    <row r="220" ht="12.75" spans="14:15">
      <c r="N220" s="139"/>
      <c r="O220" s="139"/>
    </row>
    <row r="221" ht="12.75" spans="14:15">
      <c r="N221" s="139"/>
      <c r="O221" s="139"/>
    </row>
    <row r="222" ht="12.75" spans="14:15">
      <c r="N222" s="139"/>
      <c r="O222" s="139"/>
    </row>
    <row r="223" ht="12.75" spans="14:15">
      <c r="N223" s="139"/>
      <c r="O223" s="139"/>
    </row>
    <row r="224" ht="12.75" spans="14:15">
      <c r="N224" s="139"/>
      <c r="O224" s="139"/>
    </row>
    <row r="225" ht="12.75" spans="14:15">
      <c r="N225" s="139"/>
      <c r="O225" s="139"/>
    </row>
    <row r="226" ht="12.75" spans="14:15">
      <c r="N226" s="139"/>
      <c r="O226" s="139"/>
    </row>
    <row r="227" ht="12.75" spans="14:15">
      <c r="N227" s="139"/>
      <c r="O227" s="139"/>
    </row>
    <row r="228" ht="12.75" spans="14:15">
      <c r="N228" s="139"/>
      <c r="O228" s="139"/>
    </row>
    <row r="229" ht="12.75" spans="14:15">
      <c r="N229" s="139"/>
      <c r="O229" s="139"/>
    </row>
    <row r="230" ht="12.75" spans="14:15">
      <c r="N230" s="139"/>
      <c r="O230" s="139"/>
    </row>
    <row r="231" ht="12.75" spans="14:15">
      <c r="N231" s="139"/>
      <c r="O231" s="139"/>
    </row>
    <row r="232" ht="12.75" spans="14:15">
      <c r="N232" s="139"/>
      <c r="O232" s="139"/>
    </row>
    <row r="233" ht="12.75" spans="14:15">
      <c r="N233" s="139"/>
      <c r="O233" s="139"/>
    </row>
    <row r="234" ht="12.75" spans="14:15">
      <c r="N234" s="139"/>
      <c r="O234" s="139"/>
    </row>
    <row r="235" ht="12.75" spans="14:15">
      <c r="N235" s="139"/>
      <c r="O235" s="139"/>
    </row>
    <row r="236" ht="12.75" spans="14:15">
      <c r="N236" s="139"/>
      <c r="O236" s="139"/>
    </row>
    <row r="237" ht="12.75" spans="14:15">
      <c r="N237" s="139"/>
      <c r="O237" s="139"/>
    </row>
    <row r="238" ht="12.75" spans="14:15">
      <c r="N238" s="139"/>
      <c r="O238" s="139"/>
    </row>
    <row r="239" ht="12.75" spans="14:15">
      <c r="N239" s="139"/>
      <c r="O239" s="139"/>
    </row>
    <row r="240" ht="12.75" spans="14:15">
      <c r="N240" s="139"/>
      <c r="O240" s="139"/>
    </row>
    <row r="241" ht="12.75" spans="14:15">
      <c r="N241" s="139"/>
      <c r="O241" s="139"/>
    </row>
    <row r="242" ht="12.75" spans="14:15">
      <c r="N242" s="139"/>
      <c r="O242" s="139"/>
    </row>
    <row r="243" ht="12.75" spans="14:15">
      <c r="N243" s="139"/>
      <c r="O243" s="139"/>
    </row>
    <row r="244" ht="12.75" spans="14:15">
      <c r="N244" s="139"/>
      <c r="O244" s="139"/>
    </row>
    <row r="245" ht="12.75" spans="14:15">
      <c r="N245" s="139"/>
      <c r="O245" s="139"/>
    </row>
    <row r="246" ht="12.75" spans="14:15">
      <c r="N246" s="139"/>
      <c r="O246" s="139"/>
    </row>
    <row r="247" ht="12.75" spans="14:15">
      <c r="N247" s="139"/>
      <c r="O247" s="139"/>
    </row>
    <row r="248" ht="12.75" spans="14:15">
      <c r="N248" s="139"/>
      <c r="O248" s="139"/>
    </row>
    <row r="249" ht="12.75" spans="14:15">
      <c r="N249" s="139"/>
      <c r="O249" s="139"/>
    </row>
    <row r="250" ht="12.75" spans="14:15">
      <c r="N250" s="139"/>
      <c r="O250" s="139"/>
    </row>
    <row r="251" ht="12.75" spans="14:15">
      <c r="N251" s="139"/>
      <c r="O251" s="139"/>
    </row>
    <row r="252" ht="12.75" spans="14:15">
      <c r="N252" s="139"/>
      <c r="O252" s="139"/>
    </row>
    <row r="253" ht="12.75" spans="14:15">
      <c r="N253" s="139"/>
      <c r="O253" s="139"/>
    </row>
    <row r="254" ht="12.75" spans="14:15">
      <c r="N254" s="139"/>
      <c r="O254" s="139"/>
    </row>
    <row r="255" ht="12.75" spans="14:15">
      <c r="N255" s="139"/>
      <c r="O255" s="139"/>
    </row>
    <row r="256" ht="12.75" spans="14:15">
      <c r="N256" s="139"/>
      <c r="O256" s="139"/>
    </row>
    <row r="257" ht="12.75" spans="14:15">
      <c r="N257" s="139"/>
      <c r="O257" s="139"/>
    </row>
    <row r="258" ht="12.75" spans="14:15">
      <c r="N258" s="139"/>
      <c r="O258" s="139"/>
    </row>
    <row r="259" ht="12.75" spans="14:15">
      <c r="N259" s="139"/>
      <c r="O259" s="139"/>
    </row>
    <row r="260" ht="12.75" spans="14:15">
      <c r="N260" s="139"/>
      <c r="O260" s="139"/>
    </row>
    <row r="261" ht="12.75" spans="14:15">
      <c r="N261" s="139"/>
      <c r="O261" s="139"/>
    </row>
    <row r="262" ht="12.75" spans="14:15">
      <c r="N262" s="139"/>
      <c r="O262" s="139"/>
    </row>
    <row r="263" ht="12.75" spans="14:15">
      <c r="N263" s="139"/>
      <c r="O263" s="139"/>
    </row>
    <row r="264" ht="12.75" spans="14:15">
      <c r="N264" s="139"/>
      <c r="O264" s="139"/>
    </row>
    <row r="265" ht="12.75" spans="14:15">
      <c r="N265" s="139"/>
      <c r="O265" s="139"/>
    </row>
    <row r="266" ht="12.75" spans="14:15">
      <c r="N266" s="139"/>
      <c r="O266" s="139"/>
    </row>
    <row r="267" ht="12.75" spans="14:15">
      <c r="N267" s="139"/>
      <c r="O267" s="139"/>
    </row>
    <row r="268" ht="12.75" spans="14:15">
      <c r="N268" s="139"/>
      <c r="O268" s="139"/>
    </row>
    <row r="269" ht="12.75" spans="14:15">
      <c r="N269" s="139"/>
      <c r="O269" s="139"/>
    </row>
    <row r="270" ht="12.75" spans="14:15">
      <c r="N270" s="139"/>
      <c r="O270" s="139"/>
    </row>
    <row r="271" ht="12.75" spans="14:15">
      <c r="N271" s="139"/>
      <c r="O271" s="139"/>
    </row>
    <row r="272" ht="12.75" spans="14:15">
      <c r="N272" s="139"/>
      <c r="O272" s="139"/>
    </row>
    <row r="273" ht="12.75" spans="14:15">
      <c r="N273" s="139"/>
      <c r="O273" s="139"/>
    </row>
    <row r="274" ht="12.75" spans="14:15">
      <c r="N274" s="139"/>
      <c r="O274" s="139"/>
    </row>
    <row r="275" ht="12.75" spans="14:15">
      <c r="N275" s="139"/>
      <c r="O275" s="139"/>
    </row>
    <row r="276" ht="12.75" spans="14:15">
      <c r="N276" s="139"/>
      <c r="O276" s="139"/>
    </row>
    <row r="277" ht="12.75" spans="14:15">
      <c r="N277" s="139"/>
      <c r="O277" s="139"/>
    </row>
    <row r="278" ht="12.75" spans="14:15">
      <c r="N278" s="139"/>
      <c r="O278" s="139"/>
    </row>
    <row r="279" ht="12.75" spans="14:15">
      <c r="N279" s="139"/>
      <c r="O279" s="139"/>
    </row>
    <row r="280" ht="12.75" spans="14:15">
      <c r="N280" s="139"/>
      <c r="O280" s="139"/>
    </row>
    <row r="281" ht="12.75" spans="14:15">
      <c r="N281" s="139"/>
      <c r="O281" s="139"/>
    </row>
    <row r="282" ht="12.75" spans="14:15">
      <c r="N282" s="139"/>
      <c r="O282" s="139"/>
    </row>
    <row r="283" ht="12.75" spans="14:15">
      <c r="N283" s="139"/>
      <c r="O283" s="139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103" t="s">
        <v>20</v>
      </c>
      <c r="B1" s="103" t="s">
        <v>1163</v>
      </c>
      <c r="C1" s="103" t="s">
        <v>21</v>
      </c>
      <c r="D1" s="104" t="s">
        <v>22</v>
      </c>
      <c r="E1" s="105" t="s">
        <v>23</v>
      </c>
      <c r="F1" s="106">
        <v>1</v>
      </c>
      <c r="G1" s="104" t="s">
        <v>24</v>
      </c>
      <c r="H1" s="104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297">
        <v>541874</v>
      </c>
      <c r="C18" s="297" t="s">
        <v>5106</v>
      </c>
      <c r="D18" s="298">
        <v>1429829</v>
      </c>
      <c r="E18" s="299">
        <v>43509</v>
      </c>
      <c r="F18" s="300">
        <v>43513</v>
      </c>
      <c r="G18" s="301" t="s">
        <v>28</v>
      </c>
      <c r="H18" s="302">
        <v>19200</v>
      </c>
    </row>
    <row r="19" s="1" customFormat="1" spans="1:8">
      <c r="A19" s="30" t="s">
        <v>26</v>
      </c>
      <c r="B19" s="297">
        <v>541875</v>
      </c>
      <c r="C19" s="297" t="s">
        <v>5107</v>
      </c>
      <c r="D19" s="298">
        <v>1429829</v>
      </c>
      <c r="E19" s="299">
        <v>43509</v>
      </c>
      <c r="F19" s="300">
        <v>43513</v>
      </c>
      <c r="G19" s="301" t="s">
        <v>28</v>
      </c>
      <c r="H19" s="302">
        <v>19200</v>
      </c>
    </row>
    <row r="20" s="1" customFormat="1" spans="1:8">
      <c r="A20" s="30" t="s">
        <v>26</v>
      </c>
      <c r="B20" s="297">
        <v>541876</v>
      </c>
      <c r="C20" s="297" t="s">
        <v>5108</v>
      </c>
      <c r="D20" s="298">
        <v>1429829</v>
      </c>
      <c r="E20" s="299">
        <v>43509</v>
      </c>
      <c r="F20" s="300">
        <v>43513</v>
      </c>
      <c r="G20" s="301" t="s">
        <v>28</v>
      </c>
      <c r="H20" s="302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303">
        <v>541988</v>
      </c>
      <c r="C25" s="303" t="s">
        <v>5112</v>
      </c>
      <c r="D25" s="304">
        <v>1433348</v>
      </c>
      <c r="E25" s="305">
        <v>43512</v>
      </c>
      <c r="F25" s="306">
        <v>43514</v>
      </c>
      <c r="G25" s="307" t="s">
        <v>28</v>
      </c>
      <c r="H25" s="308">
        <v>9600</v>
      </c>
    </row>
    <row r="26" s="1" customFormat="1" spans="1:8">
      <c r="A26" s="30" t="s">
        <v>26</v>
      </c>
      <c r="B26" s="303">
        <v>541989</v>
      </c>
      <c r="C26" s="303" t="s">
        <v>5113</v>
      </c>
      <c r="D26" s="304">
        <v>1433348</v>
      </c>
      <c r="E26" s="305">
        <v>43512</v>
      </c>
      <c r="F26" s="306">
        <v>43514</v>
      </c>
      <c r="G26" s="307" t="s">
        <v>28</v>
      </c>
      <c r="H26" s="308">
        <v>9600</v>
      </c>
    </row>
    <row r="27" s="1" customFormat="1" spans="1:8">
      <c r="A27" s="30" t="s">
        <v>26</v>
      </c>
      <c r="B27" s="303">
        <v>541990</v>
      </c>
      <c r="C27" s="303" t="s">
        <v>5114</v>
      </c>
      <c r="D27" s="304">
        <v>1433348</v>
      </c>
      <c r="E27" s="305">
        <v>43512</v>
      </c>
      <c r="F27" s="306">
        <v>43514</v>
      </c>
      <c r="G27" s="307" t="s">
        <v>28</v>
      </c>
      <c r="H27" s="308">
        <v>9600</v>
      </c>
    </row>
    <row r="28" s="1" customFormat="1" spans="1:8">
      <c r="A28" s="30" t="s">
        <v>26</v>
      </c>
      <c r="B28" s="303">
        <v>541991</v>
      </c>
      <c r="C28" s="303" t="s">
        <v>5115</v>
      </c>
      <c r="D28" s="304">
        <v>1433348</v>
      </c>
      <c r="E28" s="305">
        <v>43512</v>
      </c>
      <c r="F28" s="306">
        <v>43514</v>
      </c>
      <c r="G28" s="307" t="s">
        <v>28</v>
      </c>
      <c r="H28" s="308">
        <v>9600</v>
      </c>
    </row>
    <row r="29" s="1" customFormat="1" spans="1:8">
      <c r="A29" s="30" t="s">
        <v>26</v>
      </c>
      <c r="B29" s="303">
        <v>541992</v>
      </c>
      <c r="C29" s="303" t="s">
        <v>5116</v>
      </c>
      <c r="D29" s="304">
        <v>1433348</v>
      </c>
      <c r="E29" s="305">
        <v>43512</v>
      </c>
      <c r="F29" s="306">
        <v>43514</v>
      </c>
      <c r="G29" s="307" t="s">
        <v>28</v>
      </c>
      <c r="H29" s="308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297">
        <v>542271</v>
      </c>
      <c r="C60" s="297" t="s">
        <v>5140</v>
      </c>
      <c r="D60" s="298">
        <v>1413830</v>
      </c>
      <c r="E60" s="299">
        <v>43513</v>
      </c>
      <c r="F60" s="300">
        <v>43516</v>
      </c>
      <c r="G60" s="301" t="s">
        <v>28</v>
      </c>
      <c r="H60" s="302">
        <v>16800</v>
      </c>
    </row>
    <row r="61" s="1" customFormat="1" spans="1:8">
      <c r="A61" s="30" t="s">
        <v>26</v>
      </c>
      <c r="B61" s="297">
        <v>542272</v>
      </c>
      <c r="C61" s="297" t="s">
        <v>5141</v>
      </c>
      <c r="D61" s="298">
        <v>1413830</v>
      </c>
      <c r="E61" s="299">
        <v>43513</v>
      </c>
      <c r="F61" s="300">
        <v>43516</v>
      </c>
      <c r="G61" s="301" t="s">
        <v>28</v>
      </c>
      <c r="H61" s="302">
        <v>16800</v>
      </c>
    </row>
    <row r="62" s="1" customFormat="1" spans="1:8">
      <c r="A62" s="30"/>
      <c r="B62" s="273"/>
      <c r="C62" s="66"/>
      <c r="D62" s="31"/>
      <c r="E62" s="32"/>
      <c r="F62" s="33"/>
      <c r="G62" s="68"/>
      <c r="H62" s="35"/>
    </row>
    <row r="63" s="1" customFormat="1" ht="12" customHeight="1" spans="1:8">
      <c r="A63" s="294" t="s">
        <v>5142</v>
      </c>
      <c r="B63" s="154"/>
      <c r="C63" s="155"/>
      <c r="D63" s="156"/>
      <c r="E63" s="157"/>
      <c r="F63" s="158"/>
      <c r="G63" s="159"/>
      <c r="H63" s="158"/>
    </row>
    <row r="64" s="1" customFormat="1" ht="17.4" customHeight="1" spans="1:9">
      <c r="A64" s="164" t="s">
        <v>5143</v>
      </c>
      <c r="B64" s="86"/>
      <c r="C64" s="87"/>
      <c r="D64" s="81"/>
      <c r="E64" s="161"/>
      <c r="F64" s="83"/>
      <c r="G64" s="162" t="s">
        <v>80</v>
      </c>
      <c r="H64" s="163">
        <f>SUM(H2:H63)</f>
        <v>1017800</v>
      </c>
      <c r="I64" s="1" t="s">
        <v>5144</v>
      </c>
    </row>
    <row r="65" s="1" customFormat="1" ht="16.2" customHeight="1" spans="1:8">
      <c r="A65" s="98" t="s">
        <v>5145</v>
      </c>
      <c r="B65" s="172"/>
      <c r="C65" s="160"/>
      <c r="D65" s="160"/>
      <c r="E65" s="160"/>
      <c r="F65" s="173"/>
      <c r="G65" s="160"/>
      <c r="H65" s="160"/>
    </row>
    <row r="66" customFormat="1" ht="12" customHeight="1" spans="1:8">
      <c r="A66" s="174" t="s">
        <v>423</v>
      </c>
      <c r="B66" s="90"/>
      <c r="C66" s="175" t="s">
        <v>424</v>
      </c>
      <c r="D66" s="175" t="s">
        <v>424</v>
      </c>
      <c r="E66" s="175" t="s">
        <v>424</v>
      </c>
      <c r="F66" s="175" t="s">
        <v>424</v>
      </c>
      <c r="G66" s="175" t="s">
        <v>424</v>
      </c>
      <c r="H66" s="176" t="s">
        <v>5146</v>
      </c>
    </row>
    <row r="67" customFormat="1" ht="12" customHeight="1" spans="1:8">
      <c r="A67" s="177" t="s">
        <v>425</v>
      </c>
      <c r="B67" s="177"/>
      <c r="C67" s="178" t="s">
        <v>85</v>
      </c>
      <c r="D67" s="179" t="s">
        <v>86</v>
      </c>
      <c r="E67" s="179" t="s">
        <v>87</v>
      </c>
      <c r="F67" s="179" t="s">
        <v>88</v>
      </c>
      <c r="G67" s="179" t="s">
        <v>89</v>
      </c>
      <c r="H67" s="180" t="s">
        <v>5147</v>
      </c>
    </row>
    <row r="68" customFormat="1" ht="13.5" spans="1:8">
      <c r="A68" s="295">
        <f>H64+(781800-489200)+877000+66320</f>
        <v>2253720</v>
      </c>
      <c r="B68" s="93"/>
      <c r="C68" s="295">
        <f>489200</f>
        <v>489200</v>
      </c>
      <c r="D68" s="181">
        <v>0</v>
      </c>
      <c r="E68" s="181">
        <v>0</v>
      </c>
      <c r="F68" s="295">
        <f>61020</f>
        <v>61020</v>
      </c>
      <c r="G68" s="181">
        <v>0</v>
      </c>
      <c r="H68" s="182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183" t="s">
        <v>1157</v>
      </c>
    </row>
    <row r="74" customFormat="1" spans="3:4">
      <c r="C74" s="184"/>
      <c r="D74" s="184"/>
    </row>
    <row r="75" customFormat="1" ht="15.75" spans="3:3">
      <c r="C75" s="185" t="s">
        <v>1158</v>
      </c>
    </row>
    <row r="76" customFormat="1" spans="3:3">
      <c r="C76" s="186" t="s">
        <v>1207</v>
      </c>
    </row>
    <row r="77" customFormat="1" spans="3:4">
      <c r="C77" s="187" t="s">
        <v>1160</v>
      </c>
      <c r="D77" s="172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00"/>
    </row>
    <row r="5" customFormat="1" spans="1:8">
      <c r="A5" s="2"/>
      <c r="B5" s="2"/>
      <c r="C5" s="2"/>
      <c r="D5" s="2"/>
      <c r="E5" s="2"/>
      <c r="F5" s="2"/>
      <c r="H5" s="10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43525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704" t="s">
        <v>9</v>
      </c>
      <c r="D12" s="12"/>
      <c r="E12" s="10"/>
      <c r="F12" s="2"/>
    </row>
    <row r="13" customFormat="1" spans="1:6">
      <c r="A13" s="4" t="s">
        <v>10</v>
      </c>
      <c r="B13" s="4"/>
      <c r="C13" s="70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5148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spans="3:6">
      <c r="C20" s="102" t="s">
        <v>5149</v>
      </c>
      <c r="D20" s="21"/>
      <c r="E20" s="21"/>
      <c r="F20" s="2"/>
    </row>
    <row r="21" customFormat="1" ht="4.2" customHeight="1" spans="1:6">
      <c r="A21" s="2"/>
      <c r="B21" s="2"/>
      <c r="C21" s="2"/>
      <c r="D21" s="2"/>
      <c r="E21" s="23"/>
      <c r="F21" s="24"/>
    </row>
    <row r="22" customFormat="1" spans="1:8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25</v>
      </c>
    </row>
    <row r="23" s="1" customFormat="1" spans="1:8">
      <c r="A23" s="30" t="s">
        <v>26</v>
      </c>
      <c r="B23" s="30">
        <v>542401</v>
      </c>
      <c r="C23" s="30" t="s">
        <v>3448</v>
      </c>
      <c r="D23" s="31">
        <v>1440204</v>
      </c>
      <c r="E23" s="32">
        <v>43515</v>
      </c>
      <c r="F23" s="33">
        <v>43517</v>
      </c>
      <c r="G23" s="34" t="s">
        <v>28</v>
      </c>
      <c r="H23" s="35">
        <v>11200</v>
      </c>
    </row>
    <row r="24" s="1" customFormat="1" spans="1:8">
      <c r="A24" s="30" t="s">
        <v>26</v>
      </c>
      <c r="B24" s="30">
        <v>542402</v>
      </c>
      <c r="C24" s="30" t="s">
        <v>5150</v>
      </c>
      <c r="D24" s="31">
        <v>1443410</v>
      </c>
      <c r="E24" s="32">
        <v>43515</v>
      </c>
      <c r="F24" s="33">
        <v>43517</v>
      </c>
      <c r="G24" s="34" t="s">
        <v>28</v>
      </c>
      <c r="H24" s="35">
        <v>11200</v>
      </c>
    </row>
    <row r="25" s="1" customFormat="1" spans="1:8">
      <c r="A25" s="30" t="s">
        <v>26</v>
      </c>
      <c r="B25" s="30">
        <v>542451</v>
      </c>
      <c r="C25" s="30" t="s">
        <v>5151</v>
      </c>
      <c r="D25" s="31">
        <v>1423648</v>
      </c>
      <c r="E25" s="32">
        <v>43513</v>
      </c>
      <c r="F25" s="33">
        <v>43517</v>
      </c>
      <c r="G25" s="34" t="s">
        <v>28</v>
      </c>
      <c r="H25" s="35">
        <v>19200</v>
      </c>
    </row>
    <row r="26" s="1" customFormat="1" spans="1:8">
      <c r="A26" s="30" t="s">
        <v>26</v>
      </c>
      <c r="B26" s="30">
        <v>542505</v>
      </c>
      <c r="C26" s="30" t="s">
        <v>5152</v>
      </c>
      <c r="D26" s="31">
        <v>1440607</v>
      </c>
      <c r="E26" s="32">
        <v>43516</v>
      </c>
      <c r="F26" s="33">
        <v>43518</v>
      </c>
      <c r="G26" s="34" t="s">
        <v>28</v>
      </c>
      <c r="H26" s="35">
        <v>11200</v>
      </c>
    </row>
    <row r="27" s="1" customFormat="1" spans="1:8">
      <c r="A27" s="30" t="s">
        <v>26</v>
      </c>
      <c r="B27" s="59">
        <v>542506</v>
      </c>
      <c r="C27" s="59" t="s">
        <v>5153</v>
      </c>
      <c r="D27" s="60">
        <v>1447062</v>
      </c>
      <c r="E27" s="61">
        <v>43516</v>
      </c>
      <c r="F27" s="62">
        <v>43518</v>
      </c>
      <c r="G27" s="63" t="s">
        <v>28</v>
      </c>
      <c r="H27" s="64">
        <v>11200</v>
      </c>
    </row>
    <row r="28" s="1" customFormat="1" spans="1:8">
      <c r="A28" s="30" t="s">
        <v>26</v>
      </c>
      <c r="B28" s="59">
        <v>542507</v>
      </c>
      <c r="C28" s="59" t="s">
        <v>5154</v>
      </c>
      <c r="D28" s="60">
        <v>1447062</v>
      </c>
      <c r="E28" s="61">
        <v>43516</v>
      </c>
      <c r="F28" s="62">
        <v>43518</v>
      </c>
      <c r="G28" s="63" t="s">
        <v>28</v>
      </c>
      <c r="H28" s="64">
        <v>11200</v>
      </c>
    </row>
    <row r="29" s="1" customFormat="1" spans="1:8">
      <c r="A29" s="30" t="s">
        <v>26</v>
      </c>
      <c r="B29" s="51">
        <v>542509</v>
      </c>
      <c r="C29" s="51" t="s">
        <v>5155</v>
      </c>
      <c r="D29" s="52">
        <v>1409058</v>
      </c>
      <c r="E29" s="53">
        <v>43513</v>
      </c>
      <c r="F29" s="54">
        <v>43518</v>
      </c>
      <c r="G29" s="55" t="s">
        <v>28</v>
      </c>
      <c r="H29" s="56">
        <v>28000</v>
      </c>
    </row>
    <row r="30" s="1" customFormat="1" spans="1:8">
      <c r="A30" s="30" t="s">
        <v>26</v>
      </c>
      <c r="B30" s="51">
        <v>542510</v>
      </c>
      <c r="C30" s="51" t="s">
        <v>5156</v>
      </c>
      <c r="D30" s="52">
        <v>1409058</v>
      </c>
      <c r="E30" s="53">
        <v>43513</v>
      </c>
      <c r="F30" s="54">
        <v>43518</v>
      </c>
      <c r="G30" s="55" t="s">
        <v>28</v>
      </c>
      <c r="H30" s="56">
        <v>28000</v>
      </c>
    </row>
    <row r="31" s="1" customFormat="1" spans="1:8">
      <c r="A31" s="30" t="s">
        <v>26</v>
      </c>
      <c r="B31" s="59">
        <v>542511</v>
      </c>
      <c r="C31" s="59" t="s">
        <v>5157</v>
      </c>
      <c r="D31" s="60">
        <v>1419213</v>
      </c>
      <c r="E31" s="61">
        <v>43515</v>
      </c>
      <c r="F31" s="62">
        <v>43518</v>
      </c>
      <c r="G31" s="63" t="s">
        <v>28</v>
      </c>
      <c r="H31" s="64">
        <v>16800</v>
      </c>
    </row>
    <row r="32" s="1" customFormat="1" spans="1:8">
      <c r="A32" s="30" t="s">
        <v>26</v>
      </c>
      <c r="B32" s="59">
        <v>542512</v>
      </c>
      <c r="C32" s="59" t="s">
        <v>5158</v>
      </c>
      <c r="D32" s="60">
        <v>1419213</v>
      </c>
      <c r="E32" s="61">
        <v>43515</v>
      </c>
      <c r="F32" s="62">
        <v>43518</v>
      </c>
      <c r="G32" s="63" t="s">
        <v>28</v>
      </c>
      <c r="H32" s="64">
        <v>16800</v>
      </c>
    </row>
    <row r="33" s="1" customFormat="1" spans="1:8">
      <c r="A33" s="30" t="s">
        <v>26</v>
      </c>
      <c r="B33" s="30">
        <v>542514</v>
      </c>
      <c r="C33" s="30" t="s">
        <v>5159</v>
      </c>
      <c r="D33" s="31">
        <v>1446141</v>
      </c>
      <c r="E33" s="32">
        <v>43516</v>
      </c>
      <c r="F33" s="33">
        <v>43518</v>
      </c>
      <c r="G33" s="34" t="s">
        <v>28</v>
      </c>
      <c r="H33" s="35">
        <v>11200</v>
      </c>
    </row>
    <row r="34" s="1" customFormat="1" spans="1:8">
      <c r="A34" s="30" t="s">
        <v>26</v>
      </c>
      <c r="B34" s="30">
        <v>542515</v>
      </c>
      <c r="C34" s="30" t="s">
        <v>5160</v>
      </c>
      <c r="D34" s="31">
        <v>1424106</v>
      </c>
      <c r="E34" s="32">
        <v>43516</v>
      </c>
      <c r="F34" s="33">
        <v>43518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542519</v>
      </c>
      <c r="C35" s="30" t="s">
        <v>5161</v>
      </c>
      <c r="D35" s="31">
        <v>1436462</v>
      </c>
      <c r="E35" s="32">
        <v>43515</v>
      </c>
      <c r="F35" s="33">
        <v>43518</v>
      </c>
      <c r="G35" s="34" t="s">
        <v>28</v>
      </c>
      <c r="H35" s="35">
        <v>14400</v>
      </c>
    </row>
    <row r="36" s="1" customFormat="1" spans="1:8">
      <c r="A36" s="30" t="s">
        <v>26</v>
      </c>
      <c r="B36" s="30">
        <v>542654</v>
      </c>
      <c r="C36" s="30" t="s">
        <v>5162</v>
      </c>
      <c r="D36" s="31">
        <v>1415191</v>
      </c>
      <c r="E36" s="32">
        <v>43512</v>
      </c>
      <c r="F36" s="33">
        <v>43519</v>
      </c>
      <c r="G36" s="34" t="s">
        <v>28</v>
      </c>
      <c r="H36" s="35">
        <v>33600</v>
      </c>
    </row>
    <row r="37" s="1" customFormat="1" spans="1:8">
      <c r="A37" s="30" t="s">
        <v>26</v>
      </c>
      <c r="B37" s="30">
        <v>542657</v>
      </c>
      <c r="C37" s="30" t="s">
        <v>5163</v>
      </c>
      <c r="D37" s="31">
        <v>1402155</v>
      </c>
      <c r="E37" s="32">
        <v>43516</v>
      </c>
      <c r="F37" s="33">
        <v>43519</v>
      </c>
      <c r="G37" s="34" t="s">
        <v>28</v>
      </c>
      <c r="H37" s="35">
        <v>14400</v>
      </c>
    </row>
    <row r="38" s="1" customFormat="1" spans="1:8">
      <c r="A38" s="30" t="s">
        <v>26</v>
      </c>
      <c r="B38" s="30">
        <v>542658</v>
      </c>
      <c r="C38" s="30" t="s">
        <v>5164</v>
      </c>
      <c r="D38" s="31">
        <v>1439741</v>
      </c>
      <c r="E38" s="32">
        <v>43516</v>
      </c>
      <c r="F38" s="33">
        <v>43519</v>
      </c>
      <c r="G38" s="34" t="s">
        <v>28</v>
      </c>
      <c r="H38" s="35">
        <v>14400</v>
      </c>
    </row>
    <row r="39" s="1" customFormat="1" spans="1:8">
      <c r="A39" s="30" t="s">
        <v>26</v>
      </c>
      <c r="B39" s="30">
        <v>542659</v>
      </c>
      <c r="C39" s="30" t="s">
        <v>5165</v>
      </c>
      <c r="D39" s="31">
        <v>1402237</v>
      </c>
      <c r="E39" s="32">
        <v>43516</v>
      </c>
      <c r="F39" s="33">
        <v>43519</v>
      </c>
      <c r="G39" s="34" t="s">
        <v>28</v>
      </c>
      <c r="H39" s="35">
        <v>14400</v>
      </c>
    </row>
    <row r="40" s="1" customFormat="1" spans="1:8">
      <c r="A40" s="30" t="s">
        <v>26</v>
      </c>
      <c r="B40" s="30">
        <v>542660</v>
      </c>
      <c r="C40" s="30" t="s">
        <v>5166</v>
      </c>
      <c r="D40" s="31">
        <v>1402158</v>
      </c>
      <c r="E40" s="32">
        <v>43516</v>
      </c>
      <c r="F40" s="33">
        <v>43519</v>
      </c>
      <c r="G40" s="34" t="s">
        <v>28</v>
      </c>
      <c r="H40" s="35">
        <v>14400</v>
      </c>
    </row>
    <row r="41" s="1" customFormat="1" spans="1:8">
      <c r="A41" s="30" t="s">
        <v>26</v>
      </c>
      <c r="B41" s="30">
        <v>542662</v>
      </c>
      <c r="C41" s="30" t="s">
        <v>5167</v>
      </c>
      <c r="D41" s="31">
        <v>1442341</v>
      </c>
      <c r="E41" s="32">
        <v>43516</v>
      </c>
      <c r="F41" s="33">
        <v>43519</v>
      </c>
      <c r="G41" s="34" t="s">
        <v>28</v>
      </c>
      <c r="H41" s="35">
        <v>14400</v>
      </c>
    </row>
    <row r="42" s="1" customFormat="1" spans="1:8">
      <c r="A42" s="30" t="s">
        <v>26</v>
      </c>
      <c r="B42" s="30">
        <v>542682</v>
      </c>
      <c r="C42" s="30" t="s">
        <v>5168</v>
      </c>
      <c r="D42" s="31">
        <v>1440646</v>
      </c>
      <c r="E42" s="32">
        <v>43515</v>
      </c>
      <c r="F42" s="33">
        <v>43519</v>
      </c>
      <c r="G42" s="34" t="s">
        <v>28</v>
      </c>
      <c r="H42" s="35">
        <v>22400</v>
      </c>
    </row>
    <row r="43" s="1" customFormat="1" spans="1:8">
      <c r="A43" s="30" t="s">
        <v>26</v>
      </c>
      <c r="B43" s="30">
        <v>542683</v>
      </c>
      <c r="C43" s="30" t="s">
        <v>5169</v>
      </c>
      <c r="D43" s="31">
        <v>1430748</v>
      </c>
      <c r="E43" s="32">
        <v>43516</v>
      </c>
      <c r="F43" s="33">
        <v>43519</v>
      </c>
      <c r="G43" s="34" t="s">
        <v>28</v>
      </c>
      <c r="H43" s="35">
        <v>16800</v>
      </c>
    </row>
    <row r="44" s="1" customFormat="1" spans="1:8">
      <c r="A44" s="30" t="s">
        <v>26</v>
      </c>
      <c r="B44" s="51">
        <v>542684</v>
      </c>
      <c r="C44" s="51" t="s">
        <v>5170</v>
      </c>
      <c r="D44" s="52">
        <v>1443004</v>
      </c>
      <c r="E44" s="53">
        <v>43517</v>
      </c>
      <c r="F44" s="54">
        <v>43519</v>
      </c>
      <c r="G44" s="55" t="s">
        <v>28</v>
      </c>
      <c r="H44" s="56">
        <v>11200</v>
      </c>
    </row>
    <row r="45" s="1" customFormat="1" spans="1:8">
      <c r="A45" s="30" t="s">
        <v>26</v>
      </c>
      <c r="B45" s="51">
        <v>542685</v>
      </c>
      <c r="C45" s="51" t="s">
        <v>5171</v>
      </c>
      <c r="D45" s="52">
        <v>1443004</v>
      </c>
      <c r="E45" s="53">
        <v>43517</v>
      </c>
      <c r="F45" s="54">
        <v>43519</v>
      </c>
      <c r="G45" s="55" t="s">
        <v>28</v>
      </c>
      <c r="H45" s="56">
        <v>11200</v>
      </c>
    </row>
    <row r="46" s="1" customFormat="1" spans="1:8">
      <c r="A46" s="30" t="s">
        <v>26</v>
      </c>
      <c r="B46" s="30">
        <v>542698</v>
      </c>
      <c r="C46" s="30" t="s">
        <v>5172</v>
      </c>
      <c r="D46" s="31">
        <v>1437525</v>
      </c>
      <c r="E46" s="32">
        <v>43515</v>
      </c>
      <c r="F46" s="33">
        <v>43519</v>
      </c>
      <c r="G46" s="34" t="s">
        <v>28</v>
      </c>
      <c r="H46" s="35">
        <v>19200</v>
      </c>
    </row>
    <row r="47" s="1" customFormat="1" spans="1:8">
      <c r="A47" s="30" t="s">
        <v>26</v>
      </c>
      <c r="B47" s="30">
        <v>542809</v>
      </c>
      <c r="C47" s="30" t="s">
        <v>5173</v>
      </c>
      <c r="D47" s="31">
        <v>1438180</v>
      </c>
      <c r="E47" s="32">
        <v>43518</v>
      </c>
      <c r="F47" s="33">
        <v>43520</v>
      </c>
      <c r="G47" s="34" t="s">
        <v>28</v>
      </c>
      <c r="H47" s="35">
        <v>9600</v>
      </c>
    </row>
    <row r="48" s="1" customFormat="1" spans="1:8">
      <c r="A48" s="30" t="s">
        <v>26</v>
      </c>
      <c r="B48" s="30">
        <v>542817</v>
      </c>
      <c r="C48" s="30" t="s">
        <v>5174</v>
      </c>
      <c r="D48" s="31">
        <v>1423062</v>
      </c>
      <c r="E48" s="32">
        <v>43517</v>
      </c>
      <c r="F48" s="33">
        <v>43520</v>
      </c>
      <c r="G48" s="34" t="s">
        <v>28</v>
      </c>
      <c r="H48" s="35">
        <v>16800</v>
      </c>
    </row>
    <row r="49" s="1" customFormat="1" spans="1:8">
      <c r="A49" s="30" t="s">
        <v>26</v>
      </c>
      <c r="B49" s="30">
        <v>542824</v>
      </c>
      <c r="C49" s="30" t="s">
        <v>473</v>
      </c>
      <c r="D49" s="31">
        <v>1442850</v>
      </c>
      <c r="E49" s="32">
        <v>43516</v>
      </c>
      <c r="F49" s="33">
        <v>43520</v>
      </c>
      <c r="G49" s="34" t="s">
        <v>28</v>
      </c>
      <c r="H49" s="35">
        <v>22400</v>
      </c>
    </row>
    <row r="50" s="1" customFormat="1" spans="1:8">
      <c r="A50" s="30" t="s">
        <v>26</v>
      </c>
      <c r="B50" s="30">
        <v>542938</v>
      </c>
      <c r="C50" s="30" t="s">
        <v>5175</v>
      </c>
      <c r="D50" s="31">
        <v>1444623</v>
      </c>
      <c r="E50" s="32">
        <v>43517</v>
      </c>
      <c r="F50" s="33">
        <v>43521</v>
      </c>
      <c r="G50" s="34" t="s">
        <v>28</v>
      </c>
      <c r="H50" s="35">
        <v>22400</v>
      </c>
    </row>
    <row r="51" s="1" customFormat="1" spans="1:8">
      <c r="A51" s="30" t="s">
        <v>26</v>
      </c>
      <c r="B51" s="59">
        <v>542939</v>
      </c>
      <c r="C51" s="59" t="s">
        <v>5176</v>
      </c>
      <c r="D51" s="60">
        <v>1432943</v>
      </c>
      <c r="E51" s="61">
        <v>43517</v>
      </c>
      <c r="F51" s="62">
        <v>43521</v>
      </c>
      <c r="G51" s="63" t="s">
        <v>28</v>
      </c>
      <c r="H51" s="64">
        <v>22400</v>
      </c>
    </row>
    <row r="52" s="1" customFormat="1" spans="1:8">
      <c r="A52" s="30" t="s">
        <v>26</v>
      </c>
      <c r="B52" s="59">
        <v>542940</v>
      </c>
      <c r="C52" s="59" t="s">
        <v>5177</v>
      </c>
      <c r="D52" s="60">
        <v>1432943</v>
      </c>
      <c r="E52" s="61">
        <v>43517</v>
      </c>
      <c r="F52" s="62">
        <v>43521</v>
      </c>
      <c r="G52" s="63" t="s">
        <v>28</v>
      </c>
      <c r="H52" s="64">
        <v>22400</v>
      </c>
    </row>
    <row r="53" s="1" customFormat="1" spans="1:8">
      <c r="A53" s="30" t="s">
        <v>26</v>
      </c>
      <c r="B53" s="30">
        <v>542941</v>
      </c>
      <c r="C53" s="30" t="s">
        <v>5178</v>
      </c>
      <c r="D53" s="31">
        <v>1441447</v>
      </c>
      <c r="E53" s="32">
        <v>43518</v>
      </c>
      <c r="F53" s="33">
        <v>43521</v>
      </c>
      <c r="G53" s="34" t="s">
        <v>28</v>
      </c>
      <c r="H53" s="35">
        <v>16800</v>
      </c>
    </row>
    <row r="54" s="1" customFormat="1" spans="1:8">
      <c r="A54" s="30" t="s">
        <v>26</v>
      </c>
      <c r="B54" s="30">
        <v>542960</v>
      </c>
      <c r="C54" s="30" t="s">
        <v>5179</v>
      </c>
      <c r="D54" s="31">
        <v>1445678</v>
      </c>
      <c r="E54" s="32">
        <v>43520</v>
      </c>
      <c r="F54" s="33">
        <v>43521</v>
      </c>
      <c r="G54" s="34" t="s">
        <v>28</v>
      </c>
      <c r="H54" s="35">
        <v>5600</v>
      </c>
    </row>
    <row r="55" s="1" customFormat="1" spans="1:8">
      <c r="A55" s="30" t="s">
        <v>26</v>
      </c>
      <c r="B55" s="30">
        <v>542969</v>
      </c>
      <c r="C55" s="30" t="s">
        <v>5180</v>
      </c>
      <c r="D55" s="31">
        <v>1440445</v>
      </c>
      <c r="E55" s="32">
        <v>43518</v>
      </c>
      <c r="F55" s="33">
        <v>43521</v>
      </c>
      <c r="G55" s="34" t="s">
        <v>28</v>
      </c>
      <c r="H55" s="35">
        <v>14400</v>
      </c>
    </row>
    <row r="56" s="1" customFormat="1" spans="1:8">
      <c r="A56" s="30" t="s">
        <v>26</v>
      </c>
      <c r="B56" s="30">
        <v>542992</v>
      </c>
      <c r="C56" s="30" t="s">
        <v>5181</v>
      </c>
      <c r="D56" s="31">
        <v>1442242</v>
      </c>
      <c r="E56" s="32">
        <v>43519</v>
      </c>
      <c r="F56" s="33">
        <v>43521</v>
      </c>
      <c r="G56" s="34" t="s">
        <v>28</v>
      </c>
      <c r="H56" s="35">
        <v>11200</v>
      </c>
    </row>
    <row r="57" s="1" customFormat="1" spans="1:8">
      <c r="A57" s="30" t="s">
        <v>26</v>
      </c>
      <c r="B57" s="30">
        <v>543096</v>
      </c>
      <c r="C57" s="30" t="s">
        <v>2926</v>
      </c>
      <c r="D57" s="31">
        <v>1435572</v>
      </c>
      <c r="E57" s="32">
        <v>43519</v>
      </c>
      <c r="F57" s="33">
        <v>43522</v>
      </c>
      <c r="G57" s="34" t="s">
        <v>28</v>
      </c>
      <c r="H57" s="35">
        <v>16800</v>
      </c>
    </row>
    <row r="58" s="1" customFormat="1" spans="1:8">
      <c r="A58" s="30" t="s">
        <v>26</v>
      </c>
      <c r="B58" s="51">
        <v>543098</v>
      </c>
      <c r="C58" s="51" t="s">
        <v>5182</v>
      </c>
      <c r="D58" s="52">
        <v>1442347</v>
      </c>
      <c r="E58" s="53">
        <v>43519</v>
      </c>
      <c r="F58" s="54">
        <v>43522</v>
      </c>
      <c r="G58" s="55" t="s">
        <v>28</v>
      </c>
      <c r="H58" s="56">
        <v>16800</v>
      </c>
    </row>
    <row r="59" s="1" customFormat="1" spans="1:8">
      <c r="A59" s="30" t="s">
        <v>26</v>
      </c>
      <c r="B59" s="51">
        <v>543099</v>
      </c>
      <c r="C59" s="51" t="s">
        <v>5183</v>
      </c>
      <c r="D59" s="52">
        <v>1442347</v>
      </c>
      <c r="E59" s="53">
        <v>43519</v>
      </c>
      <c r="F59" s="54">
        <v>43522</v>
      </c>
      <c r="G59" s="55" t="s">
        <v>28</v>
      </c>
      <c r="H59" s="56">
        <v>16800</v>
      </c>
    </row>
    <row r="60" s="1" customFormat="1" spans="1:8">
      <c r="A60" s="30" t="s">
        <v>26</v>
      </c>
      <c r="B60" s="30">
        <v>543107</v>
      </c>
      <c r="C60" s="30" t="s">
        <v>5184</v>
      </c>
      <c r="D60" s="31">
        <v>1432365</v>
      </c>
      <c r="E60" s="32">
        <v>43520</v>
      </c>
      <c r="F60" s="33">
        <v>43522</v>
      </c>
      <c r="G60" s="34" t="s">
        <v>28</v>
      </c>
      <c r="H60" s="35">
        <v>9600</v>
      </c>
    </row>
    <row r="61" s="1" customFormat="1" spans="1:8">
      <c r="A61" s="30" t="s">
        <v>26</v>
      </c>
      <c r="B61" s="59">
        <v>543108</v>
      </c>
      <c r="C61" s="59" t="s">
        <v>5185</v>
      </c>
      <c r="D61" s="60">
        <v>1431995</v>
      </c>
      <c r="E61" s="61">
        <v>43519</v>
      </c>
      <c r="F61" s="62">
        <v>43522</v>
      </c>
      <c r="G61" s="63" t="s">
        <v>28</v>
      </c>
      <c r="H61" s="64">
        <v>14400</v>
      </c>
    </row>
    <row r="62" s="1" customFormat="1" spans="1:8">
      <c r="A62" s="30" t="s">
        <v>26</v>
      </c>
      <c r="B62" s="59">
        <v>543109</v>
      </c>
      <c r="C62" s="59" t="s">
        <v>5186</v>
      </c>
      <c r="D62" s="60">
        <v>1431995</v>
      </c>
      <c r="E62" s="61">
        <v>43519</v>
      </c>
      <c r="F62" s="62">
        <v>43522</v>
      </c>
      <c r="G62" s="63" t="s">
        <v>28</v>
      </c>
      <c r="H62" s="64">
        <v>14400</v>
      </c>
    </row>
    <row r="63" s="1" customFormat="1" spans="1:8">
      <c r="A63" s="30" t="s">
        <v>26</v>
      </c>
      <c r="B63" s="30">
        <v>543247</v>
      </c>
      <c r="C63" s="30" t="s">
        <v>5187</v>
      </c>
      <c r="D63" s="31">
        <v>1439172</v>
      </c>
      <c r="E63" s="32">
        <v>43520</v>
      </c>
      <c r="F63" s="33">
        <v>43523</v>
      </c>
      <c r="G63" s="34" t="s">
        <v>28</v>
      </c>
      <c r="H63" s="35">
        <v>14400</v>
      </c>
    </row>
    <row r="64" s="1" customFormat="1" spans="1:8">
      <c r="A64" s="30" t="s">
        <v>26</v>
      </c>
      <c r="B64" s="30">
        <v>543250</v>
      </c>
      <c r="C64" s="30" t="s">
        <v>5188</v>
      </c>
      <c r="D64" s="31">
        <v>1438159</v>
      </c>
      <c r="E64" s="32">
        <v>43519</v>
      </c>
      <c r="F64" s="33">
        <v>43523</v>
      </c>
      <c r="G64" s="34" t="s">
        <v>28</v>
      </c>
      <c r="H64" s="35">
        <v>22400</v>
      </c>
    </row>
    <row r="65" s="1" customFormat="1" spans="1:8">
      <c r="A65" s="30" t="s">
        <v>26</v>
      </c>
      <c r="B65" s="30">
        <v>543358</v>
      </c>
      <c r="C65" s="30" t="s">
        <v>5189</v>
      </c>
      <c r="D65" s="31">
        <v>1433917</v>
      </c>
      <c r="E65" s="32">
        <v>43520</v>
      </c>
      <c r="F65" s="33">
        <v>43524</v>
      </c>
      <c r="G65" s="34" t="s">
        <v>28</v>
      </c>
      <c r="H65" s="35">
        <v>19200</v>
      </c>
    </row>
    <row r="66" s="1" customFormat="1" spans="1:8">
      <c r="A66" s="30"/>
      <c r="B66" s="273"/>
      <c r="C66" s="66"/>
      <c r="D66" s="31"/>
      <c r="E66" s="32"/>
      <c r="F66" s="33"/>
      <c r="G66" s="68"/>
      <c r="H66" s="35"/>
    </row>
    <row r="67" s="1" customFormat="1" ht="12" customHeight="1" spans="1:8">
      <c r="A67" s="294" t="s">
        <v>5142</v>
      </c>
      <c r="B67" s="154"/>
      <c r="C67" s="155"/>
      <c r="D67" s="156"/>
      <c r="E67" s="157"/>
      <c r="F67" s="158"/>
      <c r="G67" s="159"/>
      <c r="H67" s="158"/>
    </row>
    <row r="68" s="1" customFormat="1" ht="17.4" customHeight="1" spans="1:9">
      <c r="A68" s="164" t="s">
        <v>5190</v>
      </c>
      <c r="B68" s="86"/>
      <c r="C68" s="87"/>
      <c r="D68" s="81"/>
      <c r="E68" s="161"/>
      <c r="F68" s="83"/>
      <c r="G68" s="162" t="s">
        <v>80</v>
      </c>
      <c r="H68" s="163">
        <f>SUM(H23:H67)</f>
        <v>696800</v>
      </c>
      <c r="I68" s="296" t="s">
        <v>5191</v>
      </c>
    </row>
    <row r="69" s="1" customFormat="1" ht="16.2" customHeight="1" spans="1:8">
      <c r="A69" s="98" t="s">
        <v>5192</v>
      </c>
      <c r="B69" s="172"/>
      <c r="C69" s="160"/>
      <c r="D69" s="160"/>
      <c r="E69" s="160"/>
      <c r="F69" s="173"/>
      <c r="G69" s="160"/>
      <c r="H69" s="160"/>
    </row>
    <row r="70" customFormat="1" ht="12" customHeight="1" spans="1:8">
      <c r="A70" s="174" t="s">
        <v>423</v>
      </c>
      <c r="B70" s="90"/>
      <c r="C70" s="175" t="s">
        <v>424</v>
      </c>
      <c r="D70" s="175" t="s">
        <v>424</v>
      </c>
      <c r="E70" s="175" t="s">
        <v>424</v>
      </c>
      <c r="F70" s="175" t="s">
        <v>424</v>
      </c>
      <c r="G70" s="175" t="s">
        <v>424</v>
      </c>
      <c r="H70" s="176" t="s">
        <v>5146</v>
      </c>
    </row>
    <row r="71" customFormat="1" ht="12" customHeight="1" spans="1:8">
      <c r="A71" s="177" t="s">
        <v>425</v>
      </c>
      <c r="B71" s="177"/>
      <c r="C71" s="178" t="s">
        <v>85</v>
      </c>
      <c r="D71" s="179" t="s">
        <v>86</v>
      </c>
      <c r="E71" s="179" t="s">
        <v>87</v>
      </c>
      <c r="F71" s="179" t="s">
        <v>88</v>
      </c>
      <c r="G71" s="179" t="s">
        <v>89</v>
      </c>
      <c r="H71" s="180" t="s">
        <v>5147</v>
      </c>
    </row>
    <row r="72" customFormat="1" ht="13.5" spans="1:8">
      <c r="A72" s="295">
        <f>H68</f>
        <v>696800</v>
      </c>
      <c r="B72" s="93"/>
      <c r="C72" s="181">
        <v>0</v>
      </c>
      <c r="D72" s="181">
        <v>0</v>
      </c>
      <c r="E72" s="181">
        <v>0</v>
      </c>
      <c r="F72" s="295">
        <f>61020</f>
        <v>61020</v>
      </c>
      <c r="G72" s="181">
        <v>0</v>
      </c>
      <c r="H72" s="182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96"/>
      <c r="B76" s="96"/>
    </row>
    <row r="77" customFormat="1" ht="15.75" spans="1:1">
      <c r="A77" s="183" t="s">
        <v>1157</v>
      </c>
    </row>
    <row r="78" customFormat="1" spans="3:4">
      <c r="C78" s="184"/>
      <c r="D78" s="184"/>
    </row>
    <row r="79" customFormat="1" ht="15.75" spans="3:3">
      <c r="C79" s="185" t="s">
        <v>1158</v>
      </c>
    </row>
    <row r="80" customFormat="1" spans="3:3">
      <c r="C80" s="186" t="s">
        <v>1207</v>
      </c>
    </row>
    <row r="81" customFormat="1" spans="3:4">
      <c r="C81" s="187" t="s">
        <v>1160</v>
      </c>
      <c r="D81" s="172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opLeftCell="B1" workbookViewId="0">
      <selection activeCell="L33" sqref="L33"/>
    </sheetView>
  </sheetViews>
  <sheetFormatPr defaultColWidth="9.14285714285714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33.7142857142857" customWidth="1"/>
    <col min="14" max="15" width="9.14285714285714" style="99"/>
  </cols>
  <sheetData>
    <row r="1" spans="1:15">
      <c r="A1" s="2"/>
      <c r="B1" s="2"/>
      <c r="C1" s="2"/>
      <c r="D1" s="2"/>
      <c r="E1" s="2"/>
      <c r="F1" s="2"/>
      <c r="N1" s="138"/>
      <c r="O1" s="138"/>
    </row>
    <row r="2" spans="1:15">
      <c r="A2" s="2"/>
      <c r="B2" s="2"/>
      <c r="C2" s="2"/>
      <c r="D2" s="2"/>
      <c r="E2" s="2"/>
      <c r="F2" s="2"/>
      <c r="N2" s="139"/>
      <c r="O2" s="139"/>
    </row>
    <row r="3" spans="1:15">
      <c r="A3" s="2"/>
      <c r="B3" s="2"/>
      <c r="C3" s="2"/>
      <c r="D3" s="2"/>
      <c r="E3" s="2"/>
      <c r="F3" s="2"/>
      <c r="N3" s="139"/>
      <c r="O3" s="139"/>
    </row>
    <row r="4" spans="1:15">
      <c r="A4" s="2"/>
      <c r="B4" s="2"/>
      <c r="C4" s="2"/>
      <c r="D4" s="2"/>
      <c r="E4" s="2"/>
      <c r="F4" s="2"/>
      <c r="H4" s="100"/>
      <c r="N4" s="139"/>
      <c r="O4" s="139"/>
    </row>
    <row r="5" spans="1:15">
      <c r="A5" s="2"/>
      <c r="B5" s="2"/>
      <c r="C5" s="2"/>
      <c r="D5" s="2"/>
      <c r="E5" s="2"/>
      <c r="F5" s="2"/>
      <c r="H5" s="101"/>
      <c r="N5" s="139"/>
      <c r="O5" s="139"/>
    </row>
    <row r="6" spans="1:15">
      <c r="A6" s="2"/>
      <c r="B6" s="2"/>
      <c r="C6" s="2"/>
      <c r="D6" s="2"/>
      <c r="E6" s="2"/>
      <c r="F6" s="2"/>
      <c r="N6" s="139"/>
      <c r="O6" s="139"/>
    </row>
    <row r="7" ht="15.75" spans="1:15">
      <c r="A7" s="2"/>
      <c r="B7" s="2"/>
      <c r="C7" s="2"/>
      <c r="D7" s="2"/>
      <c r="E7" s="2"/>
      <c r="F7" s="2"/>
      <c r="G7" s="3"/>
      <c r="H7" s="3"/>
      <c r="N7" s="139"/>
      <c r="O7" s="139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43545</v>
      </c>
      <c r="N8" s="139"/>
      <c r="O8" s="139"/>
    </row>
    <row r="9" spans="1:15">
      <c r="A9" s="4" t="s">
        <v>3</v>
      </c>
      <c r="B9" s="4"/>
      <c r="C9" s="8" t="s">
        <v>4</v>
      </c>
      <c r="D9" s="8"/>
      <c r="E9" s="8"/>
      <c r="F9" s="2"/>
      <c r="N9" s="139"/>
      <c r="O9" s="139"/>
    </row>
    <row r="10" ht="25.5" spans="1:15">
      <c r="A10" s="4"/>
      <c r="B10" s="4"/>
      <c r="C10" s="8" t="s">
        <v>5</v>
      </c>
      <c r="D10" s="8"/>
      <c r="E10" s="8"/>
      <c r="F10" s="2"/>
      <c r="N10" s="139"/>
      <c r="O10" s="139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139"/>
      <c r="O11" s="139"/>
    </row>
    <row r="12" spans="1:15">
      <c r="A12" s="4" t="s">
        <v>8</v>
      </c>
      <c r="B12" s="4"/>
      <c r="C12" s="704" t="s">
        <v>9</v>
      </c>
      <c r="D12" s="12"/>
      <c r="E12" s="10"/>
      <c r="F12" s="2"/>
      <c r="N12" s="139"/>
      <c r="O12" s="139"/>
    </row>
    <row r="13" spans="1:15">
      <c r="A13" s="4" t="s">
        <v>10</v>
      </c>
      <c r="B13" s="4"/>
      <c r="C13" s="704" t="s">
        <v>11</v>
      </c>
      <c r="D13" s="12"/>
      <c r="E13" s="10"/>
      <c r="F13" s="2"/>
      <c r="N13" s="139"/>
      <c r="O13" s="139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139"/>
      <c r="O14" s="139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139"/>
      <c r="O15" s="139"/>
    </row>
    <row r="16" spans="1:15">
      <c r="A16" s="4"/>
      <c r="B16" s="4"/>
      <c r="C16" s="16"/>
      <c r="D16" s="17"/>
      <c r="E16" s="17"/>
      <c r="F16" s="2"/>
      <c r="N16" s="139"/>
      <c r="O16" s="139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139"/>
      <c r="O17" s="139"/>
    </row>
    <row r="18" spans="3:15">
      <c r="C18" s="20" t="s">
        <v>18</v>
      </c>
      <c r="D18" s="21"/>
      <c r="E18" s="21"/>
      <c r="F18" s="2"/>
      <c r="N18" s="139"/>
      <c r="O18" s="139"/>
    </row>
    <row r="19" spans="3:15">
      <c r="C19" s="22" t="s">
        <v>19</v>
      </c>
      <c r="D19" s="21"/>
      <c r="E19" s="21"/>
      <c r="F19" s="2"/>
      <c r="N19" s="139"/>
      <c r="O19" s="139"/>
    </row>
    <row r="20" spans="3:15">
      <c r="C20" s="102" t="s">
        <v>5149</v>
      </c>
      <c r="D20" s="21"/>
      <c r="E20" s="21"/>
      <c r="F20" s="2"/>
      <c r="N20" s="139"/>
      <c r="O20" s="139"/>
    </row>
    <row r="21" spans="1:15">
      <c r="A21" s="2"/>
      <c r="B21" s="2"/>
      <c r="C21" s="2"/>
      <c r="D21" s="2"/>
      <c r="E21" s="23"/>
      <c r="F21" s="24"/>
      <c r="N21" s="139"/>
      <c r="O21" s="139"/>
    </row>
    <row r="22" spans="1:15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  <c r="N22" s="139"/>
      <c r="O22" s="139"/>
    </row>
    <row r="23" spans="1:15">
      <c r="A23" s="30" t="s">
        <v>26</v>
      </c>
      <c r="B23" s="30">
        <v>543358</v>
      </c>
      <c r="C23" s="30" t="s">
        <v>5189</v>
      </c>
      <c r="D23" s="31">
        <v>1433917</v>
      </c>
      <c r="E23" s="32">
        <v>43520</v>
      </c>
      <c r="F23" s="33">
        <v>43524</v>
      </c>
      <c r="G23" s="34" t="s">
        <v>28</v>
      </c>
      <c r="H23" s="35"/>
      <c r="I23" s="172"/>
      <c r="L23" s="140"/>
      <c r="N23" s="139"/>
      <c r="O23" s="139"/>
    </row>
    <row r="24" spans="1:15">
      <c r="A24" s="30" t="s">
        <v>26</v>
      </c>
      <c r="B24" s="59">
        <v>543565</v>
      </c>
      <c r="C24" s="59" t="s">
        <v>5193</v>
      </c>
      <c r="D24" s="60">
        <v>1445286</v>
      </c>
      <c r="E24" s="61">
        <v>43517</v>
      </c>
      <c r="F24" s="62">
        <v>43525</v>
      </c>
      <c r="G24" s="63" t="s">
        <v>28</v>
      </c>
      <c r="H24" s="64">
        <v>44800</v>
      </c>
      <c r="N24" s="139"/>
      <c r="O24" s="139"/>
    </row>
    <row r="25" spans="1:15">
      <c r="A25" s="30" t="s">
        <v>26</v>
      </c>
      <c r="B25" s="59">
        <v>543566</v>
      </c>
      <c r="C25" s="59" t="s">
        <v>5194</v>
      </c>
      <c r="D25" s="60">
        <v>1445286</v>
      </c>
      <c r="E25" s="61">
        <v>43517</v>
      </c>
      <c r="F25" s="62">
        <v>43525</v>
      </c>
      <c r="G25" s="63" t="s">
        <v>28</v>
      </c>
      <c r="H25" s="64">
        <v>44800</v>
      </c>
      <c r="N25" s="139"/>
      <c r="O25" s="139"/>
    </row>
    <row r="26" spans="1:15">
      <c r="A26" s="30" t="s">
        <v>26</v>
      </c>
      <c r="B26" s="30">
        <v>543722</v>
      </c>
      <c r="C26" s="30" t="s">
        <v>5195</v>
      </c>
      <c r="D26" s="31">
        <v>1441482</v>
      </c>
      <c r="E26" s="32">
        <v>43522</v>
      </c>
      <c r="F26" s="33">
        <v>43526</v>
      </c>
      <c r="G26" s="34" t="s">
        <v>28</v>
      </c>
      <c r="H26" s="35">
        <v>21800</v>
      </c>
      <c r="N26" s="139"/>
      <c r="O26" s="139"/>
    </row>
    <row r="27" spans="1:15">
      <c r="A27" s="30" t="s">
        <v>26</v>
      </c>
      <c r="B27" s="51">
        <v>543862</v>
      </c>
      <c r="C27" s="51" t="s">
        <v>5196</v>
      </c>
      <c r="D27" s="52">
        <v>1436865</v>
      </c>
      <c r="E27" s="53">
        <v>43525</v>
      </c>
      <c r="F27" s="54">
        <v>43527</v>
      </c>
      <c r="G27" s="55" t="s">
        <v>28</v>
      </c>
      <c r="H27" s="56">
        <v>8400</v>
      </c>
      <c r="N27" s="139"/>
      <c r="O27" s="139"/>
    </row>
    <row r="28" spans="1:15">
      <c r="A28" s="30" t="s">
        <v>26</v>
      </c>
      <c r="B28" s="51">
        <v>543863</v>
      </c>
      <c r="C28" s="51" t="s">
        <v>5197</v>
      </c>
      <c r="D28" s="52">
        <v>1436865</v>
      </c>
      <c r="E28" s="53">
        <v>43525</v>
      </c>
      <c r="F28" s="54">
        <v>43527</v>
      </c>
      <c r="G28" s="55" t="s">
        <v>28</v>
      </c>
      <c r="H28" s="56">
        <v>8400</v>
      </c>
      <c r="N28" s="139"/>
      <c r="O28" s="139"/>
    </row>
    <row r="29" spans="1:15">
      <c r="A29" s="30" t="s">
        <v>26</v>
      </c>
      <c r="B29" s="30">
        <v>543875</v>
      </c>
      <c r="C29" s="30" t="s">
        <v>1763</v>
      </c>
      <c r="D29" s="31">
        <v>1429257</v>
      </c>
      <c r="E29" s="32">
        <v>43524</v>
      </c>
      <c r="F29" s="33">
        <v>43527</v>
      </c>
      <c r="G29" s="34" t="s">
        <v>28</v>
      </c>
      <c r="H29" s="35">
        <v>15600</v>
      </c>
      <c r="N29" s="139"/>
      <c r="O29" s="139"/>
    </row>
    <row r="30" spans="1:15">
      <c r="A30" s="30" t="s">
        <v>26</v>
      </c>
      <c r="B30" s="30">
        <v>543876</v>
      </c>
      <c r="C30" s="30" t="s">
        <v>5198</v>
      </c>
      <c r="D30" s="31">
        <v>1427803</v>
      </c>
      <c r="E30" s="32">
        <v>43524</v>
      </c>
      <c r="F30" s="33">
        <v>43527</v>
      </c>
      <c r="G30" s="34" t="s">
        <v>28</v>
      </c>
      <c r="H30" s="35">
        <v>15600</v>
      </c>
      <c r="N30" s="139"/>
      <c r="O30" s="139"/>
    </row>
    <row r="31" spans="1:15">
      <c r="A31" s="30" t="s">
        <v>26</v>
      </c>
      <c r="B31" s="59">
        <v>543885</v>
      </c>
      <c r="C31" s="59" t="s">
        <v>5199</v>
      </c>
      <c r="D31" s="60">
        <v>1433121</v>
      </c>
      <c r="E31" s="61">
        <v>43525</v>
      </c>
      <c r="F31" s="62">
        <v>43527</v>
      </c>
      <c r="G31" s="63" t="s">
        <v>28</v>
      </c>
      <c r="H31" s="64">
        <v>10000</v>
      </c>
      <c r="N31" s="139"/>
      <c r="O31" s="139"/>
    </row>
    <row r="32" spans="1:15">
      <c r="A32" s="30" t="s">
        <v>26</v>
      </c>
      <c r="B32" s="59">
        <v>543886</v>
      </c>
      <c r="C32" s="59" t="s">
        <v>738</v>
      </c>
      <c r="D32" s="60">
        <v>1433121</v>
      </c>
      <c r="E32" s="61">
        <v>43525</v>
      </c>
      <c r="F32" s="62">
        <v>43527</v>
      </c>
      <c r="G32" s="63" t="s">
        <v>28</v>
      </c>
      <c r="H32" s="64">
        <v>10000</v>
      </c>
      <c r="N32" s="139"/>
      <c r="O32" s="139"/>
    </row>
    <row r="33" spans="1:15">
      <c r="A33" s="30" t="s">
        <v>26</v>
      </c>
      <c r="B33" s="59">
        <v>543887</v>
      </c>
      <c r="C33" s="59" t="s">
        <v>5200</v>
      </c>
      <c r="D33" s="60">
        <v>1433121</v>
      </c>
      <c r="E33" s="61">
        <v>43525</v>
      </c>
      <c r="F33" s="62">
        <v>43527</v>
      </c>
      <c r="G33" s="63" t="s">
        <v>28</v>
      </c>
      <c r="H33" s="64">
        <v>10000</v>
      </c>
      <c r="N33" s="139"/>
      <c r="O33" s="139"/>
    </row>
    <row r="34" spans="1:15">
      <c r="A34" s="30" t="s">
        <v>26</v>
      </c>
      <c r="B34" s="51">
        <v>543889</v>
      </c>
      <c r="C34" s="51" t="s">
        <v>5201</v>
      </c>
      <c r="D34" s="52">
        <v>1447310</v>
      </c>
      <c r="E34" s="53">
        <v>43524</v>
      </c>
      <c r="F34" s="54">
        <v>43527</v>
      </c>
      <c r="G34" s="55" t="s">
        <v>28</v>
      </c>
      <c r="H34" s="56">
        <v>13200</v>
      </c>
      <c r="N34" s="139"/>
      <c r="O34" s="139"/>
    </row>
    <row r="35" spans="1:15">
      <c r="A35" s="30" t="s">
        <v>26</v>
      </c>
      <c r="B35" s="51">
        <v>543890</v>
      </c>
      <c r="C35" s="51" t="s">
        <v>5202</v>
      </c>
      <c r="D35" s="52">
        <v>1447310</v>
      </c>
      <c r="E35" s="53">
        <v>43524</v>
      </c>
      <c r="F35" s="54">
        <v>43527</v>
      </c>
      <c r="G35" s="55" t="s">
        <v>28</v>
      </c>
      <c r="H35" s="56">
        <v>13200</v>
      </c>
      <c r="N35" s="139"/>
      <c r="O35" s="139"/>
    </row>
    <row r="36" spans="1:15">
      <c r="A36" s="30" t="s">
        <v>26</v>
      </c>
      <c r="B36" s="30">
        <v>543891</v>
      </c>
      <c r="C36" s="30" t="s">
        <v>5203</v>
      </c>
      <c r="D36" s="31">
        <v>1446084</v>
      </c>
      <c r="E36" s="32">
        <v>43523</v>
      </c>
      <c r="F36" s="33">
        <v>43527</v>
      </c>
      <c r="G36" s="34" t="s">
        <v>28</v>
      </c>
      <c r="H36" s="35">
        <v>21200</v>
      </c>
      <c r="N36" s="139"/>
      <c r="O36" s="139"/>
    </row>
    <row r="37" spans="1:15">
      <c r="A37" s="30" t="s">
        <v>26</v>
      </c>
      <c r="B37" s="59">
        <v>544015</v>
      </c>
      <c r="C37" s="59" t="s">
        <v>5204</v>
      </c>
      <c r="D37" s="60">
        <v>1434173</v>
      </c>
      <c r="E37" s="61">
        <v>43526</v>
      </c>
      <c r="F37" s="62">
        <v>43528</v>
      </c>
      <c r="G37" s="63" t="s">
        <v>28</v>
      </c>
      <c r="H37" s="64">
        <v>8400</v>
      </c>
      <c r="N37" s="139"/>
      <c r="O37" s="139"/>
    </row>
    <row r="38" spans="1:15">
      <c r="A38" s="30" t="s">
        <v>26</v>
      </c>
      <c r="B38" s="59">
        <v>544016</v>
      </c>
      <c r="C38" s="59" t="s">
        <v>5205</v>
      </c>
      <c r="D38" s="60">
        <v>1434173</v>
      </c>
      <c r="E38" s="61">
        <v>43526</v>
      </c>
      <c r="F38" s="62">
        <v>43528</v>
      </c>
      <c r="G38" s="63" t="s">
        <v>28</v>
      </c>
      <c r="H38" s="64">
        <v>8400</v>
      </c>
      <c r="N38" s="139"/>
      <c r="O38" s="139"/>
    </row>
    <row r="39" spans="1:15">
      <c r="A39" s="30" t="s">
        <v>26</v>
      </c>
      <c r="B39" s="30">
        <v>544019</v>
      </c>
      <c r="C39" s="30" t="s">
        <v>5206</v>
      </c>
      <c r="D39" s="31">
        <v>1449704</v>
      </c>
      <c r="E39" s="32">
        <v>43526</v>
      </c>
      <c r="F39" s="33">
        <v>43528</v>
      </c>
      <c r="G39" s="34" t="s">
        <v>28</v>
      </c>
      <c r="H39" s="35">
        <v>8400</v>
      </c>
      <c r="N39" s="139"/>
      <c r="O39" s="139"/>
    </row>
    <row r="40" spans="1:15">
      <c r="A40" s="30" t="s">
        <v>26</v>
      </c>
      <c r="B40" s="30">
        <v>544020</v>
      </c>
      <c r="C40" s="30" t="s">
        <v>4858</v>
      </c>
      <c r="D40" s="31">
        <v>1420909</v>
      </c>
      <c r="E40" s="32">
        <v>43526</v>
      </c>
      <c r="F40" s="33">
        <v>43528</v>
      </c>
      <c r="G40" s="34" t="s">
        <v>28</v>
      </c>
      <c r="H40" s="35">
        <v>8400</v>
      </c>
      <c r="N40" s="139"/>
      <c r="O40" s="139"/>
    </row>
    <row r="41" spans="1:15">
      <c r="A41" s="30" t="s">
        <v>26</v>
      </c>
      <c r="B41" s="51">
        <v>544021</v>
      </c>
      <c r="C41" s="51" t="s">
        <v>5207</v>
      </c>
      <c r="D41" s="52">
        <v>1439950</v>
      </c>
      <c r="E41" s="53">
        <v>43523</v>
      </c>
      <c r="F41" s="54">
        <v>43528</v>
      </c>
      <c r="G41" s="55" t="s">
        <v>28</v>
      </c>
      <c r="H41" s="56">
        <v>22200</v>
      </c>
      <c r="N41" s="139"/>
      <c r="O41" s="139"/>
    </row>
    <row r="42" spans="1:15">
      <c r="A42" s="30" t="s">
        <v>26</v>
      </c>
      <c r="B42" s="51">
        <v>544022</v>
      </c>
      <c r="C42" s="51" t="s">
        <v>817</v>
      </c>
      <c r="D42" s="52">
        <v>1439950</v>
      </c>
      <c r="E42" s="53">
        <v>43523</v>
      </c>
      <c r="F42" s="54">
        <v>43528</v>
      </c>
      <c r="G42" s="55" t="s">
        <v>28</v>
      </c>
      <c r="H42" s="56">
        <v>22200</v>
      </c>
      <c r="N42" s="139"/>
      <c r="O42" s="139"/>
    </row>
    <row r="43" spans="1:15">
      <c r="A43" s="30" t="s">
        <v>26</v>
      </c>
      <c r="B43" s="51">
        <v>544023</v>
      </c>
      <c r="C43" s="51" t="s">
        <v>5208</v>
      </c>
      <c r="D43" s="52">
        <v>1439950</v>
      </c>
      <c r="E43" s="53">
        <v>43523</v>
      </c>
      <c r="F43" s="54">
        <v>43528</v>
      </c>
      <c r="G43" s="55" t="s">
        <v>28</v>
      </c>
      <c r="H43" s="56">
        <v>22200</v>
      </c>
      <c r="N43" s="139"/>
      <c r="O43" s="139"/>
    </row>
    <row r="44" spans="1:15">
      <c r="A44" s="30" t="s">
        <v>26</v>
      </c>
      <c r="B44" s="30">
        <v>544100</v>
      </c>
      <c r="C44" s="30" t="s">
        <v>5209</v>
      </c>
      <c r="D44" s="31">
        <v>1419706</v>
      </c>
      <c r="E44" s="32">
        <v>43526</v>
      </c>
      <c r="F44" s="33">
        <v>43528</v>
      </c>
      <c r="G44" s="34" t="s">
        <v>28</v>
      </c>
      <c r="H44" s="35">
        <v>12600</v>
      </c>
      <c r="N44" s="139"/>
      <c r="O44" s="139"/>
    </row>
    <row r="45" spans="1:15">
      <c r="A45" s="30" t="s">
        <v>26</v>
      </c>
      <c r="B45" s="59">
        <v>544120</v>
      </c>
      <c r="C45" s="59" t="s">
        <v>5210</v>
      </c>
      <c r="D45" s="60">
        <v>1430984</v>
      </c>
      <c r="E45" s="61">
        <v>43526</v>
      </c>
      <c r="F45" s="62">
        <v>43529</v>
      </c>
      <c r="G45" s="63" t="s">
        <v>28</v>
      </c>
      <c r="H45" s="64">
        <v>15000</v>
      </c>
      <c r="N45" s="139"/>
      <c r="O45" s="139"/>
    </row>
    <row r="46" spans="1:15">
      <c r="A46" s="30" t="s">
        <v>26</v>
      </c>
      <c r="B46" s="59">
        <v>544121</v>
      </c>
      <c r="C46" s="59" t="s">
        <v>5211</v>
      </c>
      <c r="D46" s="60">
        <v>1430984</v>
      </c>
      <c r="E46" s="61">
        <v>43526</v>
      </c>
      <c r="F46" s="62">
        <v>43529</v>
      </c>
      <c r="G46" s="63" t="s">
        <v>28</v>
      </c>
      <c r="H46" s="64">
        <v>15000</v>
      </c>
      <c r="N46" s="139"/>
      <c r="O46" s="139"/>
    </row>
    <row r="47" spans="1:15">
      <c r="A47" s="30" t="s">
        <v>26</v>
      </c>
      <c r="B47" s="30">
        <v>544130</v>
      </c>
      <c r="C47" s="30" t="s">
        <v>5212</v>
      </c>
      <c r="D47" s="31">
        <v>1419848</v>
      </c>
      <c r="E47" s="32">
        <v>43526</v>
      </c>
      <c r="F47" s="33">
        <v>43529</v>
      </c>
      <c r="G47" s="34" t="s">
        <v>28</v>
      </c>
      <c r="H47" s="35">
        <v>12600</v>
      </c>
      <c r="N47" s="139"/>
      <c r="O47" s="139"/>
    </row>
    <row r="48" spans="1:15">
      <c r="A48" s="30" t="s">
        <v>26</v>
      </c>
      <c r="B48" s="30">
        <v>544131</v>
      </c>
      <c r="C48" s="30" t="s">
        <v>5213</v>
      </c>
      <c r="D48" s="31">
        <v>1433039</v>
      </c>
      <c r="E48" s="32">
        <v>43526</v>
      </c>
      <c r="F48" s="33">
        <v>43529</v>
      </c>
      <c r="G48" s="34" t="s">
        <v>28</v>
      </c>
      <c r="H48" s="35">
        <v>12600</v>
      </c>
      <c r="N48" s="139"/>
      <c r="O48" s="139"/>
    </row>
    <row r="49" spans="1:15">
      <c r="A49" s="30" t="s">
        <v>26</v>
      </c>
      <c r="B49" s="30">
        <v>544132</v>
      </c>
      <c r="C49" s="30" t="s">
        <v>5214</v>
      </c>
      <c r="D49" s="31">
        <v>1448556</v>
      </c>
      <c r="E49" s="32">
        <v>43527</v>
      </c>
      <c r="F49" s="33">
        <v>43529</v>
      </c>
      <c r="G49" s="34" t="s">
        <v>28</v>
      </c>
      <c r="H49" s="35">
        <v>8400</v>
      </c>
      <c r="N49" s="139"/>
      <c r="O49" s="139"/>
    </row>
    <row r="50" spans="1:15">
      <c r="A50" s="30" t="s">
        <v>26</v>
      </c>
      <c r="B50" s="51">
        <v>544133</v>
      </c>
      <c r="C50" s="51" t="s">
        <v>5215</v>
      </c>
      <c r="D50" s="52">
        <v>1440844</v>
      </c>
      <c r="E50" s="53">
        <v>43525</v>
      </c>
      <c r="F50" s="54">
        <v>43529</v>
      </c>
      <c r="G50" s="55" t="s">
        <v>28</v>
      </c>
      <c r="H50" s="56">
        <v>16800</v>
      </c>
      <c r="N50" s="139"/>
      <c r="O50" s="139"/>
    </row>
    <row r="51" spans="1:15">
      <c r="A51" s="30" t="s">
        <v>26</v>
      </c>
      <c r="B51" s="51">
        <v>544134</v>
      </c>
      <c r="C51" s="51" t="s">
        <v>5216</v>
      </c>
      <c r="D51" s="52">
        <v>1440844</v>
      </c>
      <c r="E51" s="53">
        <v>43525</v>
      </c>
      <c r="F51" s="54">
        <v>43529</v>
      </c>
      <c r="G51" s="55" t="s">
        <v>28</v>
      </c>
      <c r="H51" s="56">
        <v>16800</v>
      </c>
      <c r="N51" s="139"/>
      <c r="O51" s="139"/>
    </row>
    <row r="52" spans="1:15">
      <c r="A52" s="30" t="s">
        <v>26</v>
      </c>
      <c r="B52" s="59">
        <v>544267</v>
      </c>
      <c r="C52" s="59" t="s">
        <v>5217</v>
      </c>
      <c r="D52" s="60">
        <v>1438378</v>
      </c>
      <c r="E52" s="61">
        <v>43525</v>
      </c>
      <c r="F52" s="62">
        <v>43530</v>
      </c>
      <c r="G52" s="63" t="s">
        <v>28</v>
      </c>
      <c r="H52" s="64">
        <v>21000</v>
      </c>
      <c r="N52" s="139"/>
      <c r="O52" s="139"/>
    </row>
    <row r="53" spans="1:15">
      <c r="A53" s="30" t="s">
        <v>26</v>
      </c>
      <c r="B53" s="59">
        <v>544268</v>
      </c>
      <c r="C53" s="59" t="s">
        <v>4434</v>
      </c>
      <c r="D53" s="60">
        <v>1438378</v>
      </c>
      <c r="E53" s="61">
        <v>43525</v>
      </c>
      <c r="F53" s="62">
        <v>43530</v>
      </c>
      <c r="G53" s="63" t="s">
        <v>28</v>
      </c>
      <c r="H53" s="64">
        <v>21000</v>
      </c>
      <c r="N53" s="139"/>
      <c r="O53" s="139"/>
    </row>
    <row r="54" spans="1:15">
      <c r="A54" s="30" t="s">
        <v>26</v>
      </c>
      <c r="B54" s="30">
        <v>544283</v>
      </c>
      <c r="C54" s="30" t="s">
        <v>627</v>
      </c>
      <c r="D54" s="31">
        <v>1453904</v>
      </c>
      <c r="E54" s="32">
        <v>43528</v>
      </c>
      <c r="F54" s="33">
        <v>43530</v>
      </c>
      <c r="G54" s="34" t="s">
        <v>28</v>
      </c>
      <c r="H54" s="35">
        <v>10000</v>
      </c>
      <c r="N54" s="139"/>
      <c r="O54" s="139"/>
    </row>
    <row r="55" spans="1:15">
      <c r="A55" s="30" t="s">
        <v>26</v>
      </c>
      <c r="B55" s="51">
        <v>544284</v>
      </c>
      <c r="C55" s="51" t="s">
        <v>5218</v>
      </c>
      <c r="D55" s="52">
        <v>1454181</v>
      </c>
      <c r="E55" s="53">
        <v>43528</v>
      </c>
      <c r="F55" s="54">
        <v>43530</v>
      </c>
      <c r="G55" s="55" t="s">
        <v>28</v>
      </c>
      <c r="H55" s="56">
        <v>10000</v>
      </c>
      <c r="N55" s="139"/>
      <c r="O55" s="139"/>
    </row>
    <row r="56" spans="1:15">
      <c r="A56" s="30" t="s">
        <v>26</v>
      </c>
      <c r="B56" s="51">
        <v>544285</v>
      </c>
      <c r="C56" s="51" t="s">
        <v>4924</v>
      </c>
      <c r="D56" s="52">
        <v>1454181</v>
      </c>
      <c r="E56" s="53">
        <v>43528</v>
      </c>
      <c r="F56" s="54">
        <v>43530</v>
      </c>
      <c r="G56" s="55" t="s">
        <v>28</v>
      </c>
      <c r="H56" s="56">
        <v>10000</v>
      </c>
      <c r="N56" s="139"/>
      <c r="O56" s="139"/>
    </row>
    <row r="57" spans="1:15">
      <c r="A57" s="30" t="s">
        <v>26</v>
      </c>
      <c r="B57" s="59">
        <v>544386</v>
      </c>
      <c r="C57" s="59" t="s">
        <v>5219</v>
      </c>
      <c r="D57" s="60">
        <v>1426304</v>
      </c>
      <c r="E57" s="61">
        <v>43529</v>
      </c>
      <c r="F57" s="62">
        <v>43531</v>
      </c>
      <c r="G57" s="63" t="s">
        <v>28</v>
      </c>
      <c r="H57" s="64">
        <v>8400</v>
      </c>
      <c r="N57" s="139"/>
      <c r="O57" s="139"/>
    </row>
    <row r="58" spans="1:15">
      <c r="A58" s="30" t="s">
        <v>26</v>
      </c>
      <c r="B58" s="59">
        <v>544387</v>
      </c>
      <c r="C58" s="59" t="s">
        <v>5220</v>
      </c>
      <c r="D58" s="60">
        <v>1426304</v>
      </c>
      <c r="E58" s="61">
        <v>43529</v>
      </c>
      <c r="F58" s="62">
        <v>43531</v>
      </c>
      <c r="G58" s="63" t="s">
        <v>28</v>
      </c>
      <c r="H58" s="64">
        <v>8400</v>
      </c>
      <c r="N58" s="139"/>
      <c r="O58" s="139"/>
    </row>
    <row r="59" spans="1:15">
      <c r="A59" s="30" t="s">
        <v>26</v>
      </c>
      <c r="B59" s="30">
        <v>544391</v>
      </c>
      <c r="C59" s="30" t="s">
        <v>5221</v>
      </c>
      <c r="D59" s="31">
        <v>1440813</v>
      </c>
      <c r="E59" s="32">
        <v>43527</v>
      </c>
      <c r="F59" s="33">
        <v>43531</v>
      </c>
      <c r="G59" s="34" t="s">
        <v>28</v>
      </c>
      <c r="H59" s="35">
        <v>16800</v>
      </c>
      <c r="N59" s="139"/>
      <c r="O59" s="139"/>
    </row>
    <row r="60" spans="1:15">
      <c r="A60" s="30" t="s">
        <v>26</v>
      </c>
      <c r="B60" s="30">
        <v>544540</v>
      </c>
      <c r="C60" s="30" t="s">
        <v>5222</v>
      </c>
      <c r="D60" s="31">
        <v>1456358</v>
      </c>
      <c r="E60" s="32">
        <v>43530</v>
      </c>
      <c r="F60" s="33">
        <v>43532</v>
      </c>
      <c r="G60" s="34" t="s">
        <v>28</v>
      </c>
      <c r="H60" s="35">
        <v>10000</v>
      </c>
      <c r="N60" s="139"/>
      <c r="O60" s="139"/>
    </row>
    <row r="61" spans="1:15">
      <c r="A61" s="30" t="s">
        <v>26</v>
      </c>
      <c r="B61" s="30">
        <v>544549</v>
      </c>
      <c r="C61" s="30" t="s">
        <v>5223</v>
      </c>
      <c r="D61" s="31">
        <v>1449990</v>
      </c>
      <c r="E61" s="32">
        <v>43530</v>
      </c>
      <c r="F61" s="33">
        <v>43532</v>
      </c>
      <c r="G61" s="34" t="s">
        <v>28</v>
      </c>
      <c r="H61" s="35">
        <v>8400</v>
      </c>
      <c r="N61" s="139"/>
      <c r="O61" s="139"/>
    </row>
    <row r="62" spans="1:15">
      <c r="A62" s="30" t="s">
        <v>26</v>
      </c>
      <c r="B62" s="30">
        <v>544552</v>
      </c>
      <c r="C62" s="30" t="s">
        <v>5224</v>
      </c>
      <c r="D62" s="31">
        <v>1439836</v>
      </c>
      <c r="E62" s="32">
        <v>43530</v>
      </c>
      <c r="F62" s="33">
        <v>43532</v>
      </c>
      <c r="G62" s="34" t="s">
        <v>28</v>
      </c>
      <c r="H62" s="35">
        <v>8400</v>
      </c>
      <c r="N62" s="139"/>
      <c r="O62" s="139"/>
    </row>
    <row r="63" spans="1:15">
      <c r="A63" s="30" t="s">
        <v>26</v>
      </c>
      <c r="B63" s="30">
        <v>544676</v>
      </c>
      <c r="C63" s="30" t="s">
        <v>5225</v>
      </c>
      <c r="D63" s="31">
        <v>1455731</v>
      </c>
      <c r="E63" s="32">
        <v>43531</v>
      </c>
      <c r="F63" s="33">
        <v>43533</v>
      </c>
      <c r="G63" s="34" t="s">
        <v>28</v>
      </c>
      <c r="H63" s="35">
        <v>8400</v>
      </c>
      <c r="N63" s="139"/>
      <c r="O63" s="139"/>
    </row>
    <row r="64" spans="1:15">
      <c r="A64" s="30" t="s">
        <v>26</v>
      </c>
      <c r="B64" s="30">
        <v>544848</v>
      </c>
      <c r="C64" s="30" t="s">
        <v>5226</v>
      </c>
      <c r="D64" s="31">
        <v>1456091</v>
      </c>
      <c r="E64" s="32">
        <v>43530</v>
      </c>
      <c r="F64" s="33">
        <v>43534</v>
      </c>
      <c r="G64" s="34" t="s">
        <v>28</v>
      </c>
      <c r="H64" s="35">
        <v>16800</v>
      </c>
      <c r="N64" s="139"/>
      <c r="O64" s="139"/>
    </row>
    <row r="65" spans="1:15">
      <c r="A65" s="30" t="s">
        <v>26</v>
      </c>
      <c r="B65" s="30">
        <v>544853</v>
      </c>
      <c r="C65" s="30" t="s">
        <v>5227</v>
      </c>
      <c r="D65" s="31">
        <v>1445956</v>
      </c>
      <c r="E65" s="32">
        <v>43532</v>
      </c>
      <c r="F65" s="33">
        <v>43534</v>
      </c>
      <c r="G65" s="34" t="s">
        <v>28</v>
      </c>
      <c r="H65" s="35">
        <v>8400</v>
      </c>
      <c r="N65" s="139"/>
      <c r="O65" s="139"/>
    </row>
    <row r="66" spans="1:15">
      <c r="A66" s="30" t="s">
        <v>26</v>
      </c>
      <c r="B66" s="51">
        <v>544867</v>
      </c>
      <c r="C66" s="51" t="s">
        <v>5228</v>
      </c>
      <c r="D66" s="52">
        <v>1424782</v>
      </c>
      <c r="E66" s="53">
        <v>43529</v>
      </c>
      <c r="F66" s="54">
        <v>43534</v>
      </c>
      <c r="G66" s="55" t="s">
        <v>28</v>
      </c>
      <c r="H66" s="56">
        <v>25000</v>
      </c>
      <c r="N66" s="139"/>
      <c r="O66" s="139"/>
    </row>
    <row r="67" spans="1:15">
      <c r="A67" s="30" t="s">
        <v>26</v>
      </c>
      <c r="B67" s="51">
        <v>544868</v>
      </c>
      <c r="C67" s="51" t="s">
        <v>5229</v>
      </c>
      <c r="D67" s="52">
        <v>1424782</v>
      </c>
      <c r="E67" s="53">
        <v>43529</v>
      </c>
      <c r="F67" s="54">
        <v>43534</v>
      </c>
      <c r="G67" s="55" t="s">
        <v>28</v>
      </c>
      <c r="H67" s="56">
        <v>25000</v>
      </c>
      <c r="N67" s="139"/>
      <c r="O67" s="139"/>
    </row>
    <row r="68" spans="1:15">
      <c r="A68" s="30" t="s">
        <v>26</v>
      </c>
      <c r="B68" s="30">
        <v>544991</v>
      </c>
      <c r="C68" s="30" t="s">
        <v>5230</v>
      </c>
      <c r="D68" s="31">
        <v>1455459</v>
      </c>
      <c r="E68" s="32">
        <v>43532</v>
      </c>
      <c r="F68" s="33">
        <v>43535</v>
      </c>
      <c r="G68" s="34" t="s">
        <v>28</v>
      </c>
      <c r="H68" s="35">
        <v>15000</v>
      </c>
      <c r="N68" s="139"/>
      <c r="O68" s="139"/>
    </row>
    <row r="69" spans="1:15">
      <c r="A69" s="30" t="s">
        <v>26</v>
      </c>
      <c r="B69" s="59">
        <v>544992</v>
      </c>
      <c r="C69" s="59" t="s">
        <v>5231</v>
      </c>
      <c r="D69" s="60">
        <v>1457819</v>
      </c>
      <c r="E69" s="61">
        <v>43533</v>
      </c>
      <c r="F69" s="62">
        <v>43535</v>
      </c>
      <c r="G69" s="63" t="s">
        <v>28</v>
      </c>
      <c r="H69" s="64">
        <v>10000</v>
      </c>
      <c r="N69" s="139"/>
      <c r="O69" s="139"/>
    </row>
    <row r="70" spans="1:15">
      <c r="A70" s="30" t="s">
        <v>26</v>
      </c>
      <c r="B70" s="59">
        <v>544993</v>
      </c>
      <c r="C70" s="59" t="s">
        <v>5232</v>
      </c>
      <c r="D70" s="60">
        <v>1457819</v>
      </c>
      <c r="E70" s="61">
        <v>43533</v>
      </c>
      <c r="F70" s="62">
        <v>43535</v>
      </c>
      <c r="G70" s="63" t="s">
        <v>28</v>
      </c>
      <c r="H70" s="64">
        <v>10000</v>
      </c>
      <c r="N70" s="139"/>
      <c r="O70" s="139"/>
    </row>
    <row r="71" spans="1:15">
      <c r="A71" s="30" t="s">
        <v>26</v>
      </c>
      <c r="B71" s="30">
        <v>545144</v>
      </c>
      <c r="C71" s="30" t="s">
        <v>5233</v>
      </c>
      <c r="D71" s="31">
        <v>1445086</v>
      </c>
      <c r="E71" s="32">
        <v>43534</v>
      </c>
      <c r="F71" s="33">
        <v>43536</v>
      </c>
      <c r="G71" s="34" t="s">
        <v>28</v>
      </c>
      <c r="H71" s="35">
        <v>8400</v>
      </c>
      <c r="N71" s="139"/>
      <c r="O71" s="139"/>
    </row>
    <row r="72" spans="1:15">
      <c r="A72" s="30" t="s">
        <v>26</v>
      </c>
      <c r="B72" s="51">
        <v>545145</v>
      </c>
      <c r="C72" s="51" t="s">
        <v>5234</v>
      </c>
      <c r="D72" s="52">
        <v>1447251</v>
      </c>
      <c r="E72" s="53">
        <v>43532</v>
      </c>
      <c r="F72" s="54">
        <v>43536</v>
      </c>
      <c r="G72" s="55" t="s">
        <v>28</v>
      </c>
      <c r="H72" s="56">
        <v>16800</v>
      </c>
      <c r="N72" s="139"/>
      <c r="O72" s="139"/>
    </row>
    <row r="73" spans="1:15">
      <c r="A73" s="30" t="s">
        <v>26</v>
      </c>
      <c r="B73" s="51">
        <v>545146</v>
      </c>
      <c r="C73" s="51" t="s">
        <v>5235</v>
      </c>
      <c r="D73" s="52">
        <v>1447251</v>
      </c>
      <c r="E73" s="53">
        <v>43532</v>
      </c>
      <c r="F73" s="54">
        <v>43536</v>
      </c>
      <c r="G73" s="55" t="s">
        <v>28</v>
      </c>
      <c r="H73" s="56">
        <v>16800</v>
      </c>
      <c r="N73" s="139"/>
      <c r="O73" s="139"/>
    </row>
    <row r="74" spans="1:15">
      <c r="A74" s="30" t="s">
        <v>26</v>
      </c>
      <c r="B74" s="51">
        <v>545147</v>
      </c>
      <c r="C74" s="51" t="s">
        <v>5236</v>
      </c>
      <c r="D74" s="52">
        <v>1447251</v>
      </c>
      <c r="E74" s="53">
        <v>43532</v>
      </c>
      <c r="F74" s="54">
        <v>43536</v>
      </c>
      <c r="G74" s="55" t="s">
        <v>28</v>
      </c>
      <c r="H74" s="56">
        <v>16800</v>
      </c>
      <c r="N74" s="139"/>
      <c r="O74" s="139"/>
    </row>
    <row r="75" spans="1:15">
      <c r="A75" s="30" t="s">
        <v>26</v>
      </c>
      <c r="B75" s="30">
        <v>545158</v>
      </c>
      <c r="C75" s="30" t="s">
        <v>5237</v>
      </c>
      <c r="D75" s="31">
        <v>1435024</v>
      </c>
      <c r="E75" s="32">
        <v>43532</v>
      </c>
      <c r="F75" s="33">
        <v>43536</v>
      </c>
      <c r="G75" s="34" t="s">
        <v>28</v>
      </c>
      <c r="H75" s="35">
        <v>16800</v>
      </c>
      <c r="N75" s="139"/>
      <c r="O75" s="139"/>
    </row>
    <row r="76" spans="1:15">
      <c r="A76" s="30" t="s">
        <v>26</v>
      </c>
      <c r="B76" s="59">
        <v>545159</v>
      </c>
      <c r="C76" s="59" t="s">
        <v>5238</v>
      </c>
      <c r="D76" s="60">
        <v>1420518</v>
      </c>
      <c r="E76" s="61">
        <v>43533</v>
      </c>
      <c r="F76" s="62">
        <v>43536</v>
      </c>
      <c r="G76" s="63" t="s">
        <v>28</v>
      </c>
      <c r="H76" s="64">
        <v>12600</v>
      </c>
      <c r="N76" s="139"/>
      <c r="O76" s="139"/>
    </row>
    <row r="77" spans="1:15">
      <c r="A77" s="30" t="s">
        <v>26</v>
      </c>
      <c r="B77" s="59">
        <v>545160</v>
      </c>
      <c r="C77" s="59" t="s">
        <v>5239</v>
      </c>
      <c r="D77" s="60">
        <v>1420518</v>
      </c>
      <c r="E77" s="61">
        <v>43533</v>
      </c>
      <c r="F77" s="62">
        <v>43536</v>
      </c>
      <c r="G77" s="63" t="s">
        <v>28</v>
      </c>
      <c r="H77" s="64">
        <v>12600</v>
      </c>
      <c r="N77" s="139"/>
      <c r="O77" s="139"/>
    </row>
    <row r="78" spans="1:15">
      <c r="A78" s="30" t="s">
        <v>26</v>
      </c>
      <c r="B78" s="59">
        <v>545161</v>
      </c>
      <c r="C78" s="59" t="s">
        <v>5240</v>
      </c>
      <c r="D78" s="60">
        <v>1420518</v>
      </c>
      <c r="E78" s="61">
        <v>43533</v>
      </c>
      <c r="F78" s="62">
        <v>43536</v>
      </c>
      <c r="G78" s="63" t="s">
        <v>28</v>
      </c>
      <c r="H78" s="64">
        <v>12600</v>
      </c>
      <c r="N78" s="139"/>
      <c r="O78" s="139"/>
    </row>
    <row r="79" spans="1:15">
      <c r="A79" s="30" t="s">
        <v>26</v>
      </c>
      <c r="B79" s="51">
        <v>545164</v>
      </c>
      <c r="C79" s="51" t="s">
        <v>5241</v>
      </c>
      <c r="D79" s="52">
        <v>1448915</v>
      </c>
      <c r="E79" s="53">
        <v>43532</v>
      </c>
      <c r="F79" s="54">
        <v>43536</v>
      </c>
      <c r="G79" s="55" t="s">
        <v>28</v>
      </c>
      <c r="H79" s="56">
        <v>20000</v>
      </c>
      <c r="N79" s="139"/>
      <c r="O79" s="139"/>
    </row>
    <row r="80" spans="1:15">
      <c r="A80" s="30" t="s">
        <v>26</v>
      </c>
      <c r="B80" s="51">
        <v>545165</v>
      </c>
      <c r="C80" s="51" t="s">
        <v>5242</v>
      </c>
      <c r="D80" s="52">
        <v>1448915</v>
      </c>
      <c r="E80" s="53">
        <v>43532</v>
      </c>
      <c r="F80" s="54">
        <v>43536</v>
      </c>
      <c r="G80" s="55" t="s">
        <v>28</v>
      </c>
      <c r="H80" s="56">
        <v>20000</v>
      </c>
      <c r="N80" s="139"/>
      <c r="O80" s="139"/>
    </row>
    <row r="81" spans="1:15">
      <c r="A81" s="30" t="s">
        <v>26</v>
      </c>
      <c r="B81" s="59">
        <v>545278</v>
      </c>
      <c r="C81" s="59" t="s">
        <v>5243</v>
      </c>
      <c r="D81" s="60">
        <v>1443301</v>
      </c>
      <c r="E81" s="61">
        <v>43534</v>
      </c>
      <c r="F81" s="62">
        <v>43537</v>
      </c>
      <c r="G81" s="63" t="s">
        <v>28</v>
      </c>
      <c r="H81" s="64">
        <v>12600</v>
      </c>
      <c r="N81" s="139"/>
      <c r="O81" s="139"/>
    </row>
    <row r="82" spans="1:15">
      <c r="A82" s="30" t="s">
        <v>26</v>
      </c>
      <c r="B82" s="59">
        <v>545279</v>
      </c>
      <c r="C82" s="59" t="s">
        <v>5244</v>
      </c>
      <c r="D82" s="60">
        <v>1443301</v>
      </c>
      <c r="E82" s="61">
        <v>43534</v>
      </c>
      <c r="F82" s="62">
        <v>43537</v>
      </c>
      <c r="G82" s="63" t="s">
        <v>28</v>
      </c>
      <c r="H82" s="64">
        <v>12600</v>
      </c>
      <c r="N82" s="139"/>
      <c r="O82" s="139"/>
    </row>
    <row r="83" spans="1:15">
      <c r="A83" s="30" t="s">
        <v>26</v>
      </c>
      <c r="B83" s="30">
        <v>545291</v>
      </c>
      <c r="C83" s="30" t="s">
        <v>5245</v>
      </c>
      <c r="D83" s="31">
        <v>1441205</v>
      </c>
      <c r="E83" s="32">
        <v>43535</v>
      </c>
      <c r="F83" s="33">
        <v>43537</v>
      </c>
      <c r="G83" s="34" t="s">
        <v>28</v>
      </c>
      <c r="H83" s="35">
        <v>10000</v>
      </c>
      <c r="N83" s="139"/>
      <c r="O83" s="139"/>
    </row>
    <row r="84" spans="1:15">
      <c r="A84" s="30" t="s">
        <v>26</v>
      </c>
      <c r="B84" s="51">
        <v>545407</v>
      </c>
      <c r="C84" s="51" t="s">
        <v>5246</v>
      </c>
      <c r="D84" s="52">
        <v>1447940</v>
      </c>
      <c r="E84" s="53">
        <v>43536</v>
      </c>
      <c r="F84" s="54">
        <v>43538</v>
      </c>
      <c r="G84" s="55" t="s">
        <v>28</v>
      </c>
      <c r="H84" s="56">
        <v>8400</v>
      </c>
      <c r="N84" s="139"/>
      <c r="O84" s="139"/>
    </row>
    <row r="85" spans="1:15">
      <c r="A85" s="30" t="s">
        <v>26</v>
      </c>
      <c r="B85" s="51">
        <v>545408</v>
      </c>
      <c r="C85" s="51" t="s">
        <v>5247</v>
      </c>
      <c r="D85" s="52">
        <v>1447940</v>
      </c>
      <c r="E85" s="53">
        <v>43536</v>
      </c>
      <c r="F85" s="54">
        <v>43538</v>
      </c>
      <c r="G85" s="55" t="s">
        <v>28</v>
      </c>
      <c r="H85" s="56">
        <v>8400</v>
      </c>
      <c r="N85" s="139"/>
      <c r="O85" s="139"/>
    </row>
    <row r="86" spans="1:15">
      <c r="A86" s="30" t="s">
        <v>26</v>
      </c>
      <c r="B86" s="30">
        <v>545409</v>
      </c>
      <c r="C86" s="30" t="s">
        <v>5248</v>
      </c>
      <c r="D86" s="31">
        <v>1450052</v>
      </c>
      <c r="E86" s="32">
        <v>43534</v>
      </c>
      <c r="F86" s="33">
        <v>43538</v>
      </c>
      <c r="G86" s="34" t="s">
        <v>28</v>
      </c>
      <c r="H86" s="35">
        <v>16800</v>
      </c>
      <c r="N86" s="139"/>
      <c r="O86" s="139"/>
    </row>
    <row r="87" spans="1:15">
      <c r="A87" s="30" t="s">
        <v>26</v>
      </c>
      <c r="B87" s="30">
        <v>545430</v>
      </c>
      <c r="C87" s="30" t="s">
        <v>5249</v>
      </c>
      <c r="D87" s="31">
        <v>1448838</v>
      </c>
      <c r="E87" s="32">
        <v>43535</v>
      </c>
      <c r="F87" s="33">
        <v>43538</v>
      </c>
      <c r="G87" s="34" t="s">
        <v>28</v>
      </c>
      <c r="H87" s="35">
        <v>15000</v>
      </c>
      <c r="N87" s="139"/>
      <c r="O87" s="139"/>
    </row>
    <row r="88" spans="1:15">
      <c r="A88" s="30" t="s">
        <v>26</v>
      </c>
      <c r="B88" s="30">
        <v>545641</v>
      </c>
      <c r="C88" s="30" t="s">
        <v>5250</v>
      </c>
      <c r="D88" s="31">
        <v>1433862</v>
      </c>
      <c r="E88" s="32">
        <v>43537</v>
      </c>
      <c r="F88" s="33">
        <v>43540</v>
      </c>
      <c r="G88" s="34" t="s">
        <v>28</v>
      </c>
      <c r="H88" s="35">
        <v>12600</v>
      </c>
      <c r="N88" s="139"/>
      <c r="O88" s="139"/>
    </row>
    <row r="89" spans="1:15">
      <c r="A89" s="30" t="s">
        <v>26</v>
      </c>
      <c r="B89" s="30">
        <v>545642</v>
      </c>
      <c r="C89" s="30" t="s">
        <v>5251</v>
      </c>
      <c r="D89" s="31">
        <v>1434391</v>
      </c>
      <c r="E89" s="32">
        <v>43537</v>
      </c>
      <c r="F89" s="33">
        <v>43540</v>
      </c>
      <c r="G89" s="34" t="s">
        <v>28</v>
      </c>
      <c r="H89" s="35">
        <v>12600</v>
      </c>
      <c r="N89" s="139"/>
      <c r="O89" s="139"/>
    </row>
    <row r="90" spans="1:15">
      <c r="A90" s="30" t="s">
        <v>26</v>
      </c>
      <c r="B90" s="30">
        <v>545643</v>
      </c>
      <c r="C90" s="30" t="s">
        <v>5252</v>
      </c>
      <c r="D90" s="31">
        <v>1421781</v>
      </c>
      <c r="E90" s="32">
        <v>43537</v>
      </c>
      <c r="F90" s="33">
        <v>43540</v>
      </c>
      <c r="G90" s="34" t="s">
        <v>28</v>
      </c>
      <c r="H90" s="35">
        <v>12600</v>
      </c>
      <c r="N90" s="139"/>
      <c r="O90" s="139"/>
    </row>
    <row r="91" spans="1:15">
      <c r="A91" s="30" t="s">
        <v>26</v>
      </c>
      <c r="B91" s="30">
        <v>545756</v>
      </c>
      <c r="C91" s="30" t="s">
        <v>3490</v>
      </c>
      <c r="D91" s="31">
        <v>1435991</v>
      </c>
      <c r="E91" s="32">
        <v>43537</v>
      </c>
      <c r="F91" s="33">
        <v>43541</v>
      </c>
      <c r="G91" s="34" t="s">
        <v>28</v>
      </c>
      <c r="H91" s="35">
        <v>16800</v>
      </c>
      <c r="N91" s="139"/>
      <c r="O91" s="139"/>
    </row>
    <row r="92" spans="1:15">
      <c r="A92" s="30" t="s">
        <v>26</v>
      </c>
      <c r="B92" s="30">
        <v>545758</v>
      </c>
      <c r="C92" s="30" t="s">
        <v>5253</v>
      </c>
      <c r="D92" s="31">
        <v>1436034</v>
      </c>
      <c r="E92" s="32">
        <v>43537</v>
      </c>
      <c r="F92" s="33">
        <v>43541</v>
      </c>
      <c r="G92" s="34" t="s">
        <v>28</v>
      </c>
      <c r="H92" s="35">
        <v>16800</v>
      </c>
      <c r="N92" s="139"/>
      <c r="O92" s="139"/>
    </row>
    <row r="93" spans="1:15">
      <c r="A93" s="30" t="s">
        <v>26</v>
      </c>
      <c r="B93" s="59">
        <v>545858</v>
      </c>
      <c r="C93" s="59" t="s">
        <v>5254</v>
      </c>
      <c r="D93" s="60">
        <v>1453750</v>
      </c>
      <c r="E93" s="61">
        <v>43539</v>
      </c>
      <c r="F93" s="62">
        <v>43542</v>
      </c>
      <c r="G93" s="63" t="s">
        <v>28</v>
      </c>
      <c r="H93" s="64">
        <v>15000</v>
      </c>
      <c r="N93" s="139"/>
      <c r="O93" s="139"/>
    </row>
    <row r="94" spans="1:15">
      <c r="A94" s="30" t="s">
        <v>26</v>
      </c>
      <c r="B94" s="59">
        <v>545859</v>
      </c>
      <c r="C94" s="59" t="s">
        <v>719</v>
      </c>
      <c r="D94" s="60">
        <v>1453750</v>
      </c>
      <c r="E94" s="61">
        <v>43539</v>
      </c>
      <c r="F94" s="62">
        <v>43542</v>
      </c>
      <c r="G94" s="63" t="s">
        <v>28</v>
      </c>
      <c r="H94" s="64">
        <v>15000</v>
      </c>
      <c r="N94" s="139"/>
      <c r="O94" s="139"/>
    </row>
    <row r="95" spans="1:15">
      <c r="A95" s="30" t="s">
        <v>26</v>
      </c>
      <c r="B95" s="30">
        <v>545860</v>
      </c>
      <c r="C95" s="30" t="s">
        <v>5255</v>
      </c>
      <c r="D95" s="31">
        <v>1442448</v>
      </c>
      <c r="E95" s="32">
        <v>43539</v>
      </c>
      <c r="F95" s="33">
        <v>43542</v>
      </c>
      <c r="G95" s="34" t="s">
        <v>28</v>
      </c>
      <c r="H95" s="35">
        <v>15000</v>
      </c>
      <c r="N95" s="139"/>
      <c r="O95" s="139"/>
    </row>
    <row r="96" spans="1:15">
      <c r="A96" s="30" t="s">
        <v>26</v>
      </c>
      <c r="B96" s="30">
        <v>545872</v>
      </c>
      <c r="C96" s="30" t="s">
        <v>5256</v>
      </c>
      <c r="D96" s="31">
        <v>1451964</v>
      </c>
      <c r="E96" s="32">
        <v>43540</v>
      </c>
      <c r="F96" s="33">
        <v>43542</v>
      </c>
      <c r="G96" s="34" t="s">
        <v>28</v>
      </c>
      <c r="H96" s="35">
        <v>8400</v>
      </c>
      <c r="N96" s="139"/>
      <c r="O96" s="139"/>
    </row>
    <row r="97" spans="1:15">
      <c r="A97" s="30" t="s">
        <v>26</v>
      </c>
      <c r="B97" s="51">
        <v>545873</v>
      </c>
      <c r="C97" s="51" t="s">
        <v>5257</v>
      </c>
      <c r="D97" s="52">
        <v>1433514</v>
      </c>
      <c r="E97" s="53">
        <v>43540</v>
      </c>
      <c r="F97" s="54">
        <v>43542</v>
      </c>
      <c r="G97" s="55" t="s">
        <v>28</v>
      </c>
      <c r="H97" s="56">
        <v>8400</v>
      </c>
      <c r="N97" s="139"/>
      <c r="O97" s="139"/>
    </row>
    <row r="98" spans="1:15">
      <c r="A98" s="30" t="s">
        <v>26</v>
      </c>
      <c r="B98" s="51">
        <v>545875</v>
      </c>
      <c r="C98" s="51" t="s">
        <v>5258</v>
      </c>
      <c r="D98" s="52">
        <v>1433514</v>
      </c>
      <c r="E98" s="53">
        <v>43540</v>
      </c>
      <c r="F98" s="54">
        <v>43542</v>
      </c>
      <c r="G98" s="55" t="s">
        <v>28</v>
      </c>
      <c r="H98" s="56">
        <v>8400</v>
      </c>
      <c r="N98" s="139"/>
      <c r="O98" s="139"/>
    </row>
    <row r="99" spans="1:15">
      <c r="A99" s="30" t="s">
        <v>26</v>
      </c>
      <c r="B99" s="30">
        <v>545961</v>
      </c>
      <c r="C99" s="30" t="s">
        <v>5259</v>
      </c>
      <c r="D99" s="31">
        <v>1452694</v>
      </c>
      <c r="E99" s="32">
        <v>43540</v>
      </c>
      <c r="F99" s="33">
        <v>43543</v>
      </c>
      <c r="G99" s="34" t="s">
        <v>28</v>
      </c>
      <c r="H99" s="35">
        <v>12600</v>
      </c>
      <c r="N99" s="139"/>
      <c r="O99" s="139"/>
    </row>
    <row r="100" spans="1:15">
      <c r="A100" s="30" t="s">
        <v>26</v>
      </c>
      <c r="B100" s="30">
        <v>545964</v>
      </c>
      <c r="C100" s="30" t="s">
        <v>5260</v>
      </c>
      <c r="D100" s="31">
        <v>1455922</v>
      </c>
      <c r="E100" s="32">
        <v>43541</v>
      </c>
      <c r="F100" s="33">
        <v>43543</v>
      </c>
      <c r="G100" s="34" t="s">
        <v>28</v>
      </c>
      <c r="H100" s="35">
        <v>10000</v>
      </c>
      <c r="N100" s="139"/>
      <c r="O100" s="139"/>
    </row>
    <row r="101" spans="1:15">
      <c r="A101" s="30" t="s">
        <v>26</v>
      </c>
      <c r="B101" s="30">
        <v>545968</v>
      </c>
      <c r="C101" s="30" t="s">
        <v>4262</v>
      </c>
      <c r="D101" s="31">
        <v>1439100</v>
      </c>
      <c r="E101" s="32">
        <v>43538</v>
      </c>
      <c r="F101" s="33">
        <v>43543</v>
      </c>
      <c r="G101" s="34" t="s">
        <v>28</v>
      </c>
      <c r="H101" s="35">
        <v>25000</v>
      </c>
      <c r="N101" s="139"/>
      <c r="O101" s="139"/>
    </row>
    <row r="102" spans="1:15">
      <c r="A102" s="30" t="s">
        <v>26</v>
      </c>
      <c r="B102" s="30">
        <v>545969</v>
      </c>
      <c r="C102" s="30" t="s">
        <v>2918</v>
      </c>
      <c r="D102" s="31">
        <v>1457134</v>
      </c>
      <c r="E102" s="32">
        <v>43541</v>
      </c>
      <c r="F102" s="33">
        <v>43543</v>
      </c>
      <c r="G102" s="34" t="s">
        <v>28</v>
      </c>
      <c r="H102" s="35">
        <v>10000</v>
      </c>
      <c r="N102" s="139"/>
      <c r="O102" s="139"/>
    </row>
    <row r="103" spans="1:15">
      <c r="A103" s="30" t="s">
        <v>26</v>
      </c>
      <c r="B103" s="30">
        <v>546062</v>
      </c>
      <c r="C103" s="30" t="s">
        <v>5261</v>
      </c>
      <c r="D103" s="31">
        <v>1448331</v>
      </c>
      <c r="E103" s="32">
        <v>43541</v>
      </c>
      <c r="F103" s="33">
        <v>43544</v>
      </c>
      <c r="G103" s="34" t="s">
        <v>28</v>
      </c>
      <c r="H103" s="35">
        <v>12600</v>
      </c>
      <c r="N103" s="139"/>
      <c r="O103" s="139"/>
    </row>
    <row r="104" spans="1:15">
      <c r="A104" s="30" t="s">
        <v>26</v>
      </c>
      <c r="B104" s="30">
        <v>546063</v>
      </c>
      <c r="C104" s="30" t="s">
        <v>5262</v>
      </c>
      <c r="D104" s="31">
        <v>1445720</v>
      </c>
      <c r="E104" s="32">
        <v>43541</v>
      </c>
      <c r="F104" s="33">
        <v>43544</v>
      </c>
      <c r="G104" s="34" t="s">
        <v>28</v>
      </c>
      <c r="H104" s="35">
        <v>15000</v>
      </c>
      <c r="N104" s="139"/>
      <c r="O104" s="139"/>
    </row>
    <row r="105" spans="1:15">
      <c r="A105" s="30" t="s">
        <v>26</v>
      </c>
      <c r="B105" s="30">
        <v>546064</v>
      </c>
      <c r="C105" s="30" t="s">
        <v>5263</v>
      </c>
      <c r="D105" s="31">
        <v>1451520</v>
      </c>
      <c r="E105" s="32">
        <v>43541</v>
      </c>
      <c r="F105" s="33">
        <v>43544</v>
      </c>
      <c r="G105" s="34" t="s">
        <v>28</v>
      </c>
      <c r="H105" s="35">
        <v>12600</v>
      </c>
      <c r="N105" s="139"/>
      <c r="O105" s="139"/>
    </row>
    <row r="106" spans="1:15">
      <c r="A106" s="30" t="s">
        <v>26</v>
      </c>
      <c r="B106" s="30">
        <v>546075</v>
      </c>
      <c r="C106" s="30" t="s">
        <v>5264</v>
      </c>
      <c r="D106" s="31">
        <v>1392477</v>
      </c>
      <c r="E106" s="32">
        <v>43543</v>
      </c>
      <c r="F106" s="33">
        <v>43544</v>
      </c>
      <c r="G106" s="34" t="s">
        <v>28</v>
      </c>
      <c r="H106" s="35">
        <v>5000</v>
      </c>
      <c r="N106" s="139"/>
      <c r="O106" s="139"/>
    </row>
    <row r="107" spans="1:15">
      <c r="A107" s="30" t="s">
        <v>26</v>
      </c>
      <c r="B107" s="30">
        <v>546076</v>
      </c>
      <c r="C107" s="30" t="s">
        <v>5265</v>
      </c>
      <c r="D107" s="31">
        <v>1445113</v>
      </c>
      <c r="E107" s="32">
        <v>43540</v>
      </c>
      <c r="F107" s="33">
        <v>43544</v>
      </c>
      <c r="G107" s="34" t="s">
        <v>28</v>
      </c>
      <c r="H107" s="35">
        <v>16800</v>
      </c>
      <c r="N107" s="139"/>
      <c r="O107" s="139"/>
    </row>
    <row r="108" spans="1:15">
      <c r="A108" s="30" t="s">
        <v>26</v>
      </c>
      <c r="B108" s="30">
        <v>546077</v>
      </c>
      <c r="C108" s="30" t="s">
        <v>5266</v>
      </c>
      <c r="D108" s="31">
        <v>1392479</v>
      </c>
      <c r="E108" s="32">
        <v>43543</v>
      </c>
      <c r="F108" s="33">
        <v>43544</v>
      </c>
      <c r="G108" s="34" t="s">
        <v>28</v>
      </c>
      <c r="H108" s="35">
        <v>5000</v>
      </c>
      <c r="N108" s="139"/>
      <c r="O108" s="139"/>
    </row>
    <row r="109" spans="1:15">
      <c r="A109" s="30"/>
      <c r="B109" s="273"/>
      <c r="C109" s="66"/>
      <c r="D109" s="31"/>
      <c r="E109" s="32"/>
      <c r="F109" s="33"/>
      <c r="G109" s="68"/>
      <c r="H109" s="35"/>
      <c r="N109" s="139"/>
      <c r="O109" s="139"/>
    </row>
    <row r="110" ht="13.5" spans="1:15">
      <c r="A110" s="294" t="s">
        <v>5142</v>
      </c>
      <c r="B110" s="154"/>
      <c r="C110" s="155"/>
      <c r="D110" s="156"/>
      <c r="E110" s="157"/>
      <c r="F110" s="158"/>
      <c r="G110" s="159"/>
      <c r="H110" s="158"/>
      <c r="N110" s="139"/>
      <c r="O110" s="139"/>
    </row>
    <row r="111" ht="14.25" spans="1:15">
      <c r="A111" s="164" t="s">
        <v>5267</v>
      </c>
      <c r="B111" s="86"/>
      <c r="C111" s="87"/>
      <c r="D111" s="81"/>
      <c r="E111" s="161"/>
      <c r="F111" s="83"/>
      <c r="G111" s="162" t="s">
        <v>80</v>
      </c>
      <c r="H111" s="163">
        <f>SUM(H23:H110)</f>
        <v>1201400</v>
      </c>
      <c r="I111" s="272" t="s">
        <v>5268</v>
      </c>
      <c r="N111" s="139"/>
      <c r="O111" s="139"/>
    </row>
    <row r="112" ht="13.5" spans="1:15">
      <c r="A112" s="98" t="s">
        <v>5269</v>
      </c>
      <c r="B112" s="172"/>
      <c r="C112" s="160"/>
      <c r="D112" s="160"/>
      <c r="E112" s="160"/>
      <c r="F112" s="173"/>
      <c r="G112" s="160"/>
      <c r="H112" s="160"/>
      <c r="N112" s="139"/>
      <c r="O112" s="139"/>
    </row>
    <row r="113" spans="1:15">
      <c r="A113" s="174" t="s">
        <v>423</v>
      </c>
      <c r="B113" s="90"/>
      <c r="C113" s="175" t="s">
        <v>424</v>
      </c>
      <c r="D113" s="175" t="s">
        <v>424</v>
      </c>
      <c r="E113" s="175" t="s">
        <v>424</v>
      </c>
      <c r="F113" s="175" t="s">
        <v>424</v>
      </c>
      <c r="G113" s="175" t="s">
        <v>424</v>
      </c>
      <c r="H113" s="176" t="s">
        <v>5146</v>
      </c>
      <c r="N113" s="139"/>
      <c r="O113" s="139"/>
    </row>
    <row r="114" ht="22.5" spans="1:15">
      <c r="A114" s="177" t="s">
        <v>425</v>
      </c>
      <c r="B114" s="177"/>
      <c r="C114" s="178" t="s">
        <v>85</v>
      </c>
      <c r="D114" s="179" t="s">
        <v>86</v>
      </c>
      <c r="E114" s="179" t="s">
        <v>87</v>
      </c>
      <c r="F114" s="179" t="s">
        <v>88</v>
      </c>
      <c r="G114" s="179" t="s">
        <v>89</v>
      </c>
      <c r="H114" s="180" t="s">
        <v>5147</v>
      </c>
      <c r="N114" s="139"/>
      <c r="O114" s="139"/>
    </row>
    <row r="115" ht="13.5" spans="1:15">
      <c r="A115" s="295">
        <f>H111</f>
        <v>1201400</v>
      </c>
      <c r="B115" s="93"/>
      <c r="C115" s="181">
        <v>0</v>
      </c>
      <c r="D115" s="181">
        <v>0</v>
      </c>
      <c r="E115" s="181">
        <v>0</v>
      </c>
      <c r="F115" s="295">
        <f>61020</f>
        <v>61020</v>
      </c>
      <c r="G115" s="181">
        <v>0</v>
      </c>
      <c r="H115" s="182">
        <f>SUM(A115:G115)</f>
        <v>1262420</v>
      </c>
      <c r="N115" s="139"/>
      <c r="O115" s="139"/>
    </row>
    <row r="116" ht="13.5" spans="14:15">
      <c r="N116" s="139"/>
      <c r="O116" s="139"/>
    </row>
    <row r="117" spans="14:15">
      <c r="N117" s="139"/>
      <c r="O117" s="139"/>
    </row>
    <row r="118" spans="14:15">
      <c r="N118" s="139"/>
      <c r="O118" s="139"/>
    </row>
    <row r="119" spans="1:15">
      <c r="A119" s="96"/>
      <c r="B119" s="96"/>
      <c r="N119" s="139"/>
      <c r="O119" s="139"/>
    </row>
    <row r="120" ht="15.75" spans="1:15">
      <c r="A120" s="183" t="s">
        <v>1157</v>
      </c>
      <c r="N120" s="139"/>
      <c r="O120" s="139"/>
    </row>
    <row r="121" spans="3:15">
      <c r="C121" s="184"/>
      <c r="D121" s="184"/>
      <c r="N121" s="139"/>
      <c r="O121" s="139"/>
    </row>
    <row r="122" ht="15.75" spans="3:15">
      <c r="C122" s="185" t="s">
        <v>1158</v>
      </c>
      <c r="N122" s="139"/>
      <c r="O122" s="139"/>
    </row>
    <row r="123" spans="3:15">
      <c r="C123" s="186" t="s">
        <v>1207</v>
      </c>
      <c r="N123" s="139"/>
      <c r="O123" s="139"/>
    </row>
    <row r="124" spans="3:15">
      <c r="C124" s="187" t="s">
        <v>1160</v>
      </c>
      <c r="D124" s="172"/>
      <c r="N124" s="139"/>
      <c r="O124" s="139"/>
    </row>
    <row r="125" spans="14:15">
      <c r="N125" s="139"/>
      <c r="O125" s="139"/>
    </row>
    <row r="126" spans="14:15">
      <c r="N126" s="139"/>
      <c r="O126" s="139"/>
    </row>
    <row r="127" spans="14:15">
      <c r="N127" s="139"/>
      <c r="O127" s="139"/>
    </row>
    <row r="128" spans="14:15">
      <c r="N128" s="139"/>
      <c r="O128" s="139"/>
    </row>
    <row r="129" spans="14:15">
      <c r="N129" s="139"/>
      <c r="O129" s="139"/>
    </row>
    <row r="130" spans="14:15">
      <c r="N130" s="139"/>
      <c r="O130" s="139"/>
    </row>
    <row r="131" spans="14:15">
      <c r="N131" s="139"/>
      <c r="O131" s="139"/>
    </row>
    <row r="132" spans="14:15">
      <c r="N132" s="139"/>
      <c r="O132" s="139"/>
    </row>
    <row r="133" spans="14:15">
      <c r="N133" s="139"/>
      <c r="O133" s="139"/>
    </row>
    <row r="134" spans="14:15">
      <c r="N134" s="139"/>
      <c r="O134" s="139"/>
    </row>
    <row r="135" spans="14:15">
      <c r="N135" s="139"/>
      <c r="O135" s="139"/>
    </row>
    <row r="136" spans="14:15">
      <c r="N136" s="139"/>
      <c r="O136" s="139"/>
    </row>
    <row r="137" spans="14:15">
      <c r="N137" s="139"/>
      <c r="O137" s="139"/>
    </row>
    <row r="138" spans="14:15">
      <c r="N138" s="139"/>
      <c r="O138" s="139"/>
    </row>
    <row r="139" spans="14:15">
      <c r="N139" s="139"/>
      <c r="O139" s="139"/>
    </row>
    <row r="140" spans="14:15">
      <c r="N140" s="139"/>
      <c r="O140" s="139"/>
    </row>
    <row r="141" spans="14:15">
      <c r="N141" s="139"/>
      <c r="O141" s="139"/>
    </row>
    <row r="142" spans="14:15">
      <c r="N142" s="139"/>
      <c r="O142" s="139"/>
    </row>
    <row r="143" spans="14:15">
      <c r="N143" s="139"/>
      <c r="O143" s="139"/>
    </row>
    <row r="144" spans="14:15">
      <c r="N144" s="139"/>
      <c r="O144" s="139"/>
    </row>
    <row r="145" spans="14:15">
      <c r="N145" s="139"/>
      <c r="O145" s="139"/>
    </row>
    <row r="146" spans="14:15">
      <c r="N146" s="139"/>
      <c r="O146" s="139"/>
    </row>
    <row r="147" spans="14:15">
      <c r="N147" s="139"/>
      <c r="O147" s="139"/>
    </row>
    <row r="148" spans="14:15">
      <c r="N148" s="139"/>
      <c r="O148" s="139"/>
    </row>
    <row r="149" spans="14:15">
      <c r="N149" s="139"/>
      <c r="O149" s="139"/>
    </row>
    <row r="150" spans="14:15">
      <c r="N150" s="139"/>
      <c r="O150" s="139"/>
    </row>
    <row r="151" spans="14:15">
      <c r="N151" s="139"/>
      <c r="O151" s="139"/>
    </row>
    <row r="152" spans="14:15">
      <c r="N152" s="139"/>
      <c r="O152" s="139"/>
    </row>
    <row r="153" spans="14:15">
      <c r="N153" s="139"/>
      <c r="O153" s="139"/>
    </row>
    <row r="154" spans="14:15">
      <c r="N154" s="139"/>
      <c r="O154" s="139"/>
    </row>
    <row r="155" spans="14:15">
      <c r="N155" s="139"/>
      <c r="O155" s="139"/>
    </row>
    <row r="156" spans="14:15">
      <c r="N156" s="139"/>
      <c r="O156" s="139"/>
    </row>
    <row r="157" spans="14:15">
      <c r="N157" s="139"/>
      <c r="O157" s="139"/>
    </row>
  </sheetData>
  <mergeCells count="1">
    <mergeCell ref="G7:H7"/>
  </mergeCells>
  <hyperlinks>
    <hyperlink ref="C15" r:id="rId4" display="pongsura.pattaramahasaed@ihg.com"/>
    <hyperlink ref="C123" r:id="rId5" display="E: pongsura.pattaramahasaed@ihg.com"/>
    <hyperlink ref="C124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58" workbookViewId="0">
      <selection activeCell="T63" sqref="T63"/>
    </sheetView>
  </sheetViews>
  <sheetFormatPr defaultColWidth="9.14285714285714" defaultRowHeight="12.75" outlineLevelCol="7"/>
  <cols>
    <col min="1" max="1" width="20" customWidth="1"/>
    <col min="2" max="2" width="12.5714285714286" customWidth="1"/>
    <col min="3" max="3" width="15.7142857142857" customWidth="1"/>
    <col min="4" max="4" width="13.8571428571429" customWidth="1"/>
    <col min="5" max="6" width="9.57142857142857" customWidth="1"/>
    <col min="7" max="7" width="10.4285714285714" customWidth="1"/>
    <col min="8" max="8" width="13.8571428571429" customWidth="1"/>
  </cols>
  <sheetData>
    <row r="1" spans="1:8">
      <c r="A1" s="103" t="s">
        <v>20</v>
      </c>
      <c r="B1" s="103" t="s">
        <v>1163</v>
      </c>
      <c r="C1" s="103" t="s">
        <v>21</v>
      </c>
      <c r="D1" s="104" t="s">
        <v>22</v>
      </c>
      <c r="E1" s="105" t="s">
        <v>23</v>
      </c>
      <c r="F1" s="106">
        <v>0</v>
      </c>
      <c r="G1" s="104" t="s">
        <v>24</v>
      </c>
      <c r="H1" s="104" t="s">
        <v>2250</v>
      </c>
    </row>
    <row r="2" spans="1:8">
      <c r="A2" s="30" t="s">
        <v>26</v>
      </c>
      <c r="B2" s="30">
        <v>546235</v>
      </c>
      <c r="C2" s="30" t="s">
        <v>5270</v>
      </c>
      <c r="D2" s="31">
        <v>1450755</v>
      </c>
      <c r="E2" s="32">
        <v>43540</v>
      </c>
      <c r="F2" s="33">
        <v>43545</v>
      </c>
      <c r="G2" s="34" t="s">
        <v>28</v>
      </c>
      <c r="H2" s="35">
        <v>25000</v>
      </c>
    </row>
    <row r="3" spans="1:8">
      <c r="A3" s="30" t="s">
        <v>26</v>
      </c>
      <c r="B3" s="30">
        <v>546265</v>
      </c>
      <c r="C3" s="30" t="s">
        <v>5271</v>
      </c>
      <c r="D3" s="31">
        <v>1450520</v>
      </c>
      <c r="E3" s="32">
        <v>43543</v>
      </c>
      <c r="F3" s="33">
        <v>43545</v>
      </c>
      <c r="G3" s="34" t="s">
        <v>28</v>
      </c>
      <c r="H3" s="35">
        <v>8400</v>
      </c>
    </row>
    <row r="4" spans="1:8">
      <c r="A4" s="30" t="s">
        <v>26</v>
      </c>
      <c r="B4" s="59">
        <v>546332</v>
      </c>
      <c r="C4" s="59" t="s">
        <v>5272</v>
      </c>
      <c r="D4" s="60">
        <v>1452495</v>
      </c>
      <c r="E4" s="61">
        <v>43542</v>
      </c>
      <c r="F4" s="62">
        <v>43546</v>
      </c>
      <c r="G4" s="63" t="s">
        <v>28</v>
      </c>
      <c r="H4" s="64">
        <v>16800</v>
      </c>
    </row>
    <row r="5" spans="1:8">
      <c r="A5" s="30" t="s">
        <v>26</v>
      </c>
      <c r="B5" s="59">
        <v>546333</v>
      </c>
      <c r="C5" s="59" t="s">
        <v>5273</v>
      </c>
      <c r="D5" s="60">
        <v>1452495</v>
      </c>
      <c r="E5" s="61">
        <v>43542</v>
      </c>
      <c r="F5" s="62">
        <v>43546</v>
      </c>
      <c r="G5" s="63" t="s">
        <v>28</v>
      </c>
      <c r="H5" s="64">
        <v>16800</v>
      </c>
    </row>
    <row r="6" spans="1:8">
      <c r="A6" s="30" t="s">
        <v>26</v>
      </c>
      <c r="B6" s="51">
        <v>546334</v>
      </c>
      <c r="C6" s="51" t="s">
        <v>5274</v>
      </c>
      <c r="D6" s="52">
        <v>1452180</v>
      </c>
      <c r="E6" s="53">
        <v>43542</v>
      </c>
      <c r="F6" s="54">
        <v>43546</v>
      </c>
      <c r="G6" s="55" t="s">
        <v>28</v>
      </c>
      <c r="H6" s="56">
        <v>16800</v>
      </c>
    </row>
    <row r="7" spans="1:8">
      <c r="A7" s="30" t="s">
        <v>26</v>
      </c>
      <c r="B7" s="51">
        <v>546335</v>
      </c>
      <c r="C7" s="51" t="s">
        <v>5275</v>
      </c>
      <c r="D7" s="52">
        <v>1452180</v>
      </c>
      <c r="E7" s="53">
        <v>43542</v>
      </c>
      <c r="F7" s="54">
        <v>43546</v>
      </c>
      <c r="G7" s="55" t="s">
        <v>28</v>
      </c>
      <c r="H7" s="56">
        <v>16800</v>
      </c>
    </row>
    <row r="8" spans="1:8">
      <c r="A8" s="30" t="s">
        <v>26</v>
      </c>
      <c r="B8" s="51">
        <v>546336</v>
      </c>
      <c r="C8" s="51" t="s">
        <v>5276</v>
      </c>
      <c r="D8" s="52">
        <v>1452180</v>
      </c>
      <c r="E8" s="53">
        <v>43542</v>
      </c>
      <c r="F8" s="54">
        <v>43546</v>
      </c>
      <c r="G8" s="55" t="s">
        <v>28</v>
      </c>
      <c r="H8" s="56">
        <v>16800</v>
      </c>
    </row>
    <row r="9" spans="1:8">
      <c r="A9" s="30" t="s">
        <v>26</v>
      </c>
      <c r="B9" s="59">
        <v>546337</v>
      </c>
      <c r="C9" s="59" t="s">
        <v>5277</v>
      </c>
      <c r="D9" s="60">
        <v>1443463</v>
      </c>
      <c r="E9" s="61">
        <v>43544</v>
      </c>
      <c r="F9" s="62">
        <v>43546</v>
      </c>
      <c r="G9" s="63" t="s">
        <v>28</v>
      </c>
      <c r="H9" s="64">
        <v>8400</v>
      </c>
    </row>
    <row r="10" spans="1:8">
      <c r="A10" s="30" t="s">
        <v>26</v>
      </c>
      <c r="B10" s="59">
        <v>546338</v>
      </c>
      <c r="C10" s="59" t="s">
        <v>2207</v>
      </c>
      <c r="D10" s="60">
        <v>1443463</v>
      </c>
      <c r="E10" s="61">
        <v>43544</v>
      </c>
      <c r="F10" s="62">
        <v>43546</v>
      </c>
      <c r="G10" s="63" t="s">
        <v>28</v>
      </c>
      <c r="H10" s="64">
        <v>8400</v>
      </c>
    </row>
    <row r="11" spans="1:8">
      <c r="A11" s="30" t="s">
        <v>26</v>
      </c>
      <c r="B11" s="30">
        <v>546345</v>
      </c>
      <c r="C11" s="30" t="s">
        <v>5278</v>
      </c>
      <c r="D11" s="31">
        <v>1434840</v>
      </c>
      <c r="E11" s="32">
        <v>43543</v>
      </c>
      <c r="F11" s="33">
        <v>43546</v>
      </c>
      <c r="G11" s="34" t="s">
        <v>28</v>
      </c>
      <c r="H11" s="35">
        <v>15000</v>
      </c>
    </row>
    <row r="12" spans="1:8">
      <c r="A12" s="30" t="s">
        <v>26</v>
      </c>
      <c r="B12" s="30">
        <v>546347</v>
      </c>
      <c r="C12" s="30" t="s">
        <v>5279</v>
      </c>
      <c r="D12" s="31">
        <v>1450459</v>
      </c>
      <c r="E12" s="32">
        <v>43542</v>
      </c>
      <c r="F12" s="33">
        <v>43546</v>
      </c>
      <c r="G12" s="34" t="s">
        <v>28</v>
      </c>
      <c r="H12" s="35">
        <v>20000</v>
      </c>
    </row>
    <row r="13" spans="1:8">
      <c r="A13" s="30" t="s">
        <v>26</v>
      </c>
      <c r="B13" s="30">
        <v>546642</v>
      </c>
      <c r="C13" s="30" t="s">
        <v>5280</v>
      </c>
      <c r="D13" s="31">
        <v>1454628</v>
      </c>
      <c r="E13" s="32">
        <v>43543</v>
      </c>
      <c r="F13" s="33">
        <v>43548</v>
      </c>
      <c r="G13" s="34" t="s">
        <v>28</v>
      </c>
      <c r="H13" s="35">
        <v>21000</v>
      </c>
    </row>
    <row r="14" spans="1:8">
      <c r="A14" s="30" t="s">
        <v>26</v>
      </c>
      <c r="B14" s="30">
        <v>546644</v>
      </c>
      <c r="C14" s="30" t="s">
        <v>5281</v>
      </c>
      <c r="D14" s="31">
        <v>1421524</v>
      </c>
      <c r="E14" s="32">
        <v>43545</v>
      </c>
      <c r="F14" s="33">
        <v>43548</v>
      </c>
      <c r="G14" s="34" t="s">
        <v>28</v>
      </c>
      <c r="H14" s="35">
        <v>12600</v>
      </c>
    </row>
    <row r="15" spans="1:8">
      <c r="A15" s="30" t="s">
        <v>26</v>
      </c>
      <c r="B15" s="51">
        <v>546800</v>
      </c>
      <c r="C15" s="51" t="s">
        <v>5282</v>
      </c>
      <c r="D15" s="52">
        <v>1433122</v>
      </c>
      <c r="E15" s="53">
        <v>43545</v>
      </c>
      <c r="F15" s="54">
        <v>43549</v>
      </c>
      <c r="G15" s="55" t="s">
        <v>28</v>
      </c>
      <c r="H15" s="56">
        <v>20000</v>
      </c>
    </row>
    <row r="16" spans="1:8">
      <c r="A16" s="30" t="s">
        <v>26</v>
      </c>
      <c r="B16" s="51">
        <v>546801</v>
      </c>
      <c r="C16" s="51" t="s">
        <v>5283</v>
      </c>
      <c r="D16" s="52">
        <v>1433122</v>
      </c>
      <c r="E16" s="53">
        <v>43545</v>
      </c>
      <c r="F16" s="54">
        <v>43549</v>
      </c>
      <c r="G16" s="55" t="s">
        <v>28</v>
      </c>
      <c r="H16" s="56">
        <v>20000</v>
      </c>
    </row>
    <row r="17" spans="1:8">
      <c r="A17" s="30" t="s">
        <v>26</v>
      </c>
      <c r="B17" s="51">
        <v>546802</v>
      </c>
      <c r="C17" s="51" t="s">
        <v>5284</v>
      </c>
      <c r="D17" s="52">
        <v>1433122</v>
      </c>
      <c r="E17" s="53">
        <v>43545</v>
      </c>
      <c r="F17" s="54">
        <v>43549</v>
      </c>
      <c r="G17" s="55" t="s">
        <v>28</v>
      </c>
      <c r="H17" s="56">
        <v>20000</v>
      </c>
    </row>
    <row r="18" spans="1:8">
      <c r="A18" s="30" t="s">
        <v>26</v>
      </c>
      <c r="B18" s="59">
        <v>546816</v>
      </c>
      <c r="C18" s="59" t="s">
        <v>5285</v>
      </c>
      <c r="D18" s="60">
        <v>1450780</v>
      </c>
      <c r="E18" s="61">
        <v>43546</v>
      </c>
      <c r="F18" s="62">
        <v>43549</v>
      </c>
      <c r="G18" s="63" t="s">
        <v>28</v>
      </c>
      <c r="H18" s="64">
        <v>12600</v>
      </c>
    </row>
    <row r="19" spans="1:8">
      <c r="A19" s="30" t="s">
        <v>26</v>
      </c>
      <c r="B19" s="59">
        <v>546817</v>
      </c>
      <c r="C19" s="59" t="s">
        <v>5286</v>
      </c>
      <c r="D19" s="60">
        <v>1450780</v>
      </c>
      <c r="E19" s="61">
        <v>43546</v>
      </c>
      <c r="F19" s="62">
        <v>43549</v>
      </c>
      <c r="G19" s="63" t="s">
        <v>28</v>
      </c>
      <c r="H19" s="64">
        <v>12600</v>
      </c>
    </row>
    <row r="20" spans="1:8">
      <c r="A20" s="30" t="s">
        <v>26</v>
      </c>
      <c r="B20" s="30">
        <v>546819</v>
      </c>
      <c r="C20" s="30" t="s">
        <v>5287</v>
      </c>
      <c r="D20" s="31">
        <v>1415675</v>
      </c>
      <c r="E20" s="32">
        <v>43544</v>
      </c>
      <c r="F20" s="33">
        <v>43549</v>
      </c>
      <c r="G20" s="34" t="s">
        <v>28</v>
      </c>
      <c r="H20" s="35">
        <v>21000</v>
      </c>
    </row>
    <row r="21" spans="1:8">
      <c r="A21" s="30" t="s">
        <v>26</v>
      </c>
      <c r="B21" s="30">
        <v>546828</v>
      </c>
      <c r="C21" s="30" t="s">
        <v>5288</v>
      </c>
      <c r="D21" s="31">
        <v>1445598</v>
      </c>
      <c r="E21" s="32">
        <v>43546</v>
      </c>
      <c r="F21" s="33">
        <v>43549</v>
      </c>
      <c r="G21" s="34" t="s">
        <v>28</v>
      </c>
      <c r="H21" s="35">
        <v>12600</v>
      </c>
    </row>
    <row r="22" spans="1:8">
      <c r="A22" s="30" t="s">
        <v>26</v>
      </c>
      <c r="B22" s="30">
        <v>546932</v>
      </c>
      <c r="C22" s="30" t="s">
        <v>5289</v>
      </c>
      <c r="D22" s="31">
        <v>1451517</v>
      </c>
      <c r="E22" s="32">
        <v>43548</v>
      </c>
      <c r="F22" s="33">
        <v>43550</v>
      </c>
      <c r="G22" s="34" t="s">
        <v>28</v>
      </c>
      <c r="H22" s="35">
        <v>8400</v>
      </c>
    </row>
    <row r="23" spans="1:8">
      <c r="A23" s="30" t="s">
        <v>26</v>
      </c>
      <c r="B23" s="51">
        <v>546934</v>
      </c>
      <c r="C23" s="51" t="s">
        <v>1333</v>
      </c>
      <c r="D23" s="52">
        <v>1433630</v>
      </c>
      <c r="E23" s="53">
        <v>43546</v>
      </c>
      <c r="F23" s="54">
        <v>43550</v>
      </c>
      <c r="G23" s="55" t="s">
        <v>28</v>
      </c>
      <c r="H23" s="56">
        <v>20000</v>
      </c>
    </row>
    <row r="24" spans="1:8">
      <c r="A24" s="30" t="s">
        <v>26</v>
      </c>
      <c r="B24" s="51">
        <v>546935</v>
      </c>
      <c r="C24" s="51" t="s">
        <v>5290</v>
      </c>
      <c r="D24" s="52">
        <v>1433630</v>
      </c>
      <c r="E24" s="53">
        <v>43546</v>
      </c>
      <c r="F24" s="54">
        <v>43550</v>
      </c>
      <c r="G24" s="55" t="s">
        <v>28</v>
      </c>
      <c r="H24" s="56">
        <v>20000</v>
      </c>
    </row>
    <row r="25" spans="1:8">
      <c r="A25" s="30" t="s">
        <v>26</v>
      </c>
      <c r="B25" s="59">
        <v>546936</v>
      </c>
      <c r="C25" s="59" t="s">
        <v>5291</v>
      </c>
      <c r="D25" s="60">
        <v>1433610</v>
      </c>
      <c r="E25" s="61">
        <v>43548</v>
      </c>
      <c r="F25" s="62">
        <v>43550</v>
      </c>
      <c r="G25" s="63" t="s">
        <v>28</v>
      </c>
      <c r="H25" s="64">
        <v>8400</v>
      </c>
    </row>
    <row r="26" spans="1:8">
      <c r="A26" s="30" t="s">
        <v>26</v>
      </c>
      <c r="B26" s="59">
        <v>546937</v>
      </c>
      <c r="C26" s="59" t="s">
        <v>5292</v>
      </c>
      <c r="D26" s="60">
        <v>1433610</v>
      </c>
      <c r="E26" s="61">
        <v>43548</v>
      </c>
      <c r="F26" s="62">
        <v>43550</v>
      </c>
      <c r="G26" s="63" t="s">
        <v>28</v>
      </c>
      <c r="H26" s="64">
        <v>8400</v>
      </c>
    </row>
    <row r="27" spans="1:8">
      <c r="A27" s="30" t="s">
        <v>26</v>
      </c>
      <c r="B27" s="30">
        <v>546938</v>
      </c>
      <c r="C27" s="30" t="s">
        <v>5293</v>
      </c>
      <c r="D27" s="31">
        <v>1424745</v>
      </c>
      <c r="E27" s="32">
        <v>43548</v>
      </c>
      <c r="F27" s="33">
        <v>43550</v>
      </c>
      <c r="G27" s="34" t="s">
        <v>28</v>
      </c>
      <c r="H27" s="35">
        <v>8400</v>
      </c>
    </row>
    <row r="28" spans="1:8">
      <c r="A28" s="30" t="s">
        <v>26</v>
      </c>
      <c r="B28" s="30">
        <v>547073</v>
      </c>
      <c r="C28" s="30" t="s">
        <v>5294</v>
      </c>
      <c r="D28" s="31">
        <v>1447037</v>
      </c>
      <c r="E28" s="32">
        <v>43549</v>
      </c>
      <c r="F28" s="33">
        <v>43551</v>
      </c>
      <c r="G28" s="34" t="s">
        <v>28</v>
      </c>
      <c r="H28" s="35">
        <v>8400</v>
      </c>
    </row>
    <row r="29" spans="1:8">
      <c r="A29" s="30" t="s">
        <v>26</v>
      </c>
      <c r="B29" s="30">
        <v>547074</v>
      </c>
      <c r="C29" s="30" t="s">
        <v>5295</v>
      </c>
      <c r="D29" s="31">
        <v>1452153</v>
      </c>
      <c r="E29" s="32">
        <v>43549</v>
      </c>
      <c r="F29" s="33">
        <v>43551</v>
      </c>
      <c r="G29" s="34" t="s">
        <v>28</v>
      </c>
      <c r="H29" s="35">
        <v>8400</v>
      </c>
    </row>
    <row r="30" spans="1:8">
      <c r="A30" s="30" t="s">
        <v>26</v>
      </c>
      <c r="B30" s="51">
        <v>547091</v>
      </c>
      <c r="C30" s="51" t="s">
        <v>5296</v>
      </c>
      <c r="D30" s="52">
        <v>1449489</v>
      </c>
      <c r="E30" s="53">
        <v>43549</v>
      </c>
      <c r="F30" s="54">
        <v>43551</v>
      </c>
      <c r="G30" s="55" t="s">
        <v>28</v>
      </c>
      <c r="H30" s="56">
        <v>10000</v>
      </c>
    </row>
    <row r="31" spans="1:8">
      <c r="A31" s="30" t="s">
        <v>26</v>
      </c>
      <c r="B31" s="51">
        <v>547092</v>
      </c>
      <c r="C31" s="51" t="s">
        <v>5297</v>
      </c>
      <c r="D31" s="52">
        <v>1449489</v>
      </c>
      <c r="E31" s="53">
        <v>43549</v>
      </c>
      <c r="F31" s="54">
        <v>43551</v>
      </c>
      <c r="G31" s="55" t="s">
        <v>28</v>
      </c>
      <c r="H31" s="56">
        <v>10000</v>
      </c>
    </row>
    <row r="32" spans="1:8">
      <c r="A32" s="30" t="s">
        <v>26</v>
      </c>
      <c r="B32" s="30">
        <v>547093</v>
      </c>
      <c r="C32" s="30" t="s">
        <v>5298</v>
      </c>
      <c r="D32" s="31">
        <v>1465739</v>
      </c>
      <c r="E32" s="32">
        <v>43548</v>
      </c>
      <c r="F32" s="33">
        <v>43551</v>
      </c>
      <c r="G32" s="34" t="s">
        <v>28</v>
      </c>
      <c r="H32" s="35">
        <v>15000</v>
      </c>
    </row>
    <row r="33" spans="1:8">
      <c r="A33" s="30" t="s">
        <v>26</v>
      </c>
      <c r="B33" s="59">
        <v>547094</v>
      </c>
      <c r="C33" s="59" t="s">
        <v>5299</v>
      </c>
      <c r="D33" s="60">
        <v>1449788</v>
      </c>
      <c r="E33" s="61">
        <v>43549</v>
      </c>
      <c r="F33" s="62">
        <v>43551</v>
      </c>
      <c r="G33" s="63" t="s">
        <v>28</v>
      </c>
      <c r="H33" s="64">
        <v>10000</v>
      </c>
    </row>
    <row r="34" spans="1:8">
      <c r="A34" s="30" t="s">
        <v>26</v>
      </c>
      <c r="B34" s="59">
        <v>547095</v>
      </c>
      <c r="C34" s="59" t="s">
        <v>5300</v>
      </c>
      <c r="D34" s="60">
        <v>1449788</v>
      </c>
      <c r="E34" s="61">
        <v>43549</v>
      </c>
      <c r="F34" s="62">
        <v>43551</v>
      </c>
      <c r="G34" s="63" t="s">
        <v>28</v>
      </c>
      <c r="H34" s="64">
        <v>10000</v>
      </c>
    </row>
    <row r="35" spans="1:8">
      <c r="A35" s="30" t="s">
        <v>26</v>
      </c>
      <c r="B35" s="30">
        <v>547214</v>
      </c>
      <c r="C35" s="30" t="s">
        <v>5301</v>
      </c>
      <c r="D35" s="31">
        <v>1448374</v>
      </c>
      <c r="E35" s="32">
        <v>43550</v>
      </c>
      <c r="F35" s="33">
        <v>43552</v>
      </c>
      <c r="G35" s="34" t="s">
        <v>28</v>
      </c>
      <c r="H35" s="35">
        <v>8400</v>
      </c>
    </row>
    <row r="36" spans="1:8">
      <c r="A36" s="30" t="s">
        <v>26</v>
      </c>
      <c r="B36" s="51">
        <v>547215</v>
      </c>
      <c r="C36" s="51" t="s">
        <v>5302</v>
      </c>
      <c r="D36" s="52">
        <v>1448225</v>
      </c>
      <c r="E36" s="53">
        <v>43550</v>
      </c>
      <c r="F36" s="54">
        <v>43552</v>
      </c>
      <c r="G36" s="55" t="s">
        <v>28</v>
      </c>
      <c r="H36" s="56">
        <v>8400</v>
      </c>
    </row>
    <row r="37" spans="1:8">
      <c r="A37" s="30" t="s">
        <v>26</v>
      </c>
      <c r="B37" s="51">
        <v>547216</v>
      </c>
      <c r="C37" s="51" t="s">
        <v>5303</v>
      </c>
      <c r="D37" s="52">
        <v>1448225</v>
      </c>
      <c r="E37" s="53">
        <v>43550</v>
      </c>
      <c r="F37" s="54">
        <v>43552</v>
      </c>
      <c r="G37" s="55" t="s">
        <v>28</v>
      </c>
      <c r="H37" s="56">
        <v>8400</v>
      </c>
    </row>
    <row r="38" spans="1:8">
      <c r="A38" s="30" t="s">
        <v>26</v>
      </c>
      <c r="B38" s="30">
        <v>547352</v>
      </c>
      <c r="C38" s="30" t="s">
        <v>5304</v>
      </c>
      <c r="D38" s="31">
        <v>1439738</v>
      </c>
      <c r="E38" s="32">
        <v>43549</v>
      </c>
      <c r="F38" s="33">
        <v>43553</v>
      </c>
      <c r="G38" s="34" t="s">
        <v>28</v>
      </c>
      <c r="H38" s="35">
        <v>16800</v>
      </c>
    </row>
    <row r="39" spans="1:8">
      <c r="A39" s="30" t="s">
        <v>26</v>
      </c>
      <c r="B39" s="30">
        <v>547592</v>
      </c>
      <c r="C39" s="30" t="s">
        <v>4364</v>
      </c>
      <c r="D39" s="31">
        <v>1463398</v>
      </c>
      <c r="E39" s="32">
        <v>43553</v>
      </c>
      <c r="F39" s="33">
        <v>43555</v>
      </c>
      <c r="G39" s="34" t="s">
        <v>28</v>
      </c>
      <c r="H39" s="35">
        <v>8400</v>
      </c>
    </row>
    <row r="40" spans="1:8">
      <c r="A40" s="30" t="s">
        <v>26</v>
      </c>
      <c r="B40" s="30">
        <v>547732</v>
      </c>
      <c r="C40" s="30" t="s">
        <v>5305</v>
      </c>
      <c r="D40" s="31">
        <v>1429482</v>
      </c>
      <c r="E40" s="32">
        <v>43554</v>
      </c>
      <c r="F40" s="33">
        <v>43556</v>
      </c>
      <c r="G40" s="34" t="s">
        <v>28</v>
      </c>
      <c r="H40" s="35">
        <v>10000</v>
      </c>
    </row>
    <row r="41" spans="1:8">
      <c r="A41" s="30" t="s">
        <v>26</v>
      </c>
      <c r="B41" s="30">
        <v>547735</v>
      </c>
      <c r="C41" s="30" t="s">
        <v>5306</v>
      </c>
      <c r="D41" s="31">
        <v>1429484</v>
      </c>
      <c r="E41" s="32">
        <v>43554</v>
      </c>
      <c r="F41" s="33">
        <v>43556</v>
      </c>
      <c r="G41" s="34" t="s">
        <v>28</v>
      </c>
      <c r="H41" s="35">
        <v>10000</v>
      </c>
    </row>
    <row r="42" spans="1:8">
      <c r="A42" s="30" t="s">
        <v>26</v>
      </c>
      <c r="B42" s="30">
        <v>547856</v>
      </c>
      <c r="C42" s="30" t="s">
        <v>5307</v>
      </c>
      <c r="D42" s="31">
        <v>1440959</v>
      </c>
      <c r="E42" s="32">
        <v>43553</v>
      </c>
      <c r="F42" s="33">
        <v>43557</v>
      </c>
      <c r="G42" s="34" t="s">
        <v>28</v>
      </c>
      <c r="H42" s="35">
        <v>16200</v>
      </c>
    </row>
    <row r="43" spans="1:8">
      <c r="A43" s="30" t="s">
        <v>26</v>
      </c>
      <c r="B43" s="30">
        <v>547859</v>
      </c>
      <c r="C43" s="30" t="s">
        <v>5308</v>
      </c>
      <c r="D43" s="31">
        <v>1441098</v>
      </c>
      <c r="E43" s="32">
        <v>43553</v>
      </c>
      <c r="F43" s="33">
        <v>43557</v>
      </c>
      <c r="G43" s="34" t="s">
        <v>28</v>
      </c>
      <c r="H43" s="35">
        <v>16200</v>
      </c>
    </row>
    <row r="44" spans="1:8">
      <c r="A44" s="30" t="s">
        <v>26</v>
      </c>
      <c r="B44" s="30">
        <v>547860</v>
      </c>
      <c r="C44" s="30" t="s">
        <v>5309</v>
      </c>
      <c r="D44" s="31">
        <v>1441391</v>
      </c>
      <c r="E44" s="32">
        <v>43553</v>
      </c>
      <c r="F44" s="33">
        <v>43557</v>
      </c>
      <c r="G44" s="34" t="s">
        <v>28</v>
      </c>
      <c r="H44" s="35">
        <v>16200</v>
      </c>
    </row>
    <row r="45" spans="1:8">
      <c r="A45" s="30" t="s">
        <v>26</v>
      </c>
      <c r="B45" s="30">
        <v>547861</v>
      </c>
      <c r="C45" s="30" t="s">
        <v>5310</v>
      </c>
      <c r="D45" s="31">
        <v>1441009</v>
      </c>
      <c r="E45" s="32">
        <v>43553</v>
      </c>
      <c r="F45" s="33">
        <v>43557</v>
      </c>
      <c r="G45" s="34" t="s">
        <v>28</v>
      </c>
      <c r="H45" s="35">
        <v>16200</v>
      </c>
    </row>
    <row r="46" spans="1:8">
      <c r="A46" s="30" t="s">
        <v>26</v>
      </c>
      <c r="B46" s="30">
        <v>547973</v>
      </c>
      <c r="C46" s="30" t="s">
        <v>1165</v>
      </c>
      <c r="D46" s="31">
        <v>1462043</v>
      </c>
      <c r="E46" s="32">
        <v>43553</v>
      </c>
      <c r="F46" s="33">
        <v>43558</v>
      </c>
      <c r="G46" s="34" t="s">
        <v>28</v>
      </c>
      <c r="H46" s="35">
        <v>19800</v>
      </c>
    </row>
    <row r="47" spans="1:8">
      <c r="A47" s="30" t="s">
        <v>26</v>
      </c>
      <c r="B47" s="59">
        <v>547975</v>
      </c>
      <c r="C47" s="59" t="s">
        <v>5311</v>
      </c>
      <c r="D47" s="60">
        <v>1450977</v>
      </c>
      <c r="E47" s="61">
        <v>43553</v>
      </c>
      <c r="F47" s="62">
        <v>43558</v>
      </c>
      <c r="G47" s="63" t="s">
        <v>28</v>
      </c>
      <c r="H47" s="64">
        <v>19800</v>
      </c>
    </row>
    <row r="48" spans="1:8">
      <c r="A48" s="30" t="s">
        <v>26</v>
      </c>
      <c r="B48" s="59">
        <v>547976</v>
      </c>
      <c r="C48" s="59" t="s">
        <v>5312</v>
      </c>
      <c r="D48" s="60">
        <v>1450977</v>
      </c>
      <c r="E48" s="61">
        <v>43553</v>
      </c>
      <c r="F48" s="62">
        <v>43558</v>
      </c>
      <c r="G48" s="63" t="s">
        <v>28</v>
      </c>
      <c r="H48" s="64">
        <v>19800</v>
      </c>
    </row>
    <row r="49" spans="1:8">
      <c r="A49" s="30" t="s">
        <v>26</v>
      </c>
      <c r="B49" s="51">
        <v>547981</v>
      </c>
      <c r="C49" s="51" t="s">
        <v>1894</v>
      </c>
      <c r="D49" s="52">
        <v>1452336</v>
      </c>
      <c r="E49" s="53">
        <v>43555</v>
      </c>
      <c r="F49" s="54">
        <v>43558</v>
      </c>
      <c r="G49" s="55" t="s">
        <v>28</v>
      </c>
      <c r="H49" s="56">
        <v>11400</v>
      </c>
    </row>
    <row r="50" spans="1:8">
      <c r="A50" s="30" t="s">
        <v>26</v>
      </c>
      <c r="B50" s="51">
        <v>547982</v>
      </c>
      <c r="C50" s="51" t="s">
        <v>265</v>
      </c>
      <c r="D50" s="52">
        <v>1452336</v>
      </c>
      <c r="E50" s="53">
        <v>43555</v>
      </c>
      <c r="F50" s="54">
        <v>43558</v>
      </c>
      <c r="G50" s="55" t="s">
        <v>28</v>
      </c>
      <c r="H50" s="56">
        <v>11400</v>
      </c>
    </row>
    <row r="51" spans="1:8">
      <c r="A51" s="30" t="s">
        <v>26</v>
      </c>
      <c r="B51" s="59">
        <v>547983</v>
      </c>
      <c r="C51" s="59" t="s">
        <v>5313</v>
      </c>
      <c r="D51" s="60">
        <v>1445781</v>
      </c>
      <c r="E51" s="61">
        <v>43555</v>
      </c>
      <c r="F51" s="62">
        <v>43558</v>
      </c>
      <c r="G51" s="63" t="s">
        <v>28</v>
      </c>
      <c r="H51" s="64">
        <v>11400</v>
      </c>
    </row>
    <row r="52" spans="1:8">
      <c r="A52" s="30" t="s">
        <v>26</v>
      </c>
      <c r="B52" s="59">
        <v>547984</v>
      </c>
      <c r="C52" s="59" t="s">
        <v>5314</v>
      </c>
      <c r="D52" s="60">
        <v>1445781</v>
      </c>
      <c r="E52" s="61">
        <v>43555</v>
      </c>
      <c r="F52" s="62">
        <v>43558</v>
      </c>
      <c r="G52" s="63" t="s">
        <v>28</v>
      </c>
      <c r="H52" s="64">
        <v>11400</v>
      </c>
    </row>
    <row r="53" spans="1:8">
      <c r="A53" s="30" t="s">
        <v>26</v>
      </c>
      <c r="B53" s="51">
        <v>547986</v>
      </c>
      <c r="C53" s="51" t="s">
        <v>5315</v>
      </c>
      <c r="D53" s="52">
        <v>1436949</v>
      </c>
      <c r="E53" s="53">
        <v>43554</v>
      </c>
      <c r="F53" s="54">
        <v>43558</v>
      </c>
      <c r="G53" s="55" t="s">
        <v>28</v>
      </c>
      <c r="H53" s="56">
        <v>15600</v>
      </c>
    </row>
    <row r="54" spans="1:8">
      <c r="A54" s="30" t="s">
        <v>26</v>
      </c>
      <c r="B54" s="51">
        <v>547987</v>
      </c>
      <c r="C54" s="51" t="s">
        <v>5316</v>
      </c>
      <c r="D54" s="52">
        <v>1436949</v>
      </c>
      <c r="E54" s="53">
        <v>43554</v>
      </c>
      <c r="F54" s="54">
        <v>43558</v>
      </c>
      <c r="G54" s="55" t="s">
        <v>28</v>
      </c>
      <c r="H54" s="56">
        <v>15600</v>
      </c>
    </row>
    <row r="55" spans="1:8">
      <c r="A55" s="30" t="s">
        <v>26</v>
      </c>
      <c r="B55" s="30">
        <v>548290</v>
      </c>
      <c r="C55" s="30" t="s">
        <v>5317</v>
      </c>
      <c r="D55" s="31">
        <v>1472327</v>
      </c>
      <c r="E55" s="32">
        <v>43558</v>
      </c>
      <c r="F55" s="33">
        <v>43560</v>
      </c>
      <c r="G55" s="34" t="s">
        <v>28</v>
      </c>
      <c r="H55" s="35">
        <v>6600</v>
      </c>
    </row>
    <row r="56" spans="1:8">
      <c r="A56" s="30" t="s">
        <v>26</v>
      </c>
      <c r="B56" s="30">
        <v>548424</v>
      </c>
      <c r="C56" s="30" t="s">
        <v>5318</v>
      </c>
      <c r="D56" s="31">
        <v>1466335</v>
      </c>
      <c r="E56" s="32">
        <v>43557</v>
      </c>
      <c r="F56" s="33">
        <v>43561</v>
      </c>
      <c r="G56" s="34" t="s">
        <v>28</v>
      </c>
      <c r="H56" s="35">
        <v>13200</v>
      </c>
    </row>
    <row r="57" spans="1:8">
      <c r="A57" s="30" t="s">
        <v>26</v>
      </c>
      <c r="B57" s="30">
        <v>548427</v>
      </c>
      <c r="C57" s="30" t="s">
        <v>3952</v>
      </c>
      <c r="D57" s="31">
        <v>1458666</v>
      </c>
      <c r="E57" s="32">
        <v>43558</v>
      </c>
      <c r="F57" s="33">
        <v>43561</v>
      </c>
      <c r="G57" s="34" t="s">
        <v>28</v>
      </c>
      <c r="H57" s="35">
        <v>10800</v>
      </c>
    </row>
    <row r="58" spans="1:8">
      <c r="A58" s="30" t="s">
        <v>26</v>
      </c>
      <c r="B58" s="59">
        <v>548433</v>
      </c>
      <c r="C58" s="59" t="s">
        <v>5319</v>
      </c>
      <c r="D58" s="60">
        <v>1452702</v>
      </c>
      <c r="E58" s="61">
        <v>43559</v>
      </c>
      <c r="F58" s="62">
        <v>43561</v>
      </c>
      <c r="G58" s="63" t="s">
        <v>28</v>
      </c>
      <c r="H58" s="64">
        <v>7200</v>
      </c>
    </row>
    <row r="59" spans="1:8">
      <c r="A59" s="30" t="s">
        <v>26</v>
      </c>
      <c r="B59" s="59">
        <v>548434</v>
      </c>
      <c r="C59" s="59" t="s">
        <v>5320</v>
      </c>
      <c r="D59" s="60">
        <v>1452702</v>
      </c>
      <c r="E59" s="61">
        <v>43559</v>
      </c>
      <c r="F59" s="62">
        <v>43561</v>
      </c>
      <c r="G59" s="63" t="s">
        <v>28</v>
      </c>
      <c r="H59" s="64">
        <v>7200</v>
      </c>
    </row>
    <row r="60" spans="1:8">
      <c r="A60" s="30" t="s">
        <v>26</v>
      </c>
      <c r="B60" s="30">
        <v>548435</v>
      </c>
      <c r="C60" s="30" t="s">
        <v>5321</v>
      </c>
      <c r="D60" s="31">
        <v>1463241</v>
      </c>
      <c r="E60" s="32">
        <v>43559</v>
      </c>
      <c r="F60" s="33">
        <v>43561</v>
      </c>
      <c r="G60" s="34" t="s">
        <v>28</v>
      </c>
      <c r="H60" s="35">
        <v>7200</v>
      </c>
    </row>
    <row r="61" spans="1:8">
      <c r="A61" s="30" t="s">
        <v>26</v>
      </c>
      <c r="B61" s="51">
        <v>548436</v>
      </c>
      <c r="C61" s="51" t="s">
        <v>5322</v>
      </c>
      <c r="D61" s="52">
        <v>1462984</v>
      </c>
      <c r="E61" s="53">
        <v>43558</v>
      </c>
      <c r="F61" s="54">
        <v>43561</v>
      </c>
      <c r="G61" s="55" t="s">
        <v>28</v>
      </c>
      <c r="H61" s="56">
        <v>10800</v>
      </c>
    </row>
    <row r="62" spans="1:8">
      <c r="A62" s="30" t="s">
        <v>26</v>
      </c>
      <c r="B62" s="51">
        <v>548437</v>
      </c>
      <c r="C62" s="51" t="s">
        <v>5323</v>
      </c>
      <c r="D62" s="52">
        <v>1462984</v>
      </c>
      <c r="E62" s="53">
        <v>43558</v>
      </c>
      <c r="F62" s="54">
        <v>43561</v>
      </c>
      <c r="G62" s="55" t="s">
        <v>28</v>
      </c>
      <c r="H62" s="56">
        <v>10800</v>
      </c>
    </row>
    <row r="63" spans="1:8">
      <c r="A63" s="30" t="s">
        <v>26</v>
      </c>
      <c r="B63" s="51">
        <v>548438</v>
      </c>
      <c r="C63" s="51" t="s">
        <v>5324</v>
      </c>
      <c r="D63" s="52">
        <v>1462984</v>
      </c>
      <c r="E63" s="53">
        <v>43558</v>
      </c>
      <c r="F63" s="54">
        <v>43561</v>
      </c>
      <c r="G63" s="55" t="s">
        <v>28</v>
      </c>
      <c r="H63" s="56">
        <v>10800</v>
      </c>
    </row>
    <row r="64" spans="1:8">
      <c r="A64" s="30" t="s">
        <v>26</v>
      </c>
      <c r="B64" s="30">
        <v>548440</v>
      </c>
      <c r="C64" s="30" t="s">
        <v>559</v>
      </c>
      <c r="D64" s="31">
        <v>1473003</v>
      </c>
      <c r="E64" s="32">
        <v>43558</v>
      </c>
      <c r="F64" s="33">
        <v>43561</v>
      </c>
      <c r="G64" s="34" t="s">
        <v>28</v>
      </c>
      <c r="H64" s="35">
        <v>12300</v>
      </c>
    </row>
    <row r="65" spans="1:8">
      <c r="A65" s="30" t="s">
        <v>26</v>
      </c>
      <c r="B65" s="30">
        <v>548563</v>
      </c>
      <c r="C65" s="30" t="s">
        <v>3460</v>
      </c>
      <c r="D65" s="31">
        <v>1466540</v>
      </c>
      <c r="E65" s="32">
        <v>43558</v>
      </c>
      <c r="F65" s="33">
        <v>43562</v>
      </c>
      <c r="G65" s="34" t="s">
        <v>28</v>
      </c>
      <c r="H65" s="35">
        <v>13200</v>
      </c>
    </row>
    <row r="66" spans="1:8">
      <c r="A66" s="30" t="s">
        <v>26</v>
      </c>
      <c r="B66" s="30">
        <v>548567</v>
      </c>
      <c r="C66" s="30" t="s">
        <v>372</v>
      </c>
      <c r="D66" s="31">
        <v>1435443</v>
      </c>
      <c r="E66" s="32">
        <v>43560</v>
      </c>
      <c r="F66" s="33">
        <v>43562</v>
      </c>
      <c r="G66" s="34" t="s">
        <v>28</v>
      </c>
      <c r="H66" s="35">
        <v>7200</v>
      </c>
    </row>
    <row r="67" spans="1:8">
      <c r="A67" s="30" t="s">
        <v>26</v>
      </c>
      <c r="B67" s="30">
        <v>548568</v>
      </c>
      <c r="C67" s="30" t="s">
        <v>5325</v>
      </c>
      <c r="D67" s="31">
        <v>1455837</v>
      </c>
      <c r="E67" s="32">
        <v>43558</v>
      </c>
      <c r="F67" s="33">
        <v>43562</v>
      </c>
      <c r="G67" s="34" t="s">
        <v>28</v>
      </c>
      <c r="H67" s="35">
        <v>14400</v>
      </c>
    </row>
    <row r="68" spans="1:8">
      <c r="A68" s="30" t="s">
        <v>26</v>
      </c>
      <c r="B68" s="59">
        <v>548727</v>
      </c>
      <c r="C68" s="59" t="s">
        <v>5326</v>
      </c>
      <c r="D68" s="60">
        <v>1452515</v>
      </c>
      <c r="E68" s="61">
        <v>43560</v>
      </c>
      <c r="F68" s="62">
        <v>43563</v>
      </c>
      <c r="G68" s="63" t="s">
        <v>28</v>
      </c>
      <c r="H68" s="64">
        <v>10800</v>
      </c>
    </row>
    <row r="69" spans="1:8">
      <c r="A69" s="30" t="s">
        <v>26</v>
      </c>
      <c r="B69" s="59">
        <v>548728</v>
      </c>
      <c r="C69" s="59" t="s">
        <v>5327</v>
      </c>
      <c r="D69" s="60">
        <v>1452515</v>
      </c>
      <c r="E69" s="61">
        <v>43560</v>
      </c>
      <c r="F69" s="62">
        <v>43563</v>
      </c>
      <c r="G69" s="63" t="s">
        <v>28</v>
      </c>
      <c r="H69" s="64">
        <v>10800</v>
      </c>
    </row>
    <row r="70" spans="1:8">
      <c r="A70" s="30" t="s">
        <v>26</v>
      </c>
      <c r="B70" s="30">
        <v>548729</v>
      </c>
      <c r="C70" s="30" t="s">
        <v>5328</v>
      </c>
      <c r="D70" s="31">
        <v>1474510</v>
      </c>
      <c r="E70" s="32">
        <v>43561</v>
      </c>
      <c r="F70" s="33">
        <v>43563</v>
      </c>
      <c r="G70" s="34" t="s">
        <v>28</v>
      </c>
      <c r="H70" s="35">
        <v>6600</v>
      </c>
    </row>
    <row r="71" spans="1:8">
      <c r="A71" s="30" t="s">
        <v>26</v>
      </c>
      <c r="B71" s="51">
        <v>548730</v>
      </c>
      <c r="C71" s="51" t="s">
        <v>5329</v>
      </c>
      <c r="D71" s="52">
        <v>1446645</v>
      </c>
      <c r="E71" s="53">
        <v>43561</v>
      </c>
      <c r="F71" s="54">
        <v>43563</v>
      </c>
      <c r="G71" s="55" t="s">
        <v>28</v>
      </c>
      <c r="H71" s="56">
        <v>7200</v>
      </c>
    </row>
    <row r="72" spans="1:8">
      <c r="A72" s="30" t="s">
        <v>26</v>
      </c>
      <c r="B72" s="51">
        <v>548731</v>
      </c>
      <c r="C72" s="51" t="s">
        <v>5330</v>
      </c>
      <c r="D72" s="52">
        <v>1446645</v>
      </c>
      <c r="E72" s="53">
        <v>43561</v>
      </c>
      <c r="F72" s="54">
        <v>43563</v>
      </c>
      <c r="G72" s="55" t="s">
        <v>28</v>
      </c>
      <c r="H72" s="56">
        <v>7200</v>
      </c>
    </row>
    <row r="73" spans="1:8">
      <c r="A73" s="30" t="s">
        <v>26</v>
      </c>
      <c r="B73" s="30">
        <v>548732</v>
      </c>
      <c r="C73" s="30" t="s">
        <v>5331</v>
      </c>
      <c r="D73" s="31">
        <v>1475057</v>
      </c>
      <c r="E73" s="32">
        <v>43561</v>
      </c>
      <c r="F73" s="33">
        <v>43563</v>
      </c>
      <c r="G73" s="34" t="s">
        <v>28</v>
      </c>
      <c r="H73" s="35">
        <v>6600</v>
      </c>
    </row>
    <row r="74" spans="1:8">
      <c r="A74" s="30" t="s">
        <v>26</v>
      </c>
      <c r="B74" s="30">
        <v>548733</v>
      </c>
      <c r="C74" s="30" t="s">
        <v>5332</v>
      </c>
      <c r="D74" s="31">
        <v>1473771</v>
      </c>
      <c r="E74" s="32">
        <v>43559</v>
      </c>
      <c r="F74" s="33">
        <v>43563</v>
      </c>
      <c r="G74" s="34" t="s">
        <v>28</v>
      </c>
      <c r="H74" s="35">
        <v>13200</v>
      </c>
    </row>
    <row r="75" spans="1:8">
      <c r="A75" s="30" t="s">
        <v>26</v>
      </c>
      <c r="B75" s="30">
        <v>548753</v>
      </c>
      <c r="C75" s="30" t="s">
        <v>5333</v>
      </c>
      <c r="D75" s="31">
        <v>1451738</v>
      </c>
      <c r="E75" s="32">
        <v>43559</v>
      </c>
      <c r="F75" s="33">
        <v>43563</v>
      </c>
      <c r="G75" s="34" t="s">
        <v>28</v>
      </c>
      <c r="H75" s="35">
        <v>18000</v>
      </c>
    </row>
    <row r="76" spans="1:8">
      <c r="A76" s="30" t="s">
        <v>26</v>
      </c>
      <c r="B76" s="59">
        <v>548754</v>
      </c>
      <c r="C76" s="59" t="s">
        <v>5334</v>
      </c>
      <c r="D76" s="60">
        <v>1460437</v>
      </c>
      <c r="E76" s="61">
        <v>43560</v>
      </c>
      <c r="F76" s="62">
        <v>43563</v>
      </c>
      <c r="G76" s="63" t="s">
        <v>28</v>
      </c>
      <c r="H76" s="64">
        <v>13500</v>
      </c>
    </row>
    <row r="77" spans="1:8">
      <c r="A77" s="30" t="s">
        <v>26</v>
      </c>
      <c r="B77" s="59">
        <v>548755</v>
      </c>
      <c r="C77" s="59" t="s">
        <v>5335</v>
      </c>
      <c r="D77" s="60">
        <v>1460437</v>
      </c>
      <c r="E77" s="61">
        <v>43560</v>
      </c>
      <c r="F77" s="62">
        <v>43563</v>
      </c>
      <c r="G77" s="63" t="s">
        <v>28</v>
      </c>
      <c r="H77" s="64">
        <v>13500</v>
      </c>
    </row>
    <row r="78" spans="1:8">
      <c r="A78" s="30" t="s">
        <v>26</v>
      </c>
      <c r="B78" s="30">
        <v>548894</v>
      </c>
      <c r="C78" s="30" t="s">
        <v>5336</v>
      </c>
      <c r="D78" s="31">
        <v>1447357</v>
      </c>
      <c r="E78" s="32">
        <v>43562</v>
      </c>
      <c r="F78" s="33">
        <v>43564</v>
      </c>
      <c r="G78" s="34" t="s">
        <v>28</v>
      </c>
      <c r="H78" s="35">
        <v>9000</v>
      </c>
    </row>
    <row r="79" spans="1:8">
      <c r="A79" s="30" t="s">
        <v>26</v>
      </c>
      <c r="B79" s="30">
        <v>548895</v>
      </c>
      <c r="C79" s="30" t="s">
        <v>5337</v>
      </c>
      <c r="D79" s="31">
        <v>1462170</v>
      </c>
      <c r="E79" s="32">
        <v>43560</v>
      </c>
      <c r="F79" s="33">
        <v>43564</v>
      </c>
      <c r="G79" s="34" t="s">
        <v>28</v>
      </c>
      <c r="H79" s="35">
        <v>14400</v>
      </c>
    </row>
    <row r="80" spans="1:8">
      <c r="A80" s="30" t="s">
        <v>26</v>
      </c>
      <c r="B80" s="30">
        <v>548896</v>
      </c>
      <c r="C80" s="30" t="s">
        <v>5338</v>
      </c>
      <c r="D80" s="31">
        <v>1470118</v>
      </c>
      <c r="E80" s="32">
        <v>43560</v>
      </c>
      <c r="F80" s="33">
        <v>43564</v>
      </c>
      <c r="G80" s="34" t="s">
        <v>28</v>
      </c>
      <c r="H80" s="35">
        <v>13200</v>
      </c>
    </row>
    <row r="81" spans="1:8">
      <c r="A81" s="30" t="s">
        <v>26</v>
      </c>
      <c r="B81" s="30">
        <v>548898</v>
      </c>
      <c r="C81" s="30" t="s">
        <v>5339</v>
      </c>
      <c r="D81" s="31">
        <v>1455363</v>
      </c>
      <c r="E81" s="32">
        <v>43562</v>
      </c>
      <c r="F81" s="33">
        <v>43564</v>
      </c>
      <c r="G81" s="34" t="s">
        <v>28</v>
      </c>
      <c r="H81" s="35">
        <v>7200</v>
      </c>
    </row>
    <row r="82" spans="1:8">
      <c r="A82" s="30" t="s">
        <v>26</v>
      </c>
      <c r="B82" s="30">
        <v>548899</v>
      </c>
      <c r="C82" s="30" t="s">
        <v>5340</v>
      </c>
      <c r="D82" s="31">
        <v>1455361</v>
      </c>
      <c r="E82" s="32">
        <v>43562</v>
      </c>
      <c r="F82" s="33">
        <v>43564</v>
      </c>
      <c r="G82" s="34" t="s">
        <v>28</v>
      </c>
      <c r="H82" s="35">
        <v>7200</v>
      </c>
    </row>
    <row r="83" spans="1:8">
      <c r="A83" s="30" t="s">
        <v>26</v>
      </c>
      <c r="B83" s="30">
        <v>548900</v>
      </c>
      <c r="C83" s="30" t="s">
        <v>5341</v>
      </c>
      <c r="D83" s="31">
        <v>1453531</v>
      </c>
      <c r="E83" s="32">
        <v>43562</v>
      </c>
      <c r="F83" s="33">
        <v>43564</v>
      </c>
      <c r="G83" s="34" t="s">
        <v>28</v>
      </c>
      <c r="H83" s="35">
        <v>7200</v>
      </c>
    </row>
    <row r="84" spans="1:8">
      <c r="A84" s="30" t="s">
        <v>26</v>
      </c>
      <c r="B84" s="30">
        <v>548901</v>
      </c>
      <c r="C84" s="30" t="s">
        <v>5342</v>
      </c>
      <c r="D84" s="31">
        <v>1453298</v>
      </c>
      <c r="E84" s="32">
        <v>43562</v>
      </c>
      <c r="F84" s="33">
        <v>43564</v>
      </c>
      <c r="G84" s="34" t="s">
        <v>28</v>
      </c>
      <c r="H84" s="35">
        <v>7200</v>
      </c>
    </row>
    <row r="85" spans="1:8">
      <c r="A85" s="30"/>
      <c r="B85" s="273"/>
      <c r="C85" s="66"/>
      <c r="D85" s="31"/>
      <c r="E85" s="32"/>
      <c r="F85" s="33"/>
      <c r="G85" s="68"/>
      <c r="H85" s="35"/>
    </row>
    <row r="86" spans="1:8">
      <c r="A86" s="153" t="s">
        <v>5142</v>
      </c>
      <c r="B86" s="154"/>
      <c r="C86" s="155"/>
      <c r="D86" s="156"/>
      <c r="E86" s="157"/>
      <c r="F86" s="158"/>
      <c r="G86" s="159"/>
      <c r="H86" s="158"/>
    </row>
    <row r="87" ht="13.5" spans="1:8">
      <c r="A87" s="164" t="s">
        <v>5343</v>
      </c>
      <c r="B87" s="86"/>
      <c r="C87" s="87"/>
      <c r="D87" s="81"/>
      <c r="E87" s="161"/>
      <c r="F87" s="83"/>
      <c r="G87" s="162" t="s">
        <v>80</v>
      </c>
      <c r="H87" s="163">
        <f>SUM(H2:H86)</f>
        <v>1042900</v>
      </c>
    </row>
    <row r="88" ht="13.5" spans="8:8">
      <c r="H88" t="s">
        <v>5344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opLeftCell="A105" workbookViewId="0">
      <selection activeCell="N140" sqref="N140"/>
    </sheetView>
  </sheetViews>
  <sheetFormatPr defaultColWidth="9.14285714285714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00"/>
    </row>
    <row r="5" spans="1:8">
      <c r="A5" s="2"/>
      <c r="B5" s="2"/>
      <c r="C5" s="2"/>
      <c r="D5" s="2"/>
      <c r="E5" s="2"/>
      <c r="F5" s="2"/>
      <c r="H5" s="101"/>
    </row>
    <row r="6" spans="1:8">
      <c r="A6" s="2"/>
      <c r="B6" s="2"/>
      <c r="C6" s="2"/>
      <c r="D6" s="2"/>
      <c r="E6" s="2"/>
      <c r="F6" s="2"/>
      <c r="H6" s="101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43579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25.5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04" t="s">
        <v>9</v>
      </c>
      <c r="D12" s="12"/>
      <c r="E12" s="10"/>
      <c r="F12" s="2"/>
    </row>
    <row r="13" spans="1:6">
      <c r="A13" s="4" t="s">
        <v>10</v>
      </c>
      <c r="B13" s="4"/>
      <c r="C13" s="70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02" t="s">
        <v>5149</v>
      </c>
      <c r="D20" s="21"/>
      <c r="E20" s="21"/>
      <c r="F20" s="2"/>
    </row>
    <row r="21" spans="1:6">
      <c r="A21" s="2"/>
      <c r="B21" s="2"/>
      <c r="C21" s="2"/>
      <c r="D21" s="2"/>
      <c r="E21" s="23"/>
      <c r="F21" s="24"/>
    </row>
    <row r="22" spans="1:8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</row>
    <row r="23" spans="1:8">
      <c r="A23" s="30" t="s">
        <v>26</v>
      </c>
      <c r="B23" s="30">
        <v>549018</v>
      </c>
      <c r="C23" s="30" t="s">
        <v>5345</v>
      </c>
      <c r="D23" s="31">
        <v>1454912</v>
      </c>
      <c r="E23" s="32">
        <v>43563</v>
      </c>
      <c r="F23" s="33">
        <v>43565</v>
      </c>
      <c r="G23" s="34" t="s">
        <v>28</v>
      </c>
      <c r="H23" s="35">
        <v>7200</v>
      </c>
    </row>
    <row r="24" spans="1:8">
      <c r="A24" s="30" t="s">
        <v>26</v>
      </c>
      <c r="B24" s="30">
        <v>549019</v>
      </c>
      <c r="C24" s="30" t="s">
        <v>5346</v>
      </c>
      <c r="D24" s="31">
        <v>1444037</v>
      </c>
      <c r="E24" s="32">
        <v>43561</v>
      </c>
      <c r="F24" s="33">
        <v>43565</v>
      </c>
      <c r="G24" s="34" t="s">
        <v>28</v>
      </c>
      <c r="H24" s="35">
        <v>14400</v>
      </c>
    </row>
    <row r="25" spans="1:8">
      <c r="A25" s="30" t="s">
        <v>26</v>
      </c>
      <c r="B25" s="30">
        <v>549020</v>
      </c>
      <c r="C25" s="30" t="s">
        <v>5347</v>
      </c>
      <c r="D25" s="31">
        <v>1443880</v>
      </c>
      <c r="E25" s="32">
        <v>43561</v>
      </c>
      <c r="F25" s="33">
        <v>43565</v>
      </c>
      <c r="G25" s="34" t="s">
        <v>28</v>
      </c>
      <c r="H25" s="35">
        <v>14400</v>
      </c>
    </row>
    <row r="26" spans="1:8">
      <c r="A26" s="30" t="s">
        <v>26</v>
      </c>
      <c r="B26" s="30">
        <v>549021</v>
      </c>
      <c r="C26" s="30" t="s">
        <v>1362</v>
      </c>
      <c r="D26" s="31">
        <v>1457608</v>
      </c>
      <c r="E26" s="32">
        <v>43560</v>
      </c>
      <c r="F26" s="33">
        <v>43565</v>
      </c>
      <c r="G26" s="34" t="s">
        <v>28</v>
      </c>
      <c r="H26" s="35">
        <v>18000</v>
      </c>
    </row>
    <row r="27" spans="1:8">
      <c r="A27" s="30" t="s">
        <v>26</v>
      </c>
      <c r="B27" s="30">
        <v>549119</v>
      </c>
      <c r="C27" s="30" t="s">
        <v>5348</v>
      </c>
      <c r="D27" s="31">
        <v>1472377</v>
      </c>
      <c r="E27" s="32">
        <v>43563</v>
      </c>
      <c r="F27" s="33">
        <v>43566</v>
      </c>
      <c r="G27" s="34" t="s">
        <v>28</v>
      </c>
      <c r="H27" s="35">
        <v>9900</v>
      </c>
    </row>
    <row r="28" spans="1:8">
      <c r="A28" s="30" t="s">
        <v>26</v>
      </c>
      <c r="B28" s="30">
        <v>549120</v>
      </c>
      <c r="C28" s="30" t="s">
        <v>5349</v>
      </c>
      <c r="D28" s="31">
        <v>1475405</v>
      </c>
      <c r="E28" s="32">
        <v>43564</v>
      </c>
      <c r="F28" s="33">
        <v>43566</v>
      </c>
      <c r="G28" s="34" t="s">
        <v>28</v>
      </c>
      <c r="H28" s="35">
        <v>6600</v>
      </c>
    </row>
    <row r="29" spans="1:8">
      <c r="A29" s="30" t="s">
        <v>26</v>
      </c>
      <c r="B29" s="59">
        <v>549222</v>
      </c>
      <c r="C29" s="59" t="s">
        <v>5350</v>
      </c>
      <c r="D29" s="60">
        <v>1461735</v>
      </c>
      <c r="E29" s="61">
        <v>43562</v>
      </c>
      <c r="F29" s="62">
        <v>43567</v>
      </c>
      <c r="G29" s="63" t="s">
        <v>28</v>
      </c>
      <c r="H29" s="64">
        <v>18000</v>
      </c>
    </row>
    <row r="30" spans="1:8">
      <c r="A30" s="30" t="s">
        <v>26</v>
      </c>
      <c r="B30" s="59">
        <v>549223</v>
      </c>
      <c r="C30" s="59" t="s">
        <v>5351</v>
      </c>
      <c r="D30" s="60">
        <v>1461735</v>
      </c>
      <c r="E30" s="61">
        <v>43562</v>
      </c>
      <c r="F30" s="62">
        <v>43567</v>
      </c>
      <c r="G30" s="63" t="s">
        <v>28</v>
      </c>
      <c r="H30" s="64">
        <v>18000</v>
      </c>
    </row>
    <row r="31" spans="1:8">
      <c r="A31" s="30" t="s">
        <v>26</v>
      </c>
      <c r="B31" s="30">
        <v>549224</v>
      </c>
      <c r="C31" s="30" t="s">
        <v>5352</v>
      </c>
      <c r="D31" s="31">
        <v>1472535</v>
      </c>
      <c r="E31" s="32">
        <v>43561</v>
      </c>
      <c r="F31" s="33">
        <v>43567</v>
      </c>
      <c r="G31" s="34" t="s">
        <v>28</v>
      </c>
      <c r="H31" s="35">
        <v>19800</v>
      </c>
    </row>
    <row r="32" spans="1:8">
      <c r="A32" s="30" t="s">
        <v>26</v>
      </c>
      <c r="B32" s="30">
        <v>549226</v>
      </c>
      <c r="C32" s="30" t="s">
        <v>2830</v>
      </c>
      <c r="D32" s="31">
        <v>1462103</v>
      </c>
      <c r="E32" s="32">
        <v>43564</v>
      </c>
      <c r="F32" s="33">
        <v>43567</v>
      </c>
      <c r="G32" s="34" t="s">
        <v>28</v>
      </c>
      <c r="H32" s="35">
        <v>10800</v>
      </c>
    </row>
    <row r="33" spans="1:8">
      <c r="A33" s="30" t="s">
        <v>26</v>
      </c>
      <c r="B33" s="30">
        <v>549227</v>
      </c>
      <c r="C33" s="30" t="s">
        <v>5353</v>
      </c>
      <c r="D33" s="31">
        <v>1461338</v>
      </c>
      <c r="E33" s="32">
        <v>43564</v>
      </c>
      <c r="F33" s="33">
        <v>43567</v>
      </c>
      <c r="G33" s="34" t="s">
        <v>28</v>
      </c>
      <c r="H33" s="35">
        <v>10800</v>
      </c>
    </row>
    <row r="34" spans="1:8">
      <c r="A34" s="30" t="s">
        <v>26</v>
      </c>
      <c r="B34" s="51">
        <v>549233</v>
      </c>
      <c r="C34" s="51" t="s">
        <v>5354</v>
      </c>
      <c r="D34" s="52">
        <v>1462662</v>
      </c>
      <c r="E34" s="53">
        <v>43563</v>
      </c>
      <c r="F34" s="54">
        <v>43567</v>
      </c>
      <c r="G34" s="55" t="s">
        <v>28</v>
      </c>
      <c r="H34" s="56">
        <v>14400</v>
      </c>
    </row>
    <row r="35" spans="1:8">
      <c r="A35" s="30" t="s">
        <v>26</v>
      </c>
      <c r="B35" s="51">
        <v>549234</v>
      </c>
      <c r="C35" s="51" t="s">
        <v>5355</v>
      </c>
      <c r="D35" s="52">
        <v>1462662</v>
      </c>
      <c r="E35" s="53">
        <v>43563</v>
      </c>
      <c r="F35" s="54">
        <v>43567</v>
      </c>
      <c r="G35" s="55" t="s">
        <v>28</v>
      </c>
      <c r="H35" s="56">
        <v>14400</v>
      </c>
    </row>
    <row r="36" spans="1:8">
      <c r="A36" s="30" t="s">
        <v>26</v>
      </c>
      <c r="B36" s="30">
        <v>549243</v>
      </c>
      <c r="C36" s="30" t="s">
        <v>5356</v>
      </c>
      <c r="D36" s="31">
        <v>1471209</v>
      </c>
      <c r="E36" s="32">
        <v>43564</v>
      </c>
      <c r="F36" s="33">
        <v>43567</v>
      </c>
      <c r="G36" s="34" t="s">
        <v>28</v>
      </c>
      <c r="H36" s="35">
        <v>12300</v>
      </c>
    </row>
    <row r="37" spans="1:8">
      <c r="A37" s="30" t="s">
        <v>26</v>
      </c>
      <c r="B37" s="59">
        <v>549244</v>
      </c>
      <c r="C37" s="59" t="s">
        <v>5357</v>
      </c>
      <c r="D37" s="60">
        <v>1476037</v>
      </c>
      <c r="E37" s="61">
        <v>43565</v>
      </c>
      <c r="F37" s="62">
        <v>43567</v>
      </c>
      <c r="G37" s="63" t="s">
        <v>28</v>
      </c>
      <c r="H37" s="64">
        <v>8200</v>
      </c>
    </row>
    <row r="38" spans="1:8">
      <c r="A38" s="30" t="s">
        <v>26</v>
      </c>
      <c r="B38" s="59">
        <v>549245</v>
      </c>
      <c r="C38" s="59" t="s">
        <v>5358</v>
      </c>
      <c r="D38" s="60">
        <v>1476037</v>
      </c>
      <c r="E38" s="61">
        <v>43565</v>
      </c>
      <c r="F38" s="62">
        <v>43567</v>
      </c>
      <c r="G38" s="63" t="s">
        <v>28</v>
      </c>
      <c r="H38" s="64">
        <v>8200</v>
      </c>
    </row>
    <row r="39" spans="1:8">
      <c r="A39" s="30" t="s">
        <v>26</v>
      </c>
      <c r="B39" s="30">
        <v>549386</v>
      </c>
      <c r="C39" s="30" t="s">
        <v>5359</v>
      </c>
      <c r="D39" s="31">
        <v>1450558</v>
      </c>
      <c r="E39" s="32">
        <v>43565</v>
      </c>
      <c r="F39" s="33">
        <v>43568</v>
      </c>
      <c r="G39" s="34" t="s">
        <v>28</v>
      </c>
      <c r="H39" s="35">
        <v>10800</v>
      </c>
    </row>
    <row r="40" spans="1:8">
      <c r="A40" s="30" t="s">
        <v>26</v>
      </c>
      <c r="B40" s="30">
        <v>549390</v>
      </c>
      <c r="C40" s="30" t="s">
        <v>5360</v>
      </c>
      <c r="D40" s="31">
        <v>1475773</v>
      </c>
      <c r="E40" s="32">
        <v>43565</v>
      </c>
      <c r="F40" s="33">
        <v>43568</v>
      </c>
      <c r="G40" s="34" t="s">
        <v>28</v>
      </c>
      <c r="H40" s="35">
        <v>9900</v>
      </c>
    </row>
    <row r="41" spans="1:8">
      <c r="A41" s="30" t="s">
        <v>26</v>
      </c>
      <c r="B41" s="30">
        <v>549391</v>
      </c>
      <c r="C41" s="30" t="s">
        <v>5361</v>
      </c>
      <c r="D41" s="31">
        <v>1473938</v>
      </c>
      <c r="E41" s="32">
        <v>43565</v>
      </c>
      <c r="F41" s="33">
        <v>43568</v>
      </c>
      <c r="G41" s="34" t="s">
        <v>28</v>
      </c>
      <c r="H41" s="35">
        <v>9900</v>
      </c>
    </row>
    <row r="42" spans="1:8">
      <c r="A42" s="30" t="s">
        <v>26</v>
      </c>
      <c r="B42" s="30">
        <v>549401</v>
      </c>
      <c r="C42" s="30" t="s">
        <v>5362</v>
      </c>
      <c r="D42" s="31">
        <v>1446170</v>
      </c>
      <c r="E42" s="32">
        <v>43566</v>
      </c>
      <c r="F42" s="33">
        <v>43568</v>
      </c>
      <c r="G42" s="34" t="s">
        <v>28</v>
      </c>
      <c r="H42" s="35">
        <v>9000</v>
      </c>
    </row>
    <row r="43" spans="1:8">
      <c r="A43" s="30" t="s">
        <v>26</v>
      </c>
      <c r="B43" s="30">
        <v>549403</v>
      </c>
      <c r="C43" s="30" t="s">
        <v>5363</v>
      </c>
      <c r="D43" s="31">
        <v>1473436</v>
      </c>
      <c r="E43" s="32">
        <v>43566</v>
      </c>
      <c r="F43" s="33">
        <v>43568</v>
      </c>
      <c r="G43" s="34" t="s">
        <v>28</v>
      </c>
      <c r="H43" s="35">
        <v>8200</v>
      </c>
    </row>
    <row r="44" spans="1:8">
      <c r="A44" s="30" t="s">
        <v>26</v>
      </c>
      <c r="B44" s="30">
        <v>549404</v>
      </c>
      <c r="C44" s="30" t="s">
        <v>5364</v>
      </c>
      <c r="D44" s="31">
        <v>1473435</v>
      </c>
      <c r="E44" s="32">
        <v>43566</v>
      </c>
      <c r="F44" s="33">
        <v>43568</v>
      </c>
      <c r="G44" s="34" t="s">
        <v>28</v>
      </c>
      <c r="H44" s="35">
        <v>8200</v>
      </c>
    </row>
    <row r="45" spans="1:8">
      <c r="A45" s="30" t="s">
        <v>26</v>
      </c>
      <c r="B45" s="30">
        <v>549503</v>
      </c>
      <c r="C45" s="30" t="s">
        <v>5365</v>
      </c>
      <c r="D45" s="31">
        <v>1473404</v>
      </c>
      <c r="E45" s="32">
        <v>43567</v>
      </c>
      <c r="F45" s="33">
        <v>43569</v>
      </c>
      <c r="G45" s="34" t="s">
        <v>28</v>
      </c>
      <c r="H45" s="35">
        <v>6600</v>
      </c>
    </row>
    <row r="46" spans="1:8">
      <c r="A46" s="30" t="s">
        <v>26</v>
      </c>
      <c r="B46" s="51">
        <v>549504</v>
      </c>
      <c r="C46" s="51" t="s">
        <v>5366</v>
      </c>
      <c r="D46" s="52">
        <v>1458547</v>
      </c>
      <c r="E46" s="53">
        <v>43567</v>
      </c>
      <c r="F46" s="54">
        <v>43569</v>
      </c>
      <c r="G46" s="55" t="s">
        <v>28</v>
      </c>
      <c r="H46" s="56">
        <v>7200</v>
      </c>
    </row>
    <row r="47" spans="1:8">
      <c r="A47" s="30" t="s">
        <v>26</v>
      </c>
      <c r="B47" s="51">
        <v>549505</v>
      </c>
      <c r="C47" s="51" t="s">
        <v>5367</v>
      </c>
      <c r="D47" s="52">
        <v>1458547</v>
      </c>
      <c r="E47" s="53">
        <v>43567</v>
      </c>
      <c r="F47" s="54">
        <v>43569</v>
      </c>
      <c r="G47" s="55" t="s">
        <v>28</v>
      </c>
      <c r="H47" s="56">
        <v>7200</v>
      </c>
    </row>
    <row r="48" spans="1:8">
      <c r="A48" s="30" t="s">
        <v>26</v>
      </c>
      <c r="B48" s="30">
        <v>549506</v>
      </c>
      <c r="C48" s="30" t="s">
        <v>5368</v>
      </c>
      <c r="D48" s="31">
        <v>1477748</v>
      </c>
      <c r="E48" s="32">
        <v>43567</v>
      </c>
      <c r="F48" s="33">
        <v>43569</v>
      </c>
      <c r="G48" s="34" t="s">
        <v>28</v>
      </c>
      <c r="H48" s="35">
        <v>6600</v>
      </c>
    </row>
    <row r="49" spans="1:8">
      <c r="A49" s="30" t="s">
        <v>26</v>
      </c>
      <c r="B49" s="30">
        <v>549514</v>
      </c>
      <c r="C49" s="30" t="s">
        <v>5369</v>
      </c>
      <c r="D49" s="31">
        <v>1436188</v>
      </c>
      <c r="E49" s="32">
        <v>43566</v>
      </c>
      <c r="F49" s="33">
        <v>43569</v>
      </c>
      <c r="G49" s="34" t="s">
        <v>28</v>
      </c>
      <c r="H49" s="35">
        <v>10800</v>
      </c>
    </row>
    <row r="50" spans="1:8">
      <c r="A50" s="30" t="s">
        <v>26</v>
      </c>
      <c r="B50" s="30">
        <v>549515</v>
      </c>
      <c r="C50" s="30" t="s">
        <v>5370</v>
      </c>
      <c r="D50" s="31">
        <v>1422505</v>
      </c>
      <c r="E50" s="32">
        <v>43566</v>
      </c>
      <c r="F50" s="33">
        <v>43569</v>
      </c>
      <c r="G50" s="34" t="s">
        <v>28</v>
      </c>
      <c r="H50" s="35">
        <v>10800</v>
      </c>
    </row>
    <row r="51" spans="1:8">
      <c r="A51" s="30" t="s">
        <v>26</v>
      </c>
      <c r="B51" s="30">
        <v>549516</v>
      </c>
      <c r="C51" s="30" t="s">
        <v>5371</v>
      </c>
      <c r="D51" s="31">
        <v>1477810</v>
      </c>
      <c r="E51" s="32">
        <v>43565</v>
      </c>
      <c r="F51" s="33">
        <v>43569</v>
      </c>
      <c r="G51" s="34" t="s">
        <v>28</v>
      </c>
      <c r="H51" s="35">
        <v>13200</v>
      </c>
    </row>
    <row r="52" spans="1:8">
      <c r="A52" s="30" t="s">
        <v>26</v>
      </c>
      <c r="B52" s="59">
        <v>549519</v>
      </c>
      <c r="C52" s="59" t="s">
        <v>5372</v>
      </c>
      <c r="D52" s="60">
        <v>1452654</v>
      </c>
      <c r="E52" s="61">
        <v>43566</v>
      </c>
      <c r="F52" s="62">
        <v>43569</v>
      </c>
      <c r="G52" s="63" t="s">
        <v>28</v>
      </c>
      <c r="H52" s="64">
        <v>10800</v>
      </c>
    </row>
    <row r="53" spans="1:8">
      <c r="A53" s="30" t="s">
        <v>26</v>
      </c>
      <c r="B53" s="59">
        <v>549520</v>
      </c>
      <c r="C53" s="59" t="s">
        <v>5373</v>
      </c>
      <c r="D53" s="60">
        <v>1452654</v>
      </c>
      <c r="E53" s="61">
        <v>43566</v>
      </c>
      <c r="F53" s="62">
        <v>43569</v>
      </c>
      <c r="G53" s="63" t="s">
        <v>28</v>
      </c>
      <c r="H53" s="64">
        <v>10800</v>
      </c>
    </row>
    <row r="54" spans="1:8">
      <c r="A54" s="30" t="s">
        <v>26</v>
      </c>
      <c r="B54" s="59">
        <v>549521</v>
      </c>
      <c r="C54" s="59" t="s">
        <v>5374</v>
      </c>
      <c r="D54" s="60">
        <v>1452654</v>
      </c>
      <c r="E54" s="61">
        <v>43566</v>
      </c>
      <c r="F54" s="62">
        <v>43569</v>
      </c>
      <c r="G54" s="63" t="s">
        <v>28</v>
      </c>
      <c r="H54" s="64">
        <v>10800</v>
      </c>
    </row>
    <row r="55" spans="1:8">
      <c r="A55" s="30" t="s">
        <v>26</v>
      </c>
      <c r="B55" s="30">
        <v>549530</v>
      </c>
      <c r="C55" s="30" t="s">
        <v>5375</v>
      </c>
      <c r="D55" s="31">
        <v>1480893</v>
      </c>
      <c r="E55" s="32">
        <v>43567</v>
      </c>
      <c r="F55" s="33">
        <v>43569</v>
      </c>
      <c r="G55" s="34" t="s">
        <v>28</v>
      </c>
      <c r="H55" s="35">
        <v>8200</v>
      </c>
    </row>
    <row r="56" spans="1:8">
      <c r="A56" s="30" t="s">
        <v>26</v>
      </c>
      <c r="B56" s="30">
        <v>549532</v>
      </c>
      <c r="C56" s="30" t="s">
        <v>5376</v>
      </c>
      <c r="D56" s="31">
        <v>1457704</v>
      </c>
      <c r="E56" s="32">
        <v>43567</v>
      </c>
      <c r="F56" s="33">
        <v>43569</v>
      </c>
      <c r="G56" s="34" t="s">
        <v>28</v>
      </c>
      <c r="H56" s="35">
        <v>9000</v>
      </c>
    </row>
    <row r="57" spans="1:8">
      <c r="A57" s="30" t="s">
        <v>26</v>
      </c>
      <c r="B57" s="30">
        <v>549670</v>
      </c>
      <c r="C57" s="30" t="s">
        <v>5377</v>
      </c>
      <c r="D57" s="31">
        <v>1479816</v>
      </c>
      <c r="E57" s="32">
        <v>43568</v>
      </c>
      <c r="F57" s="33">
        <v>43570</v>
      </c>
      <c r="G57" s="34" t="s">
        <v>28</v>
      </c>
      <c r="H57" s="35">
        <v>6600</v>
      </c>
    </row>
    <row r="58" spans="1:8">
      <c r="A58" s="30" t="s">
        <v>26</v>
      </c>
      <c r="B58" s="50">
        <v>549672</v>
      </c>
      <c r="C58" s="50" t="s">
        <v>5378</v>
      </c>
      <c r="D58" s="275">
        <v>1449255</v>
      </c>
      <c r="E58" s="276">
        <v>43565</v>
      </c>
      <c r="F58" s="277">
        <v>43570</v>
      </c>
      <c r="G58" s="278" t="s">
        <v>28</v>
      </c>
      <c r="H58" s="279">
        <v>18000</v>
      </c>
    </row>
    <row r="59" spans="1:8">
      <c r="A59" s="30" t="s">
        <v>26</v>
      </c>
      <c r="B59" s="50">
        <v>549673</v>
      </c>
      <c r="C59" s="50" t="s">
        <v>5379</v>
      </c>
      <c r="D59" s="275">
        <v>1449255</v>
      </c>
      <c r="E59" s="276">
        <v>43565</v>
      </c>
      <c r="F59" s="277">
        <v>43570</v>
      </c>
      <c r="G59" s="278" t="s">
        <v>28</v>
      </c>
      <c r="H59" s="279">
        <v>18000</v>
      </c>
    </row>
    <row r="60" spans="1:8">
      <c r="A60" s="30" t="s">
        <v>26</v>
      </c>
      <c r="B60" s="59">
        <v>549679</v>
      </c>
      <c r="C60" s="59" t="s">
        <v>5380</v>
      </c>
      <c r="D60" s="60">
        <v>1477414</v>
      </c>
      <c r="E60" s="61">
        <v>43566</v>
      </c>
      <c r="F60" s="62">
        <v>43570</v>
      </c>
      <c r="G60" s="63" t="s">
        <v>28</v>
      </c>
      <c r="H60" s="64">
        <v>13200</v>
      </c>
    </row>
    <row r="61" spans="1:8">
      <c r="A61" s="30" t="s">
        <v>26</v>
      </c>
      <c r="B61" s="59">
        <v>549680</v>
      </c>
      <c r="C61" s="59" t="s">
        <v>5381</v>
      </c>
      <c r="D61" s="60">
        <v>1477414</v>
      </c>
      <c r="E61" s="61">
        <v>43566</v>
      </c>
      <c r="F61" s="62">
        <v>43570</v>
      </c>
      <c r="G61" s="63" t="s">
        <v>28</v>
      </c>
      <c r="H61" s="64">
        <v>13200</v>
      </c>
    </row>
    <row r="62" spans="1:8">
      <c r="A62" s="30" t="s">
        <v>26</v>
      </c>
      <c r="B62" s="59">
        <v>549681</v>
      </c>
      <c r="C62" s="59" t="s">
        <v>5382</v>
      </c>
      <c r="D62" s="60">
        <v>1477414</v>
      </c>
      <c r="E62" s="61">
        <v>43566</v>
      </c>
      <c r="F62" s="62">
        <v>43570</v>
      </c>
      <c r="G62" s="63" t="s">
        <v>28</v>
      </c>
      <c r="H62" s="64">
        <v>13200</v>
      </c>
    </row>
    <row r="63" spans="1:8">
      <c r="A63" s="30" t="s">
        <v>26</v>
      </c>
      <c r="B63" s="30">
        <v>549691</v>
      </c>
      <c r="C63" s="30" t="s">
        <v>3630</v>
      </c>
      <c r="D63" s="31">
        <v>1451238</v>
      </c>
      <c r="E63" s="32">
        <v>43567</v>
      </c>
      <c r="F63" s="33">
        <v>43570</v>
      </c>
      <c r="G63" s="34" t="s">
        <v>28</v>
      </c>
      <c r="H63" s="35">
        <v>10800</v>
      </c>
    </row>
    <row r="64" spans="1:8">
      <c r="A64" s="30" t="s">
        <v>26</v>
      </c>
      <c r="B64" s="30">
        <v>549694</v>
      </c>
      <c r="C64" s="30" t="s">
        <v>5383</v>
      </c>
      <c r="D64" s="31">
        <v>1455252</v>
      </c>
      <c r="E64" s="32">
        <v>43567</v>
      </c>
      <c r="F64" s="33">
        <v>43570</v>
      </c>
      <c r="G64" s="34" t="s">
        <v>28</v>
      </c>
      <c r="H64" s="35">
        <v>10800</v>
      </c>
    </row>
    <row r="65" spans="1:8">
      <c r="A65" s="30" t="s">
        <v>26</v>
      </c>
      <c r="B65" s="30">
        <v>549695</v>
      </c>
      <c r="C65" s="30" t="s">
        <v>5384</v>
      </c>
      <c r="D65" s="31">
        <v>1477721</v>
      </c>
      <c r="E65" s="32">
        <v>43566</v>
      </c>
      <c r="F65" s="33">
        <v>43570</v>
      </c>
      <c r="G65" s="34" t="s">
        <v>28</v>
      </c>
      <c r="H65" s="35">
        <v>16400</v>
      </c>
    </row>
    <row r="66" spans="1:8">
      <c r="A66" s="30" t="s">
        <v>26</v>
      </c>
      <c r="B66" s="30">
        <v>549789</v>
      </c>
      <c r="C66" s="30" t="s">
        <v>5385</v>
      </c>
      <c r="D66" s="31">
        <v>1447996</v>
      </c>
      <c r="E66" s="32">
        <v>43566</v>
      </c>
      <c r="F66" s="33">
        <v>43571</v>
      </c>
      <c r="G66" s="34" t="s">
        <v>28</v>
      </c>
      <c r="H66" s="35">
        <v>18000</v>
      </c>
    </row>
    <row r="67" spans="1:8">
      <c r="A67" s="30" t="s">
        <v>26</v>
      </c>
      <c r="B67" s="30">
        <v>549790</v>
      </c>
      <c r="C67" s="30" t="s">
        <v>5386</v>
      </c>
      <c r="D67" s="31">
        <v>1459223</v>
      </c>
      <c r="E67" s="32">
        <v>43566</v>
      </c>
      <c r="F67" s="33">
        <v>43571</v>
      </c>
      <c r="G67" s="34" t="s">
        <v>28</v>
      </c>
      <c r="H67" s="35">
        <v>18000</v>
      </c>
    </row>
    <row r="68" spans="1:8">
      <c r="A68" s="30" t="s">
        <v>26</v>
      </c>
      <c r="B68" s="30">
        <v>549796</v>
      </c>
      <c r="C68" s="30" t="s">
        <v>1021</v>
      </c>
      <c r="D68" s="31">
        <v>1462013</v>
      </c>
      <c r="E68" s="32">
        <v>43568</v>
      </c>
      <c r="F68" s="33">
        <v>43571</v>
      </c>
      <c r="G68" s="34" t="s">
        <v>28</v>
      </c>
      <c r="H68" s="35">
        <v>10800</v>
      </c>
    </row>
    <row r="69" spans="1:8">
      <c r="A69" s="30" t="s">
        <v>26</v>
      </c>
      <c r="B69" s="51">
        <v>549802</v>
      </c>
      <c r="C69" s="51" t="s">
        <v>5387</v>
      </c>
      <c r="D69" s="52">
        <v>1471205</v>
      </c>
      <c r="E69" s="53">
        <v>43567</v>
      </c>
      <c r="F69" s="54">
        <v>43571</v>
      </c>
      <c r="G69" s="55" t="s">
        <v>28</v>
      </c>
      <c r="H69" s="56">
        <v>13200</v>
      </c>
    </row>
    <row r="70" spans="1:8">
      <c r="A70" s="30" t="s">
        <v>26</v>
      </c>
      <c r="B70" s="51">
        <v>549803</v>
      </c>
      <c r="C70" s="51" t="s">
        <v>5388</v>
      </c>
      <c r="D70" s="52">
        <v>1471205</v>
      </c>
      <c r="E70" s="53">
        <v>43567</v>
      </c>
      <c r="F70" s="54">
        <v>43571</v>
      </c>
      <c r="G70" s="55" t="s">
        <v>28</v>
      </c>
      <c r="H70" s="56">
        <v>13200</v>
      </c>
    </row>
    <row r="71" spans="1:8">
      <c r="A71" s="30" t="s">
        <v>26</v>
      </c>
      <c r="B71" s="30">
        <v>549811</v>
      </c>
      <c r="C71" s="30" t="s">
        <v>5389</v>
      </c>
      <c r="D71" s="31">
        <v>1462015</v>
      </c>
      <c r="E71" s="32">
        <v>43568</v>
      </c>
      <c r="F71" s="33">
        <v>43571</v>
      </c>
      <c r="G71" s="34" t="s">
        <v>28</v>
      </c>
      <c r="H71" s="35">
        <v>10800</v>
      </c>
    </row>
    <row r="72" spans="1:8">
      <c r="A72" s="30" t="s">
        <v>26</v>
      </c>
      <c r="B72" s="30">
        <v>549812</v>
      </c>
      <c r="C72" s="30" t="s">
        <v>5390</v>
      </c>
      <c r="D72" s="31">
        <v>1482734</v>
      </c>
      <c r="E72" s="32">
        <v>43570</v>
      </c>
      <c r="F72" s="33">
        <v>43571</v>
      </c>
      <c r="G72" s="34" t="s">
        <v>28</v>
      </c>
      <c r="H72" s="35">
        <v>3300</v>
      </c>
    </row>
    <row r="73" spans="1:8">
      <c r="A73" s="30" t="s">
        <v>26</v>
      </c>
      <c r="B73" s="30">
        <v>549918</v>
      </c>
      <c r="C73" s="30" t="s">
        <v>5391</v>
      </c>
      <c r="D73" s="31">
        <v>1470392</v>
      </c>
      <c r="E73" s="32">
        <v>43569</v>
      </c>
      <c r="F73" s="33">
        <v>43572</v>
      </c>
      <c r="G73" s="34" t="s">
        <v>28</v>
      </c>
      <c r="H73" s="35">
        <v>9900</v>
      </c>
    </row>
    <row r="74" spans="1:8">
      <c r="A74" s="30" t="s">
        <v>26</v>
      </c>
      <c r="B74" s="59">
        <v>549917</v>
      </c>
      <c r="C74" s="59" t="s">
        <v>5392</v>
      </c>
      <c r="D74" s="60">
        <v>1474435</v>
      </c>
      <c r="E74" s="61">
        <v>43570</v>
      </c>
      <c r="F74" s="62">
        <v>43572</v>
      </c>
      <c r="G74" s="63" t="s">
        <v>28</v>
      </c>
      <c r="H74" s="64">
        <v>6600</v>
      </c>
    </row>
    <row r="75" spans="1:8">
      <c r="A75" s="30" t="s">
        <v>26</v>
      </c>
      <c r="B75" s="59">
        <v>549919</v>
      </c>
      <c r="C75" s="59" t="s">
        <v>5393</v>
      </c>
      <c r="D75" s="60">
        <v>1474435</v>
      </c>
      <c r="E75" s="61">
        <v>43570</v>
      </c>
      <c r="F75" s="62">
        <v>43572</v>
      </c>
      <c r="G75" s="63" t="s">
        <v>28</v>
      </c>
      <c r="H75" s="64">
        <v>6600</v>
      </c>
    </row>
    <row r="76" spans="1:8">
      <c r="A76" s="30" t="s">
        <v>26</v>
      </c>
      <c r="B76" s="30">
        <v>549922</v>
      </c>
      <c r="C76" s="30" t="s">
        <v>5394</v>
      </c>
      <c r="D76" s="31">
        <v>1472449</v>
      </c>
      <c r="E76" s="32">
        <v>43568</v>
      </c>
      <c r="F76" s="33">
        <v>43572</v>
      </c>
      <c r="G76" s="34" t="s">
        <v>28</v>
      </c>
      <c r="H76" s="35">
        <v>13200</v>
      </c>
    </row>
    <row r="77" spans="1:8">
      <c r="A77" s="30" t="s">
        <v>26</v>
      </c>
      <c r="B77" s="51">
        <v>550013</v>
      </c>
      <c r="C77" s="51" t="s">
        <v>5395</v>
      </c>
      <c r="D77" s="52">
        <v>1482675</v>
      </c>
      <c r="E77" s="53">
        <v>43571</v>
      </c>
      <c r="F77" s="54">
        <v>43573</v>
      </c>
      <c r="G77" s="55" t="s">
        <v>28</v>
      </c>
      <c r="H77" s="56">
        <v>6600</v>
      </c>
    </row>
    <row r="78" spans="1:8">
      <c r="A78" s="30" t="s">
        <v>26</v>
      </c>
      <c r="B78" s="51">
        <v>550014</v>
      </c>
      <c r="C78" s="51" t="s">
        <v>5396</v>
      </c>
      <c r="D78" s="52">
        <v>1482675</v>
      </c>
      <c r="E78" s="53">
        <v>43571</v>
      </c>
      <c r="F78" s="54">
        <v>43573</v>
      </c>
      <c r="G78" s="55" t="s">
        <v>28</v>
      </c>
      <c r="H78" s="56">
        <v>6600</v>
      </c>
    </row>
    <row r="79" spans="1:8">
      <c r="A79" s="30" t="s">
        <v>26</v>
      </c>
      <c r="B79" s="51">
        <v>550015</v>
      </c>
      <c r="C79" s="51" t="s">
        <v>5397</v>
      </c>
      <c r="D79" s="52">
        <v>1482675</v>
      </c>
      <c r="E79" s="53">
        <v>43571</v>
      </c>
      <c r="F79" s="54">
        <v>43573</v>
      </c>
      <c r="G79" s="55" t="s">
        <v>28</v>
      </c>
      <c r="H79" s="56">
        <v>6600</v>
      </c>
    </row>
    <row r="80" spans="1:8">
      <c r="A80" s="30" t="s">
        <v>26</v>
      </c>
      <c r="B80" s="59">
        <v>550018</v>
      </c>
      <c r="C80" s="59" t="s">
        <v>5398</v>
      </c>
      <c r="D80" s="60">
        <v>1458839</v>
      </c>
      <c r="E80" s="61">
        <v>43570</v>
      </c>
      <c r="F80" s="62">
        <v>43573</v>
      </c>
      <c r="G80" s="63" t="s">
        <v>28</v>
      </c>
      <c r="H80" s="64">
        <v>10800</v>
      </c>
    </row>
    <row r="81" spans="1:8">
      <c r="A81" s="30" t="s">
        <v>26</v>
      </c>
      <c r="B81" s="59">
        <v>550019</v>
      </c>
      <c r="C81" s="59" t="s">
        <v>5399</v>
      </c>
      <c r="D81" s="60">
        <v>1458839</v>
      </c>
      <c r="E81" s="61">
        <v>43570</v>
      </c>
      <c r="F81" s="62">
        <v>43573</v>
      </c>
      <c r="G81" s="63" t="s">
        <v>28</v>
      </c>
      <c r="H81" s="64">
        <v>10800</v>
      </c>
    </row>
    <row r="82" spans="1:8">
      <c r="A82" s="30" t="s">
        <v>26</v>
      </c>
      <c r="B82" s="51">
        <v>550021</v>
      </c>
      <c r="C82" s="51" t="s">
        <v>5400</v>
      </c>
      <c r="D82" s="52">
        <v>1458841</v>
      </c>
      <c r="E82" s="53">
        <v>43570</v>
      </c>
      <c r="F82" s="54">
        <v>43573</v>
      </c>
      <c r="G82" s="55" t="s">
        <v>28</v>
      </c>
      <c r="H82" s="56">
        <v>10800</v>
      </c>
    </row>
    <row r="83" spans="1:8">
      <c r="A83" s="30" t="s">
        <v>26</v>
      </c>
      <c r="B83" s="51">
        <v>550022</v>
      </c>
      <c r="C83" s="51" t="s">
        <v>5401</v>
      </c>
      <c r="D83" s="52">
        <v>1458841</v>
      </c>
      <c r="E83" s="53">
        <v>43570</v>
      </c>
      <c r="F83" s="54">
        <v>43573</v>
      </c>
      <c r="G83" s="55" t="s">
        <v>28</v>
      </c>
      <c r="H83" s="56">
        <v>10800</v>
      </c>
    </row>
    <row r="84" spans="1:8">
      <c r="A84" s="30" t="s">
        <v>26</v>
      </c>
      <c r="B84" s="30">
        <v>550023</v>
      </c>
      <c r="C84" s="30" t="s">
        <v>5402</v>
      </c>
      <c r="D84" s="31">
        <v>1459545</v>
      </c>
      <c r="E84" s="32">
        <v>43568</v>
      </c>
      <c r="F84" s="33">
        <v>43573</v>
      </c>
      <c r="G84" s="34" t="s">
        <v>28</v>
      </c>
      <c r="H84" s="35">
        <v>18000</v>
      </c>
    </row>
    <row r="85" spans="1:8">
      <c r="A85" s="30" t="s">
        <v>26</v>
      </c>
      <c r="B85" s="30">
        <v>550024</v>
      </c>
      <c r="C85" s="30" t="s">
        <v>5390</v>
      </c>
      <c r="D85" s="31">
        <v>1482714</v>
      </c>
      <c r="E85" s="32">
        <v>43571</v>
      </c>
      <c r="F85" s="33">
        <v>43573</v>
      </c>
      <c r="G85" s="34" t="s">
        <v>28</v>
      </c>
      <c r="H85" s="35">
        <v>6600</v>
      </c>
    </row>
    <row r="86" spans="1:8">
      <c r="A86" s="30" t="s">
        <v>26</v>
      </c>
      <c r="B86" s="30">
        <v>550025</v>
      </c>
      <c r="C86" s="30" t="s">
        <v>5403</v>
      </c>
      <c r="D86" s="31">
        <v>1459550</v>
      </c>
      <c r="E86" s="32">
        <v>43568</v>
      </c>
      <c r="F86" s="33">
        <v>43573</v>
      </c>
      <c r="G86" s="34" t="s">
        <v>28</v>
      </c>
      <c r="H86" s="35">
        <v>18000</v>
      </c>
    </row>
    <row r="87" spans="1:8">
      <c r="A87" s="30" t="s">
        <v>26</v>
      </c>
      <c r="B87" s="30">
        <v>550120</v>
      </c>
      <c r="C87" s="30" t="s">
        <v>5404</v>
      </c>
      <c r="D87" s="31">
        <v>1459412</v>
      </c>
      <c r="E87" s="32">
        <v>43571</v>
      </c>
      <c r="F87" s="33">
        <v>43574</v>
      </c>
      <c r="G87" s="34" t="s">
        <v>28</v>
      </c>
      <c r="H87" s="35">
        <v>10800</v>
      </c>
    </row>
    <row r="88" spans="1:8">
      <c r="A88" s="30" t="s">
        <v>26</v>
      </c>
      <c r="B88" s="30">
        <v>550121</v>
      </c>
      <c r="C88" s="30" t="s">
        <v>5405</v>
      </c>
      <c r="D88" s="31">
        <v>1469917</v>
      </c>
      <c r="E88" s="32">
        <v>43571</v>
      </c>
      <c r="F88" s="33">
        <v>43574</v>
      </c>
      <c r="G88" s="34" t="s">
        <v>28</v>
      </c>
      <c r="H88" s="35">
        <v>9900</v>
      </c>
    </row>
    <row r="89" ht="13.5" spans="1:8">
      <c r="A89" s="30" t="s">
        <v>26</v>
      </c>
      <c r="B89" s="30">
        <v>550122</v>
      </c>
      <c r="C89" s="30" t="s">
        <v>5406</v>
      </c>
      <c r="D89" s="31">
        <v>1459667</v>
      </c>
      <c r="E89" s="32">
        <v>43572</v>
      </c>
      <c r="F89" s="33">
        <v>43574</v>
      </c>
      <c r="G89" s="34" t="s">
        <v>28</v>
      </c>
      <c r="H89" s="35">
        <v>7200</v>
      </c>
    </row>
    <row r="90" ht="14.25" spans="1:8">
      <c r="A90" s="30" t="s">
        <v>26</v>
      </c>
      <c r="B90" s="30">
        <v>550123</v>
      </c>
      <c r="C90" s="30" t="s">
        <v>5407</v>
      </c>
      <c r="D90" s="286">
        <v>1459277</v>
      </c>
      <c r="E90" s="32">
        <v>43572</v>
      </c>
      <c r="F90" s="33">
        <v>43574</v>
      </c>
      <c r="G90" s="34" t="s">
        <v>28</v>
      </c>
      <c r="H90" s="35">
        <v>7200</v>
      </c>
    </row>
    <row r="91" spans="1:8">
      <c r="A91" s="30" t="s">
        <v>26</v>
      </c>
      <c r="B91" s="58">
        <v>550124</v>
      </c>
      <c r="C91" s="58" t="s">
        <v>5408</v>
      </c>
      <c r="D91" s="280">
        <v>1463252</v>
      </c>
      <c r="E91" s="281">
        <v>43572</v>
      </c>
      <c r="F91" s="282">
        <v>43574</v>
      </c>
      <c r="G91" s="283" t="s">
        <v>28</v>
      </c>
      <c r="H91" s="284">
        <v>7200</v>
      </c>
    </row>
    <row r="92" spans="1:8">
      <c r="A92" s="30" t="s">
        <v>26</v>
      </c>
      <c r="B92" s="58">
        <v>550125</v>
      </c>
      <c r="C92" s="58" t="s">
        <v>5409</v>
      </c>
      <c r="D92" s="280">
        <v>1463252</v>
      </c>
      <c r="E92" s="281">
        <v>43572</v>
      </c>
      <c r="F92" s="282">
        <v>43574</v>
      </c>
      <c r="G92" s="283" t="s">
        <v>28</v>
      </c>
      <c r="H92" s="284">
        <v>7200</v>
      </c>
    </row>
    <row r="93" spans="1:8">
      <c r="A93" s="30" t="s">
        <v>26</v>
      </c>
      <c r="B93" s="30">
        <v>550141</v>
      </c>
      <c r="C93" s="30" t="s">
        <v>5410</v>
      </c>
      <c r="D93" s="31">
        <v>1464240</v>
      </c>
      <c r="E93" s="32">
        <v>43569</v>
      </c>
      <c r="F93" s="33">
        <v>43574</v>
      </c>
      <c r="G93" s="34" t="s">
        <v>28</v>
      </c>
      <c r="H93" s="35">
        <v>22500</v>
      </c>
    </row>
    <row r="94" spans="1:8">
      <c r="A94" s="30" t="s">
        <v>26</v>
      </c>
      <c r="B94" s="51">
        <v>550142</v>
      </c>
      <c r="C94" s="51" t="s">
        <v>5411</v>
      </c>
      <c r="D94" s="52">
        <v>1453982</v>
      </c>
      <c r="E94" s="53">
        <v>43571</v>
      </c>
      <c r="F94" s="54">
        <v>43574</v>
      </c>
      <c r="G94" s="55" t="s">
        <v>28</v>
      </c>
      <c r="H94" s="56">
        <v>13500</v>
      </c>
    </row>
    <row r="95" spans="1:8">
      <c r="A95" s="30" t="s">
        <v>26</v>
      </c>
      <c r="B95" s="51">
        <v>550143</v>
      </c>
      <c r="C95" s="51" t="s">
        <v>2748</v>
      </c>
      <c r="D95" s="52">
        <v>1453982</v>
      </c>
      <c r="E95" s="53">
        <v>43571</v>
      </c>
      <c r="F95" s="54">
        <v>43574</v>
      </c>
      <c r="G95" s="55" t="s">
        <v>28</v>
      </c>
      <c r="H95" s="56">
        <v>13500</v>
      </c>
    </row>
    <row r="96" spans="1:8">
      <c r="A96" s="30" t="s">
        <v>26</v>
      </c>
      <c r="B96" s="59">
        <v>550251</v>
      </c>
      <c r="C96" s="59" t="s">
        <v>5412</v>
      </c>
      <c r="D96" s="60">
        <v>1463950</v>
      </c>
      <c r="E96" s="61">
        <v>43571</v>
      </c>
      <c r="F96" s="62">
        <v>43575</v>
      </c>
      <c r="G96" s="63" t="s">
        <v>28</v>
      </c>
      <c r="H96" s="64">
        <v>14400</v>
      </c>
    </row>
    <row r="97" spans="1:8">
      <c r="A97" s="30" t="s">
        <v>26</v>
      </c>
      <c r="B97" s="59">
        <v>550252</v>
      </c>
      <c r="C97" s="59" t="s">
        <v>5413</v>
      </c>
      <c r="D97" s="60">
        <v>1463950</v>
      </c>
      <c r="E97" s="61">
        <v>43571</v>
      </c>
      <c r="F97" s="62">
        <v>43575</v>
      </c>
      <c r="G97" s="63" t="s">
        <v>28</v>
      </c>
      <c r="H97" s="64">
        <v>14400</v>
      </c>
    </row>
    <row r="98" spans="1:8">
      <c r="A98" s="30" t="s">
        <v>26</v>
      </c>
      <c r="B98" s="30">
        <v>550257</v>
      </c>
      <c r="C98" s="30" t="s">
        <v>5414</v>
      </c>
      <c r="D98" s="31">
        <v>1473290</v>
      </c>
      <c r="E98" s="32">
        <v>43573</v>
      </c>
      <c r="F98" s="33">
        <v>43575</v>
      </c>
      <c r="G98" s="34" t="s">
        <v>28</v>
      </c>
      <c r="H98" s="35">
        <v>6600</v>
      </c>
    </row>
    <row r="99" spans="1:8">
      <c r="A99" s="30" t="s">
        <v>26</v>
      </c>
      <c r="B99" s="30">
        <v>550258</v>
      </c>
      <c r="C99" s="30" t="s">
        <v>5415</v>
      </c>
      <c r="D99" s="31">
        <v>1479245</v>
      </c>
      <c r="E99" s="32">
        <v>43573</v>
      </c>
      <c r="F99" s="33">
        <v>43575</v>
      </c>
      <c r="G99" s="34" t="s">
        <v>28</v>
      </c>
      <c r="H99" s="35">
        <v>6600</v>
      </c>
    </row>
    <row r="100" spans="1:8">
      <c r="A100" s="30" t="s">
        <v>26</v>
      </c>
      <c r="B100" s="30">
        <v>550259</v>
      </c>
      <c r="C100" s="30" t="s">
        <v>5416</v>
      </c>
      <c r="D100" s="31">
        <v>1479243</v>
      </c>
      <c r="E100" s="32">
        <v>43573</v>
      </c>
      <c r="F100" s="33">
        <v>43575</v>
      </c>
      <c r="G100" s="34" t="s">
        <v>28</v>
      </c>
      <c r="H100" s="35">
        <v>6600</v>
      </c>
    </row>
    <row r="101" spans="1:8">
      <c r="A101" s="30" t="s">
        <v>26</v>
      </c>
      <c r="B101" s="30">
        <v>550267</v>
      </c>
      <c r="C101" s="30" t="s">
        <v>5417</v>
      </c>
      <c r="D101" s="31">
        <v>1481871</v>
      </c>
      <c r="E101" s="32">
        <v>43573</v>
      </c>
      <c r="F101" s="33">
        <v>43575</v>
      </c>
      <c r="G101" s="34" t="s">
        <v>28</v>
      </c>
      <c r="H101" s="35">
        <v>8200</v>
      </c>
    </row>
    <row r="102" spans="1:8">
      <c r="A102" s="30" t="s">
        <v>26</v>
      </c>
      <c r="B102" s="287">
        <v>550303</v>
      </c>
      <c r="C102" s="287" t="s">
        <v>5418</v>
      </c>
      <c r="D102" s="288">
        <v>1470208</v>
      </c>
      <c r="E102" s="289">
        <v>43573</v>
      </c>
      <c r="F102" s="290">
        <v>43576</v>
      </c>
      <c r="G102" s="291" t="s">
        <v>28</v>
      </c>
      <c r="H102" s="292">
        <v>3300</v>
      </c>
    </row>
    <row r="103" spans="1:8">
      <c r="A103" s="30" t="s">
        <v>26</v>
      </c>
      <c r="B103" s="30">
        <v>550366</v>
      </c>
      <c r="C103" s="30" t="s">
        <v>5419</v>
      </c>
      <c r="D103" s="31">
        <v>1483172</v>
      </c>
      <c r="E103" s="32">
        <v>43574</v>
      </c>
      <c r="F103" s="33">
        <v>43576</v>
      </c>
      <c r="G103" s="34" t="s">
        <v>28</v>
      </c>
      <c r="H103" s="35">
        <v>8200</v>
      </c>
    </row>
    <row r="104" spans="1:8">
      <c r="A104" s="30" t="s">
        <v>26</v>
      </c>
      <c r="B104" s="30">
        <v>550384</v>
      </c>
      <c r="C104" s="30" t="s">
        <v>5420</v>
      </c>
      <c r="D104" s="31">
        <v>1472088</v>
      </c>
      <c r="E104" s="32">
        <v>43574</v>
      </c>
      <c r="F104" s="33">
        <v>43576</v>
      </c>
      <c r="G104" s="34" t="s">
        <v>28</v>
      </c>
      <c r="H104" s="35">
        <v>6600</v>
      </c>
    </row>
    <row r="105" spans="1:8">
      <c r="A105" s="30" t="s">
        <v>26</v>
      </c>
      <c r="B105" s="30">
        <v>550501</v>
      </c>
      <c r="C105" s="30" t="s">
        <v>5421</v>
      </c>
      <c r="D105" s="31">
        <v>1468807</v>
      </c>
      <c r="E105" s="32">
        <v>43574</v>
      </c>
      <c r="F105" s="33">
        <v>43577</v>
      </c>
      <c r="G105" s="34" t="s">
        <v>28</v>
      </c>
      <c r="H105" s="35">
        <v>12300</v>
      </c>
    </row>
    <row r="106" spans="1:8">
      <c r="A106" s="30" t="s">
        <v>26</v>
      </c>
      <c r="B106" s="30">
        <v>550503</v>
      </c>
      <c r="C106" s="30" t="s">
        <v>844</v>
      </c>
      <c r="D106" s="31">
        <v>1468808</v>
      </c>
      <c r="E106" s="32">
        <v>43574</v>
      </c>
      <c r="F106" s="33">
        <v>43577</v>
      </c>
      <c r="G106" s="34" t="s">
        <v>28</v>
      </c>
      <c r="H106" s="35">
        <v>12300</v>
      </c>
    </row>
    <row r="107" spans="1:8">
      <c r="A107" s="30" t="s">
        <v>26</v>
      </c>
      <c r="B107" s="51">
        <v>550504</v>
      </c>
      <c r="C107" s="51" t="s">
        <v>5422</v>
      </c>
      <c r="D107" s="52">
        <v>1472200</v>
      </c>
      <c r="E107" s="53">
        <v>43573</v>
      </c>
      <c r="F107" s="54">
        <v>43577</v>
      </c>
      <c r="G107" s="55" t="s">
        <v>28</v>
      </c>
      <c r="H107" s="56">
        <v>16400</v>
      </c>
    </row>
    <row r="108" spans="1:8">
      <c r="A108" s="30" t="s">
        <v>26</v>
      </c>
      <c r="B108" s="51">
        <v>550505</v>
      </c>
      <c r="C108" s="51" t="s">
        <v>58</v>
      </c>
      <c r="D108" s="52">
        <v>1472200</v>
      </c>
      <c r="E108" s="53">
        <v>43573</v>
      </c>
      <c r="F108" s="54">
        <v>43577</v>
      </c>
      <c r="G108" s="55" t="s">
        <v>28</v>
      </c>
      <c r="H108" s="56">
        <v>16400</v>
      </c>
    </row>
    <row r="109" spans="1:8">
      <c r="A109" s="30" t="s">
        <v>26</v>
      </c>
      <c r="B109" s="51">
        <v>550506</v>
      </c>
      <c r="C109" s="51" t="s">
        <v>5423</v>
      </c>
      <c r="D109" s="52">
        <v>1472200</v>
      </c>
      <c r="E109" s="53">
        <v>43573</v>
      </c>
      <c r="F109" s="54">
        <v>43577</v>
      </c>
      <c r="G109" s="55" t="s">
        <v>28</v>
      </c>
      <c r="H109" s="56">
        <v>16400</v>
      </c>
    </row>
    <row r="110" spans="1:8">
      <c r="A110" s="30" t="s">
        <v>26</v>
      </c>
      <c r="B110" s="30">
        <v>550510</v>
      </c>
      <c r="C110" s="30" t="s">
        <v>5424</v>
      </c>
      <c r="D110" s="31">
        <v>1483357</v>
      </c>
      <c r="E110" s="32">
        <v>43576</v>
      </c>
      <c r="F110" s="33">
        <v>43577</v>
      </c>
      <c r="G110" s="34" t="s">
        <v>28</v>
      </c>
      <c r="H110" s="35">
        <v>4100</v>
      </c>
    </row>
    <row r="111" spans="1:8">
      <c r="A111" s="30" t="s">
        <v>26</v>
      </c>
      <c r="B111" s="30">
        <v>550517</v>
      </c>
      <c r="C111" s="30" t="s">
        <v>5425</v>
      </c>
      <c r="D111" s="31">
        <v>1444770</v>
      </c>
      <c r="E111" s="32">
        <v>43574</v>
      </c>
      <c r="F111" s="33">
        <v>43577</v>
      </c>
      <c r="G111" s="34" t="s">
        <v>28</v>
      </c>
      <c r="H111" s="35">
        <v>9900</v>
      </c>
    </row>
    <row r="112" spans="1:8">
      <c r="A112" s="30" t="s">
        <v>26</v>
      </c>
      <c r="B112" s="30">
        <v>550518</v>
      </c>
      <c r="C112" s="30" t="s">
        <v>5426</v>
      </c>
      <c r="D112" s="31">
        <v>1482696</v>
      </c>
      <c r="E112" s="32">
        <v>43574</v>
      </c>
      <c r="F112" s="33">
        <v>43577</v>
      </c>
      <c r="G112" s="34" t="s">
        <v>28</v>
      </c>
      <c r="H112" s="35">
        <v>9900</v>
      </c>
    </row>
    <row r="113" spans="1:8">
      <c r="A113" s="30" t="s">
        <v>26</v>
      </c>
      <c r="B113" s="30">
        <v>550616</v>
      </c>
      <c r="C113" s="30" t="s">
        <v>5427</v>
      </c>
      <c r="D113" s="31">
        <v>1473334</v>
      </c>
      <c r="E113" s="32">
        <v>43575</v>
      </c>
      <c r="F113" s="33">
        <v>43578</v>
      </c>
      <c r="G113" s="34" t="s">
        <v>28</v>
      </c>
      <c r="H113" s="35">
        <v>9900</v>
      </c>
    </row>
    <row r="114" spans="1:8">
      <c r="A114" s="30" t="s">
        <v>26</v>
      </c>
      <c r="B114" s="59">
        <v>550617</v>
      </c>
      <c r="C114" s="59" t="s">
        <v>5428</v>
      </c>
      <c r="D114" s="60">
        <v>1467282</v>
      </c>
      <c r="E114" s="61">
        <v>43575</v>
      </c>
      <c r="F114" s="62">
        <v>43578</v>
      </c>
      <c r="G114" s="63" t="s">
        <v>28</v>
      </c>
      <c r="H114" s="64">
        <v>9900</v>
      </c>
    </row>
    <row r="115" spans="1:8">
      <c r="A115" s="30" t="s">
        <v>26</v>
      </c>
      <c r="B115" s="59">
        <v>550618</v>
      </c>
      <c r="C115" s="59" t="s">
        <v>5429</v>
      </c>
      <c r="D115" s="60">
        <v>1467282</v>
      </c>
      <c r="E115" s="61">
        <v>43575</v>
      </c>
      <c r="F115" s="62">
        <v>43578</v>
      </c>
      <c r="G115" s="63" t="s">
        <v>28</v>
      </c>
      <c r="H115" s="64">
        <v>9900</v>
      </c>
    </row>
    <row r="116" spans="1:8">
      <c r="A116" s="30" t="s">
        <v>26</v>
      </c>
      <c r="B116" s="59">
        <v>550619</v>
      </c>
      <c r="C116" s="59" t="s">
        <v>5430</v>
      </c>
      <c r="D116" s="60">
        <v>1467282</v>
      </c>
      <c r="E116" s="61">
        <v>43575</v>
      </c>
      <c r="F116" s="62">
        <v>43578</v>
      </c>
      <c r="G116" s="63" t="s">
        <v>28</v>
      </c>
      <c r="H116" s="64">
        <v>9900</v>
      </c>
    </row>
    <row r="117" spans="1:8">
      <c r="A117" s="30" t="s">
        <v>26</v>
      </c>
      <c r="B117" s="30">
        <v>550620</v>
      </c>
      <c r="C117" s="30" t="s">
        <v>5431</v>
      </c>
      <c r="D117" s="31">
        <v>1474967</v>
      </c>
      <c r="E117" s="32">
        <v>43574</v>
      </c>
      <c r="F117" s="33">
        <v>43578</v>
      </c>
      <c r="G117" s="34" t="s">
        <v>28</v>
      </c>
      <c r="H117" s="35">
        <v>13200</v>
      </c>
    </row>
    <row r="118" spans="1:8">
      <c r="A118" s="30" t="s">
        <v>26</v>
      </c>
      <c r="B118" s="30">
        <v>550621</v>
      </c>
      <c r="C118" s="30" t="s">
        <v>5432</v>
      </c>
      <c r="D118" s="31">
        <v>1467338</v>
      </c>
      <c r="E118" s="32">
        <v>43576</v>
      </c>
      <c r="F118" s="33">
        <v>43578</v>
      </c>
      <c r="G118" s="34" t="s">
        <v>28</v>
      </c>
      <c r="H118" s="35">
        <v>6600</v>
      </c>
    </row>
    <row r="119" spans="1:8">
      <c r="A119" s="30" t="s">
        <v>26</v>
      </c>
      <c r="B119" s="30">
        <v>550622</v>
      </c>
      <c r="C119" s="30" t="s">
        <v>5433</v>
      </c>
      <c r="D119" s="31">
        <v>1446658</v>
      </c>
      <c r="E119" s="32">
        <v>43576</v>
      </c>
      <c r="F119" s="33">
        <v>43578</v>
      </c>
      <c r="G119" s="34" t="s">
        <v>28</v>
      </c>
      <c r="H119" s="35">
        <v>6600</v>
      </c>
    </row>
    <row r="120" spans="1:8">
      <c r="A120" s="30" t="s">
        <v>26</v>
      </c>
      <c r="B120" s="30">
        <v>550623</v>
      </c>
      <c r="C120" s="30" t="s">
        <v>4045</v>
      </c>
      <c r="D120" s="31">
        <v>1446669</v>
      </c>
      <c r="E120" s="32">
        <v>43576</v>
      </c>
      <c r="F120" s="33">
        <v>43578</v>
      </c>
      <c r="G120" s="34" t="s">
        <v>28</v>
      </c>
      <c r="H120" s="35">
        <v>6600</v>
      </c>
    </row>
    <row r="121" spans="1:8">
      <c r="A121" s="30" t="s">
        <v>26</v>
      </c>
      <c r="B121" s="30">
        <v>550624</v>
      </c>
      <c r="C121" s="30" t="s">
        <v>5434</v>
      </c>
      <c r="D121" s="31">
        <v>1446675</v>
      </c>
      <c r="E121" s="32">
        <v>43576</v>
      </c>
      <c r="F121" s="33">
        <v>43578</v>
      </c>
      <c r="G121" s="34" t="s">
        <v>28</v>
      </c>
      <c r="H121" s="35">
        <v>6600</v>
      </c>
    </row>
    <row r="122" spans="1:8">
      <c r="A122" s="30" t="s">
        <v>26</v>
      </c>
      <c r="B122" s="30">
        <v>550625</v>
      </c>
      <c r="C122" s="30" t="s">
        <v>5435</v>
      </c>
      <c r="D122" s="31">
        <v>1482999</v>
      </c>
      <c r="E122" s="32">
        <v>43576</v>
      </c>
      <c r="F122" s="33">
        <v>43578</v>
      </c>
      <c r="G122" s="34" t="s">
        <v>28</v>
      </c>
      <c r="H122" s="35">
        <v>6600</v>
      </c>
    </row>
    <row r="123" spans="1:8">
      <c r="A123" s="30" t="s">
        <v>26</v>
      </c>
      <c r="B123" s="30">
        <v>550626</v>
      </c>
      <c r="C123" s="30" t="s">
        <v>5436</v>
      </c>
      <c r="D123" s="31">
        <v>1484259</v>
      </c>
      <c r="E123" s="32">
        <v>43576</v>
      </c>
      <c r="F123" s="33">
        <v>43578</v>
      </c>
      <c r="G123" s="34" t="s">
        <v>28</v>
      </c>
      <c r="H123" s="35">
        <v>6600</v>
      </c>
    </row>
    <row r="124" spans="1:8">
      <c r="A124" s="30" t="s">
        <v>26</v>
      </c>
      <c r="B124" s="30">
        <v>550627</v>
      </c>
      <c r="C124" s="30" t="s">
        <v>5437</v>
      </c>
      <c r="D124" s="31">
        <v>1451568</v>
      </c>
      <c r="E124" s="32">
        <v>43576</v>
      </c>
      <c r="F124" s="33">
        <v>43578</v>
      </c>
      <c r="G124" s="34" t="s">
        <v>28</v>
      </c>
      <c r="H124" s="35">
        <v>6600</v>
      </c>
    </row>
    <row r="125" spans="1:8">
      <c r="A125" s="30" t="s">
        <v>26</v>
      </c>
      <c r="B125" s="30">
        <v>550635</v>
      </c>
      <c r="C125" s="30" t="s">
        <v>5438</v>
      </c>
      <c r="D125" s="31">
        <v>1447057</v>
      </c>
      <c r="E125" s="32">
        <v>43575</v>
      </c>
      <c r="F125" s="33">
        <v>43578</v>
      </c>
      <c r="G125" s="34" t="s">
        <v>28</v>
      </c>
      <c r="H125" s="35">
        <v>12300</v>
      </c>
    </row>
    <row r="126" spans="1:8">
      <c r="A126" s="30" t="s">
        <v>26</v>
      </c>
      <c r="B126" s="30">
        <v>550637</v>
      </c>
      <c r="C126" s="30" t="s">
        <v>5439</v>
      </c>
      <c r="D126" s="31">
        <v>1446551</v>
      </c>
      <c r="E126" s="32">
        <v>43576</v>
      </c>
      <c r="F126" s="33">
        <v>43578</v>
      </c>
      <c r="G126" s="34" t="s">
        <v>28</v>
      </c>
      <c r="H126" s="35">
        <v>8200</v>
      </c>
    </row>
    <row r="127" spans="1:8">
      <c r="A127" s="30" t="s">
        <v>26</v>
      </c>
      <c r="B127" s="30">
        <v>550639</v>
      </c>
      <c r="C127" s="30" t="s">
        <v>5440</v>
      </c>
      <c r="D127" s="31">
        <v>1473328</v>
      </c>
      <c r="E127" s="32">
        <v>43575</v>
      </c>
      <c r="F127" s="33">
        <v>43578</v>
      </c>
      <c r="G127" s="34" t="s">
        <v>28</v>
      </c>
      <c r="H127" s="35">
        <v>12300</v>
      </c>
    </row>
    <row r="128" spans="1:8">
      <c r="A128" s="30" t="s">
        <v>26</v>
      </c>
      <c r="B128" s="30">
        <v>550763</v>
      </c>
      <c r="C128" s="30" t="s">
        <v>5441</v>
      </c>
      <c r="D128" s="31">
        <v>1461255</v>
      </c>
      <c r="E128" s="32">
        <v>43575</v>
      </c>
      <c r="F128" s="33">
        <v>43578</v>
      </c>
      <c r="G128" s="34" t="s">
        <v>28</v>
      </c>
      <c r="H128" s="35">
        <v>9900</v>
      </c>
    </row>
    <row r="129" spans="1:8">
      <c r="A129" s="30"/>
      <c r="B129" s="273"/>
      <c r="C129" s="66"/>
      <c r="D129" s="31"/>
      <c r="E129" s="32"/>
      <c r="F129" s="33"/>
      <c r="G129" s="68"/>
      <c r="H129" s="35"/>
    </row>
    <row r="130" spans="1:8">
      <c r="A130" s="153" t="s">
        <v>5142</v>
      </c>
      <c r="B130" s="154"/>
      <c r="C130" s="155"/>
      <c r="D130" s="156"/>
      <c r="E130" s="157"/>
      <c r="F130" s="158"/>
      <c r="G130" s="159"/>
      <c r="H130" s="158"/>
    </row>
    <row r="131" ht="14.25" spans="1:9">
      <c r="A131" s="164" t="s">
        <v>5442</v>
      </c>
      <c r="B131" s="86"/>
      <c r="C131" s="87"/>
      <c r="D131" s="81"/>
      <c r="E131" s="161"/>
      <c r="F131" s="83"/>
      <c r="G131" s="162" t="s">
        <v>80</v>
      </c>
      <c r="H131" s="163">
        <f>SUM(H23:H130)</f>
        <v>1136100</v>
      </c>
      <c r="I131" s="293" t="s">
        <v>5443</v>
      </c>
    </row>
    <row r="132" ht="13.5" spans="1:8">
      <c r="A132" s="285"/>
      <c r="B132" s="86"/>
      <c r="C132" s="87"/>
      <c r="D132" s="81"/>
      <c r="E132" s="161"/>
      <c r="F132" s="83"/>
      <c r="G132" s="274"/>
      <c r="H132" s="83"/>
    </row>
    <row r="133" spans="1:8">
      <c r="A133" s="171" t="s">
        <v>5444</v>
      </c>
      <c r="B133" s="172"/>
      <c r="C133" s="160"/>
      <c r="D133" s="160"/>
      <c r="E133" s="160"/>
      <c r="F133" s="173"/>
      <c r="G133" s="160"/>
      <c r="H133" s="160"/>
    </row>
    <row r="134" spans="1:8">
      <c r="A134" s="174" t="s">
        <v>423</v>
      </c>
      <c r="B134" s="90"/>
      <c r="C134" s="175" t="s">
        <v>424</v>
      </c>
      <c r="D134" s="175" t="s">
        <v>424</v>
      </c>
      <c r="E134" s="175" t="s">
        <v>424</v>
      </c>
      <c r="F134" s="175" t="s">
        <v>424</v>
      </c>
      <c r="G134" s="175" t="s">
        <v>424</v>
      </c>
      <c r="H134" s="176" t="s">
        <v>5146</v>
      </c>
    </row>
    <row r="135" ht="22.5" spans="1:8">
      <c r="A135" s="177" t="s">
        <v>5445</v>
      </c>
      <c r="B135" s="177"/>
      <c r="C135" s="178" t="s">
        <v>5446</v>
      </c>
      <c r="D135" s="179" t="s">
        <v>85</v>
      </c>
      <c r="E135" s="179" t="s">
        <v>86</v>
      </c>
      <c r="F135" s="179" t="s">
        <v>5447</v>
      </c>
      <c r="G135" s="179" t="s">
        <v>5448</v>
      </c>
      <c r="H135" s="180" t="s">
        <v>5147</v>
      </c>
    </row>
    <row r="136" ht="13.5" spans="1:8">
      <c r="A136" s="181">
        <f>H131</f>
        <v>1136100</v>
      </c>
      <c r="B136" s="93"/>
      <c r="C136" s="181">
        <v>1042900</v>
      </c>
      <c r="D136" s="181">
        <v>0</v>
      </c>
      <c r="E136" s="181">
        <v>0</v>
      </c>
      <c r="F136" s="181">
        <v>0</v>
      </c>
      <c r="G136" s="181">
        <v>0</v>
      </c>
      <c r="H136" s="182">
        <f>SUM(A136:G136)</f>
        <v>2179000</v>
      </c>
    </row>
    <row r="137" ht="13.5"/>
    <row r="140" spans="1:2">
      <c r="A140" s="96"/>
      <c r="B140" s="96"/>
    </row>
    <row r="141" ht="15.75" spans="1:1">
      <c r="A141" s="183" t="s">
        <v>1157</v>
      </c>
    </row>
    <row r="142" spans="3:4">
      <c r="C142" s="184"/>
      <c r="D142" s="184"/>
    </row>
    <row r="143" ht="15.75" spans="3:3">
      <c r="C143" s="185" t="s">
        <v>1158</v>
      </c>
    </row>
    <row r="144" spans="3:3">
      <c r="C144" s="186" t="s">
        <v>1207</v>
      </c>
    </row>
    <row r="145" spans="3:4">
      <c r="C145" s="187" t="s">
        <v>1160</v>
      </c>
      <c r="D145" s="172"/>
    </row>
  </sheetData>
  <mergeCells count="1">
    <mergeCell ref="G7:H7"/>
  </mergeCells>
  <hyperlinks>
    <hyperlink ref="C15" r:id="rId4" display="pongsura.pattaramahasaed@ihg.com"/>
    <hyperlink ref="C144" r:id="rId5" display="E: pongsura.pattaramahasaed@ihg.com"/>
    <hyperlink ref="C14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opLeftCell="A137" workbookViewId="0">
      <selection activeCell="M169" sqref="M16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8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00"/>
    </row>
    <row r="5" spans="1:8">
      <c r="A5" s="2"/>
      <c r="B5" s="2"/>
      <c r="C5" s="2"/>
      <c r="D5" s="2"/>
      <c r="E5" s="2"/>
      <c r="F5" s="2"/>
      <c r="H5" s="101"/>
    </row>
    <row r="6" spans="1:8">
      <c r="A6" s="2"/>
      <c r="B6" s="2"/>
      <c r="C6" s="2"/>
      <c r="D6" s="2"/>
      <c r="E6" s="2"/>
      <c r="F6" s="2"/>
      <c r="H6" s="101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43593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04" t="s">
        <v>9</v>
      </c>
      <c r="D12" s="12"/>
      <c r="E12" s="10"/>
      <c r="F12" s="2"/>
    </row>
    <row r="13" spans="1:6">
      <c r="A13" s="4" t="s">
        <v>10</v>
      </c>
      <c r="B13" s="4"/>
      <c r="C13" s="70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02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</row>
    <row r="23" s="1" customFormat="1" spans="1:9">
      <c r="A23" s="30" t="s">
        <v>26</v>
      </c>
      <c r="B23" s="51">
        <v>550816</v>
      </c>
      <c r="C23" s="51" t="s">
        <v>5449</v>
      </c>
      <c r="D23" s="52">
        <v>1462630</v>
      </c>
      <c r="E23" s="53">
        <v>43576</v>
      </c>
      <c r="F23" s="54">
        <v>43579</v>
      </c>
      <c r="G23" s="55" t="s">
        <v>28</v>
      </c>
      <c r="H23" s="56">
        <v>10800</v>
      </c>
      <c r="I23" s="141"/>
    </row>
    <row r="24" s="1" customFormat="1" spans="1:9">
      <c r="A24" s="30" t="s">
        <v>26</v>
      </c>
      <c r="B24" s="51">
        <v>550817</v>
      </c>
      <c r="C24" s="51" t="s">
        <v>5450</v>
      </c>
      <c r="D24" s="52">
        <v>1462630</v>
      </c>
      <c r="E24" s="53">
        <v>43576</v>
      </c>
      <c r="F24" s="54">
        <v>43579</v>
      </c>
      <c r="G24" s="55" t="s">
        <v>28</v>
      </c>
      <c r="H24" s="56">
        <v>10800</v>
      </c>
      <c r="I24" s="141"/>
    </row>
    <row r="25" s="1" customFormat="1" spans="1:9">
      <c r="A25" s="30" t="s">
        <v>26</v>
      </c>
      <c r="B25" s="30">
        <v>550818</v>
      </c>
      <c r="C25" s="30" t="s">
        <v>5451</v>
      </c>
      <c r="D25" s="31">
        <v>1474481</v>
      </c>
      <c r="E25" s="32">
        <v>43575</v>
      </c>
      <c r="F25" s="33">
        <v>43579</v>
      </c>
      <c r="G25" s="34" t="s">
        <v>28</v>
      </c>
      <c r="H25" s="35">
        <v>13200</v>
      </c>
      <c r="I25" s="141"/>
    </row>
    <row r="26" s="1" customFormat="1" spans="1:9">
      <c r="A26" s="30" t="s">
        <v>26</v>
      </c>
      <c r="B26" s="30">
        <v>550823</v>
      </c>
      <c r="C26" s="30" t="s">
        <v>5452</v>
      </c>
      <c r="D26" s="31">
        <v>1482443</v>
      </c>
      <c r="E26" s="32">
        <v>43575</v>
      </c>
      <c r="F26" s="33">
        <v>43579</v>
      </c>
      <c r="G26" s="34" t="s">
        <v>28</v>
      </c>
      <c r="H26" s="35">
        <v>13200</v>
      </c>
      <c r="I26" s="141"/>
    </row>
    <row r="27" s="1" customFormat="1" spans="1:9">
      <c r="A27" s="30" t="s">
        <v>26</v>
      </c>
      <c r="B27" s="30">
        <v>550824</v>
      </c>
      <c r="C27" s="30" t="s">
        <v>676</v>
      </c>
      <c r="D27" s="31">
        <v>1472791</v>
      </c>
      <c r="E27" s="32">
        <v>43575</v>
      </c>
      <c r="F27" s="33">
        <v>43579</v>
      </c>
      <c r="G27" s="34" t="s">
        <v>28</v>
      </c>
      <c r="H27" s="35">
        <v>13200</v>
      </c>
      <c r="I27" s="141"/>
    </row>
    <row r="28" s="1" customFormat="1" spans="1:9">
      <c r="A28" s="30" t="s">
        <v>26</v>
      </c>
      <c r="B28" s="30">
        <v>550825</v>
      </c>
      <c r="C28" s="30" t="s">
        <v>5453</v>
      </c>
      <c r="D28" s="31">
        <v>1483201</v>
      </c>
      <c r="E28" s="32">
        <v>43576</v>
      </c>
      <c r="F28" s="33">
        <v>43579</v>
      </c>
      <c r="G28" s="34" t="s">
        <v>28</v>
      </c>
      <c r="H28" s="35">
        <v>12300</v>
      </c>
      <c r="I28" s="141"/>
    </row>
    <row r="29" s="1" customFormat="1" spans="1:9">
      <c r="A29" s="30" t="s">
        <v>26</v>
      </c>
      <c r="B29" s="30">
        <v>550839</v>
      </c>
      <c r="C29" s="30" t="s">
        <v>5454</v>
      </c>
      <c r="D29" s="31">
        <v>1458017</v>
      </c>
      <c r="E29" s="32">
        <v>43576</v>
      </c>
      <c r="F29" s="33">
        <v>43579</v>
      </c>
      <c r="G29" s="34" t="s">
        <v>28</v>
      </c>
      <c r="H29" s="35">
        <v>12300</v>
      </c>
      <c r="I29" s="141"/>
    </row>
    <row r="30" s="1" customFormat="1" spans="1:9">
      <c r="A30" s="30" t="s">
        <v>26</v>
      </c>
      <c r="B30" s="30">
        <v>550847</v>
      </c>
      <c r="C30" s="30" t="s">
        <v>5455</v>
      </c>
      <c r="D30" s="31">
        <v>1453308</v>
      </c>
      <c r="E30" s="32">
        <v>43576</v>
      </c>
      <c r="F30" s="33">
        <v>43579</v>
      </c>
      <c r="G30" s="34" t="s">
        <v>28</v>
      </c>
      <c r="H30" s="35">
        <v>12300</v>
      </c>
      <c r="I30" s="141"/>
    </row>
    <row r="31" s="1" customFormat="1" spans="1:9">
      <c r="A31" s="30" t="s">
        <v>26</v>
      </c>
      <c r="B31" s="30">
        <v>550852</v>
      </c>
      <c r="C31" s="30" t="s">
        <v>5424</v>
      </c>
      <c r="D31" s="31">
        <v>1488258</v>
      </c>
      <c r="E31" s="32">
        <v>43577</v>
      </c>
      <c r="F31" s="33">
        <v>43579</v>
      </c>
      <c r="G31" s="34" t="s">
        <v>28</v>
      </c>
      <c r="H31" s="35">
        <v>8200</v>
      </c>
      <c r="I31" s="141"/>
    </row>
    <row r="32" s="1" customFormat="1" spans="1:9">
      <c r="A32" s="30" t="s">
        <v>26</v>
      </c>
      <c r="B32" s="30">
        <v>551152</v>
      </c>
      <c r="C32" s="30" t="s">
        <v>5456</v>
      </c>
      <c r="D32" s="31">
        <v>1477355</v>
      </c>
      <c r="E32" s="32">
        <v>43578</v>
      </c>
      <c r="F32" s="33">
        <v>43580</v>
      </c>
      <c r="G32" s="34" t="s">
        <v>28</v>
      </c>
      <c r="H32" s="35">
        <v>6600</v>
      </c>
      <c r="I32" s="141"/>
    </row>
    <row r="33" s="1" customFormat="1" spans="1:9">
      <c r="A33" s="30" t="s">
        <v>26</v>
      </c>
      <c r="B33" s="30">
        <v>551154</v>
      </c>
      <c r="C33" s="30" t="s">
        <v>5457</v>
      </c>
      <c r="D33" s="31">
        <v>1465156</v>
      </c>
      <c r="E33" s="32">
        <v>43577</v>
      </c>
      <c r="F33" s="33">
        <v>43580</v>
      </c>
      <c r="G33" s="34" t="s">
        <v>28</v>
      </c>
      <c r="H33" s="35">
        <v>9900</v>
      </c>
      <c r="I33" s="141"/>
    </row>
    <row r="34" s="1" customFormat="1" spans="1:9">
      <c r="A34" s="30" t="s">
        <v>26</v>
      </c>
      <c r="B34" s="30">
        <v>551156</v>
      </c>
      <c r="C34" s="30" t="s">
        <v>5458</v>
      </c>
      <c r="D34" s="31">
        <v>1485023</v>
      </c>
      <c r="E34" s="32">
        <v>43573</v>
      </c>
      <c r="F34" s="33">
        <v>43580</v>
      </c>
      <c r="G34" s="34" t="s">
        <v>28</v>
      </c>
      <c r="H34" s="35">
        <v>23100</v>
      </c>
      <c r="I34" s="141"/>
    </row>
    <row r="35" s="1" customFormat="1" spans="1:9">
      <c r="A35" s="30" t="s">
        <v>26</v>
      </c>
      <c r="B35" s="30">
        <v>551157</v>
      </c>
      <c r="C35" s="30" t="s">
        <v>5459</v>
      </c>
      <c r="D35" s="31">
        <v>1444211</v>
      </c>
      <c r="E35" s="32">
        <v>43578</v>
      </c>
      <c r="F35" s="33">
        <v>43580</v>
      </c>
      <c r="G35" s="34" t="s">
        <v>28</v>
      </c>
      <c r="H35" s="35">
        <v>6600</v>
      </c>
      <c r="I35" s="141"/>
    </row>
    <row r="36" s="1" customFormat="1" spans="1:9">
      <c r="A36" s="30" t="s">
        <v>26</v>
      </c>
      <c r="B36" s="30">
        <v>551159</v>
      </c>
      <c r="C36" s="30" t="s">
        <v>5460</v>
      </c>
      <c r="D36" s="31">
        <v>1472453</v>
      </c>
      <c r="E36" s="32">
        <v>43578</v>
      </c>
      <c r="F36" s="33">
        <v>43580</v>
      </c>
      <c r="G36" s="34" t="s">
        <v>28</v>
      </c>
      <c r="H36" s="35">
        <v>6600</v>
      </c>
      <c r="I36" s="141"/>
    </row>
    <row r="37" s="1" customFormat="1" spans="1:9">
      <c r="A37" s="30" t="s">
        <v>26</v>
      </c>
      <c r="B37" s="59">
        <v>551160</v>
      </c>
      <c r="C37" s="59" t="s">
        <v>5461</v>
      </c>
      <c r="D37" s="60">
        <v>1464954</v>
      </c>
      <c r="E37" s="61">
        <v>43578</v>
      </c>
      <c r="F37" s="62">
        <v>43580</v>
      </c>
      <c r="G37" s="63" t="s">
        <v>28</v>
      </c>
      <c r="H37" s="64">
        <v>6600</v>
      </c>
      <c r="I37" s="141"/>
    </row>
    <row r="38" s="1" customFormat="1" spans="1:9">
      <c r="A38" s="30" t="s">
        <v>26</v>
      </c>
      <c r="B38" s="59">
        <v>551161</v>
      </c>
      <c r="C38" s="59" t="s">
        <v>5462</v>
      </c>
      <c r="D38" s="60">
        <v>1464954</v>
      </c>
      <c r="E38" s="61">
        <v>43578</v>
      </c>
      <c r="F38" s="62">
        <v>43580</v>
      </c>
      <c r="G38" s="63" t="s">
        <v>28</v>
      </c>
      <c r="H38" s="64">
        <v>6600</v>
      </c>
      <c r="I38" s="141"/>
    </row>
    <row r="39" s="1" customFormat="1" spans="1:9">
      <c r="A39" s="30" t="s">
        <v>26</v>
      </c>
      <c r="B39" s="59">
        <v>551162</v>
      </c>
      <c r="C39" s="59" t="s">
        <v>5463</v>
      </c>
      <c r="D39" s="60">
        <v>1464954</v>
      </c>
      <c r="E39" s="61">
        <v>43578</v>
      </c>
      <c r="F39" s="62">
        <v>43580</v>
      </c>
      <c r="G39" s="63" t="s">
        <v>28</v>
      </c>
      <c r="H39" s="64">
        <v>6600</v>
      </c>
      <c r="I39" s="141"/>
    </row>
    <row r="40" s="1" customFormat="1" spans="1:9">
      <c r="A40" s="30" t="s">
        <v>26</v>
      </c>
      <c r="B40" s="30">
        <v>551166</v>
      </c>
      <c r="C40" s="30" t="s">
        <v>3186</v>
      </c>
      <c r="D40" s="31">
        <v>1484192</v>
      </c>
      <c r="E40" s="32">
        <v>43578</v>
      </c>
      <c r="F40" s="33">
        <v>43580</v>
      </c>
      <c r="G40" s="34" t="s">
        <v>28</v>
      </c>
      <c r="H40" s="35">
        <v>8200</v>
      </c>
      <c r="I40" s="141"/>
    </row>
    <row r="41" s="1" customFormat="1" spans="1:9">
      <c r="A41" s="30" t="s">
        <v>26</v>
      </c>
      <c r="B41" s="30">
        <v>551380</v>
      </c>
      <c r="C41" s="30" t="s">
        <v>5464</v>
      </c>
      <c r="D41" s="31">
        <v>1458661</v>
      </c>
      <c r="E41" s="32">
        <v>43579</v>
      </c>
      <c r="F41" s="33">
        <v>43581</v>
      </c>
      <c r="G41" s="34" t="s">
        <v>28</v>
      </c>
      <c r="H41" s="35">
        <v>7200</v>
      </c>
      <c r="I41" s="141"/>
    </row>
    <row r="42" s="1" customFormat="1" spans="1:9">
      <c r="A42" s="30" t="s">
        <v>26</v>
      </c>
      <c r="B42" s="30">
        <v>551381</v>
      </c>
      <c r="C42" s="30" t="s">
        <v>5465</v>
      </c>
      <c r="D42" s="31">
        <v>1463402</v>
      </c>
      <c r="E42" s="32">
        <v>43578</v>
      </c>
      <c r="F42" s="33">
        <v>43581</v>
      </c>
      <c r="G42" s="34" t="s">
        <v>28</v>
      </c>
      <c r="H42" s="35">
        <v>9900</v>
      </c>
      <c r="I42" s="141"/>
    </row>
    <row r="43" s="1" customFormat="1" spans="1:9">
      <c r="A43" s="30" t="s">
        <v>26</v>
      </c>
      <c r="B43" s="30">
        <v>551386</v>
      </c>
      <c r="C43" s="30" t="s">
        <v>5466</v>
      </c>
      <c r="D43" s="31">
        <v>1474188</v>
      </c>
      <c r="E43" s="32">
        <v>43580</v>
      </c>
      <c r="F43" s="33">
        <v>43581</v>
      </c>
      <c r="G43" s="34" t="s">
        <v>28</v>
      </c>
      <c r="H43" s="35">
        <v>3300</v>
      </c>
      <c r="I43" s="141"/>
    </row>
    <row r="44" s="1" customFormat="1" spans="1:9">
      <c r="A44" s="30" t="s">
        <v>26</v>
      </c>
      <c r="B44" s="30">
        <v>551422</v>
      </c>
      <c r="C44" s="30" t="s">
        <v>4620</v>
      </c>
      <c r="D44" s="31">
        <v>1456168</v>
      </c>
      <c r="E44" s="32">
        <v>43579</v>
      </c>
      <c r="F44" s="33">
        <v>43581</v>
      </c>
      <c r="G44" s="34" t="s">
        <v>28</v>
      </c>
      <c r="H44" s="35">
        <v>6600</v>
      </c>
      <c r="I44" s="141"/>
    </row>
    <row r="45" s="1" customFormat="1" spans="1:9">
      <c r="A45" s="30" t="s">
        <v>26</v>
      </c>
      <c r="B45" s="30">
        <v>551679</v>
      </c>
      <c r="C45" s="30" t="s">
        <v>5467</v>
      </c>
      <c r="D45" s="31">
        <v>1470754</v>
      </c>
      <c r="E45" s="32">
        <v>43574</v>
      </c>
      <c r="F45" s="33">
        <v>43582</v>
      </c>
      <c r="G45" s="34" t="s">
        <v>28</v>
      </c>
      <c r="H45" s="35">
        <v>26400</v>
      </c>
      <c r="I45" s="141"/>
    </row>
    <row r="46" s="1" customFormat="1" spans="1:9">
      <c r="A46" s="30" t="s">
        <v>26</v>
      </c>
      <c r="B46" s="30">
        <v>551680</v>
      </c>
      <c r="C46" s="30" t="s">
        <v>1653</v>
      </c>
      <c r="D46" s="31">
        <v>1455989</v>
      </c>
      <c r="E46" s="32">
        <v>43579</v>
      </c>
      <c r="F46" s="33">
        <v>43582</v>
      </c>
      <c r="G46" s="34" t="s">
        <v>28</v>
      </c>
      <c r="H46" s="35">
        <v>9900</v>
      </c>
      <c r="I46" s="141"/>
    </row>
    <row r="47" s="1" customFormat="1" spans="1:9">
      <c r="A47" s="30" t="s">
        <v>26</v>
      </c>
      <c r="B47" s="51">
        <v>551681</v>
      </c>
      <c r="C47" s="51" t="s">
        <v>2137</v>
      </c>
      <c r="D47" s="52">
        <v>1477919</v>
      </c>
      <c r="E47" s="53">
        <v>43578</v>
      </c>
      <c r="F47" s="54">
        <v>43582</v>
      </c>
      <c r="G47" s="55" t="s">
        <v>28</v>
      </c>
      <c r="H47" s="56">
        <v>13200</v>
      </c>
      <c r="I47" s="141"/>
    </row>
    <row r="48" s="1" customFormat="1" spans="1:9">
      <c r="A48" s="30" t="s">
        <v>26</v>
      </c>
      <c r="B48" s="51">
        <v>551682</v>
      </c>
      <c r="C48" s="51" t="s">
        <v>1710</v>
      </c>
      <c r="D48" s="52">
        <v>1477919</v>
      </c>
      <c r="E48" s="53">
        <v>43578</v>
      </c>
      <c r="F48" s="54">
        <v>43582</v>
      </c>
      <c r="G48" s="55" t="s">
        <v>28</v>
      </c>
      <c r="H48" s="56">
        <v>13200</v>
      </c>
      <c r="I48" s="141"/>
    </row>
    <row r="49" s="1" customFormat="1" spans="1:9">
      <c r="A49" s="30" t="s">
        <v>26</v>
      </c>
      <c r="B49" s="51">
        <v>551683</v>
      </c>
      <c r="C49" s="51" t="s">
        <v>5468</v>
      </c>
      <c r="D49" s="52">
        <v>1477919</v>
      </c>
      <c r="E49" s="53">
        <v>43578</v>
      </c>
      <c r="F49" s="54">
        <v>43582</v>
      </c>
      <c r="G49" s="55" t="s">
        <v>28</v>
      </c>
      <c r="H49" s="56">
        <v>13200</v>
      </c>
      <c r="I49" s="141"/>
    </row>
    <row r="50" s="1" customFormat="1" spans="1:9">
      <c r="A50" s="30" t="s">
        <v>26</v>
      </c>
      <c r="B50" s="30">
        <v>551684</v>
      </c>
      <c r="C50" s="30" t="s">
        <v>5469</v>
      </c>
      <c r="D50" s="31">
        <v>1479053</v>
      </c>
      <c r="E50" s="32">
        <v>43580</v>
      </c>
      <c r="F50" s="33">
        <v>43582</v>
      </c>
      <c r="G50" s="34" t="s">
        <v>28</v>
      </c>
      <c r="H50" s="35">
        <v>6600</v>
      </c>
      <c r="I50" s="141"/>
    </row>
    <row r="51" s="1" customFormat="1" spans="1:9">
      <c r="A51" s="30" t="s">
        <v>26</v>
      </c>
      <c r="B51" s="30">
        <v>551954</v>
      </c>
      <c r="C51" s="30" t="s">
        <v>5470</v>
      </c>
      <c r="D51" s="31">
        <v>1472930</v>
      </c>
      <c r="E51" s="32">
        <v>43581</v>
      </c>
      <c r="F51" s="33">
        <v>43583</v>
      </c>
      <c r="G51" s="34" t="s">
        <v>28</v>
      </c>
      <c r="H51" s="35">
        <v>12000</v>
      </c>
      <c r="I51" s="141"/>
    </row>
    <row r="52" s="1" customFormat="1" spans="1:9">
      <c r="A52" s="30" t="s">
        <v>26</v>
      </c>
      <c r="B52" s="30">
        <v>551958</v>
      </c>
      <c r="C52" s="30" t="s">
        <v>5471</v>
      </c>
      <c r="D52" s="31">
        <v>1472932</v>
      </c>
      <c r="E52" s="32">
        <v>43581</v>
      </c>
      <c r="F52" s="33">
        <v>43583</v>
      </c>
      <c r="G52" s="34" t="s">
        <v>28</v>
      </c>
      <c r="H52" s="35">
        <v>8200</v>
      </c>
      <c r="I52" s="141"/>
    </row>
    <row r="53" s="1" customFormat="1" spans="1:9">
      <c r="A53" s="30" t="s">
        <v>26</v>
      </c>
      <c r="B53" s="30">
        <v>551959</v>
      </c>
      <c r="C53" s="30" t="s">
        <v>5472</v>
      </c>
      <c r="D53" s="31">
        <v>1486017</v>
      </c>
      <c r="E53" s="32">
        <v>43581</v>
      </c>
      <c r="F53" s="33">
        <v>43583</v>
      </c>
      <c r="G53" s="34" t="s">
        <v>28</v>
      </c>
      <c r="H53" s="35">
        <v>8200</v>
      </c>
      <c r="I53" s="141"/>
    </row>
    <row r="54" s="1" customFormat="1" spans="1:9">
      <c r="A54" s="30" t="s">
        <v>26</v>
      </c>
      <c r="B54" s="30">
        <v>551982</v>
      </c>
      <c r="C54" s="30" t="s">
        <v>5473</v>
      </c>
      <c r="D54" s="31">
        <v>1471267</v>
      </c>
      <c r="E54" s="32">
        <v>43581</v>
      </c>
      <c r="F54" s="33">
        <v>43583</v>
      </c>
      <c r="G54" s="34" t="s">
        <v>28</v>
      </c>
      <c r="H54" s="35">
        <v>6600</v>
      </c>
      <c r="I54" s="141"/>
    </row>
    <row r="55" s="1" customFormat="1" spans="1:9">
      <c r="A55" s="30" t="s">
        <v>26</v>
      </c>
      <c r="B55" s="30">
        <v>551983</v>
      </c>
      <c r="C55" s="30" t="s">
        <v>5321</v>
      </c>
      <c r="D55" s="31">
        <v>1465724</v>
      </c>
      <c r="E55" s="32">
        <v>43580</v>
      </c>
      <c r="F55" s="33">
        <v>43583</v>
      </c>
      <c r="G55" s="34" t="s">
        <v>28</v>
      </c>
      <c r="H55" s="35">
        <v>9900</v>
      </c>
      <c r="I55" s="141"/>
    </row>
    <row r="56" s="1" customFormat="1" spans="1:9">
      <c r="A56" s="30" t="s">
        <v>26</v>
      </c>
      <c r="B56" s="30">
        <v>551986</v>
      </c>
      <c r="C56" s="30" t="s">
        <v>5474</v>
      </c>
      <c r="D56" s="31">
        <v>1465722</v>
      </c>
      <c r="E56" s="32">
        <v>43580</v>
      </c>
      <c r="F56" s="33">
        <v>43583</v>
      </c>
      <c r="G56" s="34" t="s">
        <v>28</v>
      </c>
      <c r="H56" s="35">
        <v>9900</v>
      </c>
      <c r="I56" s="141"/>
    </row>
    <row r="57" s="1" customFormat="1" spans="1:9">
      <c r="A57" s="30" t="s">
        <v>26</v>
      </c>
      <c r="B57" s="30">
        <v>551988</v>
      </c>
      <c r="C57" s="30" t="s">
        <v>5475</v>
      </c>
      <c r="D57" s="31">
        <v>1473065</v>
      </c>
      <c r="E57" s="32">
        <v>43582</v>
      </c>
      <c r="F57" s="33">
        <v>43583</v>
      </c>
      <c r="G57" s="34" t="s">
        <v>28</v>
      </c>
      <c r="H57" s="35">
        <v>5000</v>
      </c>
      <c r="I57" s="141"/>
    </row>
    <row r="58" s="1" customFormat="1" spans="1:9">
      <c r="A58" s="30" t="s">
        <v>26</v>
      </c>
      <c r="B58" s="30">
        <v>551989</v>
      </c>
      <c r="C58" s="30" t="s">
        <v>2024</v>
      </c>
      <c r="D58" s="31">
        <v>1446029</v>
      </c>
      <c r="E58" s="32">
        <v>43581</v>
      </c>
      <c r="F58" s="33">
        <v>43583</v>
      </c>
      <c r="G58" s="34" t="s">
        <v>28</v>
      </c>
      <c r="H58" s="35">
        <v>6600</v>
      </c>
      <c r="I58" s="141"/>
    </row>
    <row r="59" s="1" customFormat="1" spans="1:9">
      <c r="A59" s="30" t="s">
        <v>26</v>
      </c>
      <c r="B59" s="30">
        <v>552333</v>
      </c>
      <c r="C59" s="30" t="s">
        <v>1490</v>
      </c>
      <c r="D59" s="31">
        <v>1480076</v>
      </c>
      <c r="E59" s="32">
        <v>43578</v>
      </c>
      <c r="F59" s="33">
        <v>43584</v>
      </c>
      <c r="G59" s="34" t="s">
        <v>28</v>
      </c>
      <c r="H59" s="35">
        <v>19800</v>
      </c>
      <c r="I59" s="141"/>
    </row>
    <row r="60" s="1" customFormat="1" spans="1:9">
      <c r="A60" s="30" t="s">
        <v>26</v>
      </c>
      <c r="B60" s="30">
        <v>552339</v>
      </c>
      <c r="C60" s="30" t="s">
        <v>5475</v>
      </c>
      <c r="D60" s="31">
        <v>1473068</v>
      </c>
      <c r="E60" s="32">
        <v>43583</v>
      </c>
      <c r="F60" s="33">
        <v>43584</v>
      </c>
      <c r="G60" s="34" t="s">
        <v>28</v>
      </c>
      <c r="H60" s="35">
        <v>5000</v>
      </c>
      <c r="I60" s="141"/>
    </row>
    <row r="61" s="1" customFormat="1" spans="1:9">
      <c r="A61" s="30" t="s">
        <v>26</v>
      </c>
      <c r="B61" s="30">
        <v>552340</v>
      </c>
      <c r="C61" s="30" t="s">
        <v>5476</v>
      </c>
      <c r="D61" s="31">
        <v>1482806</v>
      </c>
      <c r="E61" s="32">
        <v>43581</v>
      </c>
      <c r="F61" s="33">
        <v>43584</v>
      </c>
      <c r="G61" s="34" t="s">
        <v>28</v>
      </c>
      <c r="H61" s="35">
        <v>9900</v>
      </c>
      <c r="I61" s="141"/>
    </row>
    <row r="62" s="1" customFormat="1" spans="1:9">
      <c r="A62" s="30" t="s">
        <v>26</v>
      </c>
      <c r="B62" s="30">
        <v>552341</v>
      </c>
      <c r="C62" s="30" t="s">
        <v>5477</v>
      </c>
      <c r="D62" s="31">
        <v>1482804</v>
      </c>
      <c r="E62" s="32">
        <v>43581</v>
      </c>
      <c r="F62" s="33">
        <v>43584</v>
      </c>
      <c r="G62" s="34" t="s">
        <v>28</v>
      </c>
      <c r="H62" s="35">
        <v>9900</v>
      </c>
      <c r="I62" s="141"/>
    </row>
    <row r="63" s="1" customFormat="1" spans="1:9">
      <c r="A63" s="30" t="s">
        <v>26</v>
      </c>
      <c r="B63" s="30">
        <v>552342</v>
      </c>
      <c r="C63" s="30" t="s">
        <v>5478</v>
      </c>
      <c r="D63" s="31">
        <v>1487404</v>
      </c>
      <c r="E63" s="32">
        <v>43582</v>
      </c>
      <c r="F63" s="33">
        <v>43584</v>
      </c>
      <c r="G63" s="34" t="s">
        <v>28</v>
      </c>
      <c r="H63" s="35">
        <v>6600</v>
      </c>
      <c r="I63" s="141"/>
    </row>
    <row r="64" s="1" customFormat="1" spans="1:9">
      <c r="A64" s="30" t="s">
        <v>26</v>
      </c>
      <c r="B64" s="30">
        <v>552343</v>
      </c>
      <c r="C64" s="30" t="s">
        <v>5479</v>
      </c>
      <c r="D64" s="31">
        <v>1480938</v>
      </c>
      <c r="E64" s="32">
        <v>43582</v>
      </c>
      <c r="F64" s="33">
        <v>43584</v>
      </c>
      <c r="G64" s="34" t="s">
        <v>28</v>
      </c>
      <c r="H64" s="35">
        <v>6600</v>
      </c>
      <c r="I64" s="141"/>
    </row>
    <row r="65" s="1" customFormat="1" spans="1:9">
      <c r="A65" s="30" t="s">
        <v>26</v>
      </c>
      <c r="B65" s="59">
        <v>552350</v>
      </c>
      <c r="C65" s="59" t="s">
        <v>5480</v>
      </c>
      <c r="D65" s="60">
        <v>1485014</v>
      </c>
      <c r="E65" s="61">
        <v>43580</v>
      </c>
      <c r="F65" s="62">
        <v>43584</v>
      </c>
      <c r="G65" s="63" t="s">
        <v>28</v>
      </c>
      <c r="H65" s="64">
        <v>13200</v>
      </c>
      <c r="I65" s="141"/>
    </row>
    <row r="66" s="1" customFormat="1" spans="1:9">
      <c r="A66" s="30" t="s">
        <v>26</v>
      </c>
      <c r="B66" s="59">
        <v>552351</v>
      </c>
      <c r="C66" s="59" t="s">
        <v>4677</v>
      </c>
      <c r="D66" s="60">
        <v>1485014</v>
      </c>
      <c r="E66" s="61">
        <v>43580</v>
      </c>
      <c r="F66" s="62">
        <v>43584</v>
      </c>
      <c r="G66" s="63" t="s">
        <v>28</v>
      </c>
      <c r="H66" s="64">
        <v>13200</v>
      </c>
      <c r="I66" s="141"/>
    </row>
    <row r="67" s="1" customFormat="1" spans="1:9">
      <c r="A67" s="30" t="s">
        <v>26</v>
      </c>
      <c r="B67" s="30">
        <v>552644</v>
      </c>
      <c r="C67" s="30" t="s">
        <v>5481</v>
      </c>
      <c r="D67" s="31">
        <v>1482424</v>
      </c>
      <c r="E67" s="32">
        <v>43582</v>
      </c>
      <c r="F67" s="33">
        <v>43585</v>
      </c>
      <c r="G67" s="34" t="s">
        <v>28</v>
      </c>
      <c r="H67" s="35">
        <v>12300</v>
      </c>
      <c r="I67" s="141"/>
    </row>
    <row r="68" s="1" customFormat="1" spans="1:9">
      <c r="A68" s="30" t="s">
        <v>26</v>
      </c>
      <c r="B68" s="30">
        <v>552646</v>
      </c>
      <c r="C68" s="30" t="s">
        <v>5482</v>
      </c>
      <c r="D68" s="31">
        <v>1486436</v>
      </c>
      <c r="E68" s="32">
        <v>43583</v>
      </c>
      <c r="F68" s="33">
        <v>43585</v>
      </c>
      <c r="G68" s="34" t="s">
        <v>28</v>
      </c>
      <c r="H68" s="35">
        <v>12000</v>
      </c>
      <c r="I68" s="141"/>
    </row>
    <row r="69" s="1" customFormat="1" spans="1:9">
      <c r="A69" s="30" t="s">
        <v>26</v>
      </c>
      <c r="B69" s="51">
        <v>552652</v>
      </c>
      <c r="C69" s="51" t="s">
        <v>5483</v>
      </c>
      <c r="D69" s="52">
        <v>1488167</v>
      </c>
      <c r="E69" s="53">
        <v>43583</v>
      </c>
      <c r="F69" s="54">
        <v>43585</v>
      </c>
      <c r="G69" s="55" t="s">
        <v>28</v>
      </c>
      <c r="H69" s="56">
        <v>12000</v>
      </c>
      <c r="I69" s="141"/>
    </row>
    <row r="70" s="1" customFormat="1" spans="1:9">
      <c r="A70" s="30" t="s">
        <v>26</v>
      </c>
      <c r="B70" s="51">
        <v>552653</v>
      </c>
      <c r="C70" s="51" t="s">
        <v>5484</v>
      </c>
      <c r="D70" s="52">
        <v>1488167</v>
      </c>
      <c r="E70" s="53">
        <v>43583</v>
      </c>
      <c r="F70" s="54">
        <v>43585</v>
      </c>
      <c r="G70" s="55" t="s">
        <v>28</v>
      </c>
      <c r="H70" s="56">
        <v>12000</v>
      </c>
      <c r="I70" s="141"/>
    </row>
    <row r="71" s="1" customFormat="1" spans="1:9">
      <c r="A71" s="30" t="s">
        <v>26</v>
      </c>
      <c r="B71" s="30">
        <v>552708</v>
      </c>
      <c r="C71" s="30" t="s">
        <v>1689</v>
      </c>
      <c r="D71" s="31">
        <v>1445298</v>
      </c>
      <c r="E71" s="32">
        <v>43583</v>
      </c>
      <c r="F71" s="33">
        <v>43585</v>
      </c>
      <c r="G71" s="34" t="s">
        <v>28</v>
      </c>
      <c r="H71" s="35">
        <v>6600</v>
      </c>
      <c r="I71" s="141"/>
    </row>
    <row r="72" s="1" customFormat="1" spans="1:9">
      <c r="A72" s="30" t="s">
        <v>26</v>
      </c>
      <c r="B72" s="30">
        <v>552725</v>
      </c>
      <c r="C72" s="30" t="s">
        <v>5485</v>
      </c>
      <c r="D72" s="31">
        <v>1480977</v>
      </c>
      <c r="E72" s="32">
        <v>43583</v>
      </c>
      <c r="F72" s="33">
        <v>43585</v>
      </c>
      <c r="G72" s="34" t="s">
        <v>28</v>
      </c>
      <c r="H72" s="35">
        <v>6600</v>
      </c>
      <c r="I72" s="141"/>
    </row>
    <row r="73" s="1" customFormat="1" spans="1:9">
      <c r="A73" s="30" t="s">
        <v>26</v>
      </c>
      <c r="B73" s="30">
        <v>552729</v>
      </c>
      <c r="C73" s="30" t="s">
        <v>5486</v>
      </c>
      <c r="D73" s="31">
        <v>1466751</v>
      </c>
      <c r="E73" s="32">
        <v>43583</v>
      </c>
      <c r="F73" s="33">
        <v>43585</v>
      </c>
      <c r="G73" s="34" t="s">
        <v>28</v>
      </c>
      <c r="H73" s="35">
        <v>6600</v>
      </c>
      <c r="I73" s="141"/>
    </row>
    <row r="74" s="1" customFormat="1" spans="1:9">
      <c r="A74" s="30" t="s">
        <v>26</v>
      </c>
      <c r="B74" s="59">
        <v>552732</v>
      </c>
      <c r="C74" s="59" t="s">
        <v>5487</v>
      </c>
      <c r="D74" s="60">
        <v>1483307</v>
      </c>
      <c r="E74" s="61">
        <v>43583</v>
      </c>
      <c r="F74" s="62">
        <v>43585</v>
      </c>
      <c r="G74" s="63" t="s">
        <v>28</v>
      </c>
      <c r="H74" s="64">
        <v>6600</v>
      </c>
      <c r="I74" s="141"/>
    </row>
    <row r="75" s="1" customFormat="1" spans="1:9">
      <c r="A75" s="30" t="s">
        <v>26</v>
      </c>
      <c r="B75" s="59">
        <v>552739</v>
      </c>
      <c r="C75" s="59" t="s">
        <v>5488</v>
      </c>
      <c r="D75" s="60">
        <v>1483307</v>
      </c>
      <c r="E75" s="61">
        <v>43583</v>
      </c>
      <c r="F75" s="62">
        <v>43585</v>
      </c>
      <c r="G75" s="63" t="s">
        <v>28</v>
      </c>
      <c r="H75" s="64">
        <v>6600</v>
      </c>
      <c r="I75" s="141"/>
    </row>
    <row r="76" s="1" customFormat="1" spans="1:9">
      <c r="A76" s="30" t="s">
        <v>26</v>
      </c>
      <c r="B76" s="30">
        <v>552733</v>
      </c>
      <c r="C76" s="30" t="s">
        <v>5489</v>
      </c>
      <c r="D76" s="31">
        <v>1481943</v>
      </c>
      <c r="E76" s="32">
        <v>43581</v>
      </c>
      <c r="F76" s="33">
        <v>43585</v>
      </c>
      <c r="G76" s="34" t="s">
        <v>28</v>
      </c>
      <c r="H76" s="35">
        <v>13200</v>
      </c>
      <c r="I76" s="141"/>
    </row>
    <row r="77" s="1" customFormat="1" spans="1:9">
      <c r="A77" s="30" t="s">
        <v>26</v>
      </c>
      <c r="B77" s="30">
        <v>552734</v>
      </c>
      <c r="C77" s="30" t="s">
        <v>2209</v>
      </c>
      <c r="D77" s="31">
        <v>1478535</v>
      </c>
      <c r="E77" s="32">
        <v>43581</v>
      </c>
      <c r="F77" s="33">
        <v>43585</v>
      </c>
      <c r="G77" s="34" t="s">
        <v>28</v>
      </c>
      <c r="H77" s="35">
        <v>13200</v>
      </c>
      <c r="I77" s="141"/>
    </row>
    <row r="78" s="1" customFormat="1" spans="1:9">
      <c r="A78" s="30" t="s">
        <v>26</v>
      </c>
      <c r="B78" s="30">
        <v>553127</v>
      </c>
      <c r="C78" s="30" t="s">
        <v>5490</v>
      </c>
      <c r="D78" s="31">
        <v>1481055</v>
      </c>
      <c r="E78" s="32">
        <v>43584</v>
      </c>
      <c r="F78" s="33">
        <v>43586</v>
      </c>
      <c r="G78" s="34" t="s">
        <v>28</v>
      </c>
      <c r="H78" s="35">
        <v>6600</v>
      </c>
      <c r="I78" s="141"/>
    </row>
    <row r="79" s="1" customFormat="1" spans="1:9">
      <c r="A79" s="30" t="s">
        <v>26</v>
      </c>
      <c r="B79" s="30">
        <v>553136</v>
      </c>
      <c r="C79" s="30" t="s">
        <v>5491</v>
      </c>
      <c r="D79" s="31">
        <v>1477155</v>
      </c>
      <c r="E79" s="32">
        <v>43584</v>
      </c>
      <c r="F79" s="33">
        <v>43586</v>
      </c>
      <c r="G79" s="34" t="s">
        <v>28</v>
      </c>
      <c r="H79" s="35">
        <v>6600</v>
      </c>
      <c r="I79" s="141"/>
    </row>
    <row r="80" s="1" customFormat="1" spans="1:9">
      <c r="A80" s="30" t="s">
        <v>26</v>
      </c>
      <c r="B80" s="30">
        <v>553139</v>
      </c>
      <c r="C80" s="30" t="s">
        <v>1901</v>
      </c>
      <c r="D80" s="31">
        <v>1467799</v>
      </c>
      <c r="E80" s="32">
        <v>43584</v>
      </c>
      <c r="F80" s="33">
        <v>43586</v>
      </c>
      <c r="G80" s="34" t="s">
        <v>28</v>
      </c>
      <c r="H80" s="35">
        <v>6600</v>
      </c>
      <c r="I80" s="141"/>
    </row>
    <row r="81" s="1" customFormat="1" spans="1:9">
      <c r="A81" s="30" t="s">
        <v>26</v>
      </c>
      <c r="B81" s="51">
        <v>553151</v>
      </c>
      <c r="C81" s="51" t="s">
        <v>5492</v>
      </c>
      <c r="D81" s="52">
        <v>1447848</v>
      </c>
      <c r="E81" s="53">
        <v>43583</v>
      </c>
      <c r="F81" s="54">
        <v>43586</v>
      </c>
      <c r="G81" s="55" t="s">
        <v>28</v>
      </c>
      <c r="H81" s="56">
        <v>9900</v>
      </c>
      <c r="I81" s="141"/>
    </row>
    <row r="82" s="1" customFormat="1" spans="1:9">
      <c r="A82" s="30" t="s">
        <v>26</v>
      </c>
      <c r="B82" s="51">
        <v>553152</v>
      </c>
      <c r="C82" s="51" t="s">
        <v>5493</v>
      </c>
      <c r="D82" s="52">
        <v>1447848</v>
      </c>
      <c r="E82" s="53">
        <v>43583</v>
      </c>
      <c r="F82" s="54">
        <v>43586</v>
      </c>
      <c r="G82" s="55" t="s">
        <v>28</v>
      </c>
      <c r="H82" s="56">
        <v>9900</v>
      </c>
      <c r="I82" s="141"/>
    </row>
    <row r="83" s="1" customFormat="1" spans="1:9">
      <c r="A83" s="30" t="s">
        <v>26</v>
      </c>
      <c r="B83" s="51">
        <v>553153</v>
      </c>
      <c r="C83" s="51" t="s">
        <v>5494</v>
      </c>
      <c r="D83" s="52">
        <v>1447848</v>
      </c>
      <c r="E83" s="53">
        <v>43583</v>
      </c>
      <c r="F83" s="54">
        <v>43586</v>
      </c>
      <c r="G83" s="55" t="s">
        <v>28</v>
      </c>
      <c r="H83" s="56">
        <v>9900</v>
      </c>
      <c r="I83" s="141"/>
    </row>
    <row r="84" s="1" customFormat="1" spans="1:9">
      <c r="A84" s="30" t="s">
        <v>26</v>
      </c>
      <c r="B84" s="30">
        <v>553159</v>
      </c>
      <c r="C84" s="30" t="s">
        <v>5495</v>
      </c>
      <c r="D84" s="31">
        <v>1483120</v>
      </c>
      <c r="E84" s="32">
        <v>43584</v>
      </c>
      <c r="F84" s="33">
        <v>43586</v>
      </c>
      <c r="G84" s="34" t="s">
        <v>28</v>
      </c>
      <c r="H84" s="35">
        <v>6600</v>
      </c>
      <c r="I84" s="141"/>
    </row>
    <row r="85" s="1" customFormat="1" spans="1:9">
      <c r="A85" s="30" t="s">
        <v>26</v>
      </c>
      <c r="B85" s="30">
        <v>553160</v>
      </c>
      <c r="C85" s="30" t="s">
        <v>5496</v>
      </c>
      <c r="D85" s="31">
        <v>1467241</v>
      </c>
      <c r="E85" s="32">
        <v>43584</v>
      </c>
      <c r="F85" s="33">
        <v>43586</v>
      </c>
      <c r="G85" s="34" t="s">
        <v>28</v>
      </c>
      <c r="H85" s="35">
        <v>8200</v>
      </c>
      <c r="I85" s="141"/>
    </row>
    <row r="86" s="1" customFormat="1" spans="1:9">
      <c r="A86" s="30" t="s">
        <v>26</v>
      </c>
      <c r="B86" s="30">
        <v>553162</v>
      </c>
      <c r="C86" s="30" t="s">
        <v>5497</v>
      </c>
      <c r="D86" s="31">
        <v>1486528</v>
      </c>
      <c r="E86" s="32">
        <v>43584</v>
      </c>
      <c r="F86" s="33">
        <v>43586</v>
      </c>
      <c r="G86" s="34" t="s">
        <v>28</v>
      </c>
      <c r="H86" s="35">
        <v>9000</v>
      </c>
      <c r="I86" s="141"/>
    </row>
    <row r="87" s="1" customFormat="1" spans="1:9">
      <c r="A87" s="30" t="s">
        <v>26</v>
      </c>
      <c r="B87" s="30">
        <v>553163</v>
      </c>
      <c r="C87" s="30" t="s">
        <v>5498</v>
      </c>
      <c r="D87" s="31">
        <v>1491094</v>
      </c>
      <c r="E87" s="32">
        <v>43583</v>
      </c>
      <c r="F87" s="33">
        <v>43586</v>
      </c>
      <c r="G87" s="34" t="s">
        <v>28</v>
      </c>
      <c r="H87" s="35">
        <v>12300</v>
      </c>
      <c r="I87" s="141"/>
    </row>
    <row r="88" s="1" customFormat="1" spans="1:9">
      <c r="A88" s="30" t="s">
        <v>26</v>
      </c>
      <c r="B88" s="30">
        <v>553164</v>
      </c>
      <c r="C88" s="30" t="s">
        <v>5499</v>
      </c>
      <c r="D88" s="31">
        <v>1485304</v>
      </c>
      <c r="E88" s="32">
        <v>43585</v>
      </c>
      <c r="F88" s="33">
        <v>43586</v>
      </c>
      <c r="G88" s="34" t="s">
        <v>28</v>
      </c>
      <c r="H88" s="35">
        <v>4100</v>
      </c>
      <c r="I88" s="141"/>
    </row>
    <row r="89" s="1" customFormat="1" spans="1:9">
      <c r="A89" s="30" t="s">
        <v>26</v>
      </c>
      <c r="B89" s="30">
        <v>553591</v>
      </c>
      <c r="C89" s="30" t="s">
        <v>5500</v>
      </c>
      <c r="D89" s="31">
        <v>1492259</v>
      </c>
      <c r="E89" s="32">
        <v>43585</v>
      </c>
      <c r="F89" s="33">
        <v>43587</v>
      </c>
      <c r="G89" s="34" t="s">
        <v>28</v>
      </c>
      <c r="H89" s="35">
        <v>7900</v>
      </c>
      <c r="I89" s="141"/>
    </row>
    <row r="90" s="1" customFormat="1" spans="1:9">
      <c r="A90" s="30" t="s">
        <v>26</v>
      </c>
      <c r="B90" s="30">
        <v>553593</v>
      </c>
      <c r="C90" s="30" t="s">
        <v>5501</v>
      </c>
      <c r="D90" s="31">
        <v>1471826</v>
      </c>
      <c r="E90" s="32">
        <v>43585</v>
      </c>
      <c r="F90" s="33">
        <v>43587</v>
      </c>
      <c r="G90" s="34" t="s">
        <v>28</v>
      </c>
      <c r="H90" s="35">
        <v>8600</v>
      </c>
      <c r="I90" s="141"/>
    </row>
    <row r="91" s="1" customFormat="1" spans="1:9">
      <c r="A91" s="30" t="s">
        <v>26</v>
      </c>
      <c r="B91" s="30">
        <v>553594</v>
      </c>
      <c r="C91" s="30" t="s">
        <v>5502</v>
      </c>
      <c r="D91" s="31">
        <v>1482209</v>
      </c>
      <c r="E91" s="32">
        <v>43584</v>
      </c>
      <c r="F91" s="33">
        <v>43587</v>
      </c>
      <c r="G91" s="34" t="s">
        <v>28</v>
      </c>
      <c r="H91" s="35">
        <v>12000</v>
      </c>
      <c r="I91" s="141"/>
    </row>
    <row r="92" s="1" customFormat="1" spans="1:9">
      <c r="A92" s="30" t="s">
        <v>26</v>
      </c>
      <c r="B92" s="30">
        <v>553598</v>
      </c>
      <c r="C92" s="30" t="s">
        <v>636</v>
      </c>
      <c r="D92" s="31">
        <v>1468028</v>
      </c>
      <c r="E92" s="32">
        <v>43585</v>
      </c>
      <c r="F92" s="33">
        <v>43587</v>
      </c>
      <c r="G92" s="34" t="s">
        <v>28</v>
      </c>
      <c r="H92" s="35">
        <v>6300</v>
      </c>
      <c r="I92" s="141"/>
    </row>
    <row r="93" s="1" customFormat="1" spans="1:9">
      <c r="A93" s="30" t="s">
        <v>26</v>
      </c>
      <c r="B93" s="30">
        <v>553604</v>
      </c>
      <c r="C93" s="30" t="s">
        <v>5503</v>
      </c>
      <c r="D93" s="31">
        <v>1481912</v>
      </c>
      <c r="E93" s="32">
        <v>43584</v>
      </c>
      <c r="F93" s="33">
        <v>43587</v>
      </c>
      <c r="G93" s="34" t="s">
        <v>28</v>
      </c>
      <c r="H93" s="35">
        <v>18000</v>
      </c>
      <c r="I93" s="141"/>
    </row>
    <row r="94" s="1" customFormat="1" spans="1:9">
      <c r="A94" s="30" t="s">
        <v>26</v>
      </c>
      <c r="B94" s="59">
        <v>553605</v>
      </c>
      <c r="C94" s="59" t="s">
        <v>5504</v>
      </c>
      <c r="D94" s="60">
        <v>1485434</v>
      </c>
      <c r="E94" s="61">
        <v>43584</v>
      </c>
      <c r="F94" s="62">
        <v>43587</v>
      </c>
      <c r="G94" s="63" t="s">
        <v>28</v>
      </c>
      <c r="H94" s="64">
        <v>12000</v>
      </c>
      <c r="I94" s="141"/>
    </row>
    <row r="95" s="1" customFormat="1" spans="1:9">
      <c r="A95" s="30" t="s">
        <v>26</v>
      </c>
      <c r="B95" s="59">
        <v>553606</v>
      </c>
      <c r="C95" s="59" t="s">
        <v>5505</v>
      </c>
      <c r="D95" s="60">
        <v>1485434</v>
      </c>
      <c r="E95" s="61">
        <v>43584</v>
      </c>
      <c r="F95" s="62">
        <v>43587</v>
      </c>
      <c r="G95" s="63" t="s">
        <v>28</v>
      </c>
      <c r="H95" s="64">
        <v>12000</v>
      </c>
      <c r="I95" s="141"/>
    </row>
    <row r="96" s="1" customFormat="1" spans="1:9">
      <c r="A96" s="30" t="s">
        <v>26</v>
      </c>
      <c r="B96" s="30">
        <v>553626</v>
      </c>
      <c r="C96" s="30" t="s">
        <v>5506</v>
      </c>
      <c r="D96" s="31">
        <v>1466721</v>
      </c>
      <c r="E96" s="32">
        <v>43584</v>
      </c>
      <c r="F96" s="33">
        <v>43587</v>
      </c>
      <c r="G96" s="34" t="s">
        <v>28</v>
      </c>
      <c r="H96" s="35">
        <v>9600</v>
      </c>
      <c r="I96" s="141"/>
    </row>
    <row r="97" s="1" customFormat="1" spans="1:9">
      <c r="A97" s="30" t="s">
        <v>26</v>
      </c>
      <c r="B97" s="51">
        <v>553645</v>
      </c>
      <c r="C97" s="51" t="s">
        <v>5507</v>
      </c>
      <c r="D97" s="52">
        <v>1471529</v>
      </c>
      <c r="E97" s="53">
        <v>43586</v>
      </c>
      <c r="F97" s="54">
        <v>43587</v>
      </c>
      <c r="G97" s="55" t="s">
        <v>28</v>
      </c>
      <c r="H97" s="56">
        <v>3000</v>
      </c>
      <c r="I97" s="141"/>
    </row>
    <row r="98" s="1" customFormat="1" spans="1:9">
      <c r="A98" s="30" t="s">
        <v>26</v>
      </c>
      <c r="B98" s="51">
        <v>553646</v>
      </c>
      <c r="C98" s="51" t="s">
        <v>5508</v>
      </c>
      <c r="D98" s="52">
        <v>1471529</v>
      </c>
      <c r="E98" s="53">
        <v>43586</v>
      </c>
      <c r="F98" s="54">
        <v>43587</v>
      </c>
      <c r="G98" s="55" t="s">
        <v>28</v>
      </c>
      <c r="H98" s="56">
        <v>3000</v>
      </c>
      <c r="I98" s="141"/>
    </row>
    <row r="99" s="1" customFormat="1" spans="1:9">
      <c r="A99" s="30" t="s">
        <v>26</v>
      </c>
      <c r="B99" s="30">
        <v>553656</v>
      </c>
      <c r="C99" s="30" t="s">
        <v>5509</v>
      </c>
      <c r="D99" s="31">
        <v>1473471</v>
      </c>
      <c r="E99" s="32">
        <v>43584</v>
      </c>
      <c r="F99" s="33">
        <v>43587</v>
      </c>
      <c r="G99" s="34" t="s">
        <v>28</v>
      </c>
      <c r="H99" s="35">
        <v>9600</v>
      </c>
      <c r="I99" s="141"/>
    </row>
    <row r="100" s="1" customFormat="1" spans="1:9">
      <c r="A100" s="30" t="s">
        <v>26</v>
      </c>
      <c r="B100" s="30">
        <v>553664</v>
      </c>
      <c r="C100" s="30" t="s">
        <v>5510</v>
      </c>
      <c r="D100" s="31">
        <v>1464430</v>
      </c>
      <c r="E100" s="32">
        <v>43585</v>
      </c>
      <c r="F100" s="33">
        <v>43587</v>
      </c>
      <c r="G100" s="34" t="s">
        <v>28</v>
      </c>
      <c r="H100" s="35">
        <v>6600</v>
      </c>
      <c r="I100" s="141"/>
    </row>
    <row r="101" s="1" customFormat="1" spans="1:9">
      <c r="A101" s="30" t="s">
        <v>26</v>
      </c>
      <c r="B101" s="30">
        <v>553668</v>
      </c>
      <c r="C101" s="30" t="s">
        <v>5511</v>
      </c>
      <c r="D101" s="31">
        <v>1468789</v>
      </c>
      <c r="E101" s="32">
        <v>43585</v>
      </c>
      <c r="F101" s="33">
        <v>43587</v>
      </c>
      <c r="G101" s="34" t="s">
        <v>28</v>
      </c>
      <c r="H101" s="35">
        <v>6300</v>
      </c>
      <c r="I101" s="141"/>
    </row>
    <row r="102" s="1" customFormat="1" spans="1:9">
      <c r="A102" s="30" t="s">
        <v>26</v>
      </c>
      <c r="B102" s="30">
        <v>553669</v>
      </c>
      <c r="C102" s="30" t="s">
        <v>5512</v>
      </c>
      <c r="D102" s="31">
        <v>1478333</v>
      </c>
      <c r="E102" s="32">
        <v>43585</v>
      </c>
      <c r="F102" s="33">
        <v>43587</v>
      </c>
      <c r="G102" s="34" t="s">
        <v>28</v>
      </c>
      <c r="H102" s="35">
        <v>6300</v>
      </c>
      <c r="I102" s="141"/>
    </row>
    <row r="103" s="1" customFormat="1" spans="1:9">
      <c r="A103" s="30" t="s">
        <v>26</v>
      </c>
      <c r="B103" s="30">
        <v>554055</v>
      </c>
      <c r="C103" s="30" t="s">
        <v>5513</v>
      </c>
      <c r="D103" s="31">
        <v>1447222</v>
      </c>
      <c r="E103" s="32">
        <v>43585</v>
      </c>
      <c r="F103" s="33">
        <v>43588</v>
      </c>
      <c r="G103" s="34" t="s">
        <v>28</v>
      </c>
      <c r="H103" s="35">
        <v>9300</v>
      </c>
      <c r="I103" s="141"/>
    </row>
    <row r="104" s="1" customFormat="1" spans="1:9">
      <c r="A104" s="30" t="s">
        <v>26</v>
      </c>
      <c r="B104" s="30">
        <v>554057</v>
      </c>
      <c r="C104" s="30" t="s">
        <v>5514</v>
      </c>
      <c r="D104" s="31">
        <v>1467250</v>
      </c>
      <c r="E104" s="32">
        <v>43585</v>
      </c>
      <c r="F104" s="33">
        <v>43588</v>
      </c>
      <c r="G104" s="34" t="s">
        <v>28</v>
      </c>
      <c r="H104" s="35">
        <v>9300</v>
      </c>
      <c r="I104" s="141"/>
    </row>
    <row r="105" s="1" customFormat="1" spans="1:9">
      <c r="A105" s="30" t="s">
        <v>26</v>
      </c>
      <c r="B105" s="59">
        <v>554058</v>
      </c>
      <c r="C105" s="59" t="s">
        <v>5515</v>
      </c>
      <c r="D105" s="60">
        <v>1468504</v>
      </c>
      <c r="E105" s="61">
        <v>43585</v>
      </c>
      <c r="F105" s="62">
        <v>43588</v>
      </c>
      <c r="G105" s="63" t="s">
        <v>28</v>
      </c>
      <c r="H105" s="64">
        <v>9300</v>
      </c>
      <c r="I105" s="141"/>
    </row>
    <row r="106" s="1" customFormat="1" spans="1:9">
      <c r="A106" s="30" t="s">
        <v>26</v>
      </c>
      <c r="B106" s="59">
        <v>554059</v>
      </c>
      <c r="C106" s="59" t="s">
        <v>5516</v>
      </c>
      <c r="D106" s="60">
        <v>1468504</v>
      </c>
      <c r="E106" s="61">
        <v>43585</v>
      </c>
      <c r="F106" s="62">
        <v>43588</v>
      </c>
      <c r="G106" s="63" t="s">
        <v>28</v>
      </c>
      <c r="H106" s="64">
        <v>9300</v>
      </c>
      <c r="I106" s="141"/>
    </row>
    <row r="107" s="1" customFormat="1" spans="1:9">
      <c r="A107" s="30" t="s">
        <v>26</v>
      </c>
      <c r="B107" s="30">
        <v>554060</v>
      </c>
      <c r="C107" s="30" t="s">
        <v>5517</v>
      </c>
      <c r="D107" s="31">
        <v>1476599</v>
      </c>
      <c r="E107" s="32">
        <v>43587</v>
      </c>
      <c r="F107" s="33">
        <v>43588</v>
      </c>
      <c r="G107" s="34" t="s">
        <v>28</v>
      </c>
      <c r="H107" s="35">
        <v>3000</v>
      </c>
      <c r="I107" s="141"/>
    </row>
    <row r="108" s="1" customFormat="1" spans="1:9">
      <c r="A108" s="30" t="s">
        <v>26</v>
      </c>
      <c r="B108" s="51">
        <v>554061</v>
      </c>
      <c r="C108" s="51" t="s">
        <v>5518</v>
      </c>
      <c r="D108" s="52">
        <v>1469103</v>
      </c>
      <c r="E108" s="53">
        <v>43583</v>
      </c>
      <c r="F108" s="54">
        <v>43588</v>
      </c>
      <c r="G108" s="55" t="s">
        <v>28</v>
      </c>
      <c r="H108" s="56">
        <v>15900</v>
      </c>
      <c r="I108" s="141"/>
    </row>
    <row r="109" s="1" customFormat="1" spans="1:9">
      <c r="A109" s="30" t="s">
        <v>26</v>
      </c>
      <c r="B109" s="51">
        <v>554062</v>
      </c>
      <c r="C109" s="51" t="s">
        <v>5519</v>
      </c>
      <c r="D109" s="52">
        <v>1469103</v>
      </c>
      <c r="E109" s="53">
        <v>43583</v>
      </c>
      <c r="F109" s="54">
        <v>43588</v>
      </c>
      <c r="G109" s="55" t="s">
        <v>28</v>
      </c>
      <c r="H109" s="56">
        <v>15900</v>
      </c>
      <c r="I109" s="141"/>
    </row>
    <row r="110" s="1" customFormat="1" spans="1:9">
      <c r="A110" s="30" t="s">
        <v>26</v>
      </c>
      <c r="B110" s="30">
        <v>554063</v>
      </c>
      <c r="C110" s="30" t="s">
        <v>5520</v>
      </c>
      <c r="D110" s="31">
        <v>1467498</v>
      </c>
      <c r="E110" s="32">
        <v>43586</v>
      </c>
      <c r="F110" s="33">
        <v>43588</v>
      </c>
      <c r="G110" s="34" t="s">
        <v>28</v>
      </c>
      <c r="H110" s="35">
        <v>6000</v>
      </c>
      <c r="I110" s="141"/>
    </row>
    <row r="111" s="1" customFormat="1" spans="1:9">
      <c r="A111" s="30" t="s">
        <v>26</v>
      </c>
      <c r="B111" s="59">
        <v>554066</v>
      </c>
      <c r="C111" s="59" t="s">
        <v>5521</v>
      </c>
      <c r="D111" s="60">
        <v>1477670</v>
      </c>
      <c r="E111" s="61">
        <v>43585</v>
      </c>
      <c r="F111" s="62">
        <v>43588</v>
      </c>
      <c r="G111" s="63" t="s">
        <v>28</v>
      </c>
      <c r="H111" s="64">
        <v>13500</v>
      </c>
      <c r="I111" s="141"/>
    </row>
    <row r="112" s="1" customFormat="1" spans="1:9">
      <c r="A112" s="30" t="s">
        <v>26</v>
      </c>
      <c r="B112" s="59">
        <v>554067</v>
      </c>
      <c r="C112" s="59" t="s">
        <v>5522</v>
      </c>
      <c r="D112" s="60">
        <v>1477670</v>
      </c>
      <c r="E112" s="61">
        <v>43585</v>
      </c>
      <c r="F112" s="62">
        <v>43588</v>
      </c>
      <c r="G112" s="63" t="s">
        <v>28</v>
      </c>
      <c r="H112" s="64">
        <v>13500</v>
      </c>
      <c r="I112" s="141"/>
    </row>
    <row r="113" s="1" customFormat="1" spans="1:9">
      <c r="A113" s="30" t="s">
        <v>26</v>
      </c>
      <c r="B113" s="30">
        <v>554084</v>
      </c>
      <c r="C113" s="30" t="s">
        <v>2603</v>
      </c>
      <c r="D113" s="31">
        <v>1475079</v>
      </c>
      <c r="E113" s="32">
        <v>43586</v>
      </c>
      <c r="F113" s="33">
        <v>43588</v>
      </c>
      <c r="G113" s="34" t="s">
        <v>28</v>
      </c>
      <c r="H113" s="35">
        <v>7600</v>
      </c>
      <c r="I113" s="141"/>
    </row>
    <row r="114" s="1" customFormat="1" spans="1:9">
      <c r="A114" s="30" t="s">
        <v>26</v>
      </c>
      <c r="B114" s="30">
        <v>554086</v>
      </c>
      <c r="C114" s="30" t="s">
        <v>5523</v>
      </c>
      <c r="D114" s="31">
        <v>1486039</v>
      </c>
      <c r="E114" s="32">
        <v>43584</v>
      </c>
      <c r="F114" s="33">
        <v>43588</v>
      </c>
      <c r="G114" s="34" t="s">
        <v>28</v>
      </c>
      <c r="H114" s="35">
        <v>15800</v>
      </c>
      <c r="I114" s="141"/>
    </row>
    <row r="115" s="1" customFormat="1" spans="1:9">
      <c r="A115" s="30" t="s">
        <v>26</v>
      </c>
      <c r="B115" s="51">
        <v>554090</v>
      </c>
      <c r="C115" s="51" t="s">
        <v>5524</v>
      </c>
      <c r="D115" s="52">
        <v>1492306</v>
      </c>
      <c r="E115" s="53">
        <v>43584</v>
      </c>
      <c r="F115" s="54">
        <v>43588</v>
      </c>
      <c r="G115" s="55" t="s">
        <v>28</v>
      </c>
      <c r="H115" s="56">
        <v>15800</v>
      </c>
      <c r="I115" s="141"/>
    </row>
    <row r="116" s="1" customFormat="1" spans="1:9">
      <c r="A116" s="30" t="s">
        <v>26</v>
      </c>
      <c r="B116" s="51">
        <v>554091</v>
      </c>
      <c r="C116" s="51" t="s">
        <v>5525</v>
      </c>
      <c r="D116" s="52">
        <v>1492306</v>
      </c>
      <c r="E116" s="53">
        <v>43584</v>
      </c>
      <c r="F116" s="54">
        <v>43588</v>
      </c>
      <c r="G116" s="55" t="s">
        <v>28</v>
      </c>
      <c r="H116" s="56">
        <v>15800</v>
      </c>
      <c r="I116" s="141"/>
    </row>
    <row r="117" s="1" customFormat="1" spans="1:9">
      <c r="A117" s="30" t="s">
        <v>26</v>
      </c>
      <c r="B117" s="30">
        <v>554096</v>
      </c>
      <c r="C117" s="30" t="s">
        <v>5526</v>
      </c>
      <c r="D117" s="31">
        <v>1472836</v>
      </c>
      <c r="E117" s="32">
        <v>43584</v>
      </c>
      <c r="F117" s="33">
        <v>43588</v>
      </c>
      <c r="G117" s="34" t="s">
        <v>28</v>
      </c>
      <c r="H117" s="35">
        <v>18000</v>
      </c>
      <c r="I117" s="141"/>
    </row>
    <row r="118" s="1" customFormat="1" spans="1:9">
      <c r="A118" s="30" t="s">
        <v>26</v>
      </c>
      <c r="B118" s="30">
        <v>554097</v>
      </c>
      <c r="C118" s="30" t="s">
        <v>2774</v>
      </c>
      <c r="D118" s="31">
        <v>1481234</v>
      </c>
      <c r="E118" s="32">
        <v>43586</v>
      </c>
      <c r="F118" s="33">
        <v>43588</v>
      </c>
      <c r="G118" s="34" t="s">
        <v>28</v>
      </c>
      <c r="H118" s="35">
        <v>9000</v>
      </c>
      <c r="I118" s="141"/>
    </row>
    <row r="119" s="160" customFormat="1" spans="1:9">
      <c r="A119" s="30" t="s">
        <v>26</v>
      </c>
      <c r="B119" s="30">
        <v>554098</v>
      </c>
      <c r="C119" s="30" t="s">
        <v>1121</v>
      </c>
      <c r="D119" s="31">
        <v>1483014</v>
      </c>
      <c r="E119" s="32">
        <v>43585</v>
      </c>
      <c r="F119" s="33">
        <v>43588</v>
      </c>
      <c r="G119" s="34" t="s">
        <v>28</v>
      </c>
      <c r="H119" s="35">
        <v>18000</v>
      </c>
      <c r="I119" s="141"/>
    </row>
    <row r="120" s="1" customFormat="1" spans="1:9">
      <c r="A120" s="30" t="s">
        <v>26</v>
      </c>
      <c r="B120" s="30">
        <v>554099</v>
      </c>
      <c r="C120" s="30" t="s">
        <v>4147</v>
      </c>
      <c r="D120" s="31">
        <v>1483390</v>
      </c>
      <c r="E120" s="32">
        <v>43585</v>
      </c>
      <c r="F120" s="33">
        <v>43588</v>
      </c>
      <c r="G120" s="34" t="s">
        <v>28</v>
      </c>
      <c r="H120" s="35">
        <v>18000</v>
      </c>
      <c r="I120" s="141"/>
    </row>
    <row r="121" s="1" customFormat="1" spans="1:9">
      <c r="A121" s="30" t="s">
        <v>26</v>
      </c>
      <c r="B121" s="59">
        <v>554550</v>
      </c>
      <c r="C121" s="59" t="s">
        <v>5527</v>
      </c>
      <c r="D121" s="60">
        <v>1469038</v>
      </c>
      <c r="E121" s="61">
        <v>43586</v>
      </c>
      <c r="F121" s="62">
        <v>43589</v>
      </c>
      <c r="G121" s="63" t="s">
        <v>28</v>
      </c>
      <c r="H121" s="64">
        <v>9000</v>
      </c>
      <c r="I121" s="141"/>
    </row>
    <row r="122" s="1" customFormat="1" spans="1:9">
      <c r="A122" s="30" t="s">
        <v>26</v>
      </c>
      <c r="B122" s="59">
        <v>554552</v>
      </c>
      <c r="C122" s="59" t="s">
        <v>5528</v>
      </c>
      <c r="D122" s="60">
        <v>1469038</v>
      </c>
      <c r="E122" s="61">
        <v>43586</v>
      </c>
      <c r="F122" s="62">
        <v>43589</v>
      </c>
      <c r="G122" s="63" t="s">
        <v>28</v>
      </c>
      <c r="H122" s="64">
        <v>9000</v>
      </c>
      <c r="I122" s="141"/>
    </row>
    <row r="123" s="1" customFormat="1" spans="1:9">
      <c r="A123" s="30" t="s">
        <v>26</v>
      </c>
      <c r="B123" s="30">
        <v>554555</v>
      </c>
      <c r="C123" s="30" t="s">
        <v>5529</v>
      </c>
      <c r="D123" s="31">
        <v>1473443</v>
      </c>
      <c r="E123" s="32">
        <v>43585</v>
      </c>
      <c r="F123" s="33">
        <v>43589</v>
      </c>
      <c r="G123" s="34" t="s">
        <v>28</v>
      </c>
      <c r="H123" s="35">
        <v>12300</v>
      </c>
      <c r="I123" s="141"/>
    </row>
    <row r="124" s="1" customFormat="1" spans="1:9">
      <c r="A124" s="30" t="s">
        <v>26</v>
      </c>
      <c r="B124" s="30">
        <v>554557</v>
      </c>
      <c r="C124" s="30" t="s">
        <v>5530</v>
      </c>
      <c r="D124" s="31">
        <v>1479465</v>
      </c>
      <c r="E124" s="32">
        <v>43587</v>
      </c>
      <c r="F124" s="33">
        <v>43589</v>
      </c>
      <c r="G124" s="34" t="s">
        <v>28</v>
      </c>
      <c r="H124" s="35">
        <v>6000</v>
      </c>
      <c r="I124" s="141"/>
    </row>
    <row r="125" s="1" customFormat="1" spans="1:9">
      <c r="A125" s="30" t="s">
        <v>26</v>
      </c>
      <c r="B125" s="30">
        <v>554561</v>
      </c>
      <c r="C125" s="30" t="s">
        <v>5531</v>
      </c>
      <c r="D125" s="31">
        <v>1474207</v>
      </c>
      <c r="E125" s="32">
        <v>43586</v>
      </c>
      <c r="F125" s="33">
        <v>43589</v>
      </c>
      <c r="G125" s="34" t="s">
        <v>28</v>
      </c>
      <c r="H125" s="35">
        <v>9000</v>
      </c>
      <c r="I125" s="141"/>
    </row>
    <row r="126" s="1" customFormat="1" spans="1:9">
      <c r="A126" s="30" t="s">
        <v>26</v>
      </c>
      <c r="B126" s="51">
        <v>554562</v>
      </c>
      <c r="C126" s="51" t="s">
        <v>5532</v>
      </c>
      <c r="D126" s="52">
        <v>1468184</v>
      </c>
      <c r="E126" s="53">
        <v>43587</v>
      </c>
      <c r="F126" s="54">
        <v>43589</v>
      </c>
      <c r="G126" s="55" t="s">
        <v>28</v>
      </c>
      <c r="H126" s="56">
        <v>6000</v>
      </c>
      <c r="I126" s="141"/>
    </row>
    <row r="127" s="1" customFormat="1" spans="1:9">
      <c r="A127" s="30" t="s">
        <v>26</v>
      </c>
      <c r="B127" s="51">
        <v>554563</v>
      </c>
      <c r="C127" s="51" t="s">
        <v>5533</v>
      </c>
      <c r="D127" s="52">
        <v>1468184</v>
      </c>
      <c r="E127" s="53">
        <v>43587</v>
      </c>
      <c r="F127" s="54">
        <v>43589</v>
      </c>
      <c r="G127" s="55" t="s">
        <v>28</v>
      </c>
      <c r="H127" s="56">
        <v>6000</v>
      </c>
      <c r="I127" s="141"/>
    </row>
    <row r="128" s="1" customFormat="1" spans="1:9">
      <c r="A128" s="30" t="s">
        <v>26</v>
      </c>
      <c r="B128" s="30">
        <v>554564</v>
      </c>
      <c r="C128" s="30" t="s">
        <v>5534</v>
      </c>
      <c r="D128" s="31">
        <v>1469086</v>
      </c>
      <c r="E128" s="32">
        <v>43587</v>
      </c>
      <c r="F128" s="33">
        <v>43589</v>
      </c>
      <c r="G128" s="34" t="s">
        <v>28</v>
      </c>
      <c r="H128" s="35">
        <v>6000</v>
      </c>
      <c r="I128" s="141"/>
    </row>
    <row r="129" s="1" customFormat="1" spans="1:9">
      <c r="A129" s="30" t="s">
        <v>26</v>
      </c>
      <c r="B129" s="30">
        <v>554592</v>
      </c>
      <c r="C129" s="30" t="s">
        <v>5535</v>
      </c>
      <c r="D129" s="31">
        <v>1483563</v>
      </c>
      <c r="E129" s="32">
        <v>43587</v>
      </c>
      <c r="F129" s="33">
        <v>43589</v>
      </c>
      <c r="G129" s="34" t="s">
        <v>28</v>
      </c>
      <c r="H129" s="35">
        <v>7600</v>
      </c>
      <c r="I129" s="141"/>
    </row>
    <row r="130" s="1" customFormat="1" spans="1:9">
      <c r="A130" s="30" t="s">
        <v>26</v>
      </c>
      <c r="B130" s="59">
        <v>554596</v>
      </c>
      <c r="C130" s="59" t="s">
        <v>5536</v>
      </c>
      <c r="D130" s="60">
        <v>1468304</v>
      </c>
      <c r="E130" s="61">
        <v>43585</v>
      </c>
      <c r="F130" s="62">
        <v>43589</v>
      </c>
      <c r="G130" s="63" t="s">
        <v>28</v>
      </c>
      <c r="H130" s="64">
        <v>12300</v>
      </c>
      <c r="I130" s="141"/>
    </row>
    <row r="131" s="1" customFormat="1" spans="1:9">
      <c r="A131" s="30" t="s">
        <v>26</v>
      </c>
      <c r="B131" s="59">
        <v>554597</v>
      </c>
      <c r="C131" s="59" t="s">
        <v>5537</v>
      </c>
      <c r="D131" s="60">
        <v>1468304</v>
      </c>
      <c r="E131" s="61">
        <v>43585</v>
      </c>
      <c r="F131" s="62">
        <v>43589</v>
      </c>
      <c r="G131" s="63" t="s">
        <v>28</v>
      </c>
      <c r="H131" s="64">
        <v>12300</v>
      </c>
      <c r="I131" s="141"/>
    </row>
    <row r="132" s="1" customFormat="1" spans="1:9">
      <c r="A132" s="30" t="s">
        <v>26</v>
      </c>
      <c r="B132" s="30">
        <v>555004</v>
      </c>
      <c r="C132" s="30" t="s">
        <v>5538</v>
      </c>
      <c r="D132" s="31">
        <v>1467541</v>
      </c>
      <c r="E132" s="32">
        <v>43585</v>
      </c>
      <c r="F132" s="33">
        <v>43590</v>
      </c>
      <c r="G132" s="34" t="s">
        <v>28</v>
      </c>
      <c r="H132" s="35">
        <v>15300</v>
      </c>
      <c r="I132" s="141"/>
    </row>
    <row r="133" s="1" customFormat="1" spans="1:9">
      <c r="A133" s="30" t="s">
        <v>26</v>
      </c>
      <c r="B133" s="30">
        <v>555005</v>
      </c>
      <c r="C133" s="30" t="s">
        <v>5539</v>
      </c>
      <c r="D133" s="31">
        <v>1474163</v>
      </c>
      <c r="E133" s="32">
        <v>43587</v>
      </c>
      <c r="F133" s="33">
        <v>43590</v>
      </c>
      <c r="G133" s="34" t="s">
        <v>28</v>
      </c>
      <c r="H133" s="35">
        <v>9000</v>
      </c>
      <c r="I133" s="141"/>
    </row>
    <row r="134" s="1" customFormat="1" spans="1:9">
      <c r="A134" s="30" t="s">
        <v>26</v>
      </c>
      <c r="B134" s="30">
        <v>555009</v>
      </c>
      <c r="C134" s="30" t="s">
        <v>5540</v>
      </c>
      <c r="D134" s="31">
        <v>1486288</v>
      </c>
      <c r="E134" s="32">
        <v>43589</v>
      </c>
      <c r="F134" s="33">
        <v>43590</v>
      </c>
      <c r="G134" s="34" t="s">
        <v>28</v>
      </c>
      <c r="H134" s="35">
        <v>3000</v>
      </c>
      <c r="I134" s="141"/>
    </row>
    <row r="135" s="1" customFormat="1" spans="1:9">
      <c r="A135" s="30" t="s">
        <v>26</v>
      </c>
      <c r="B135" s="30">
        <v>555010</v>
      </c>
      <c r="C135" s="30" t="s">
        <v>5541</v>
      </c>
      <c r="D135" s="31">
        <v>1495011</v>
      </c>
      <c r="E135" s="32">
        <v>43588</v>
      </c>
      <c r="F135" s="33">
        <v>43590</v>
      </c>
      <c r="G135" s="34" t="s">
        <v>28</v>
      </c>
      <c r="H135" s="35">
        <v>7600</v>
      </c>
      <c r="I135" s="141"/>
    </row>
    <row r="136" s="1" customFormat="1" spans="1:9">
      <c r="A136" s="30" t="s">
        <v>26</v>
      </c>
      <c r="B136" s="30">
        <v>555012</v>
      </c>
      <c r="C136" s="30" t="s">
        <v>5542</v>
      </c>
      <c r="D136" s="31">
        <v>1478703</v>
      </c>
      <c r="E136" s="32">
        <v>43588</v>
      </c>
      <c r="F136" s="33">
        <v>43590</v>
      </c>
      <c r="G136" s="34" t="s">
        <v>28</v>
      </c>
      <c r="H136" s="35">
        <v>7600</v>
      </c>
      <c r="I136" s="141"/>
    </row>
    <row r="137" s="1" customFormat="1" spans="1:9">
      <c r="A137" s="30" t="s">
        <v>26</v>
      </c>
      <c r="B137" s="51">
        <v>555014</v>
      </c>
      <c r="C137" s="51" t="s">
        <v>5543</v>
      </c>
      <c r="D137" s="52">
        <v>1481314</v>
      </c>
      <c r="E137" s="53">
        <v>43588</v>
      </c>
      <c r="F137" s="54">
        <v>43590</v>
      </c>
      <c r="G137" s="55" t="s">
        <v>28</v>
      </c>
      <c r="H137" s="56">
        <v>7600</v>
      </c>
      <c r="I137" s="141"/>
    </row>
    <row r="138" s="1" customFormat="1" spans="1:9">
      <c r="A138" s="30" t="s">
        <v>26</v>
      </c>
      <c r="B138" s="51">
        <v>555015</v>
      </c>
      <c r="C138" s="51" t="s">
        <v>5544</v>
      </c>
      <c r="D138" s="52">
        <v>1481314</v>
      </c>
      <c r="E138" s="53">
        <v>43588</v>
      </c>
      <c r="F138" s="54">
        <v>43590</v>
      </c>
      <c r="G138" s="55" t="s">
        <v>28</v>
      </c>
      <c r="H138" s="56">
        <v>7600</v>
      </c>
      <c r="I138" s="141"/>
    </row>
    <row r="139" s="1" customFormat="1" spans="1:9">
      <c r="A139" s="30" t="s">
        <v>26</v>
      </c>
      <c r="B139" s="30">
        <v>555402</v>
      </c>
      <c r="C139" s="30" t="s">
        <v>5545</v>
      </c>
      <c r="D139" s="31">
        <v>1467087</v>
      </c>
      <c r="E139" s="32">
        <v>43588</v>
      </c>
      <c r="F139" s="33">
        <v>43591</v>
      </c>
      <c r="G139" s="34" t="s">
        <v>28</v>
      </c>
      <c r="H139" s="35">
        <v>18000</v>
      </c>
      <c r="I139" s="141"/>
    </row>
    <row r="140" s="1" customFormat="1" spans="1:9">
      <c r="A140" s="30" t="s">
        <v>26</v>
      </c>
      <c r="B140" s="30">
        <v>555414</v>
      </c>
      <c r="C140" s="30" t="s">
        <v>5546</v>
      </c>
      <c r="D140" s="31">
        <v>1474930</v>
      </c>
      <c r="E140" s="32">
        <v>43587</v>
      </c>
      <c r="F140" s="33">
        <v>43591</v>
      </c>
      <c r="G140" s="34" t="s">
        <v>28</v>
      </c>
      <c r="H140" s="35">
        <v>12000</v>
      </c>
      <c r="I140" s="141"/>
    </row>
    <row r="141" s="1" customFormat="1" spans="1:9">
      <c r="A141" s="30" t="s">
        <v>26</v>
      </c>
      <c r="B141" s="30">
        <v>555415</v>
      </c>
      <c r="C141" s="30" t="s">
        <v>5547</v>
      </c>
      <c r="D141" s="31">
        <v>1477544</v>
      </c>
      <c r="E141" s="32">
        <v>43588</v>
      </c>
      <c r="F141" s="33">
        <v>43591</v>
      </c>
      <c r="G141" s="34" t="s">
        <v>28</v>
      </c>
      <c r="H141" s="35">
        <v>9000</v>
      </c>
      <c r="I141" s="141"/>
    </row>
    <row r="142" s="1" customFormat="1" spans="1:9">
      <c r="A142" s="30" t="s">
        <v>26</v>
      </c>
      <c r="B142" s="59">
        <v>555748</v>
      </c>
      <c r="C142" s="59" t="s">
        <v>5548</v>
      </c>
      <c r="D142" s="60">
        <v>1478966</v>
      </c>
      <c r="E142" s="61">
        <v>43589</v>
      </c>
      <c r="F142" s="62">
        <v>43592</v>
      </c>
      <c r="G142" s="63" t="s">
        <v>28</v>
      </c>
      <c r="H142" s="64">
        <v>9000</v>
      </c>
      <c r="I142" s="141"/>
    </row>
    <row r="143" s="1" customFormat="1" spans="1:9">
      <c r="A143" s="30" t="s">
        <v>26</v>
      </c>
      <c r="B143" s="59">
        <v>555749</v>
      </c>
      <c r="C143" s="59" t="s">
        <v>4548</v>
      </c>
      <c r="D143" s="60">
        <v>1478966</v>
      </c>
      <c r="E143" s="61">
        <v>43589</v>
      </c>
      <c r="F143" s="62">
        <v>43592</v>
      </c>
      <c r="G143" s="63" t="s">
        <v>28</v>
      </c>
      <c r="H143" s="64">
        <v>9000</v>
      </c>
      <c r="I143" s="141"/>
    </row>
    <row r="144" s="1" customFormat="1" spans="1:9">
      <c r="A144" s="30" t="s">
        <v>26</v>
      </c>
      <c r="B144" s="30">
        <v>555751</v>
      </c>
      <c r="C144" s="30" t="s">
        <v>5549</v>
      </c>
      <c r="D144" s="31">
        <v>1478985</v>
      </c>
      <c r="E144" s="32">
        <v>43589</v>
      </c>
      <c r="F144" s="33">
        <v>43592</v>
      </c>
      <c r="G144" s="34" t="s">
        <v>28</v>
      </c>
      <c r="H144" s="35">
        <v>9000</v>
      </c>
      <c r="I144" s="141"/>
    </row>
    <row r="145" s="1" customFormat="1" spans="1:9">
      <c r="A145" s="30" t="s">
        <v>26</v>
      </c>
      <c r="B145" s="30">
        <v>555752</v>
      </c>
      <c r="C145" s="30" t="s">
        <v>5550</v>
      </c>
      <c r="D145" s="31">
        <v>1479741</v>
      </c>
      <c r="E145" s="32">
        <v>43589</v>
      </c>
      <c r="F145" s="33">
        <v>43592</v>
      </c>
      <c r="G145" s="34" t="s">
        <v>28</v>
      </c>
      <c r="H145" s="35">
        <v>9000</v>
      </c>
      <c r="I145" s="141"/>
    </row>
    <row r="146" s="1" customFormat="1" spans="1:9">
      <c r="A146" s="30" t="s">
        <v>26</v>
      </c>
      <c r="B146" s="51">
        <v>555753</v>
      </c>
      <c r="C146" s="51" t="s">
        <v>5551</v>
      </c>
      <c r="D146" s="52">
        <v>1474823</v>
      </c>
      <c r="E146" s="53">
        <v>43589</v>
      </c>
      <c r="F146" s="54">
        <v>43592</v>
      </c>
      <c r="G146" s="55" t="s">
        <v>28</v>
      </c>
      <c r="H146" s="56">
        <v>9000</v>
      </c>
      <c r="I146" s="141"/>
    </row>
    <row r="147" s="1" customFormat="1" spans="1:9">
      <c r="A147" s="30" t="s">
        <v>26</v>
      </c>
      <c r="B147" s="51">
        <v>555754</v>
      </c>
      <c r="C147" s="51" t="s">
        <v>5552</v>
      </c>
      <c r="D147" s="52">
        <v>1474823</v>
      </c>
      <c r="E147" s="53">
        <v>43589</v>
      </c>
      <c r="F147" s="54">
        <v>43592</v>
      </c>
      <c r="G147" s="55" t="s">
        <v>28</v>
      </c>
      <c r="H147" s="56">
        <v>9000</v>
      </c>
      <c r="I147" s="141"/>
    </row>
    <row r="148" s="1" customFormat="1" spans="1:9">
      <c r="A148" s="30" t="s">
        <v>26</v>
      </c>
      <c r="B148" s="30">
        <v>555757</v>
      </c>
      <c r="C148" s="30" t="s">
        <v>5553</v>
      </c>
      <c r="D148" s="31">
        <v>1496055</v>
      </c>
      <c r="E148" s="32">
        <v>43590</v>
      </c>
      <c r="F148" s="33">
        <v>43592</v>
      </c>
      <c r="G148" s="34" t="s">
        <v>28</v>
      </c>
      <c r="H148" s="35">
        <v>6000</v>
      </c>
      <c r="I148" s="141"/>
    </row>
    <row r="149" s="1" customFormat="1" spans="1:9">
      <c r="A149" s="30" t="s">
        <v>26</v>
      </c>
      <c r="B149" s="30">
        <v>555761</v>
      </c>
      <c r="C149" s="30" t="s">
        <v>5554</v>
      </c>
      <c r="D149" s="31">
        <v>1482426</v>
      </c>
      <c r="E149" s="32">
        <v>43590</v>
      </c>
      <c r="F149" s="33">
        <v>43592</v>
      </c>
      <c r="G149" s="34" t="s">
        <v>28</v>
      </c>
      <c r="H149" s="35">
        <v>6000</v>
      </c>
      <c r="I149" s="141"/>
    </row>
    <row r="150" s="1" customFormat="1" spans="1:9">
      <c r="A150" s="30" t="s">
        <v>26</v>
      </c>
      <c r="B150" s="30">
        <v>555768</v>
      </c>
      <c r="C150" s="30" t="s">
        <v>5555</v>
      </c>
      <c r="D150" s="31">
        <v>1491511</v>
      </c>
      <c r="E150" s="32">
        <v>43589</v>
      </c>
      <c r="F150" s="33">
        <v>43592</v>
      </c>
      <c r="G150" s="34" t="s">
        <v>28</v>
      </c>
      <c r="H150" s="35">
        <v>9000</v>
      </c>
      <c r="I150" s="141"/>
    </row>
    <row r="151" s="1" customFormat="1" spans="1:9">
      <c r="A151" s="30" t="s">
        <v>26</v>
      </c>
      <c r="B151" s="59">
        <v>555769</v>
      </c>
      <c r="C151" s="59" t="s">
        <v>5556</v>
      </c>
      <c r="D151" s="60">
        <v>1462732</v>
      </c>
      <c r="E151" s="61">
        <v>43590</v>
      </c>
      <c r="F151" s="62">
        <v>43592</v>
      </c>
      <c r="G151" s="63" t="s">
        <v>28</v>
      </c>
      <c r="H151" s="64">
        <v>6000</v>
      </c>
      <c r="I151" s="141"/>
    </row>
    <row r="152" s="1" customFormat="1" spans="1:9">
      <c r="A152" s="30" t="s">
        <v>26</v>
      </c>
      <c r="B152" s="59">
        <v>555770</v>
      </c>
      <c r="C152" s="59" t="s">
        <v>5557</v>
      </c>
      <c r="D152" s="60">
        <v>1462732</v>
      </c>
      <c r="E152" s="61">
        <v>43590</v>
      </c>
      <c r="F152" s="62">
        <v>43592</v>
      </c>
      <c r="G152" s="63" t="s">
        <v>28</v>
      </c>
      <c r="H152" s="64">
        <v>6000</v>
      </c>
      <c r="I152" s="141"/>
    </row>
    <row r="153" s="1" customFormat="1" spans="1:9">
      <c r="A153" s="30" t="s">
        <v>26</v>
      </c>
      <c r="B153" s="59">
        <v>555771</v>
      </c>
      <c r="C153" s="59" t="s">
        <v>5558</v>
      </c>
      <c r="D153" s="60">
        <v>1462732</v>
      </c>
      <c r="E153" s="61">
        <v>43590</v>
      </c>
      <c r="F153" s="62">
        <v>43592</v>
      </c>
      <c r="G153" s="63" t="s">
        <v>28</v>
      </c>
      <c r="H153" s="64">
        <v>6000</v>
      </c>
      <c r="I153" s="141"/>
    </row>
    <row r="154" s="1" customFormat="1" spans="1:9">
      <c r="A154" s="30" t="s">
        <v>26</v>
      </c>
      <c r="B154" s="59">
        <v>555772</v>
      </c>
      <c r="C154" s="59" t="s">
        <v>5559</v>
      </c>
      <c r="D154" s="60">
        <v>1462732</v>
      </c>
      <c r="E154" s="61">
        <v>43590</v>
      </c>
      <c r="F154" s="62">
        <v>43592</v>
      </c>
      <c r="G154" s="63" t="s">
        <v>28</v>
      </c>
      <c r="H154" s="64">
        <v>6000</v>
      </c>
      <c r="I154" s="141"/>
    </row>
    <row r="155" s="1" customFormat="1" spans="1:9">
      <c r="A155" s="30" t="s">
        <v>26</v>
      </c>
      <c r="B155" s="51">
        <v>555773</v>
      </c>
      <c r="C155" s="51" t="s">
        <v>5560</v>
      </c>
      <c r="D155" s="52">
        <v>1479031</v>
      </c>
      <c r="E155" s="53">
        <v>43590</v>
      </c>
      <c r="F155" s="54">
        <v>43592</v>
      </c>
      <c r="G155" s="55" t="s">
        <v>28</v>
      </c>
      <c r="H155" s="56">
        <v>6000</v>
      </c>
      <c r="I155" s="141"/>
    </row>
    <row r="156" s="1" customFormat="1" spans="1:9">
      <c r="A156" s="30" t="s">
        <v>26</v>
      </c>
      <c r="B156" s="51">
        <v>555774</v>
      </c>
      <c r="C156" s="51" t="s">
        <v>5561</v>
      </c>
      <c r="D156" s="52">
        <v>1479031</v>
      </c>
      <c r="E156" s="53">
        <v>43590</v>
      </c>
      <c r="F156" s="54">
        <v>43592</v>
      </c>
      <c r="G156" s="55" t="s">
        <v>28</v>
      </c>
      <c r="H156" s="56">
        <v>6000</v>
      </c>
      <c r="I156" s="141"/>
    </row>
    <row r="157" s="1" customFormat="1" spans="1:9">
      <c r="A157" s="30" t="s">
        <v>26</v>
      </c>
      <c r="B157" s="30">
        <v>555775</v>
      </c>
      <c r="C157" s="30" t="s">
        <v>5562</v>
      </c>
      <c r="D157" s="31">
        <v>1477154</v>
      </c>
      <c r="E157" s="32">
        <v>43587</v>
      </c>
      <c r="F157" s="33">
        <v>43592</v>
      </c>
      <c r="G157" s="34" t="s">
        <v>28</v>
      </c>
      <c r="H157" s="35">
        <v>15000</v>
      </c>
      <c r="I157" s="141"/>
    </row>
    <row r="158" s="1" customFormat="1" spans="1:9">
      <c r="A158" s="30" t="s">
        <v>26</v>
      </c>
      <c r="B158" s="59">
        <v>555776</v>
      </c>
      <c r="C158" s="59" t="s">
        <v>5563</v>
      </c>
      <c r="D158" s="60">
        <v>1489684</v>
      </c>
      <c r="E158" s="61">
        <v>43590</v>
      </c>
      <c r="F158" s="62">
        <v>43592</v>
      </c>
      <c r="G158" s="63" t="s">
        <v>28</v>
      </c>
      <c r="H158" s="64">
        <v>6000</v>
      </c>
      <c r="I158" s="141"/>
    </row>
    <row r="159" s="1" customFormat="1" spans="1:9">
      <c r="A159" s="30" t="s">
        <v>26</v>
      </c>
      <c r="B159" s="59">
        <v>555777</v>
      </c>
      <c r="C159" s="59" t="s">
        <v>5564</v>
      </c>
      <c r="D159" s="60">
        <v>1489684</v>
      </c>
      <c r="E159" s="61">
        <v>43590</v>
      </c>
      <c r="F159" s="62">
        <v>43592</v>
      </c>
      <c r="G159" s="63" t="s">
        <v>28</v>
      </c>
      <c r="H159" s="64">
        <v>6000</v>
      </c>
      <c r="I159" s="141"/>
    </row>
    <row r="160" s="1" customFormat="1" spans="1:9">
      <c r="A160" s="30"/>
      <c r="B160" s="273"/>
      <c r="C160" s="66"/>
      <c r="D160" s="31"/>
      <c r="E160" s="32"/>
      <c r="F160" s="33"/>
      <c r="G160" s="68"/>
      <c r="H160" s="35"/>
      <c r="I160" s="141"/>
    </row>
    <row r="161" s="1" customFormat="1" ht="12" customHeight="1" spans="1:9">
      <c r="A161" s="153" t="s">
        <v>5142</v>
      </c>
      <c r="B161" s="154"/>
      <c r="C161" s="155"/>
      <c r="D161" s="156"/>
      <c r="E161" s="157"/>
      <c r="F161" s="158"/>
      <c r="G161" s="159"/>
      <c r="H161" s="158"/>
      <c r="I161" s="141"/>
    </row>
    <row r="162" s="1" customFormat="1" ht="17.4" customHeight="1" spans="1:9">
      <c r="A162" s="164" t="s">
        <v>5565</v>
      </c>
      <c r="B162" s="86"/>
      <c r="C162" s="87"/>
      <c r="D162" s="81"/>
      <c r="E162" s="161"/>
      <c r="F162" s="83"/>
      <c r="G162" s="162" t="s">
        <v>80</v>
      </c>
      <c r="H162" s="163">
        <f>SUM(H23:H161)</f>
        <v>1319000</v>
      </c>
      <c r="I162" s="233" t="s">
        <v>5566</v>
      </c>
    </row>
    <row r="163" s="1" customFormat="1" ht="17.4" customHeight="1" spans="1:9">
      <c r="A163" s="285"/>
      <c r="B163" s="86"/>
      <c r="C163" s="87"/>
      <c r="D163" s="81"/>
      <c r="E163" s="161"/>
      <c r="F163" s="83"/>
      <c r="G163" s="274"/>
      <c r="H163" s="83"/>
      <c r="I163" s="141"/>
    </row>
    <row r="164" s="1" customFormat="1" ht="16.2" customHeight="1" spans="1:9">
      <c r="A164" s="171" t="s">
        <v>5444</v>
      </c>
      <c r="B164" s="172"/>
      <c r="C164" s="160"/>
      <c r="D164" s="160"/>
      <c r="E164" s="160"/>
      <c r="F164" s="173"/>
      <c r="G164" s="160"/>
      <c r="H164" s="160"/>
      <c r="I164" s="141"/>
    </row>
    <row r="165" ht="12" customHeight="1" spans="1:8">
      <c r="A165" s="174" t="s">
        <v>423</v>
      </c>
      <c r="B165" s="90"/>
      <c r="C165" s="175" t="s">
        <v>424</v>
      </c>
      <c r="D165" s="175" t="s">
        <v>424</v>
      </c>
      <c r="E165" s="175" t="s">
        <v>424</v>
      </c>
      <c r="F165" s="175" t="s">
        <v>424</v>
      </c>
      <c r="G165" s="175" t="s">
        <v>424</v>
      </c>
      <c r="H165" s="176" t="s">
        <v>5146</v>
      </c>
    </row>
    <row r="166" ht="12" customHeight="1" spans="1:8">
      <c r="A166" s="177" t="s">
        <v>5445</v>
      </c>
      <c r="B166" s="177"/>
      <c r="C166" s="178" t="s">
        <v>5446</v>
      </c>
      <c r="D166" s="179" t="s">
        <v>85</v>
      </c>
      <c r="E166" s="179" t="s">
        <v>86</v>
      </c>
      <c r="F166" s="179" t="s">
        <v>5447</v>
      </c>
      <c r="G166" s="179" t="s">
        <v>5448</v>
      </c>
      <c r="H166" s="180" t="s">
        <v>5147</v>
      </c>
    </row>
    <row r="167" ht="13.5" spans="1:8">
      <c r="A167" s="181">
        <f>H162</f>
        <v>1319000</v>
      </c>
      <c r="B167" s="93"/>
      <c r="C167" s="181">
        <v>1136100</v>
      </c>
      <c r="D167" s="181">
        <v>0</v>
      </c>
      <c r="E167" s="181">
        <v>0</v>
      </c>
      <c r="F167" s="181">
        <v>0</v>
      </c>
      <c r="G167" s="181">
        <v>0</v>
      </c>
      <c r="H167" s="182">
        <f>SUM(A167:G167)</f>
        <v>2455100</v>
      </c>
    </row>
    <row r="168" ht="13.5"/>
    <row r="169" ht="18" customHeight="1"/>
    <row r="171" spans="1:2">
      <c r="A171" s="96"/>
      <c r="B171" s="96"/>
    </row>
    <row r="172" ht="15.75" spans="1:1">
      <c r="A172" s="183" t="s">
        <v>1157</v>
      </c>
    </row>
    <row r="173" spans="3:4">
      <c r="C173" s="184"/>
      <c r="D173" s="184"/>
    </row>
    <row r="174" ht="15.75" spans="3:3">
      <c r="C174" s="185" t="s">
        <v>1158</v>
      </c>
    </row>
    <row r="175" spans="3:3">
      <c r="C175" s="186" t="s">
        <v>1207</v>
      </c>
    </row>
    <row r="176" spans="3:4">
      <c r="C176" s="187" t="s">
        <v>1160</v>
      </c>
      <c r="D176" s="172"/>
    </row>
  </sheetData>
  <mergeCells count="1">
    <mergeCell ref="G7:H7"/>
  </mergeCells>
  <hyperlinks>
    <hyperlink ref="C15" r:id="rId4" display="pongsura.pattaramahasaed@ihg.com"/>
    <hyperlink ref="C175" r:id="rId5" display="E: pongsura.pattaramahasaed@ihg.com"/>
    <hyperlink ref="C176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opLeftCell="A68" workbookViewId="0">
      <selection activeCell="N98" sqref="N9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8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00"/>
    </row>
    <row r="5" spans="1:8">
      <c r="A5" s="2"/>
      <c r="B5" s="2"/>
      <c r="C5" s="2"/>
      <c r="D5" s="2"/>
      <c r="E5" s="2"/>
      <c r="F5" s="2"/>
      <c r="H5" s="101"/>
    </row>
    <row r="6" spans="1:8">
      <c r="A6" s="2"/>
      <c r="B6" s="2"/>
      <c r="C6" s="2"/>
      <c r="D6" s="2"/>
      <c r="E6" s="2"/>
      <c r="F6" s="2"/>
      <c r="H6" s="101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43612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04" t="s">
        <v>9</v>
      </c>
      <c r="D12" s="12"/>
      <c r="E12" s="10"/>
      <c r="F12" s="2"/>
    </row>
    <row r="13" spans="1:6">
      <c r="A13" s="4" t="s">
        <v>10</v>
      </c>
      <c r="B13" s="4"/>
      <c r="C13" s="70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02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</row>
    <row r="23" s="1" customFormat="1" spans="1:9">
      <c r="A23" s="30" t="s">
        <v>26</v>
      </c>
      <c r="B23" s="30">
        <v>556078</v>
      </c>
      <c r="C23" s="30" t="s">
        <v>5567</v>
      </c>
      <c r="D23" s="31">
        <v>1486811</v>
      </c>
      <c r="E23" s="32">
        <v>43588</v>
      </c>
      <c r="F23" s="33">
        <v>43593</v>
      </c>
      <c r="G23" s="34" t="s">
        <v>28</v>
      </c>
      <c r="H23" s="35">
        <v>15000</v>
      </c>
      <c r="I23" s="141"/>
    </row>
    <row r="24" s="1" customFormat="1" spans="1:9">
      <c r="A24" s="30" t="s">
        <v>26</v>
      </c>
      <c r="B24" s="30">
        <v>556113</v>
      </c>
      <c r="C24" s="30" t="s">
        <v>5568</v>
      </c>
      <c r="D24" s="31">
        <v>1468092</v>
      </c>
      <c r="E24" s="32">
        <v>43589</v>
      </c>
      <c r="F24" s="33">
        <v>43593</v>
      </c>
      <c r="G24" s="34" t="s">
        <v>28</v>
      </c>
      <c r="H24" s="35">
        <v>12000</v>
      </c>
      <c r="I24" s="141"/>
    </row>
    <row r="25" s="1" customFormat="1" spans="1:9">
      <c r="A25" s="30" t="s">
        <v>26</v>
      </c>
      <c r="B25" s="30">
        <v>556115</v>
      </c>
      <c r="C25" s="30" t="s">
        <v>5569</v>
      </c>
      <c r="D25" s="31">
        <v>1490686</v>
      </c>
      <c r="E25" s="32">
        <v>43591</v>
      </c>
      <c r="F25" s="33">
        <v>43593</v>
      </c>
      <c r="G25" s="34" t="s">
        <v>28</v>
      </c>
      <c r="H25" s="35">
        <v>6000</v>
      </c>
      <c r="I25" s="141"/>
    </row>
    <row r="26" s="1" customFormat="1" spans="1:9">
      <c r="A26" s="30" t="s">
        <v>26</v>
      </c>
      <c r="B26" s="30">
        <v>556116</v>
      </c>
      <c r="C26" s="30" t="s">
        <v>5570</v>
      </c>
      <c r="D26" s="31">
        <v>1482455</v>
      </c>
      <c r="E26" s="32">
        <v>43590</v>
      </c>
      <c r="F26" s="33">
        <v>43593</v>
      </c>
      <c r="G26" s="34" t="s">
        <v>28</v>
      </c>
      <c r="H26" s="35">
        <v>9000</v>
      </c>
      <c r="I26" s="141"/>
    </row>
    <row r="27" s="1" customFormat="1" spans="1:9">
      <c r="A27" s="30" t="s">
        <v>26</v>
      </c>
      <c r="B27" s="30">
        <v>556118</v>
      </c>
      <c r="C27" s="30" t="s">
        <v>5571</v>
      </c>
      <c r="D27" s="31">
        <v>1484074</v>
      </c>
      <c r="E27" s="32">
        <v>43591</v>
      </c>
      <c r="F27" s="33">
        <v>43593</v>
      </c>
      <c r="G27" s="34" t="s">
        <v>28</v>
      </c>
      <c r="H27" s="35">
        <v>6000</v>
      </c>
      <c r="I27" s="141"/>
    </row>
    <row r="28" s="1" customFormat="1" spans="1:9">
      <c r="A28" s="30" t="s">
        <v>26</v>
      </c>
      <c r="B28" s="59">
        <v>556121</v>
      </c>
      <c r="C28" s="59" t="s">
        <v>844</v>
      </c>
      <c r="D28" s="60">
        <v>1444213</v>
      </c>
      <c r="E28" s="61">
        <v>43590</v>
      </c>
      <c r="F28" s="62">
        <v>43593</v>
      </c>
      <c r="G28" s="63" t="s">
        <v>28</v>
      </c>
      <c r="H28" s="64">
        <v>9000</v>
      </c>
      <c r="I28" s="141"/>
    </row>
    <row r="29" s="1" customFormat="1" spans="1:9">
      <c r="A29" s="30" t="s">
        <v>26</v>
      </c>
      <c r="B29" s="59">
        <v>556122</v>
      </c>
      <c r="C29" s="59" t="s">
        <v>5572</v>
      </c>
      <c r="D29" s="60">
        <v>1444213</v>
      </c>
      <c r="E29" s="61">
        <v>43590</v>
      </c>
      <c r="F29" s="62">
        <v>43593</v>
      </c>
      <c r="G29" s="63" t="s">
        <v>28</v>
      </c>
      <c r="H29" s="64">
        <v>9000</v>
      </c>
      <c r="I29" s="141"/>
    </row>
    <row r="30" s="1" customFormat="1" spans="1:9">
      <c r="A30" s="30" t="s">
        <v>26</v>
      </c>
      <c r="B30" s="30">
        <v>556123</v>
      </c>
      <c r="C30" s="30" t="s">
        <v>5573</v>
      </c>
      <c r="D30" s="31">
        <v>1481704</v>
      </c>
      <c r="E30" s="32">
        <v>43588</v>
      </c>
      <c r="F30" s="33">
        <v>43593</v>
      </c>
      <c r="G30" s="34" t="s">
        <v>28</v>
      </c>
      <c r="H30" s="35">
        <v>15000</v>
      </c>
      <c r="I30" s="141"/>
    </row>
    <row r="31" s="1" customFormat="1" spans="1:9">
      <c r="A31" s="30" t="s">
        <v>26</v>
      </c>
      <c r="B31" s="30">
        <v>556136</v>
      </c>
      <c r="C31" s="30" t="s">
        <v>5574</v>
      </c>
      <c r="D31" s="31">
        <v>1494900</v>
      </c>
      <c r="E31" s="32">
        <v>43592</v>
      </c>
      <c r="F31" s="33">
        <v>43593</v>
      </c>
      <c r="G31" s="34" t="s">
        <v>28</v>
      </c>
      <c r="H31" s="35">
        <v>3000</v>
      </c>
      <c r="I31" s="141"/>
    </row>
    <row r="32" s="1" customFormat="1" spans="1:9">
      <c r="A32" s="30" t="s">
        <v>26</v>
      </c>
      <c r="B32" s="30">
        <v>556375</v>
      </c>
      <c r="C32" s="30" t="s">
        <v>5575</v>
      </c>
      <c r="D32" s="31">
        <v>1478735</v>
      </c>
      <c r="E32" s="32">
        <v>43590</v>
      </c>
      <c r="F32" s="33">
        <v>43594</v>
      </c>
      <c r="G32" s="34" t="s">
        <v>28</v>
      </c>
      <c r="H32" s="35">
        <v>12000</v>
      </c>
      <c r="I32" s="141"/>
    </row>
    <row r="33" s="1" customFormat="1" spans="1:9">
      <c r="A33" s="30" t="s">
        <v>26</v>
      </c>
      <c r="B33" s="51">
        <v>556381</v>
      </c>
      <c r="C33" s="51" t="s">
        <v>953</v>
      </c>
      <c r="D33" s="52">
        <v>1498330</v>
      </c>
      <c r="E33" s="53">
        <v>43592</v>
      </c>
      <c r="F33" s="54">
        <v>43594</v>
      </c>
      <c r="G33" s="55" t="s">
        <v>28</v>
      </c>
      <c r="H33" s="56">
        <v>6000</v>
      </c>
      <c r="I33" s="141"/>
    </row>
    <row r="34" s="1" customFormat="1" spans="1:9">
      <c r="A34" s="30" t="s">
        <v>26</v>
      </c>
      <c r="B34" s="51">
        <v>556382</v>
      </c>
      <c r="C34" s="51" t="s">
        <v>5576</v>
      </c>
      <c r="D34" s="52">
        <v>1498330</v>
      </c>
      <c r="E34" s="53">
        <v>43592</v>
      </c>
      <c r="F34" s="54">
        <v>43594</v>
      </c>
      <c r="G34" s="55" t="s">
        <v>28</v>
      </c>
      <c r="H34" s="56">
        <v>6000</v>
      </c>
      <c r="I34" s="141"/>
    </row>
    <row r="35" s="1" customFormat="1" spans="1:9">
      <c r="A35" s="30" t="s">
        <v>26</v>
      </c>
      <c r="B35" s="59">
        <v>556583</v>
      </c>
      <c r="C35" s="59" t="s">
        <v>5577</v>
      </c>
      <c r="D35" s="60">
        <v>1498349</v>
      </c>
      <c r="E35" s="61">
        <v>43592</v>
      </c>
      <c r="F35" s="62">
        <v>43595</v>
      </c>
      <c r="G35" s="63" t="s">
        <v>28</v>
      </c>
      <c r="H35" s="64">
        <v>9000</v>
      </c>
      <c r="I35" s="141"/>
    </row>
    <row r="36" s="1" customFormat="1" spans="1:9">
      <c r="A36" s="30" t="s">
        <v>26</v>
      </c>
      <c r="B36" s="59">
        <v>556585</v>
      </c>
      <c r="C36" s="59" t="s">
        <v>5578</v>
      </c>
      <c r="D36" s="60">
        <v>1498349</v>
      </c>
      <c r="E36" s="61">
        <v>43592</v>
      </c>
      <c r="F36" s="62">
        <v>43595</v>
      </c>
      <c r="G36" s="63" t="s">
        <v>28</v>
      </c>
      <c r="H36" s="64">
        <v>9000</v>
      </c>
      <c r="I36" s="141"/>
    </row>
    <row r="37" s="1" customFormat="1" spans="1:9">
      <c r="A37" s="30" t="s">
        <v>26</v>
      </c>
      <c r="B37" s="30">
        <v>556586</v>
      </c>
      <c r="C37" s="30" t="s">
        <v>5579</v>
      </c>
      <c r="D37" s="31">
        <v>1488510</v>
      </c>
      <c r="E37" s="32">
        <v>43592</v>
      </c>
      <c r="F37" s="33">
        <v>43595</v>
      </c>
      <c r="G37" s="34" t="s">
        <v>28</v>
      </c>
      <c r="H37" s="35">
        <v>9000</v>
      </c>
      <c r="I37" s="141"/>
    </row>
    <row r="38" s="1" customFormat="1" spans="1:9">
      <c r="A38" s="30" t="s">
        <v>26</v>
      </c>
      <c r="B38" s="30">
        <v>556587</v>
      </c>
      <c r="C38" s="30" t="s">
        <v>5580</v>
      </c>
      <c r="D38" s="31">
        <v>1472190</v>
      </c>
      <c r="E38" s="32">
        <v>43593</v>
      </c>
      <c r="F38" s="33">
        <v>43595</v>
      </c>
      <c r="G38" s="34" t="s">
        <v>28</v>
      </c>
      <c r="H38" s="35">
        <v>6000</v>
      </c>
      <c r="I38" s="141"/>
    </row>
    <row r="39" s="1" customFormat="1" spans="1:9">
      <c r="A39" s="30" t="s">
        <v>26</v>
      </c>
      <c r="B39" s="51">
        <v>556588</v>
      </c>
      <c r="C39" s="51" t="s">
        <v>2911</v>
      </c>
      <c r="D39" s="52">
        <v>1486849</v>
      </c>
      <c r="E39" s="53">
        <v>43593</v>
      </c>
      <c r="F39" s="54">
        <v>43595</v>
      </c>
      <c r="G39" s="55" t="s">
        <v>28</v>
      </c>
      <c r="H39" s="56">
        <v>6000</v>
      </c>
      <c r="I39" s="141"/>
    </row>
    <row r="40" s="1" customFormat="1" spans="1:9">
      <c r="A40" s="30" t="s">
        <v>26</v>
      </c>
      <c r="B40" s="51">
        <v>556589</v>
      </c>
      <c r="C40" s="51" t="s">
        <v>1283</v>
      </c>
      <c r="D40" s="52">
        <v>1486849</v>
      </c>
      <c r="E40" s="53">
        <v>43593</v>
      </c>
      <c r="F40" s="54">
        <v>43595</v>
      </c>
      <c r="G40" s="55" t="s">
        <v>28</v>
      </c>
      <c r="H40" s="56">
        <v>6000</v>
      </c>
      <c r="I40" s="141"/>
    </row>
    <row r="41" s="1" customFormat="1" spans="1:9">
      <c r="A41" s="30" t="s">
        <v>26</v>
      </c>
      <c r="B41" s="59">
        <v>556802</v>
      </c>
      <c r="C41" s="59" t="s">
        <v>2719</v>
      </c>
      <c r="D41" s="60">
        <v>1478857</v>
      </c>
      <c r="E41" s="61">
        <v>43592</v>
      </c>
      <c r="F41" s="62">
        <v>43596</v>
      </c>
      <c r="G41" s="63" t="s">
        <v>28</v>
      </c>
      <c r="H41" s="64">
        <v>12000</v>
      </c>
      <c r="I41" s="141"/>
    </row>
    <row r="42" s="1" customFormat="1" spans="1:9">
      <c r="A42" s="30" t="s">
        <v>26</v>
      </c>
      <c r="B42" s="59">
        <v>556803</v>
      </c>
      <c r="C42" s="59" t="s">
        <v>5581</v>
      </c>
      <c r="D42" s="60">
        <v>1478857</v>
      </c>
      <c r="E42" s="61">
        <v>43592</v>
      </c>
      <c r="F42" s="62">
        <v>43596</v>
      </c>
      <c r="G42" s="63" t="s">
        <v>28</v>
      </c>
      <c r="H42" s="64">
        <v>12000</v>
      </c>
      <c r="I42" s="141"/>
    </row>
    <row r="43" s="1" customFormat="1" spans="1:9">
      <c r="A43" s="30" t="s">
        <v>26</v>
      </c>
      <c r="B43" s="30">
        <v>556957</v>
      </c>
      <c r="C43" s="30" t="s">
        <v>5582</v>
      </c>
      <c r="D43" s="31">
        <v>1494611</v>
      </c>
      <c r="E43" s="32">
        <v>43594</v>
      </c>
      <c r="F43" s="33">
        <v>43597</v>
      </c>
      <c r="G43" s="34" t="s">
        <v>28</v>
      </c>
      <c r="H43" s="35">
        <v>9000</v>
      </c>
      <c r="I43" s="141"/>
    </row>
    <row r="44" s="1" customFormat="1" spans="1:9">
      <c r="A44" s="30" t="s">
        <v>26</v>
      </c>
      <c r="B44" s="30">
        <v>556961</v>
      </c>
      <c r="C44" s="30" t="s">
        <v>5583</v>
      </c>
      <c r="D44" s="31">
        <v>1476361</v>
      </c>
      <c r="E44" s="32">
        <v>43591</v>
      </c>
      <c r="F44" s="33">
        <v>43597</v>
      </c>
      <c r="G44" s="34" t="s">
        <v>28</v>
      </c>
      <c r="H44" s="35">
        <v>18000</v>
      </c>
      <c r="I44" s="141"/>
    </row>
    <row r="45" s="1" customFormat="1" spans="1:9">
      <c r="A45" s="30" t="s">
        <v>26</v>
      </c>
      <c r="B45" s="30">
        <v>557231</v>
      </c>
      <c r="C45" s="30" t="s">
        <v>392</v>
      </c>
      <c r="D45" s="31">
        <v>1491847</v>
      </c>
      <c r="E45" s="32">
        <v>43595</v>
      </c>
      <c r="F45" s="33">
        <v>43598</v>
      </c>
      <c r="G45" s="34" t="s">
        <v>28</v>
      </c>
      <c r="H45" s="35">
        <v>9000</v>
      </c>
      <c r="I45" s="141"/>
    </row>
    <row r="46" s="1" customFormat="1" spans="1:9">
      <c r="A46" s="30" t="s">
        <v>26</v>
      </c>
      <c r="B46" s="30">
        <v>557232</v>
      </c>
      <c r="C46" s="30" t="s">
        <v>5584</v>
      </c>
      <c r="D46" s="31">
        <v>1495916</v>
      </c>
      <c r="E46" s="32">
        <v>43595</v>
      </c>
      <c r="F46" s="33">
        <v>43598</v>
      </c>
      <c r="G46" s="34" t="s">
        <v>28</v>
      </c>
      <c r="H46" s="35">
        <v>9000</v>
      </c>
      <c r="I46" s="141"/>
    </row>
    <row r="47" s="1" customFormat="1" spans="1:9">
      <c r="A47" s="30" t="s">
        <v>26</v>
      </c>
      <c r="B47" s="51">
        <v>557382</v>
      </c>
      <c r="C47" s="51" t="s">
        <v>5585</v>
      </c>
      <c r="D47" s="52">
        <v>1474231</v>
      </c>
      <c r="E47" s="53">
        <v>43596</v>
      </c>
      <c r="F47" s="54">
        <v>43599</v>
      </c>
      <c r="G47" s="55" t="s">
        <v>28</v>
      </c>
      <c r="H47" s="56">
        <v>9000</v>
      </c>
      <c r="I47" s="141"/>
    </row>
    <row r="48" s="1" customFormat="1" spans="1:9">
      <c r="A48" s="30" t="s">
        <v>26</v>
      </c>
      <c r="B48" s="51">
        <v>557383</v>
      </c>
      <c r="C48" s="51" t="s">
        <v>5586</v>
      </c>
      <c r="D48" s="52">
        <v>1474231</v>
      </c>
      <c r="E48" s="53">
        <v>43596</v>
      </c>
      <c r="F48" s="54">
        <v>43599</v>
      </c>
      <c r="G48" s="55" t="s">
        <v>28</v>
      </c>
      <c r="H48" s="56">
        <v>9000</v>
      </c>
      <c r="I48" s="141"/>
    </row>
    <row r="49" s="1" customFormat="1" spans="1:9">
      <c r="A49" s="30" t="s">
        <v>26</v>
      </c>
      <c r="B49" s="30">
        <v>557384</v>
      </c>
      <c r="C49" s="30" t="s">
        <v>5587</v>
      </c>
      <c r="D49" s="31">
        <v>1484870</v>
      </c>
      <c r="E49" s="32">
        <v>43595</v>
      </c>
      <c r="F49" s="33">
        <v>43599</v>
      </c>
      <c r="G49" s="34" t="s">
        <v>28</v>
      </c>
      <c r="H49" s="35">
        <v>12000</v>
      </c>
      <c r="I49" s="141"/>
    </row>
    <row r="50" s="1" customFormat="1" spans="1:9">
      <c r="A50" s="30" t="s">
        <v>26</v>
      </c>
      <c r="B50" s="30">
        <v>557385</v>
      </c>
      <c r="C50" s="30" t="s">
        <v>3194</v>
      </c>
      <c r="D50" s="31">
        <v>1495342</v>
      </c>
      <c r="E50" s="32">
        <v>43596</v>
      </c>
      <c r="F50" s="33">
        <v>43599</v>
      </c>
      <c r="G50" s="34" t="s">
        <v>28</v>
      </c>
      <c r="H50" s="35">
        <v>9000</v>
      </c>
      <c r="I50" s="141"/>
    </row>
    <row r="51" s="1" customFormat="1" spans="1:9">
      <c r="A51" s="30" t="s">
        <v>26</v>
      </c>
      <c r="B51" s="30">
        <v>557386</v>
      </c>
      <c r="C51" s="30" t="s">
        <v>5588</v>
      </c>
      <c r="D51" s="31">
        <v>1484639</v>
      </c>
      <c r="E51" s="32">
        <v>43596</v>
      </c>
      <c r="F51" s="33">
        <v>43599</v>
      </c>
      <c r="G51" s="34" t="s">
        <v>28</v>
      </c>
      <c r="H51" s="35">
        <v>9000</v>
      </c>
      <c r="I51" s="141"/>
    </row>
    <row r="52" s="1" customFormat="1" spans="1:9">
      <c r="A52" s="30" t="s">
        <v>26</v>
      </c>
      <c r="B52" s="30">
        <v>557568</v>
      </c>
      <c r="C52" s="30" t="s">
        <v>3386</v>
      </c>
      <c r="D52" s="31">
        <v>1477828</v>
      </c>
      <c r="E52" s="32">
        <v>43597</v>
      </c>
      <c r="F52" s="33">
        <v>43600</v>
      </c>
      <c r="G52" s="34" t="s">
        <v>28</v>
      </c>
      <c r="H52" s="35">
        <v>9000</v>
      </c>
      <c r="I52" s="141"/>
    </row>
    <row r="53" s="1" customFormat="1" spans="1:9">
      <c r="A53" s="30" t="s">
        <v>26</v>
      </c>
      <c r="B53" s="30">
        <v>557570</v>
      </c>
      <c r="C53" s="30" t="s">
        <v>5589</v>
      </c>
      <c r="D53" s="31">
        <v>1486286</v>
      </c>
      <c r="E53" s="32">
        <v>43597</v>
      </c>
      <c r="F53" s="33">
        <v>43600</v>
      </c>
      <c r="G53" s="34" t="s">
        <v>28</v>
      </c>
      <c r="H53" s="35">
        <v>13500</v>
      </c>
      <c r="I53" s="141"/>
    </row>
    <row r="54" s="1" customFormat="1" spans="1:9">
      <c r="A54" s="30" t="s">
        <v>26</v>
      </c>
      <c r="B54" s="59">
        <v>557571</v>
      </c>
      <c r="C54" s="59" t="s">
        <v>5590</v>
      </c>
      <c r="D54" s="60">
        <v>1485615</v>
      </c>
      <c r="E54" s="61">
        <v>43598</v>
      </c>
      <c r="F54" s="62">
        <v>43600</v>
      </c>
      <c r="G54" s="63" t="s">
        <v>28</v>
      </c>
      <c r="H54" s="64">
        <v>6000</v>
      </c>
      <c r="I54" s="141"/>
    </row>
    <row r="55" s="1" customFormat="1" spans="1:9">
      <c r="A55" s="30" t="s">
        <v>26</v>
      </c>
      <c r="B55" s="59">
        <v>557572</v>
      </c>
      <c r="C55" s="59" t="s">
        <v>5591</v>
      </c>
      <c r="D55" s="60">
        <v>1485615</v>
      </c>
      <c r="E55" s="61">
        <v>43598</v>
      </c>
      <c r="F55" s="62">
        <v>43600</v>
      </c>
      <c r="G55" s="63" t="s">
        <v>28</v>
      </c>
      <c r="H55" s="64">
        <v>6000</v>
      </c>
      <c r="I55" s="141"/>
    </row>
    <row r="56" s="1" customFormat="1" spans="1:9">
      <c r="A56" s="30" t="s">
        <v>26</v>
      </c>
      <c r="B56" s="51">
        <v>557574</v>
      </c>
      <c r="C56" s="51" t="s">
        <v>5592</v>
      </c>
      <c r="D56" s="52">
        <v>1498425</v>
      </c>
      <c r="E56" s="53">
        <v>43597</v>
      </c>
      <c r="F56" s="54">
        <v>43600</v>
      </c>
      <c r="G56" s="55" t="s">
        <v>28</v>
      </c>
      <c r="H56" s="56">
        <v>9000</v>
      </c>
      <c r="I56" s="141"/>
    </row>
    <row r="57" s="1" customFormat="1" spans="1:9">
      <c r="A57" s="30" t="s">
        <v>26</v>
      </c>
      <c r="B57" s="51">
        <v>557575</v>
      </c>
      <c r="C57" s="51" t="s">
        <v>5593</v>
      </c>
      <c r="D57" s="52">
        <v>1498425</v>
      </c>
      <c r="E57" s="53">
        <v>43597</v>
      </c>
      <c r="F57" s="54">
        <v>43600</v>
      </c>
      <c r="G57" s="55" t="s">
        <v>28</v>
      </c>
      <c r="H57" s="56">
        <v>9000</v>
      </c>
      <c r="I57" s="141"/>
    </row>
    <row r="58" s="1" customFormat="1" spans="1:9">
      <c r="A58" s="30" t="s">
        <v>26</v>
      </c>
      <c r="B58" s="51">
        <v>557576</v>
      </c>
      <c r="C58" s="51" t="s">
        <v>5594</v>
      </c>
      <c r="D58" s="52">
        <v>1498425</v>
      </c>
      <c r="E58" s="53">
        <v>43597</v>
      </c>
      <c r="F58" s="54">
        <v>43600</v>
      </c>
      <c r="G58" s="55" t="s">
        <v>28</v>
      </c>
      <c r="H58" s="56">
        <v>9000</v>
      </c>
      <c r="I58" s="141"/>
    </row>
    <row r="59" s="1" customFormat="1" spans="1:9">
      <c r="A59" s="30" t="s">
        <v>26</v>
      </c>
      <c r="B59" s="30">
        <v>557577</v>
      </c>
      <c r="C59" s="30" t="s">
        <v>5595</v>
      </c>
      <c r="D59" s="31">
        <v>1488643</v>
      </c>
      <c r="E59" s="32">
        <v>43597</v>
      </c>
      <c r="F59" s="33">
        <v>43600</v>
      </c>
      <c r="G59" s="34" t="s">
        <v>28</v>
      </c>
      <c r="H59" s="35">
        <v>9000</v>
      </c>
      <c r="I59" s="141"/>
    </row>
    <row r="60" s="1" customFormat="1" spans="1:9">
      <c r="A60" s="30" t="s">
        <v>26</v>
      </c>
      <c r="B60" s="30">
        <v>557798</v>
      </c>
      <c r="C60" s="30" t="s">
        <v>5596</v>
      </c>
      <c r="D60" s="31">
        <v>1499772</v>
      </c>
      <c r="E60" s="32">
        <v>43599</v>
      </c>
      <c r="F60" s="33">
        <v>43601</v>
      </c>
      <c r="G60" s="34" t="s">
        <v>28</v>
      </c>
      <c r="H60" s="35">
        <v>6000</v>
      </c>
      <c r="I60" s="141"/>
    </row>
    <row r="61" s="1" customFormat="1" spans="1:9">
      <c r="A61" s="30" t="s">
        <v>26</v>
      </c>
      <c r="B61" s="59">
        <v>557799</v>
      </c>
      <c r="C61" s="59" t="s">
        <v>5597</v>
      </c>
      <c r="D61" s="60">
        <v>1496094</v>
      </c>
      <c r="E61" s="61">
        <v>43598</v>
      </c>
      <c r="F61" s="62">
        <v>43601</v>
      </c>
      <c r="G61" s="63" t="s">
        <v>28</v>
      </c>
      <c r="H61" s="64">
        <v>9000</v>
      </c>
      <c r="I61" s="141"/>
    </row>
    <row r="62" s="1" customFormat="1" spans="1:9">
      <c r="A62" s="30" t="s">
        <v>26</v>
      </c>
      <c r="B62" s="59">
        <v>557800</v>
      </c>
      <c r="C62" s="59" t="s">
        <v>5598</v>
      </c>
      <c r="D62" s="60">
        <v>1496094</v>
      </c>
      <c r="E62" s="61">
        <v>43598</v>
      </c>
      <c r="F62" s="62">
        <v>43601</v>
      </c>
      <c r="G62" s="63" t="s">
        <v>28</v>
      </c>
      <c r="H62" s="64">
        <v>9000</v>
      </c>
      <c r="I62" s="141"/>
    </row>
    <row r="63" s="1" customFormat="1" spans="1:9">
      <c r="A63" s="30" t="s">
        <v>26</v>
      </c>
      <c r="B63" s="30">
        <v>557801</v>
      </c>
      <c r="C63" s="30" t="s">
        <v>5599</v>
      </c>
      <c r="D63" s="31">
        <v>1488183</v>
      </c>
      <c r="E63" s="32">
        <v>43598</v>
      </c>
      <c r="F63" s="33">
        <v>43601</v>
      </c>
      <c r="G63" s="34" t="s">
        <v>28</v>
      </c>
      <c r="H63" s="35">
        <v>9000</v>
      </c>
      <c r="I63" s="141"/>
    </row>
    <row r="64" s="1" customFormat="1" spans="1:9">
      <c r="A64" s="30" t="s">
        <v>26</v>
      </c>
      <c r="B64" s="30">
        <v>557802</v>
      </c>
      <c r="C64" s="30" t="s">
        <v>5600</v>
      </c>
      <c r="D64" s="31">
        <v>1471886</v>
      </c>
      <c r="E64" s="32">
        <v>43599</v>
      </c>
      <c r="F64" s="33">
        <v>43601</v>
      </c>
      <c r="G64" s="34" t="s">
        <v>28</v>
      </c>
      <c r="H64" s="35">
        <v>6000</v>
      </c>
      <c r="I64" s="141"/>
    </row>
    <row r="65" s="1" customFormat="1" spans="1:9">
      <c r="A65" s="30" t="s">
        <v>26</v>
      </c>
      <c r="B65" s="30">
        <v>557803</v>
      </c>
      <c r="C65" s="30" t="s">
        <v>5601</v>
      </c>
      <c r="D65" s="31">
        <v>1467049</v>
      </c>
      <c r="E65" s="32">
        <v>43599</v>
      </c>
      <c r="F65" s="33">
        <v>43601</v>
      </c>
      <c r="G65" s="34" t="s">
        <v>28</v>
      </c>
      <c r="H65" s="35">
        <v>6000</v>
      </c>
      <c r="I65" s="141"/>
    </row>
    <row r="66" s="1" customFormat="1" spans="1:9">
      <c r="A66" s="30" t="s">
        <v>26</v>
      </c>
      <c r="B66" s="51">
        <v>558034</v>
      </c>
      <c r="C66" s="51" t="s">
        <v>5602</v>
      </c>
      <c r="D66" s="52">
        <v>1470727</v>
      </c>
      <c r="E66" s="53">
        <v>43600</v>
      </c>
      <c r="F66" s="54">
        <v>43602</v>
      </c>
      <c r="G66" s="55" t="s">
        <v>28</v>
      </c>
      <c r="H66" s="56">
        <v>6000</v>
      </c>
      <c r="I66" s="141"/>
    </row>
    <row r="67" s="1" customFormat="1" spans="1:9">
      <c r="A67" s="30" t="s">
        <v>26</v>
      </c>
      <c r="B67" s="51">
        <v>558038</v>
      </c>
      <c r="C67" s="51" t="s">
        <v>5603</v>
      </c>
      <c r="D67" s="52">
        <v>1470727</v>
      </c>
      <c r="E67" s="53">
        <v>43600</v>
      </c>
      <c r="F67" s="54">
        <v>43602</v>
      </c>
      <c r="G67" s="55" t="s">
        <v>28</v>
      </c>
      <c r="H67" s="56">
        <v>6000</v>
      </c>
      <c r="I67" s="141"/>
    </row>
    <row r="68" s="1" customFormat="1" spans="1:9">
      <c r="A68" s="30" t="s">
        <v>26</v>
      </c>
      <c r="B68" s="30">
        <v>558044</v>
      </c>
      <c r="C68" s="30" t="s">
        <v>5604</v>
      </c>
      <c r="D68" s="31">
        <v>1490433</v>
      </c>
      <c r="E68" s="32">
        <v>43598</v>
      </c>
      <c r="F68" s="33">
        <v>43602</v>
      </c>
      <c r="G68" s="34" t="s">
        <v>28</v>
      </c>
      <c r="H68" s="35">
        <v>12000</v>
      </c>
      <c r="I68" s="141"/>
    </row>
    <row r="69" s="1" customFormat="1" spans="1:9">
      <c r="A69" s="30" t="s">
        <v>26</v>
      </c>
      <c r="B69" s="59">
        <v>558045</v>
      </c>
      <c r="C69" s="59" t="s">
        <v>5605</v>
      </c>
      <c r="D69" s="60">
        <v>1461688</v>
      </c>
      <c r="E69" s="61">
        <v>43598</v>
      </c>
      <c r="F69" s="62">
        <v>43602</v>
      </c>
      <c r="G69" s="63" t="s">
        <v>28</v>
      </c>
      <c r="H69" s="64">
        <v>12000</v>
      </c>
      <c r="I69" s="141"/>
    </row>
    <row r="70" s="1" customFormat="1" spans="1:9">
      <c r="A70" s="30" t="s">
        <v>26</v>
      </c>
      <c r="B70" s="59">
        <v>558047</v>
      </c>
      <c r="C70" s="59" t="s">
        <v>5606</v>
      </c>
      <c r="D70" s="60">
        <v>1461688</v>
      </c>
      <c r="E70" s="61">
        <v>43598</v>
      </c>
      <c r="F70" s="62">
        <v>43602</v>
      </c>
      <c r="G70" s="63" t="s">
        <v>28</v>
      </c>
      <c r="H70" s="64">
        <v>12000</v>
      </c>
      <c r="I70" s="141"/>
    </row>
    <row r="71" s="1" customFormat="1" spans="1:9">
      <c r="A71" s="30" t="s">
        <v>26</v>
      </c>
      <c r="B71" s="30">
        <v>558269</v>
      </c>
      <c r="C71" s="30" t="s">
        <v>5607</v>
      </c>
      <c r="D71" s="31">
        <v>1497261</v>
      </c>
      <c r="E71" s="32">
        <v>43601</v>
      </c>
      <c r="F71" s="33">
        <v>43603</v>
      </c>
      <c r="G71" s="34" t="s">
        <v>28</v>
      </c>
      <c r="H71" s="35">
        <v>12000</v>
      </c>
      <c r="I71" s="141"/>
    </row>
    <row r="72" s="1" customFormat="1" spans="1:9">
      <c r="A72" s="30" t="s">
        <v>26</v>
      </c>
      <c r="B72" s="30">
        <v>558463</v>
      </c>
      <c r="C72" s="30" t="s">
        <v>5608</v>
      </c>
      <c r="D72" s="31">
        <v>1490505</v>
      </c>
      <c r="E72" s="32">
        <v>43599</v>
      </c>
      <c r="F72" s="33">
        <v>43604</v>
      </c>
      <c r="G72" s="34" t="s">
        <v>28</v>
      </c>
      <c r="H72" s="35">
        <v>15000</v>
      </c>
      <c r="I72" s="141"/>
    </row>
    <row r="73" s="1" customFormat="1" spans="1:9">
      <c r="A73" s="30" t="s">
        <v>26</v>
      </c>
      <c r="B73" s="30">
        <v>558464</v>
      </c>
      <c r="C73" s="30" t="s">
        <v>5609</v>
      </c>
      <c r="D73" s="31">
        <v>1490504</v>
      </c>
      <c r="E73" s="32">
        <v>43599</v>
      </c>
      <c r="F73" s="33">
        <v>43604</v>
      </c>
      <c r="G73" s="34" t="s">
        <v>28</v>
      </c>
      <c r="H73" s="35">
        <v>15000</v>
      </c>
      <c r="I73" s="141"/>
    </row>
    <row r="74" s="1" customFormat="1" spans="1:9">
      <c r="A74" s="30" t="s">
        <v>26</v>
      </c>
      <c r="B74" s="30">
        <v>558465</v>
      </c>
      <c r="C74" s="30" t="s">
        <v>5610</v>
      </c>
      <c r="D74" s="31">
        <v>1505776</v>
      </c>
      <c r="E74" s="32">
        <v>43603</v>
      </c>
      <c r="F74" s="33">
        <v>43604</v>
      </c>
      <c r="G74" s="34" t="s">
        <v>28</v>
      </c>
      <c r="H74" s="35">
        <v>3000</v>
      </c>
      <c r="I74" s="141"/>
    </row>
    <row r="75" s="1" customFormat="1" spans="1:9">
      <c r="A75" s="30" t="s">
        <v>26</v>
      </c>
      <c r="B75" s="30">
        <v>558466</v>
      </c>
      <c r="C75" s="30" t="s">
        <v>5611</v>
      </c>
      <c r="D75" s="31">
        <v>1474095</v>
      </c>
      <c r="E75" s="32">
        <v>43602</v>
      </c>
      <c r="F75" s="33">
        <v>43604</v>
      </c>
      <c r="G75" s="34" t="s">
        <v>28</v>
      </c>
      <c r="H75" s="35">
        <v>6000</v>
      </c>
      <c r="I75" s="141"/>
    </row>
    <row r="76" s="1" customFormat="1" spans="1:9">
      <c r="A76" s="30" t="s">
        <v>26</v>
      </c>
      <c r="B76" s="30">
        <v>558467</v>
      </c>
      <c r="C76" s="30" t="s">
        <v>5612</v>
      </c>
      <c r="D76" s="31">
        <v>1474097</v>
      </c>
      <c r="E76" s="32">
        <v>43602</v>
      </c>
      <c r="F76" s="33">
        <v>43604</v>
      </c>
      <c r="G76" s="34" t="s">
        <v>28</v>
      </c>
      <c r="H76" s="35">
        <v>6000</v>
      </c>
      <c r="I76" s="141"/>
    </row>
    <row r="77" s="1" customFormat="1" spans="1:9">
      <c r="A77" s="30" t="s">
        <v>26</v>
      </c>
      <c r="B77" s="30">
        <v>558468</v>
      </c>
      <c r="C77" s="30" t="s">
        <v>5613</v>
      </c>
      <c r="D77" s="31">
        <v>1474092</v>
      </c>
      <c r="E77" s="32">
        <v>43602</v>
      </c>
      <c r="F77" s="33">
        <v>43604</v>
      </c>
      <c r="G77" s="34" t="s">
        <v>28</v>
      </c>
      <c r="H77" s="35">
        <v>6000</v>
      </c>
      <c r="I77" s="141"/>
    </row>
    <row r="78" s="1" customFormat="1" spans="1:9">
      <c r="A78" s="30" t="s">
        <v>26</v>
      </c>
      <c r="B78" s="30">
        <v>558469</v>
      </c>
      <c r="C78" s="30" t="s">
        <v>5614</v>
      </c>
      <c r="D78" s="31">
        <v>1474094</v>
      </c>
      <c r="E78" s="32">
        <v>43602</v>
      </c>
      <c r="F78" s="33">
        <v>43604</v>
      </c>
      <c r="G78" s="34" t="s">
        <v>28</v>
      </c>
      <c r="H78" s="35">
        <v>6000</v>
      </c>
      <c r="I78" s="141"/>
    </row>
    <row r="79" s="1" customFormat="1" spans="1:9">
      <c r="A79" s="30" t="s">
        <v>26</v>
      </c>
      <c r="B79" s="30">
        <v>558470</v>
      </c>
      <c r="C79" s="30" t="s">
        <v>3177</v>
      </c>
      <c r="D79" s="31">
        <v>1474066</v>
      </c>
      <c r="E79" s="32">
        <v>43602</v>
      </c>
      <c r="F79" s="33">
        <v>43604</v>
      </c>
      <c r="G79" s="34" t="s">
        <v>28</v>
      </c>
      <c r="H79" s="35">
        <v>6000</v>
      </c>
      <c r="I79" s="141"/>
    </row>
    <row r="80" s="1" customFormat="1" spans="1:9">
      <c r="A80" s="30" t="s">
        <v>26</v>
      </c>
      <c r="B80" s="30">
        <v>558471</v>
      </c>
      <c r="C80" s="30" t="s">
        <v>5615</v>
      </c>
      <c r="D80" s="31">
        <v>1501329</v>
      </c>
      <c r="E80" s="32">
        <v>43602</v>
      </c>
      <c r="F80" s="33">
        <v>43604</v>
      </c>
      <c r="G80" s="34" t="s">
        <v>28</v>
      </c>
      <c r="H80" s="35">
        <v>6000</v>
      </c>
      <c r="I80" s="141"/>
    </row>
    <row r="81" s="1" customFormat="1" spans="1:9">
      <c r="A81" s="30" t="s">
        <v>26</v>
      </c>
      <c r="B81" s="30">
        <v>558736</v>
      </c>
      <c r="C81" s="30" t="s">
        <v>1827</v>
      </c>
      <c r="D81" s="31">
        <v>1473972</v>
      </c>
      <c r="E81" s="32">
        <v>43603</v>
      </c>
      <c r="F81" s="33">
        <v>43605</v>
      </c>
      <c r="G81" s="34" t="s">
        <v>28</v>
      </c>
      <c r="H81" s="35">
        <v>6000</v>
      </c>
      <c r="I81" s="141"/>
    </row>
    <row r="82" s="1" customFormat="1" spans="1:9">
      <c r="A82" s="30" t="s">
        <v>26</v>
      </c>
      <c r="B82" s="30">
        <v>558969</v>
      </c>
      <c r="C82" s="30" t="s">
        <v>5616</v>
      </c>
      <c r="D82" s="31">
        <v>1500894</v>
      </c>
      <c r="E82" s="32">
        <v>43604</v>
      </c>
      <c r="F82" s="33">
        <v>43605</v>
      </c>
      <c r="G82" s="34" t="s">
        <v>28</v>
      </c>
      <c r="H82" s="35">
        <v>6000</v>
      </c>
      <c r="I82" s="141"/>
    </row>
    <row r="83" s="1" customFormat="1" spans="1:9">
      <c r="A83" s="30" t="s">
        <v>26</v>
      </c>
      <c r="B83" s="30">
        <v>558971</v>
      </c>
      <c r="C83" s="30" t="s">
        <v>5617</v>
      </c>
      <c r="D83" s="31">
        <v>1500892</v>
      </c>
      <c r="E83" s="32">
        <v>43604</v>
      </c>
      <c r="F83" s="33">
        <v>43605</v>
      </c>
      <c r="G83" s="34" t="s">
        <v>28</v>
      </c>
      <c r="H83" s="35">
        <v>6000</v>
      </c>
      <c r="I83" s="141"/>
    </row>
    <row r="84" s="1" customFormat="1" spans="1:9">
      <c r="A84" s="30" t="s">
        <v>26</v>
      </c>
      <c r="B84" s="30">
        <v>558973</v>
      </c>
      <c r="C84" s="30" t="s">
        <v>5618</v>
      </c>
      <c r="D84" s="31">
        <v>1496287</v>
      </c>
      <c r="E84" s="32">
        <v>43604</v>
      </c>
      <c r="F84" s="33">
        <v>43606</v>
      </c>
      <c r="G84" s="34" t="s">
        <v>28</v>
      </c>
      <c r="H84" s="35">
        <v>6000</v>
      </c>
      <c r="I84" s="141"/>
    </row>
    <row r="85" s="1" customFormat="1" spans="1:9">
      <c r="A85" s="30" t="s">
        <v>26</v>
      </c>
      <c r="B85" s="30">
        <v>558974</v>
      </c>
      <c r="C85" s="30" t="s">
        <v>5619</v>
      </c>
      <c r="D85" s="31">
        <v>1496274</v>
      </c>
      <c r="E85" s="32">
        <v>43604</v>
      </c>
      <c r="F85" s="33">
        <v>43606</v>
      </c>
      <c r="G85" s="34" t="s">
        <v>28</v>
      </c>
      <c r="H85" s="35">
        <v>6000</v>
      </c>
      <c r="I85" s="141"/>
    </row>
    <row r="86" s="1" customFormat="1" spans="1:9">
      <c r="A86" s="30" t="s">
        <v>26</v>
      </c>
      <c r="B86" s="30">
        <v>558977</v>
      </c>
      <c r="C86" s="30" t="s">
        <v>5620</v>
      </c>
      <c r="D86" s="31">
        <v>1494241</v>
      </c>
      <c r="E86" s="32">
        <v>43602</v>
      </c>
      <c r="F86" s="33">
        <v>43606</v>
      </c>
      <c r="G86" s="34" t="s">
        <v>28</v>
      </c>
      <c r="H86" s="35">
        <v>12000</v>
      </c>
      <c r="I86" s="141"/>
    </row>
    <row r="87" s="1" customFormat="1" spans="1:9">
      <c r="A87" s="30" t="s">
        <v>26</v>
      </c>
      <c r="B87" s="30">
        <v>559175</v>
      </c>
      <c r="C87" s="30" t="s">
        <v>1891</v>
      </c>
      <c r="D87" s="31">
        <v>1477188</v>
      </c>
      <c r="E87" s="32">
        <v>43605</v>
      </c>
      <c r="F87" s="33">
        <v>43607</v>
      </c>
      <c r="G87" s="34" t="s">
        <v>28</v>
      </c>
      <c r="H87" s="35">
        <v>6000</v>
      </c>
      <c r="I87" s="141"/>
    </row>
    <row r="88" s="1" customFormat="1" spans="1:9">
      <c r="A88" s="30" t="s">
        <v>26</v>
      </c>
      <c r="B88" s="30">
        <v>559178</v>
      </c>
      <c r="C88" s="30" t="s">
        <v>5621</v>
      </c>
      <c r="D88" s="31">
        <v>1507016</v>
      </c>
      <c r="E88" s="32">
        <v>43605</v>
      </c>
      <c r="F88" s="33">
        <v>43607</v>
      </c>
      <c r="G88" s="34" t="s">
        <v>28</v>
      </c>
      <c r="H88" s="35">
        <v>6000</v>
      </c>
      <c r="I88" s="141"/>
    </row>
    <row r="89" s="1" customFormat="1" spans="1:9">
      <c r="A89" s="30" t="s">
        <v>26</v>
      </c>
      <c r="B89" s="30">
        <v>559181</v>
      </c>
      <c r="C89" s="30" t="s">
        <v>5615</v>
      </c>
      <c r="D89" s="31">
        <v>1502240</v>
      </c>
      <c r="E89" s="32">
        <v>43604</v>
      </c>
      <c r="F89" s="33">
        <v>43607</v>
      </c>
      <c r="G89" s="34" t="s">
        <v>28</v>
      </c>
      <c r="H89" s="35">
        <v>9000</v>
      </c>
      <c r="I89" s="141"/>
    </row>
    <row r="90" s="1" customFormat="1" spans="1:9">
      <c r="A90" s="30" t="s">
        <v>26</v>
      </c>
      <c r="B90" s="51">
        <v>559549</v>
      </c>
      <c r="C90" s="51" t="s">
        <v>5622</v>
      </c>
      <c r="D90" s="52">
        <v>1502981</v>
      </c>
      <c r="E90" s="53">
        <v>43607</v>
      </c>
      <c r="F90" s="54">
        <v>43608</v>
      </c>
      <c r="G90" s="55" t="s">
        <v>28</v>
      </c>
      <c r="H90" s="56">
        <v>3000</v>
      </c>
      <c r="I90" s="141"/>
    </row>
    <row r="91" s="1" customFormat="1" spans="1:9">
      <c r="A91" s="30" t="s">
        <v>26</v>
      </c>
      <c r="B91" s="51">
        <v>559550</v>
      </c>
      <c r="C91" s="51" t="s">
        <v>5623</v>
      </c>
      <c r="D91" s="52">
        <v>1502981</v>
      </c>
      <c r="E91" s="53">
        <v>43607</v>
      </c>
      <c r="F91" s="54">
        <v>43608</v>
      </c>
      <c r="G91" s="55" t="s">
        <v>28</v>
      </c>
      <c r="H91" s="56">
        <v>3000</v>
      </c>
      <c r="I91" s="141"/>
    </row>
    <row r="92" s="1" customFormat="1" spans="1:9">
      <c r="A92" s="30" t="s">
        <v>26</v>
      </c>
      <c r="B92" s="51">
        <v>559551</v>
      </c>
      <c r="C92" s="51" t="s">
        <v>5624</v>
      </c>
      <c r="D92" s="52">
        <v>1502981</v>
      </c>
      <c r="E92" s="53">
        <v>43607</v>
      </c>
      <c r="F92" s="54">
        <v>43608</v>
      </c>
      <c r="G92" s="55" t="s">
        <v>28</v>
      </c>
      <c r="H92" s="56">
        <v>3000</v>
      </c>
      <c r="I92" s="141"/>
    </row>
    <row r="93" s="1" customFormat="1" spans="1:9">
      <c r="A93" s="30" t="s">
        <v>26</v>
      </c>
      <c r="B93" s="51">
        <v>559552</v>
      </c>
      <c r="C93" s="51" t="s">
        <v>5625</v>
      </c>
      <c r="D93" s="52">
        <v>1502981</v>
      </c>
      <c r="E93" s="53">
        <v>43607</v>
      </c>
      <c r="F93" s="54">
        <v>43608</v>
      </c>
      <c r="G93" s="55" t="s">
        <v>28</v>
      </c>
      <c r="H93" s="56">
        <v>3000</v>
      </c>
      <c r="I93" s="141"/>
    </row>
    <row r="94" s="1" customFormat="1" spans="1:9">
      <c r="A94" s="30" t="s">
        <v>26</v>
      </c>
      <c r="B94" s="50">
        <v>559553</v>
      </c>
      <c r="C94" s="50" t="s">
        <v>5626</v>
      </c>
      <c r="D94" s="275">
        <v>1497884</v>
      </c>
      <c r="E94" s="276">
        <v>43606</v>
      </c>
      <c r="F94" s="277">
        <v>43608</v>
      </c>
      <c r="G94" s="278" t="s">
        <v>28</v>
      </c>
      <c r="H94" s="279">
        <v>6000</v>
      </c>
      <c r="I94" s="141"/>
    </row>
    <row r="95" s="1" customFormat="1" spans="1:9">
      <c r="A95" s="30" t="s">
        <v>26</v>
      </c>
      <c r="B95" s="50">
        <v>559554</v>
      </c>
      <c r="C95" s="50" t="s">
        <v>5627</v>
      </c>
      <c r="D95" s="275">
        <v>1497884</v>
      </c>
      <c r="E95" s="276">
        <v>43606</v>
      </c>
      <c r="F95" s="277">
        <v>43608</v>
      </c>
      <c r="G95" s="278" t="s">
        <v>28</v>
      </c>
      <c r="H95" s="279">
        <v>6000</v>
      </c>
      <c r="I95" s="141"/>
    </row>
    <row r="96" s="1" customFormat="1" spans="1:9">
      <c r="A96" s="30" t="s">
        <v>26</v>
      </c>
      <c r="B96" s="30">
        <v>559555</v>
      </c>
      <c r="C96" s="30" t="s">
        <v>5628</v>
      </c>
      <c r="D96" s="31">
        <v>1505693</v>
      </c>
      <c r="E96" s="32">
        <v>43604</v>
      </c>
      <c r="F96" s="33">
        <v>43608</v>
      </c>
      <c r="G96" s="34" t="s">
        <v>28</v>
      </c>
      <c r="H96" s="35">
        <v>12000</v>
      </c>
      <c r="I96" s="141"/>
    </row>
    <row r="97" s="1" customFormat="1" spans="1:9">
      <c r="A97" s="30" t="s">
        <v>26</v>
      </c>
      <c r="B97" s="58">
        <v>559556</v>
      </c>
      <c r="C97" s="58" t="s">
        <v>5629</v>
      </c>
      <c r="D97" s="280">
        <v>1507594</v>
      </c>
      <c r="E97" s="281">
        <v>43605</v>
      </c>
      <c r="F97" s="282">
        <v>43608</v>
      </c>
      <c r="G97" s="283" t="s">
        <v>28</v>
      </c>
      <c r="H97" s="284">
        <v>9000</v>
      </c>
      <c r="I97" s="141"/>
    </row>
    <row r="98" s="1" customFormat="1" spans="1:9">
      <c r="A98" s="30" t="s">
        <v>26</v>
      </c>
      <c r="B98" s="58">
        <v>559557</v>
      </c>
      <c r="C98" s="58" t="s">
        <v>5630</v>
      </c>
      <c r="D98" s="280">
        <v>1507594</v>
      </c>
      <c r="E98" s="281">
        <v>43605</v>
      </c>
      <c r="F98" s="282">
        <v>43608</v>
      </c>
      <c r="G98" s="283" t="s">
        <v>28</v>
      </c>
      <c r="H98" s="284">
        <v>9000</v>
      </c>
      <c r="I98" s="141"/>
    </row>
    <row r="99" s="1" customFormat="1" spans="1:9">
      <c r="A99" s="30"/>
      <c r="B99" s="273"/>
      <c r="C99" s="66"/>
      <c r="D99" s="31"/>
      <c r="E99" s="32"/>
      <c r="F99" s="33"/>
      <c r="G99" s="68"/>
      <c r="H99" s="35"/>
      <c r="I99" s="141"/>
    </row>
    <row r="100" s="1" customFormat="1" ht="12" customHeight="1" spans="1:9">
      <c r="A100" s="153" t="s">
        <v>5142</v>
      </c>
      <c r="B100" s="154"/>
      <c r="C100" s="155"/>
      <c r="D100" s="156"/>
      <c r="E100" s="157"/>
      <c r="F100" s="158"/>
      <c r="G100" s="159"/>
      <c r="H100" s="158"/>
      <c r="I100" s="141"/>
    </row>
    <row r="101" s="1" customFormat="1" ht="17.4" customHeight="1" spans="1:9">
      <c r="A101" s="164" t="s">
        <v>5631</v>
      </c>
      <c r="B101" s="86"/>
      <c r="C101" s="87"/>
      <c r="D101" s="81"/>
      <c r="E101" s="161"/>
      <c r="F101" s="83"/>
      <c r="G101" s="162" t="s">
        <v>80</v>
      </c>
      <c r="H101" s="163">
        <f>SUM(H23:H100)</f>
        <v>631500</v>
      </c>
      <c r="I101" s="170" t="s">
        <v>5632</v>
      </c>
    </row>
    <row r="102" s="1" customFormat="1" ht="17.4" customHeight="1" spans="1:9">
      <c r="A102" s="285"/>
      <c r="B102" s="86"/>
      <c r="C102" s="87"/>
      <c r="D102" s="81"/>
      <c r="E102" s="161"/>
      <c r="F102" s="83"/>
      <c r="G102" s="274"/>
      <c r="H102" s="83"/>
      <c r="I102" s="141"/>
    </row>
    <row r="103" s="1" customFormat="1" ht="16.2" customHeight="1" spans="1:9">
      <c r="A103" s="171" t="s">
        <v>5444</v>
      </c>
      <c r="B103" s="172"/>
      <c r="C103" s="160"/>
      <c r="D103" s="160"/>
      <c r="E103" s="160"/>
      <c r="F103" s="173"/>
      <c r="G103" s="160"/>
      <c r="H103" s="160"/>
      <c r="I103" s="141"/>
    </row>
    <row r="104" ht="12" customHeight="1" spans="1:8">
      <c r="A104" s="174" t="s">
        <v>423</v>
      </c>
      <c r="B104" s="90"/>
      <c r="C104" s="175" t="s">
        <v>424</v>
      </c>
      <c r="D104" s="175" t="s">
        <v>424</v>
      </c>
      <c r="E104" s="175" t="s">
        <v>424</v>
      </c>
      <c r="F104" s="175" t="s">
        <v>424</v>
      </c>
      <c r="G104" s="175" t="s">
        <v>424</v>
      </c>
      <c r="H104" s="176" t="s">
        <v>5146</v>
      </c>
    </row>
    <row r="105" ht="12" customHeight="1" spans="1:8">
      <c r="A105" s="177" t="s">
        <v>5445</v>
      </c>
      <c r="B105" s="177"/>
      <c r="C105" s="178" t="s">
        <v>5446</v>
      </c>
      <c r="D105" s="179" t="s">
        <v>85</v>
      </c>
      <c r="E105" s="179" t="s">
        <v>86</v>
      </c>
      <c r="F105" s="179" t="s">
        <v>5447</v>
      </c>
      <c r="G105" s="179" t="s">
        <v>5448</v>
      </c>
      <c r="H105" s="180" t="s">
        <v>5147</v>
      </c>
    </row>
    <row r="106" ht="13.5" spans="1:8">
      <c r="A106" s="181">
        <f>H101</f>
        <v>631500</v>
      </c>
      <c r="B106" s="93"/>
      <c r="C106" s="181">
        <v>1319000</v>
      </c>
      <c r="D106" s="181">
        <v>0</v>
      </c>
      <c r="E106" s="181">
        <v>0</v>
      </c>
      <c r="F106" s="181">
        <v>0</v>
      </c>
      <c r="G106" s="181">
        <v>0</v>
      </c>
      <c r="H106" s="182">
        <f>SUM(A106:G106)</f>
        <v>1950500</v>
      </c>
    </row>
    <row r="107" ht="13.5"/>
    <row r="108" ht="18" customHeight="1"/>
    <row r="110" spans="1:2">
      <c r="A110" s="96"/>
      <c r="B110" s="96"/>
    </row>
    <row r="111" ht="15.75" spans="1:1">
      <c r="A111" s="183" t="s">
        <v>1157</v>
      </c>
    </row>
    <row r="112" spans="3:4">
      <c r="C112" s="184"/>
      <c r="D112" s="184"/>
    </row>
    <row r="113" ht="15.75" spans="3:3">
      <c r="C113" s="185" t="s">
        <v>1158</v>
      </c>
    </row>
    <row r="114" spans="3:3">
      <c r="C114" s="186" t="s">
        <v>1207</v>
      </c>
    </row>
    <row r="115" spans="3:4">
      <c r="C115" s="187" t="s">
        <v>1160</v>
      </c>
      <c r="D115" s="172"/>
    </row>
  </sheetData>
  <mergeCells count="1">
    <mergeCell ref="G7:H7"/>
  </mergeCells>
  <hyperlinks>
    <hyperlink ref="C15" r:id="rId4" display="pongsura.pattaramahasaed@ihg.com"/>
    <hyperlink ref="C114" r:id="rId5" display="E: pongsura.pattaramahasaed@ihg.com"/>
    <hyperlink ref="C11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opLeftCell="C22" workbookViewId="0">
      <selection activeCell="J48" sqref="J4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8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00"/>
    </row>
    <row r="5" spans="1:8">
      <c r="A5" s="2"/>
      <c r="B5" s="2"/>
      <c r="C5" s="2"/>
      <c r="D5" s="2"/>
      <c r="E5" s="2"/>
      <c r="F5" s="2"/>
      <c r="H5" s="101"/>
    </row>
    <row r="6" spans="1:8">
      <c r="A6" s="2"/>
      <c r="B6" s="2"/>
      <c r="C6" s="2"/>
      <c r="D6" s="2"/>
      <c r="E6" s="2"/>
      <c r="F6" s="2"/>
      <c r="H6" s="101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43621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04" t="s">
        <v>9</v>
      </c>
      <c r="D12" s="12"/>
      <c r="E12" s="10"/>
      <c r="F12" s="2"/>
    </row>
    <row r="13" spans="1:6">
      <c r="A13" s="4" t="s">
        <v>10</v>
      </c>
      <c r="B13" s="4"/>
      <c r="C13" s="70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02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</row>
    <row r="23" s="1" customFormat="1" spans="1:9">
      <c r="A23" s="30" t="s">
        <v>26</v>
      </c>
      <c r="B23" s="51">
        <v>559778</v>
      </c>
      <c r="C23" s="51" t="s">
        <v>5633</v>
      </c>
      <c r="D23" s="52">
        <v>1508421</v>
      </c>
      <c r="E23" s="53">
        <v>43607</v>
      </c>
      <c r="F23" s="54">
        <v>43609</v>
      </c>
      <c r="G23" s="55" t="s">
        <v>28</v>
      </c>
      <c r="H23" s="56">
        <v>6000</v>
      </c>
      <c r="I23" s="141"/>
    </row>
    <row r="24" s="1" customFormat="1" spans="1:9">
      <c r="A24" s="30" t="s">
        <v>26</v>
      </c>
      <c r="B24" s="51">
        <v>559779</v>
      </c>
      <c r="C24" s="51" t="s">
        <v>5634</v>
      </c>
      <c r="D24" s="52">
        <v>1508421</v>
      </c>
      <c r="E24" s="53">
        <v>43607</v>
      </c>
      <c r="F24" s="54">
        <v>43609</v>
      </c>
      <c r="G24" s="55" t="s">
        <v>28</v>
      </c>
      <c r="H24" s="56">
        <v>6000</v>
      </c>
      <c r="I24" s="141"/>
    </row>
    <row r="25" s="1" customFormat="1" spans="1:9">
      <c r="A25" s="30" t="s">
        <v>26</v>
      </c>
      <c r="B25" s="59">
        <v>559782</v>
      </c>
      <c r="C25" s="59" t="s">
        <v>1455</v>
      </c>
      <c r="D25" s="60">
        <v>1498272</v>
      </c>
      <c r="E25" s="61">
        <v>43607</v>
      </c>
      <c r="F25" s="62">
        <v>43609</v>
      </c>
      <c r="G25" s="63" t="s">
        <v>28</v>
      </c>
      <c r="H25" s="64">
        <v>6000</v>
      </c>
      <c r="I25" s="141"/>
    </row>
    <row r="26" s="1" customFormat="1" spans="1:9">
      <c r="A26" s="30" t="s">
        <v>26</v>
      </c>
      <c r="B26" s="59">
        <v>559783</v>
      </c>
      <c r="C26" s="59" t="s">
        <v>147</v>
      </c>
      <c r="D26" s="60">
        <v>1498272</v>
      </c>
      <c r="E26" s="61">
        <v>43607</v>
      </c>
      <c r="F26" s="62">
        <v>43609</v>
      </c>
      <c r="G26" s="63" t="s">
        <v>28</v>
      </c>
      <c r="H26" s="64">
        <v>6000</v>
      </c>
      <c r="I26" s="141"/>
    </row>
    <row r="27" s="1" customFormat="1" spans="1:9">
      <c r="A27" s="30" t="s">
        <v>26</v>
      </c>
      <c r="B27" s="30">
        <v>559941</v>
      </c>
      <c r="C27" s="30" t="s">
        <v>5635</v>
      </c>
      <c r="D27" s="31">
        <v>1506322</v>
      </c>
      <c r="E27" s="32">
        <v>43605</v>
      </c>
      <c r="F27" s="33">
        <v>43610</v>
      </c>
      <c r="G27" s="34" t="s">
        <v>28</v>
      </c>
      <c r="H27" s="35">
        <v>15000</v>
      </c>
      <c r="I27" s="141"/>
    </row>
    <row r="28" s="1" customFormat="1" spans="1:9">
      <c r="A28" s="30" t="s">
        <v>26</v>
      </c>
      <c r="B28" s="30">
        <v>559942</v>
      </c>
      <c r="C28" s="30" t="s">
        <v>5636</v>
      </c>
      <c r="D28" s="31">
        <v>1508366</v>
      </c>
      <c r="E28" s="32">
        <v>43609</v>
      </c>
      <c r="F28" s="33">
        <v>43610</v>
      </c>
      <c r="G28" s="34" t="s">
        <v>28</v>
      </c>
      <c r="H28" s="35">
        <v>3000</v>
      </c>
      <c r="I28" s="141"/>
    </row>
    <row r="29" s="1" customFormat="1" spans="1:9">
      <c r="A29" s="30" t="s">
        <v>26</v>
      </c>
      <c r="B29" s="30">
        <v>559943</v>
      </c>
      <c r="C29" s="30" t="s">
        <v>5637</v>
      </c>
      <c r="D29" s="31">
        <v>1508909</v>
      </c>
      <c r="E29" s="32">
        <v>43608</v>
      </c>
      <c r="F29" s="33">
        <v>43610</v>
      </c>
      <c r="G29" s="34" t="s">
        <v>28</v>
      </c>
      <c r="H29" s="35">
        <v>6000</v>
      </c>
      <c r="I29" s="141"/>
    </row>
    <row r="30" s="1" customFormat="1" spans="1:9">
      <c r="A30" s="30" t="s">
        <v>26</v>
      </c>
      <c r="B30" s="30">
        <v>559944</v>
      </c>
      <c r="C30" s="30" t="s">
        <v>5638</v>
      </c>
      <c r="D30" s="31">
        <v>1508695</v>
      </c>
      <c r="E30" s="32">
        <v>43608</v>
      </c>
      <c r="F30" s="33">
        <v>43610</v>
      </c>
      <c r="G30" s="34" t="s">
        <v>28</v>
      </c>
      <c r="H30" s="35">
        <v>6000</v>
      </c>
      <c r="I30" s="141"/>
    </row>
    <row r="31" s="1" customFormat="1" spans="1:9">
      <c r="A31" s="30" t="s">
        <v>26</v>
      </c>
      <c r="B31" s="51">
        <v>560131</v>
      </c>
      <c r="C31" s="51" t="s">
        <v>2819</v>
      </c>
      <c r="D31" s="52">
        <v>1497177</v>
      </c>
      <c r="E31" s="53">
        <v>43610</v>
      </c>
      <c r="F31" s="54">
        <v>43611</v>
      </c>
      <c r="G31" s="55" t="s">
        <v>28</v>
      </c>
      <c r="H31" s="56">
        <v>3000</v>
      </c>
      <c r="I31" s="141"/>
    </row>
    <row r="32" s="1" customFormat="1" spans="1:9">
      <c r="A32" s="30" t="s">
        <v>26</v>
      </c>
      <c r="B32" s="51">
        <v>560132</v>
      </c>
      <c r="C32" s="51" t="s">
        <v>3145</v>
      </c>
      <c r="D32" s="52">
        <v>1497177</v>
      </c>
      <c r="E32" s="53">
        <v>43610</v>
      </c>
      <c r="F32" s="54">
        <v>43611</v>
      </c>
      <c r="G32" s="55" t="s">
        <v>28</v>
      </c>
      <c r="H32" s="56">
        <v>3000</v>
      </c>
      <c r="I32" s="141"/>
    </row>
    <row r="33" s="1" customFormat="1" spans="1:9">
      <c r="A33" s="30" t="s">
        <v>26</v>
      </c>
      <c r="B33" s="30">
        <v>560136</v>
      </c>
      <c r="C33" s="30" t="s">
        <v>5047</v>
      </c>
      <c r="D33" s="31">
        <v>1495939</v>
      </c>
      <c r="E33" s="32">
        <v>43607</v>
      </c>
      <c r="F33" s="33">
        <v>43611</v>
      </c>
      <c r="G33" s="34" t="s">
        <v>28</v>
      </c>
      <c r="H33" s="35">
        <v>12000</v>
      </c>
      <c r="I33" s="141"/>
    </row>
    <row r="34" s="1" customFormat="1" spans="1:9">
      <c r="A34" s="30" t="s">
        <v>26</v>
      </c>
      <c r="B34" s="30">
        <v>560138</v>
      </c>
      <c r="C34" s="30" t="s">
        <v>4196</v>
      </c>
      <c r="D34" s="31">
        <v>1499638</v>
      </c>
      <c r="E34" s="32">
        <v>43610</v>
      </c>
      <c r="F34" s="33">
        <v>43611</v>
      </c>
      <c r="G34" s="34" t="s">
        <v>28</v>
      </c>
      <c r="H34" s="35">
        <v>3000</v>
      </c>
      <c r="I34" s="141"/>
    </row>
    <row r="35" s="1" customFormat="1" spans="1:9">
      <c r="A35" s="30" t="s">
        <v>26</v>
      </c>
      <c r="B35" s="30">
        <v>560172</v>
      </c>
      <c r="C35" s="30" t="s">
        <v>5639</v>
      </c>
      <c r="D35" s="31">
        <v>1501487</v>
      </c>
      <c r="E35" s="32">
        <v>43609</v>
      </c>
      <c r="F35" s="33">
        <v>43611</v>
      </c>
      <c r="G35" s="34" t="s">
        <v>28</v>
      </c>
      <c r="H35" s="35">
        <v>6000</v>
      </c>
      <c r="I35" s="141"/>
    </row>
    <row r="36" s="1" customFormat="1" spans="1:9">
      <c r="A36" s="30" t="s">
        <v>26</v>
      </c>
      <c r="B36" s="30">
        <v>560386</v>
      </c>
      <c r="C36" s="30" t="s">
        <v>5640</v>
      </c>
      <c r="D36" s="31">
        <v>1510713</v>
      </c>
      <c r="E36" s="32">
        <v>43610</v>
      </c>
      <c r="F36" s="33">
        <v>43612</v>
      </c>
      <c r="G36" s="34" t="s">
        <v>28</v>
      </c>
      <c r="H36" s="35">
        <v>6000</v>
      </c>
      <c r="I36" s="141"/>
    </row>
    <row r="37" s="1" customFormat="1" spans="1:9">
      <c r="A37" s="30" t="s">
        <v>26</v>
      </c>
      <c r="B37" s="30">
        <v>560387</v>
      </c>
      <c r="C37" s="30" t="s">
        <v>5641</v>
      </c>
      <c r="D37" s="31">
        <v>1500992</v>
      </c>
      <c r="E37" s="32">
        <v>43610</v>
      </c>
      <c r="F37" s="33">
        <v>43612</v>
      </c>
      <c r="G37" s="34" t="s">
        <v>28</v>
      </c>
      <c r="H37" s="35">
        <v>6000</v>
      </c>
      <c r="I37" s="141"/>
    </row>
    <row r="38" s="1" customFormat="1" spans="1:9">
      <c r="A38" s="30" t="s">
        <v>26</v>
      </c>
      <c r="B38" s="30">
        <v>560393</v>
      </c>
      <c r="C38" s="30" t="s">
        <v>5642</v>
      </c>
      <c r="D38" s="31">
        <v>1487778</v>
      </c>
      <c r="E38" s="32">
        <v>43609</v>
      </c>
      <c r="F38" s="33">
        <v>43612</v>
      </c>
      <c r="G38" s="34" t="s">
        <v>28</v>
      </c>
      <c r="H38" s="35">
        <v>9000</v>
      </c>
      <c r="I38" s="141"/>
    </row>
    <row r="39" s="1" customFormat="1" spans="1:9">
      <c r="A39" s="30" t="s">
        <v>26</v>
      </c>
      <c r="B39" s="30">
        <v>560395</v>
      </c>
      <c r="C39" s="30" t="s">
        <v>5643</v>
      </c>
      <c r="D39" s="31">
        <v>1496351</v>
      </c>
      <c r="E39" s="32">
        <v>43610</v>
      </c>
      <c r="F39" s="33">
        <v>43612</v>
      </c>
      <c r="G39" s="34" t="s">
        <v>28</v>
      </c>
      <c r="H39" s="35">
        <v>6000</v>
      </c>
      <c r="I39" s="141"/>
    </row>
    <row r="40" s="1" customFormat="1" spans="1:9">
      <c r="A40" s="30" t="s">
        <v>26</v>
      </c>
      <c r="B40" s="30">
        <v>560405</v>
      </c>
      <c r="C40" s="30" t="s">
        <v>4671</v>
      </c>
      <c r="D40" s="31">
        <v>1504922</v>
      </c>
      <c r="E40" s="32">
        <v>43610</v>
      </c>
      <c r="F40" s="33">
        <v>43612</v>
      </c>
      <c r="G40" s="34" t="s">
        <v>28</v>
      </c>
      <c r="H40" s="35">
        <v>6000</v>
      </c>
      <c r="I40" s="141"/>
    </row>
    <row r="41" s="1" customFormat="1" spans="1:9">
      <c r="A41" s="30" t="s">
        <v>26</v>
      </c>
      <c r="B41" s="59">
        <v>560406</v>
      </c>
      <c r="C41" s="59" t="s">
        <v>5644</v>
      </c>
      <c r="D41" s="60">
        <v>1501722</v>
      </c>
      <c r="E41" s="61">
        <v>43609</v>
      </c>
      <c r="F41" s="62">
        <v>43612</v>
      </c>
      <c r="G41" s="63" t="s">
        <v>28</v>
      </c>
      <c r="H41" s="64">
        <v>9000</v>
      </c>
      <c r="I41" s="141"/>
    </row>
    <row r="42" s="1" customFormat="1" spans="1:9">
      <c r="A42" s="30" t="s">
        <v>26</v>
      </c>
      <c r="B42" s="59">
        <v>560407</v>
      </c>
      <c r="C42" s="59" t="s">
        <v>5645</v>
      </c>
      <c r="D42" s="60">
        <v>1501722</v>
      </c>
      <c r="E42" s="61">
        <v>43609</v>
      </c>
      <c r="F42" s="62">
        <v>43612</v>
      </c>
      <c r="G42" s="63" t="s">
        <v>28</v>
      </c>
      <c r="H42" s="64">
        <v>9000</v>
      </c>
      <c r="I42" s="141"/>
    </row>
    <row r="43" s="1" customFormat="1" spans="1:9">
      <c r="A43" s="30" t="s">
        <v>26</v>
      </c>
      <c r="B43" s="51">
        <v>560409</v>
      </c>
      <c r="C43" s="51" t="s">
        <v>5646</v>
      </c>
      <c r="D43" s="52">
        <v>1498547</v>
      </c>
      <c r="E43" s="53">
        <v>43609</v>
      </c>
      <c r="F43" s="54">
        <v>43612</v>
      </c>
      <c r="G43" s="55" t="s">
        <v>28</v>
      </c>
      <c r="H43" s="56">
        <v>9000</v>
      </c>
      <c r="I43" s="141"/>
    </row>
    <row r="44" s="1" customFormat="1" spans="1:9">
      <c r="A44" s="30" t="s">
        <v>26</v>
      </c>
      <c r="B44" s="51">
        <v>560410</v>
      </c>
      <c r="C44" s="51" t="s">
        <v>5647</v>
      </c>
      <c r="D44" s="52">
        <v>1498547</v>
      </c>
      <c r="E44" s="53">
        <v>43609</v>
      </c>
      <c r="F44" s="54">
        <v>43612</v>
      </c>
      <c r="G44" s="55" t="s">
        <v>28</v>
      </c>
      <c r="H44" s="56">
        <v>9000</v>
      </c>
      <c r="I44" s="141"/>
    </row>
    <row r="45" s="1" customFormat="1" spans="1:9">
      <c r="A45" s="30" t="s">
        <v>26</v>
      </c>
      <c r="B45" s="30">
        <v>560411</v>
      </c>
      <c r="C45" s="30" t="s">
        <v>746</v>
      </c>
      <c r="D45" s="31">
        <v>1506553</v>
      </c>
      <c r="E45" s="32">
        <v>43610</v>
      </c>
      <c r="F45" s="33">
        <v>43612</v>
      </c>
      <c r="G45" s="34" t="s">
        <v>28</v>
      </c>
      <c r="H45" s="35">
        <v>6000</v>
      </c>
      <c r="I45" s="141"/>
    </row>
    <row r="46" s="1" customFormat="1" spans="1:9">
      <c r="A46" s="30" t="s">
        <v>26</v>
      </c>
      <c r="B46" s="30">
        <v>560586</v>
      </c>
      <c r="C46" s="30" t="s">
        <v>5643</v>
      </c>
      <c r="D46" s="31">
        <v>1501575</v>
      </c>
      <c r="E46" s="32">
        <v>43612</v>
      </c>
      <c r="F46" s="33">
        <v>43613</v>
      </c>
      <c r="G46" s="34" t="s">
        <v>28</v>
      </c>
      <c r="H46" s="35">
        <v>3000</v>
      </c>
      <c r="I46" s="141"/>
    </row>
    <row r="47" s="1" customFormat="1" spans="1:9">
      <c r="A47" s="30" t="s">
        <v>26</v>
      </c>
      <c r="B47" s="30">
        <v>560592</v>
      </c>
      <c r="C47" s="30" t="s">
        <v>5648</v>
      </c>
      <c r="D47" s="31">
        <v>1504296</v>
      </c>
      <c r="E47" s="32">
        <v>43610</v>
      </c>
      <c r="F47" s="33">
        <v>43613</v>
      </c>
      <c r="G47" s="34" t="s">
        <v>28</v>
      </c>
      <c r="H47" s="35">
        <v>9000</v>
      </c>
      <c r="I47" s="141"/>
    </row>
    <row r="48" s="1" customFormat="1" spans="1:9">
      <c r="A48" s="30" t="s">
        <v>26</v>
      </c>
      <c r="B48" s="59">
        <v>560593</v>
      </c>
      <c r="C48" s="59" t="s">
        <v>5649</v>
      </c>
      <c r="D48" s="60">
        <v>1491468</v>
      </c>
      <c r="E48" s="61">
        <v>43610</v>
      </c>
      <c r="F48" s="62">
        <v>43613</v>
      </c>
      <c r="G48" s="63" t="s">
        <v>28</v>
      </c>
      <c r="H48" s="64">
        <v>9000</v>
      </c>
      <c r="I48" s="141"/>
    </row>
    <row r="49" s="1" customFormat="1" spans="1:9">
      <c r="A49" s="30" t="s">
        <v>26</v>
      </c>
      <c r="B49" s="59">
        <v>560594</v>
      </c>
      <c r="C49" s="59" t="s">
        <v>5650</v>
      </c>
      <c r="D49" s="60">
        <v>1491468</v>
      </c>
      <c r="E49" s="61">
        <v>43610</v>
      </c>
      <c r="F49" s="62">
        <v>43613</v>
      </c>
      <c r="G49" s="63" t="s">
        <v>28</v>
      </c>
      <c r="H49" s="64">
        <v>9000</v>
      </c>
      <c r="I49" s="141"/>
    </row>
    <row r="50" s="1" customFormat="1" spans="1:9">
      <c r="A50" s="30" t="s">
        <v>26</v>
      </c>
      <c r="B50" s="30">
        <v>560595</v>
      </c>
      <c r="C50" s="30" t="s">
        <v>5651</v>
      </c>
      <c r="D50" s="31">
        <v>1452762</v>
      </c>
      <c r="E50" s="32">
        <v>43611</v>
      </c>
      <c r="F50" s="33">
        <v>43613</v>
      </c>
      <c r="G50" s="34" t="s">
        <v>28</v>
      </c>
      <c r="H50" s="35">
        <v>6000</v>
      </c>
      <c r="I50" s="141"/>
    </row>
    <row r="51" s="1" customFormat="1" spans="1:9">
      <c r="A51" s="30" t="s">
        <v>26</v>
      </c>
      <c r="B51" s="51">
        <v>560596</v>
      </c>
      <c r="C51" s="51" t="s">
        <v>5652</v>
      </c>
      <c r="D51" s="52">
        <v>1504694</v>
      </c>
      <c r="E51" s="53">
        <v>43611</v>
      </c>
      <c r="F51" s="54">
        <v>43613</v>
      </c>
      <c r="G51" s="55" t="s">
        <v>28</v>
      </c>
      <c r="H51" s="56">
        <v>6000</v>
      </c>
      <c r="I51" s="141"/>
    </row>
    <row r="52" s="1" customFormat="1" spans="1:9">
      <c r="A52" s="30" t="s">
        <v>26</v>
      </c>
      <c r="B52" s="51">
        <v>560597</v>
      </c>
      <c r="C52" s="51" t="s">
        <v>5653</v>
      </c>
      <c r="D52" s="52">
        <v>1504694</v>
      </c>
      <c r="E52" s="53">
        <v>43611</v>
      </c>
      <c r="F52" s="54">
        <v>43613</v>
      </c>
      <c r="G52" s="55" t="s">
        <v>28</v>
      </c>
      <c r="H52" s="56">
        <v>6000</v>
      </c>
      <c r="I52" s="141"/>
    </row>
    <row r="53" s="1" customFormat="1" spans="1:9">
      <c r="A53" s="30" t="s">
        <v>26</v>
      </c>
      <c r="B53" s="30">
        <v>560822</v>
      </c>
      <c r="C53" s="30" t="s">
        <v>5654</v>
      </c>
      <c r="D53" s="31">
        <v>1494610</v>
      </c>
      <c r="E53" s="32">
        <v>43608</v>
      </c>
      <c r="F53" s="33">
        <v>43614</v>
      </c>
      <c r="G53" s="34" t="s">
        <v>28</v>
      </c>
      <c r="H53" s="35">
        <v>18000</v>
      </c>
      <c r="I53" s="141"/>
    </row>
    <row r="54" s="1" customFormat="1" spans="1:9">
      <c r="A54" s="30" t="s">
        <v>26</v>
      </c>
      <c r="B54" s="30">
        <v>560827</v>
      </c>
      <c r="C54" s="30" t="s">
        <v>5655</v>
      </c>
      <c r="D54" s="31">
        <v>1501100</v>
      </c>
      <c r="E54" s="32">
        <v>43612</v>
      </c>
      <c r="F54" s="33">
        <v>43614</v>
      </c>
      <c r="G54" s="34" t="s">
        <v>28</v>
      </c>
      <c r="H54" s="35">
        <v>6000</v>
      </c>
      <c r="I54" s="141"/>
    </row>
    <row r="55" s="1" customFormat="1" spans="1:9">
      <c r="A55" s="30" t="s">
        <v>26</v>
      </c>
      <c r="B55" s="30">
        <v>560831</v>
      </c>
      <c r="C55" s="30" t="s">
        <v>5656</v>
      </c>
      <c r="D55" s="31">
        <v>1509200</v>
      </c>
      <c r="E55" s="32">
        <v>43611</v>
      </c>
      <c r="F55" s="33">
        <v>43614</v>
      </c>
      <c r="G55" s="34" t="s">
        <v>28</v>
      </c>
      <c r="H55" s="35">
        <v>9000</v>
      </c>
      <c r="I55" s="141"/>
    </row>
    <row r="56" s="1" customFormat="1" spans="1:9">
      <c r="A56" s="30" t="s">
        <v>26</v>
      </c>
      <c r="B56" s="30">
        <v>561029</v>
      </c>
      <c r="C56" s="30" t="s">
        <v>5657</v>
      </c>
      <c r="D56" s="31">
        <v>1504300</v>
      </c>
      <c r="E56" s="32">
        <v>43613</v>
      </c>
      <c r="F56" s="33">
        <v>43615</v>
      </c>
      <c r="G56" s="34" t="s">
        <v>28</v>
      </c>
      <c r="H56" s="35">
        <v>6000</v>
      </c>
      <c r="I56" s="141"/>
    </row>
    <row r="57" s="1" customFormat="1" spans="1:9">
      <c r="A57" s="30" t="s">
        <v>26</v>
      </c>
      <c r="B57" s="30">
        <v>561031</v>
      </c>
      <c r="C57" s="30" t="s">
        <v>5658</v>
      </c>
      <c r="D57" s="31">
        <v>1510387</v>
      </c>
      <c r="E57" s="32">
        <v>43613</v>
      </c>
      <c r="F57" s="33">
        <v>43615</v>
      </c>
      <c r="G57" s="34" t="s">
        <v>28</v>
      </c>
      <c r="H57" s="35">
        <v>6000</v>
      </c>
      <c r="I57" s="141"/>
    </row>
    <row r="58" s="1" customFormat="1" spans="1:9">
      <c r="A58" s="30" t="s">
        <v>26</v>
      </c>
      <c r="B58" s="30">
        <v>561032</v>
      </c>
      <c r="C58" s="30" t="s">
        <v>5659</v>
      </c>
      <c r="D58" s="31">
        <v>1498825</v>
      </c>
      <c r="E58" s="32">
        <v>43612</v>
      </c>
      <c r="F58" s="33">
        <v>43615</v>
      </c>
      <c r="G58" s="34" t="s">
        <v>28</v>
      </c>
      <c r="H58" s="35">
        <v>9000</v>
      </c>
      <c r="I58" s="141"/>
    </row>
    <row r="59" s="1" customFormat="1" spans="1:9">
      <c r="A59" s="30" t="s">
        <v>26</v>
      </c>
      <c r="B59" s="59">
        <v>561257</v>
      </c>
      <c r="C59" s="59" t="s">
        <v>5660</v>
      </c>
      <c r="D59" s="60">
        <v>1472403</v>
      </c>
      <c r="E59" s="61">
        <v>43614</v>
      </c>
      <c r="F59" s="62">
        <v>43616</v>
      </c>
      <c r="G59" s="63" t="s">
        <v>28</v>
      </c>
      <c r="H59" s="64">
        <v>6000</v>
      </c>
      <c r="I59" s="141"/>
    </row>
    <row r="60" s="1" customFormat="1" spans="1:9">
      <c r="A60" s="30" t="s">
        <v>26</v>
      </c>
      <c r="B60" s="59">
        <v>561258</v>
      </c>
      <c r="C60" s="59" t="s">
        <v>5661</v>
      </c>
      <c r="D60" s="60">
        <v>1472403</v>
      </c>
      <c r="E60" s="61">
        <v>43614</v>
      </c>
      <c r="F60" s="62">
        <v>43616</v>
      </c>
      <c r="G60" s="63" t="s">
        <v>28</v>
      </c>
      <c r="H60" s="64">
        <v>6000</v>
      </c>
      <c r="I60" s="141"/>
    </row>
    <row r="61" s="1" customFormat="1" spans="1:9">
      <c r="A61" s="30" t="s">
        <v>26</v>
      </c>
      <c r="B61" s="59">
        <v>561263</v>
      </c>
      <c r="C61" s="59" t="s">
        <v>5662</v>
      </c>
      <c r="D61" s="60">
        <v>1472403</v>
      </c>
      <c r="E61" s="61">
        <v>43614</v>
      </c>
      <c r="F61" s="62">
        <v>43616</v>
      </c>
      <c r="G61" s="63" t="s">
        <v>28</v>
      </c>
      <c r="H61" s="64">
        <v>6000</v>
      </c>
      <c r="I61" s="141"/>
    </row>
    <row r="62" s="1" customFormat="1" spans="1:9">
      <c r="A62" s="30" t="s">
        <v>26</v>
      </c>
      <c r="B62" s="30">
        <v>561264</v>
      </c>
      <c r="C62" s="30" t="s">
        <v>5663</v>
      </c>
      <c r="D62" s="31">
        <v>1491635</v>
      </c>
      <c r="E62" s="32">
        <v>43613</v>
      </c>
      <c r="F62" s="33">
        <v>43616</v>
      </c>
      <c r="G62" s="34" t="s">
        <v>28</v>
      </c>
      <c r="H62" s="35">
        <v>9000</v>
      </c>
      <c r="I62" s="141"/>
    </row>
    <row r="63" s="1" customFormat="1" spans="1:9">
      <c r="A63" s="30"/>
      <c r="B63" s="273"/>
      <c r="C63" s="66"/>
      <c r="D63" s="31"/>
      <c r="E63" s="32"/>
      <c r="F63" s="33"/>
      <c r="G63" s="68"/>
      <c r="H63" s="35"/>
      <c r="I63" s="141"/>
    </row>
    <row r="64" s="1" customFormat="1" ht="12" customHeight="1" spans="1:9">
      <c r="A64" s="153" t="s">
        <v>5142</v>
      </c>
      <c r="B64" s="154"/>
      <c r="C64" s="155"/>
      <c r="D64" s="156"/>
      <c r="E64" s="157"/>
      <c r="F64" s="158"/>
      <c r="G64" s="159"/>
      <c r="H64" s="158"/>
      <c r="I64" s="141"/>
    </row>
    <row r="65" s="1" customFormat="1" ht="17.4" customHeight="1" spans="1:9">
      <c r="A65" s="164" t="s">
        <v>5664</v>
      </c>
      <c r="B65" s="86"/>
      <c r="C65" s="87"/>
      <c r="D65" s="81"/>
      <c r="E65" s="161"/>
      <c r="F65" s="83"/>
      <c r="G65" s="162" t="s">
        <v>80</v>
      </c>
      <c r="H65" s="163">
        <f>SUM(H23:H64)</f>
        <v>285000</v>
      </c>
      <c r="I65" s="170" t="s">
        <v>5665</v>
      </c>
    </row>
    <row r="66" s="1" customFormat="1" ht="17.4" customHeight="1" spans="1:9">
      <c r="A66" s="171" t="s">
        <v>5666</v>
      </c>
      <c r="B66" s="86"/>
      <c r="C66" s="87"/>
      <c r="D66" s="81"/>
      <c r="E66" s="161"/>
      <c r="F66" s="83"/>
      <c r="G66" s="274"/>
      <c r="H66" s="83"/>
      <c r="I66" s="141"/>
    </row>
    <row r="67" s="1" customFormat="1" ht="16.2" customHeight="1" spans="1:9">
      <c r="A67" s="171" t="s">
        <v>5444</v>
      </c>
      <c r="B67" s="172"/>
      <c r="C67" s="160"/>
      <c r="D67" s="160"/>
      <c r="E67" s="160"/>
      <c r="F67" s="173"/>
      <c r="G67" s="160"/>
      <c r="H67" s="160"/>
      <c r="I67" s="141"/>
    </row>
    <row r="68" ht="12" customHeight="1" spans="1:8">
      <c r="A68" s="174" t="s">
        <v>423</v>
      </c>
      <c r="B68" s="90"/>
      <c r="C68" s="175" t="s">
        <v>424</v>
      </c>
      <c r="D68" s="175" t="s">
        <v>424</v>
      </c>
      <c r="E68" s="175" t="s">
        <v>424</v>
      </c>
      <c r="F68" s="175" t="s">
        <v>424</v>
      </c>
      <c r="G68" s="175" t="s">
        <v>424</v>
      </c>
      <c r="H68" s="176" t="s">
        <v>5146</v>
      </c>
    </row>
    <row r="69" ht="12" customHeight="1" spans="1:8">
      <c r="A69" s="177" t="s">
        <v>5445</v>
      </c>
      <c r="B69" s="177"/>
      <c r="C69" s="178" t="s">
        <v>5446</v>
      </c>
      <c r="D69" s="179" t="s">
        <v>85</v>
      </c>
      <c r="E69" s="179" t="s">
        <v>86</v>
      </c>
      <c r="F69" s="179" t="s">
        <v>5447</v>
      </c>
      <c r="G69" s="179" t="s">
        <v>5448</v>
      </c>
      <c r="H69" s="180" t="s">
        <v>5147</v>
      </c>
    </row>
    <row r="70" ht="13.5" spans="1:8">
      <c r="A70" s="181">
        <f>H65+1232200</f>
        <v>1517200</v>
      </c>
      <c r="B70" s="93"/>
      <c r="C70" s="181">
        <v>0</v>
      </c>
      <c r="D70" s="181">
        <f>1084300</f>
        <v>1084300</v>
      </c>
      <c r="E70" s="181">
        <v>0</v>
      </c>
      <c r="F70" s="181">
        <v>0</v>
      </c>
      <c r="G70" s="181">
        <v>0</v>
      </c>
      <c r="H70" s="182">
        <f>SUM(A70:G70)</f>
        <v>2601500</v>
      </c>
    </row>
    <row r="71" ht="13.5"/>
    <row r="72" ht="18" customHeight="1"/>
    <row r="74" spans="1:2">
      <c r="A74" s="96"/>
      <c r="B74" s="96"/>
    </row>
    <row r="75" ht="15.75" spans="1:1">
      <c r="A75" s="183" t="s">
        <v>1157</v>
      </c>
    </row>
    <row r="76" spans="3:4">
      <c r="C76" s="184"/>
      <c r="D76" s="184"/>
    </row>
    <row r="77" ht="15.75" spans="3:3">
      <c r="C77" s="185" t="s">
        <v>1158</v>
      </c>
    </row>
    <row r="78" spans="3:3">
      <c r="C78" s="186" t="s">
        <v>1207</v>
      </c>
    </row>
    <row r="79" spans="3:4">
      <c r="C79" s="187" t="s">
        <v>1160</v>
      </c>
      <c r="D79" s="172"/>
    </row>
  </sheetData>
  <mergeCells count="1">
    <mergeCell ref="G7:H7"/>
  </mergeCells>
  <hyperlinks>
    <hyperlink ref="C15" r:id="rId4" display="pongsura.pattaramahasaed@ihg.com"/>
    <hyperlink ref="C78" r:id="rId5" display="E: pongsura.pattaramahasaed@ihg.com"/>
    <hyperlink ref="C7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topLeftCell="A13" workbookViewId="0">
      <selection activeCell="N36" sqref="N3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8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00"/>
    </row>
    <row r="5" spans="1:8">
      <c r="A5" s="2"/>
      <c r="B5" s="2"/>
      <c r="C5" s="2"/>
      <c r="D5" s="2"/>
      <c r="E5" s="2"/>
      <c r="F5" s="2"/>
      <c r="H5" s="101"/>
    </row>
    <row r="6" spans="1:8">
      <c r="A6" s="2"/>
      <c r="B6" s="2"/>
      <c r="C6" s="2"/>
      <c r="D6" s="2"/>
      <c r="E6" s="2"/>
      <c r="F6" s="2"/>
      <c r="H6" s="101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43630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04" t="s">
        <v>9</v>
      </c>
      <c r="D12" s="12"/>
      <c r="E12" s="10"/>
      <c r="F12" s="2"/>
    </row>
    <row r="13" spans="1:6">
      <c r="A13" s="4" t="s">
        <v>10</v>
      </c>
      <c r="B13" s="4"/>
      <c r="C13" s="70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02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</row>
    <row r="23" s="1" customFormat="1" spans="1:9">
      <c r="A23" s="234" t="s">
        <v>26</v>
      </c>
      <c r="B23" s="108">
        <v>561514</v>
      </c>
      <c r="C23" s="108" t="s">
        <v>5667</v>
      </c>
      <c r="D23" s="109">
        <v>1508727</v>
      </c>
      <c r="E23" s="263">
        <v>43614</v>
      </c>
      <c r="F23" s="264">
        <v>43617</v>
      </c>
      <c r="G23" s="112" t="s">
        <v>28</v>
      </c>
      <c r="H23" s="113">
        <v>9000</v>
      </c>
      <c r="I23" s="141"/>
    </row>
    <row r="24" s="1" customFormat="1" spans="1:9">
      <c r="A24" s="107" t="s">
        <v>26</v>
      </c>
      <c r="B24" s="114">
        <v>561515</v>
      </c>
      <c r="C24" s="114" t="s">
        <v>5668</v>
      </c>
      <c r="D24" s="115">
        <v>1497249</v>
      </c>
      <c r="E24" s="143">
        <v>43613</v>
      </c>
      <c r="F24" s="241">
        <v>43617</v>
      </c>
      <c r="G24" s="118" t="s">
        <v>28</v>
      </c>
      <c r="H24" s="119">
        <v>24000</v>
      </c>
      <c r="I24" s="141"/>
    </row>
    <row r="25" s="1" customFormat="1" spans="1:9">
      <c r="A25" s="107" t="s">
        <v>26</v>
      </c>
      <c r="B25" s="114">
        <v>561531</v>
      </c>
      <c r="C25" s="114" t="s">
        <v>5669</v>
      </c>
      <c r="D25" s="115">
        <v>1513840</v>
      </c>
      <c r="E25" s="143">
        <v>43614</v>
      </c>
      <c r="F25" s="241">
        <v>43617</v>
      </c>
      <c r="G25" s="118" t="s">
        <v>28</v>
      </c>
      <c r="H25" s="119">
        <v>9000</v>
      </c>
      <c r="I25" s="141"/>
    </row>
    <row r="26" s="1" customFormat="1" spans="1:9">
      <c r="A26" s="107" t="s">
        <v>26</v>
      </c>
      <c r="B26" s="265">
        <v>561532</v>
      </c>
      <c r="C26" s="265" t="s">
        <v>5670</v>
      </c>
      <c r="D26" s="266">
        <v>1433232</v>
      </c>
      <c r="E26" s="267">
        <v>43614</v>
      </c>
      <c r="F26" s="268">
        <v>43617</v>
      </c>
      <c r="G26" s="269" t="s">
        <v>28</v>
      </c>
      <c r="H26" s="270">
        <v>9000</v>
      </c>
      <c r="I26" s="141"/>
    </row>
    <row r="27" s="1" customFormat="1" spans="1:9">
      <c r="A27" s="107" t="s">
        <v>26</v>
      </c>
      <c r="B27" s="265">
        <v>561533</v>
      </c>
      <c r="C27" s="265" t="s">
        <v>5671</v>
      </c>
      <c r="D27" s="266">
        <v>1433232</v>
      </c>
      <c r="E27" s="267">
        <v>43614</v>
      </c>
      <c r="F27" s="268">
        <v>43617</v>
      </c>
      <c r="G27" s="269" t="s">
        <v>28</v>
      </c>
      <c r="H27" s="270">
        <v>9000</v>
      </c>
      <c r="I27" s="141"/>
    </row>
    <row r="28" s="1" customFormat="1" spans="1:9">
      <c r="A28" s="107" t="s">
        <v>26</v>
      </c>
      <c r="B28" s="120">
        <v>561535</v>
      </c>
      <c r="C28" s="120" t="s">
        <v>5672</v>
      </c>
      <c r="D28" s="121">
        <v>1510607</v>
      </c>
      <c r="E28" s="242">
        <v>43614</v>
      </c>
      <c r="F28" s="243">
        <v>43617</v>
      </c>
      <c r="G28" s="124" t="s">
        <v>28</v>
      </c>
      <c r="H28" s="125">
        <v>9000</v>
      </c>
      <c r="I28" s="141"/>
    </row>
    <row r="29" s="1" customFormat="1" spans="1:9">
      <c r="A29" s="107" t="s">
        <v>26</v>
      </c>
      <c r="B29" s="120">
        <v>561536</v>
      </c>
      <c r="C29" s="120" t="s">
        <v>5673</v>
      </c>
      <c r="D29" s="121">
        <v>1510607</v>
      </c>
      <c r="E29" s="242">
        <v>43614</v>
      </c>
      <c r="F29" s="243">
        <v>43617</v>
      </c>
      <c r="G29" s="124" t="s">
        <v>28</v>
      </c>
      <c r="H29" s="125">
        <v>9000</v>
      </c>
      <c r="I29" s="141"/>
    </row>
    <row r="30" s="1" customFormat="1" spans="1:9">
      <c r="A30" s="107" t="s">
        <v>26</v>
      </c>
      <c r="B30" s="120">
        <v>561537</v>
      </c>
      <c r="C30" s="120" t="s">
        <v>5674</v>
      </c>
      <c r="D30" s="121">
        <v>1510607</v>
      </c>
      <c r="E30" s="242">
        <v>43614</v>
      </c>
      <c r="F30" s="243">
        <v>43617</v>
      </c>
      <c r="G30" s="124" t="s">
        <v>28</v>
      </c>
      <c r="H30" s="125">
        <v>9000</v>
      </c>
      <c r="I30" s="141"/>
    </row>
    <row r="31" s="1" customFormat="1" spans="1:9">
      <c r="A31" s="107" t="s">
        <v>26</v>
      </c>
      <c r="B31" s="126">
        <v>561524</v>
      </c>
      <c r="C31" s="126" t="s">
        <v>5675</v>
      </c>
      <c r="D31" s="127">
        <v>1510609</v>
      </c>
      <c r="E31" s="244">
        <v>43614</v>
      </c>
      <c r="F31" s="245">
        <v>43617</v>
      </c>
      <c r="G31" s="130" t="s">
        <v>28</v>
      </c>
      <c r="H31" s="131">
        <v>9000</v>
      </c>
      <c r="I31" s="141"/>
    </row>
    <row r="32" s="1" customFormat="1" spans="1:9">
      <c r="A32" s="107" t="s">
        <v>26</v>
      </c>
      <c r="B32" s="126">
        <v>561525</v>
      </c>
      <c r="C32" s="126" t="s">
        <v>5676</v>
      </c>
      <c r="D32" s="127">
        <v>1510609</v>
      </c>
      <c r="E32" s="244">
        <v>43614</v>
      </c>
      <c r="F32" s="245">
        <v>43617</v>
      </c>
      <c r="G32" s="130" t="s">
        <v>28</v>
      </c>
      <c r="H32" s="131">
        <v>9000</v>
      </c>
      <c r="I32" s="141"/>
    </row>
    <row r="33" s="1" customFormat="1" spans="1:9">
      <c r="A33" s="107" t="s">
        <v>26</v>
      </c>
      <c r="B33" s="114">
        <v>561526</v>
      </c>
      <c r="C33" s="114" t="s">
        <v>5677</v>
      </c>
      <c r="D33" s="115">
        <v>1513866</v>
      </c>
      <c r="E33" s="143">
        <v>43614</v>
      </c>
      <c r="F33" s="241">
        <v>43617</v>
      </c>
      <c r="G33" s="118" t="s">
        <v>28</v>
      </c>
      <c r="H33" s="119">
        <v>9000</v>
      </c>
      <c r="I33" s="141"/>
    </row>
    <row r="34" s="1" customFormat="1" spans="1:9">
      <c r="A34" s="107" t="s">
        <v>26</v>
      </c>
      <c r="B34" s="114">
        <v>561851</v>
      </c>
      <c r="C34" s="114" t="s">
        <v>5678</v>
      </c>
      <c r="D34" s="115">
        <v>1478359</v>
      </c>
      <c r="E34" s="143">
        <v>43616</v>
      </c>
      <c r="F34" s="241">
        <v>43618</v>
      </c>
      <c r="G34" s="118" t="s">
        <v>28</v>
      </c>
      <c r="H34" s="119">
        <v>6000</v>
      </c>
      <c r="I34" s="141"/>
    </row>
    <row r="35" s="1" customFormat="1" spans="1:9">
      <c r="A35" s="107" t="s">
        <v>26</v>
      </c>
      <c r="B35" s="114">
        <v>561852</v>
      </c>
      <c r="C35" s="114" t="s">
        <v>5679</v>
      </c>
      <c r="D35" s="115">
        <v>1500491</v>
      </c>
      <c r="E35" s="143">
        <v>43615</v>
      </c>
      <c r="F35" s="241">
        <v>43618</v>
      </c>
      <c r="G35" s="118" t="s">
        <v>28</v>
      </c>
      <c r="H35" s="119">
        <v>9000</v>
      </c>
      <c r="I35" s="141"/>
    </row>
    <row r="36" s="1" customFormat="1" spans="1:9">
      <c r="A36" s="107" t="s">
        <v>26</v>
      </c>
      <c r="B36" s="120">
        <v>561853</v>
      </c>
      <c r="C36" s="120" t="s">
        <v>5680</v>
      </c>
      <c r="D36" s="121">
        <v>1496024</v>
      </c>
      <c r="E36" s="242">
        <v>43616</v>
      </c>
      <c r="F36" s="243">
        <v>43618</v>
      </c>
      <c r="G36" s="124" t="s">
        <v>28</v>
      </c>
      <c r="H36" s="125">
        <v>6000</v>
      </c>
      <c r="I36" s="141"/>
    </row>
    <row r="37" s="1" customFormat="1" spans="1:9">
      <c r="A37" s="107" t="s">
        <v>26</v>
      </c>
      <c r="B37" s="120">
        <v>561854</v>
      </c>
      <c r="C37" s="120" t="s">
        <v>5681</v>
      </c>
      <c r="D37" s="121">
        <v>1496024</v>
      </c>
      <c r="E37" s="242">
        <v>43616</v>
      </c>
      <c r="F37" s="243">
        <v>43618</v>
      </c>
      <c r="G37" s="124" t="s">
        <v>28</v>
      </c>
      <c r="H37" s="125">
        <v>6000</v>
      </c>
      <c r="I37" s="141"/>
    </row>
    <row r="38" s="1" customFormat="1" spans="1:9">
      <c r="A38" s="107" t="s">
        <v>26</v>
      </c>
      <c r="B38" s="114">
        <v>561855</v>
      </c>
      <c r="C38" s="114" t="s">
        <v>5682</v>
      </c>
      <c r="D38" s="115">
        <v>1481941</v>
      </c>
      <c r="E38" s="143">
        <v>43616</v>
      </c>
      <c r="F38" s="241">
        <v>43618</v>
      </c>
      <c r="G38" s="118" t="s">
        <v>28</v>
      </c>
      <c r="H38" s="119">
        <v>6000</v>
      </c>
      <c r="I38" s="141"/>
    </row>
    <row r="39" s="1" customFormat="1" spans="1:9">
      <c r="A39" s="107" t="s">
        <v>26</v>
      </c>
      <c r="B39" s="114">
        <v>561856</v>
      </c>
      <c r="C39" s="114" t="s">
        <v>5683</v>
      </c>
      <c r="D39" s="115">
        <v>1481939</v>
      </c>
      <c r="E39" s="143">
        <v>43616</v>
      </c>
      <c r="F39" s="241">
        <v>43618</v>
      </c>
      <c r="G39" s="118" t="s">
        <v>28</v>
      </c>
      <c r="H39" s="119">
        <v>6000</v>
      </c>
      <c r="I39" s="141"/>
    </row>
    <row r="40" s="1" customFormat="1" spans="1:9">
      <c r="A40" s="107" t="s">
        <v>26</v>
      </c>
      <c r="B40" s="114">
        <v>562059</v>
      </c>
      <c r="C40" s="114" t="s">
        <v>5684</v>
      </c>
      <c r="D40" s="115">
        <v>1498598</v>
      </c>
      <c r="E40" s="143">
        <v>43616</v>
      </c>
      <c r="F40" s="241">
        <v>43619</v>
      </c>
      <c r="G40" s="118" t="s">
        <v>28</v>
      </c>
      <c r="H40" s="119">
        <v>9000</v>
      </c>
      <c r="I40" s="141"/>
    </row>
    <row r="41" s="1" customFormat="1" spans="1:9">
      <c r="A41" s="107" t="s">
        <v>26</v>
      </c>
      <c r="B41" s="126">
        <v>562064</v>
      </c>
      <c r="C41" s="126" t="s">
        <v>5685</v>
      </c>
      <c r="D41" s="127">
        <v>1469831</v>
      </c>
      <c r="E41" s="244">
        <v>43616</v>
      </c>
      <c r="F41" s="245">
        <v>43619</v>
      </c>
      <c r="G41" s="130" t="s">
        <v>28</v>
      </c>
      <c r="H41" s="131">
        <v>9000</v>
      </c>
      <c r="I41" s="141"/>
    </row>
    <row r="42" s="1" customFormat="1" spans="1:9">
      <c r="A42" s="107" t="s">
        <v>26</v>
      </c>
      <c r="B42" s="126">
        <v>562065</v>
      </c>
      <c r="C42" s="126" t="s">
        <v>5686</v>
      </c>
      <c r="D42" s="127">
        <v>1469831</v>
      </c>
      <c r="E42" s="244">
        <v>43616</v>
      </c>
      <c r="F42" s="245">
        <v>43619</v>
      </c>
      <c r="G42" s="130" t="s">
        <v>28</v>
      </c>
      <c r="H42" s="131">
        <v>9000</v>
      </c>
      <c r="I42" s="141"/>
    </row>
    <row r="43" s="1" customFormat="1" spans="1:9">
      <c r="A43" s="107" t="s">
        <v>26</v>
      </c>
      <c r="B43" s="126">
        <v>562066</v>
      </c>
      <c r="C43" s="126" t="s">
        <v>5687</v>
      </c>
      <c r="D43" s="127">
        <v>1469831</v>
      </c>
      <c r="E43" s="244">
        <v>43616</v>
      </c>
      <c r="F43" s="245">
        <v>43619</v>
      </c>
      <c r="G43" s="130" t="s">
        <v>28</v>
      </c>
      <c r="H43" s="131">
        <v>9000</v>
      </c>
      <c r="I43" s="141"/>
    </row>
    <row r="44" s="1" customFormat="1" spans="1:9">
      <c r="A44" s="107" t="s">
        <v>26</v>
      </c>
      <c r="B44" s="120">
        <v>562067</v>
      </c>
      <c r="C44" s="120" t="s">
        <v>5688</v>
      </c>
      <c r="D44" s="121">
        <v>1509855</v>
      </c>
      <c r="E44" s="242">
        <v>43616</v>
      </c>
      <c r="F44" s="243">
        <v>43619</v>
      </c>
      <c r="G44" s="124" t="s">
        <v>28</v>
      </c>
      <c r="H44" s="125">
        <v>9000</v>
      </c>
      <c r="I44" s="141"/>
    </row>
    <row r="45" s="1" customFormat="1" spans="1:9">
      <c r="A45" s="107" t="s">
        <v>26</v>
      </c>
      <c r="B45" s="120">
        <v>562068</v>
      </c>
      <c r="C45" s="120" t="s">
        <v>5053</v>
      </c>
      <c r="D45" s="121">
        <v>1509855</v>
      </c>
      <c r="E45" s="242">
        <v>43616</v>
      </c>
      <c r="F45" s="243">
        <v>43619</v>
      </c>
      <c r="G45" s="124" t="s">
        <v>28</v>
      </c>
      <c r="H45" s="125">
        <v>9000</v>
      </c>
      <c r="I45" s="141"/>
    </row>
    <row r="46" s="1" customFormat="1" spans="1:9">
      <c r="A46" s="107" t="s">
        <v>26</v>
      </c>
      <c r="B46" s="120">
        <v>562069</v>
      </c>
      <c r="C46" s="120" t="s">
        <v>5689</v>
      </c>
      <c r="D46" s="121">
        <v>1509855</v>
      </c>
      <c r="E46" s="242">
        <v>43616</v>
      </c>
      <c r="F46" s="243">
        <v>43619</v>
      </c>
      <c r="G46" s="124" t="s">
        <v>28</v>
      </c>
      <c r="H46" s="125">
        <v>9000</v>
      </c>
      <c r="I46" s="141"/>
    </row>
    <row r="47" s="1" customFormat="1" spans="1:9">
      <c r="A47" s="107" t="s">
        <v>26</v>
      </c>
      <c r="B47" s="114">
        <v>562070</v>
      </c>
      <c r="C47" s="114" t="s">
        <v>5690</v>
      </c>
      <c r="D47" s="115">
        <v>1507305</v>
      </c>
      <c r="E47" s="143">
        <v>43615</v>
      </c>
      <c r="F47" s="241">
        <v>43619</v>
      </c>
      <c r="G47" s="118" t="s">
        <v>28</v>
      </c>
      <c r="H47" s="119">
        <v>12000</v>
      </c>
      <c r="I47" s="141"/>
    </row>
    <row r="48" s="1" customFormat="1" spans="1:9">
      <c r="A48" s="107" t="s">
        <v>26</v>
      </c>
      <c r="B48" s="126">
        <v>562071</v>
      </c>
      <c r="C48" s="126" t="s">
        <v>5691</v>
      </c>
      <c r="D48" s="127">
        <v>1507138</v>
      </c>
      <c r="E48" s="244">
        <v>43616</v>
      </c>
      <c r="F48" s="245">
        <v>43619</v>
      </c>
      <c r="G48" s="130" t="s">
        <v>28</v>
      </c>
      <c r="H48" s="131">
        <v>9000</v>
      </c>
      <c r="I48" s="141"/>
    </row>
    <row r="49" s="1" customFormat="1" spans="1:9">
      <c r="A49" s="107" t="s">
        <v>26</v>
      </c>
      <c r="B49" s="126">
        <v>562072</v>
      </c>
      <c r="C49" s="126" t="s">
        <v>5692</v>
      </c>
      <c r="D49" s="127">
        <v>1507138</v>
      </c>
      <c r="E49" s="244">
        <v>43616</v>
      </c>
      <c r="F49" s="245">
        <v>43619</v>
      </c>
      <c r="G49" s="130" t="s">
        <v>28</v>
      </c>
      <c r="H49" s="131">
        <v>9000</v>
      </c>
      <c r="I49" s="141"/>
    </row>
    <row r="50" s="1" customFormat="1" spans="1:9">
      <c r="A50" s="107" t="s">
        <v>26</v>
      </c>
      <c r="B50" s="120">
        <v>562264</v>
      </c>
      <c r="C50" s="120" t="s">
        <v>216</v>
      </c>
      <c r="D50" s="121">
        <v>1512115</v>
      </c>
      <c r="E50" s="242">
        <v>43618</v>
      </c>
      <c r="F50" s="243">
        <v>43620</v>
      </c>
      <c r="G50" s="124" t="s">
        <v>28</v>
      </c>
      <c r="H50" s="125">
        <v>6000</v>
      </c>
      <c r="I50" s="141"/>
    </row>
    <row r="51" s="1" customFormat="1" spans="1:9">
      <c r="A51" s="107" t="s">
        <v>26</v>
      </c>
      <c r="B51" s="120">
        <v>562265</v>
      </c>
      <c r="C51" s="120" t="s">
        <v>5693</v>
      </c>
      <c r="D51" s="121">
        <v>1512115</v>
      </c>
      <c r="E51" s="242">
        <v>43618</v>
      </c>
      <c r="F51" s="243">
        <v>43620</v>
      </c>
      <c r="G51" s="124" t="s">
        <v>28</v>
      </c>
      <c r="H51" s="125">
        <v>6000</v>
      </c>
      <c r="I51" s="141"/>
    </row>
    <row r="52" s="1" customFormat="1" spans="1:9">
      <c r="A52" s="107" t="s">
        <v>26</v>
      </c>
      <c r="B52" s="114">
        <v>562266</v>
      </c>
      <c r="C52" s="114" t="s">
        <v>5694</v>
      </c>
      <c r="D52" s="115">
        <v>1505730</v>
      </c>
      <c r="E52" s="143">
        <v>43618</v>
      </c>
      <c r="F52" s="241">
        <v>43620</v>
      </c>
      <c r="G52" s="118" t="s">
        <v>28</v>
      </c>
      <c r="H52" s="119">
        <v>6000</v>
      </c>
      <c r="I52" s="141"/>
    </row>
    <row r="53" s="1" customFormat="1" spans="1:9">
      <c r="A53" s="107" t="s">
        <v>26</v>
      </c>
      <c r="B53" s="114">
        <v>562267</v>
      </c>
      <c r="C53" s="114" t="s">
        <v>5695</v>
      </c>
      <c r="D53" s="115">
        <v>1511138</v>
      </c>
      <c r="E53" s="143">
        <v>43615</v>
      </c>
      <c r="F53" s="241">
        <v>43620</v>
      </c>
      <c r="G53" s="118" t="s">
        <v>28</v>
      </c>
      <c r="H53" s="119">
        <v>15000</v>
      </c>
      <c r="I53" s="141"/>
    </row>
    <row r="54" s="1" customFormat="1" spans="1:9">
      <c r="A54" s="107" t="s">
        <v>26</v>
      </c>
      <c r="B54" s="114">
        <v>562268</v>
      </c>
      <c r="C54" s="114" t="s">
        <v>5696</v>
      </c>
      <c r="D54" s="115">
        <v>1500064</v>
      </c>
      <c r="E54" s="143">
        <v>43614</v>
      </c>
      <c r="F54" s="241">
        <v>43620</v>
      </c>
      <c r="G54" s="118" t="s">
        <v>28</v>
      </c>
      <c r="H54" s="119">
        <v>18000</v>
      </c>
      <c r="I54" s="141"/>
    </row>
    <row r="55" s="1" customFormat="1" spans="1:9">
      <c r="A55" s="107" t="s">
        <v>26</v>
      </c>
      <c r="B55" s="114">
        <v>562269</v>
      </c>
      <c r="C55" s="114" t="s">
        <v>5697</v>
      </c>
      <c r="D55" s="115">
        <v>1511924</v>
      </c>
      <c r="E55" s="143">
        <v>43618</v>
      </c>
      <c r="F55" s="241">
        <v>43620</v>
      </c>
      <c r="G55" s="118" t="s">
        <v>28</v>
      </c>
      <c r="H55" s="119">
        <v>6000</v>
      </c>
      <c r="I55" s="141"/>
    </row>
    <row r="56" s="1" customFormat="1" spans="1:9">
      <c r="A56" s="107" t="s">
        <v>26</v>
      </c>
      <c r="B56" s="126">
        <v>562270</v>
      </c>
      <c r="C56" s="126" t="s">
        <v>5698</v>
      </c>
      <c r="D56" s="127">
        <v>1511798</v>
      </c>
      <c r="E56" s="244">
        <v>43618</v>
      </c>
      <c r="F56" s="245">
        <v>43620</v>
      </c>
      <c r="G56" s="130" t="s">
        <v>28</v>
      </c>
      <c r="H56" s="131">
        <v>6000</v>
      </c>
      <c r="I56" s="141"/>
    </row>
    <row r="57" s="1" customFormat="1" spans="1:9">
      <c r="A57" s="107" t="s">
        <v>26</v>
      </c>
      <c r="B57" s="126">
        <v>562271</v>
      </c>
      <c r="C57" s="126" t="s">
        <v>5699</v>
      </c>
      <c r="D57" s="127">
        <v>1511798</v>
      </c>
      <c r="E57" s="244">
        <v>43618</v>
      </c>
      <c r="F57" s="245">
        <v>43620</v>
      </c>
      <c r="G57" s="130" t="s">
        <v>28</v>
      </c>
      <c r="H57" s="131">
        <v>6000</v>
      </c>
      <c r="I57" s="141"/>
    </row>
    <row r="58" s="1" customFormat="1" spans="1:9">
      <c r="A58" s="107" t="s">
        <v>26</v>
      </c>
      <c r="B58" s="120">
        <v>562272</v>
      </c>
      <c r="C58" s="120" t="s">
        <v>5700</v>
      </c>
      <c r="D58" s="121">
        <v>1501431</v>
      </c>
      <c r="E58" s="242">
        <v>43617</v>
      </c>
      <c r="F58" s="243">
        <v>43620</v>
      </c>
      <c r="G58" s="124" t="s">
        <v>28</v>
      </c>
      <c r="H58" s="125">
        <v>9000</v>
      </c>
      <c r="I58" s="141"/>
    </row>
    <row r="59" s="1" customFormat="1" spans="1:9">
      <c r="A59" s="107" t="s">
        <v>26</v>
      </c>
      <c r="B59" s="120">
        <v>562273</v>
      </c>
      <c r="C59" s="120" t="s">
        <v>5701</v>
      </c>
      <c r="D59" s="121">
        <v>1501431</v>
      </c>
      <c r="E59" s="242">
        <v>43617</v>
      </c>
      <c r="F59" s="243">
        <v>43620</v>
      </c>
      <c r="G59" s="124" t="s">
        <v>28</v>
      </c>
      <c r="H59" s="125">
        <v>9000</v>
      </c>
      <c r="I59" s="141"/>
    </row>
    <row r="60" s="1" customFormat="1" spans="1:9">
      <c r="A60" s="107" t="s">
        <v>26</v>
      </c>
      <c r="B60" s="126">
        <v>562274</v>
      </c>
      <c r="C60" s="126" t="s">
        <v>5702</v>
      </c>
      <c r="D60" s="127">
        <v>1511848</v>
      </c>
      <c r="E60" s="244">
        <v>43617</v>
      </c>
      <c r="F60" s="245">
        <v>43620</v>
      </c>
      <c r="G60" s="130" t="s">
        <v>28</v>
      </c>
      <c r="H60" s="131">
        <v>9000</v>
      </c>
      <c r="I60" s="141"/>
    </row>
    <row r="61" s="1" customFormat="1" spans="1:9">
      <c r="A61" s="107" t="s">
        <v>26</v>
      </c>
      <c r="B61" s="126">
        <v>562275</v>
      </c>
      <c r="C61" s="126" t="s">
        <v>5703</v>
      </c>
      <c r="D61" s="127">
        <v>1511848</v>
      </c>
      <c r="E61" s="244">
        <v>43617</v>
      </c>
      <c r="F61" s="245">
        <v>43620</v>
      </c>
      <c r="G61" s="130" t="s">
        <v>28</v>
      </c>
      <c r="H61" s="131">
        <v>9000</v>
      </c>
      <c r="I61" s="141"/>
    </row>
    <row r="62" s="1" customFormat="1" spans="1:9">
      <c r="A62" s="107" t="s">
        <v>26</v>
      </c>
      <c r="B62" s="114">
        <v>562526</v>
      </c>
      <c r="C62" s="114" t="s">
        <v>5704</v>
      </c>
      <c r="D62" s="115">
        <v>1433230</v>
      </c>
      <c r="E62" s="143">
        <v>43614</v>
      </c>
      <c r="F62" s="241">
        <v>43617</v>
      </c>
      <c r="G62" s="118" t="s">
        <v>28</v>
      </c>
      <c r="H62" s="119">
        <v>9000</v>
      </c>
      <c r="I62" s="232" t="s">
        <v>5705</v>
      </c>
    </row>
    <row r="63" s="1" customFormat="1" spans="1:9">
      <c r="A63" s="107" t="s">
        <v>26</v>
      </c>
      <c r="B63" s="114">
        <v>562551</v>
      </c>
      <c r="C63" s="114" t="s">
        <v>5706</v>
      </c>
      <c r="D63" s="115">
        <v>1515150</v>
      </c>
      <c r="E63" s="143">
        <v>43618</v>
      </c>
      <c r="F63" s="241">
        <v>43620</v>
      </c>
      <c r="G63" s="118" t="s">
        <v>28</v>
      </c>
      <c r="H63" s="119">
        <v>6000</v>
      </c>
      <c r="I63" s="141"/>
    </row>
    <row r="64" s="1" customFormat="1" spans="1:9">
      <c r="A64" s="107" t="s">
        <v>26</v>
      </c>
      <c r="B64" s="114">
        <v>562582</v>
      </c>
      <c r="C64" s="114" t="s">
        <v>5707</v>
      </c>
      <c r="D64" s="115">
        <v>1506533</v>
      </c>
      <c r="E64" s="143">
        <v>43619</v>
      </c>
      <c r="F64" s="241">
        <v>43621</v>
      </c>
      <c r="G64" s="118" t="s">
        <v>28</v>
      </c>
      <c r="H64" s="119">
        <v>6000</v>
      </c>
      <c r="I64" s="141"/>
    </row>
    <row r="65" s="1" customFormat="1" spans="1:9">
      <c r="A65" s="107" t="s">
        <v>26</v>
      </c>
      <c r="B65" s="120">
        <v>562583</v>
      </c>
      <c r="C65" s="120" t="s">
        <v>5708</v>
      </c>
      <c r="D65" s="121">
        <v>1493105</v>
      </c>
      <c r="E65" s="242">
        <v>43616</v>
      </c>
      <c r="F65" s="243">
        <v>43621</v>
      </c>
      <c r="G65" s="124" t="s">
        <v>28</v>
      </c>
      <c r="H65" s="125">
        <v>15000</v>
      </c>
      <c r="I65" s="141"/>
    </row>
    <row r="66" s="1" customFormat="1" spans="1:9">
      <c r="A66" s="107" t="s">
        <v>26</v>
      </c>
      <c r="B66" s="120">
        <v>562584</v>
      </c>
      <c r="C66" s="120" t="s">
        <v>5709</v>
      </c>
      <c r="D66" s="121">
        <v>1493105</v>
      </c>
      <c r="E66" s="242">
        <v>43616</v>
      </c>
      <c r="F66" s="243">
        <v>43621</v>
      </c>
      <c r="G66" s="124" t="s">
        <v>28</v>
      </c>
      <c r="H66" s="125">
        <v>15000</v>
      </c>
      <c r="I66" s="141"/>
    </row>
    <row r="67" s="1" customFormat="1" spans="1:9">
      <c r="A67" s="107" t="s">
        <v>26</v>
      </c>
      <c r="B67" s="114">
        <v>562835</v>
      </c>
      <c r="C67" s="114" t="s">
        <v>5710</v>
      </c>
      <c r="D67" s="115">
        <v>1502077</v>
      </c>
      <c r="E67" s="143">
        <v>43619</v>
      </c>
      <c r="F67" s="241">
        <v>43622</v>
      </c>
      <c r="G67" s="118" t="s">
        <v>28</v>
      </c>
      <c r="H67" s="119">
        <v>9000</v>
      </c>
      <c r="I67" s="141"/>
    </row>
    <row r="68" s="1" customFormat="1" spans="1:9">
      <c r="A68" s="107" t="s">
        <v>26</v>
      </c>
      <c r="B68" s="114">
        <v>562837</v>
      </c>
      <c r="C68" s="114" t="s">
        <v>5711</v>
      </c>
      <c r="D68" s="115">
        <v>1502274</v>
      </c>
      <c r="E68" s="143">
        <v>43619</v>
      </c>
      <c r="F68" s="241">
        <v>43622</v>
      </c>
      <c r="G68" s="118" t="s">
        <v>28</v>
      </c>
      <c r="H68" s="119">
        <v>9000</v>
      </c>
      <c r="I68" s="141"/>
    </row>
    <row r="69" s="1" customFormat="1" spans="1:9">
      <c r="A69" s="107" t="s">
        <v>26</v>
      </c>
      <c r="B69" s="114">
        <v>562836</v>
      </c>
      <c r="C69" s="114" t="s">
        <v>5712</v>
      </c>
      <c r="D69" s="115">
        <v>1501950</v>
      </c>
      <c r="E69" s="143">
        <v>43619</v>
      </c>
      <c r="F69" s="241">
        <v>43622</v>
      </c>
      <c r="G69" s="118" t="s">
        <v>28</v>
      </c>
      <c r="H69" s="119">
        <v>9000</v>
      </c>
      <c r="I69" s="141"/>
    </row>
    <row r="70" s="1" customFormat="1" spans="1:9">
      <c r="A70" s="107" t="s">
        <v>26</v>
      </c>
      <c r="B70" s="114">
        <v>562838</v>
      </c>
      <c r="C70" s="114" t="s">
        <v>4809</v>
      </c>
      <c r="D70" s="115">
        <v>1484361</v>
      </c>
      <c r="E70" s="143">
        <v>43618</v>
      </c>
      <c r="F70" s="241">
        <v>43622</v>
      </c>
      <c r="G70" s="118" t="s">
        <v>28</v>
      </c>
      <c r="H70" s="119">
        <v>12000</v>
      </c>
      <c r="I70" s="141"/>
    </row>
    <row r="71" s="1" customFormat="1" spans="1:9">
      <c r="A71" s="107" t="s">
        <v>26</v>
      </c>
      <c r="B71" s="114">
        <v>562839</v>
      </c>
      <c r="C71" s="114" t="s">
        <v>5713</v>
      </c>
      <c r="D71" s="115">
        <v>1500544</v>
      </c>
      <c r="E71" s="143">
        <v>43620</v>
      </c>
      <c r="F71" s="241">
        <v>43622</v>
      </c>
      <c r="G71" s="118" t="s">
        <v>28</v>
      </c>
      <c r="H71" s="119">
        <v>6000</v>
      </c>
      <c r="I71" s="141"/>
    </row>
    <row r="72" s="1" customFormat="1" spans="1:9">
      <c r="A72" s="107" t="s">
        <v>26</v>
      </c>
      <c r="B72" s="114">
        <v>562840</v>
      </c>
      <c r="C72" s="114" t="s">
        <v>3361</v>
      </c>
      <c r="D72" s="115">
        <v>1500551</v>
      </c>
      <c r="E72" s="143">
        <v>43620</v>
      </c>
      <c r="F72" s="241">
        <v>43622</v>
      </c>
      <c r="G72" s="118" t="s">
        <v>28</v>
      </c>
      <c r="H72" s="119">
        <v>6000</v>
      </c>
      <c r="I72" s="141"/>
    </row>
    <row r="73" s="1" customFormat="1" spans="1:9">
      <c r="A73" s="107" t="s">
        <v>26</v>
      </c>
      <c r="B73" s="126">
        <v>563035</v>
      </c>
      <c r="C73" s="126" t="s">
        <v>5714</v>
      </c>
      <c r="D73" s="127">
        <v>1482912</v>
      </c>
      <c r="E73" s="244">
        <v>43620</v>
      </c>
      <c r="F73" s="245">
        <v>43623</v>
      </c>
      <c r="G73" s="130" t="s">
        <v>28</v>
      </c>
      <c r="H73" s="131">
        <v>9000</v>
      </c>
      <c r="I73" s="141"/>
    </row>
    <row r="74" s="1" customFormat="1" spans="1:9">
      <c r="A74" s="107" t="s">
        <v>26</v>
      </c>
      <c r="B74" s="126">
        <v>563036</v>
      </c>
      <c r="C74" s="126" t="s">
        <v>5715</v>
      </c>
      <c r="D74" s="127">
        <v>1482912</v>
      </c>
      <c r="E74" s="244">
        <v>43620</v>
      </c>
      <c r="F74" s="245">
        <v>43623</v>
      </c>
      <c r="G74" s="130" t="s">
        <v>28</v>
      </c>
      <c r="H74" s="131">
        <v>9000</v>
      </c>
      <c r="I74" s="141"/>
    </row>
    <row r="75" s="1" customFormat="1" spans="1:9">
      <c r="A75" s="107" t="s">
        <v>26</v>
      </c>
      <c r="B75" s="126">
        <v>563037</v>
      </c>
      <c r="C75" s="126" t="s">
        <v>5716</v>
      </c>
      <c r="D75" s="127">
        <v>1482912</v>
      </c>
      <c r="E75" s="244">
        <v>43620</v>
      </c>
      <c r="F75" s="245">
        <v>43623</v>
      </c>
      <c r="G75" s="130" t="s">
        <v>28</v>
      </c>
      <c r="H75" s="131">
        <v>9000</v>
      </c>
      <c r="I75" s="141"/>
    </row>
    <row r="76" s="1" customFormat="1" spans="1:9">
      <c r="A76" s="107" t="s">
        <v>26</v>
      </c>
      <c r="B76" s="114">
        <v>563038</v>
      </c>
      <c r="C76" s="114" t="s">
        <v>5717</v>
      </c>
      <c r="D76" s="115">
        <v>1507367</v>
      </c>
      <c r="E76" s="143">
        <v>43619</v>
      </c>
      <c r="F76" s="241">
        <v>43623</v>
      </c>
      <c r="G76" s="118" t="s">
        <v>28</v>
      </c>
      <c r="H76" s="119">
        <v>12000</v>
      </c>
      <c r="I76" s="141"/>
    </row>
    <row r="77" s="1" customFormat="1" spans="1:9">
      <c r="A77" s="107" t="s">
        <v>26</v>
      </c>
      <c r="B77" s="120">
        <v>563044</v>
      </c>
      <c r="C77" s="120" t="s">
        <v>5718</v>
      </c>
      <c r="D77" s="121">
        <v>1491607</v>
      </c>
      <c r="E77" s="242">
        <v>43619</v>
      </c>
      <c r="F77" s="243">
        <v>43623</v>
      </c>
      <c r="G77" s="124" t="s">
        <v>28</v>
      </c>
      <c r="H77" s="125">
        <v>12000</v>
      </c>
      <c r="I77" s="141"/>
    </row>
    <row r="78" s="1" customFormat="1" spans="1:9">
      <c r="A78" s="107" t="s">
        <v>26</v>
      </c>
      <c r="B78" s="120">
        <v>563045</v>
      </c>
      <c r="C78" s="120" t="s">
        <v>392</v>
      </c>
      <c r="D78" s="121">
        <v>1491607</v>
      </c>
      <c r="E78" s="242">
        <v>43619</v>
      </c>
      <c r="F78" s="243">
        <v>43623</v>
      </c>
      <c r="G78" s="124" t="s">
        <v>28</v>
      </c>
      <c r="H78" s="125">
        <v>12000</v>
      </c>
      <c r="I78" s="141"/>
    </row>
    <row r="79" s="1" customFormat="1" spans="1:9">
      <c r="A79" s="107" t="s">
        <v>26</v>
      </c>
      <c r="B79" s="120">
        <v>563046</v>
      </c>
      <c r="C79" s="120" t="s">
        <v>5719</v>
      </c>
      <c r="D79" s="121">
        <v>1491607</v>
      </c>
      <c r="E79" s="242">
        <v>43619</v>
      </c>
      <c r="F79" s="243">
        <v>43623</v>
      </c>
      <c r="G79" s="124" t="s">
        <v>28</v>
      </c>
      <c r="H79" s="125">
        <v>12000</v>
      </c>
      <c r="I79" s="141"/>
    </row>
    <row r="80" s="1" customFormat="1" spans="1:9">
      <c r="A80" s="107" t="s">
        <v>26</v>
      </c>
      <c r="B80" s="120">
        <v>563047</v>
      </c>
      <c r="C80" s="120" t="s">
        <v>5720</v>
      </c>
      <c r="D80" s="121">
        <v>1491607</v>
      </c>
      <c r="E80" s="242">
        <v>43619</v>
      </c>
      <c r="F80" s="243">
        <v>43623</v>
      </c>
      <c r="G80" s="124" t="s">
        <v>28</v>
      </c>
      <c r="H80" s="125">
        <v>12000</v>
      </c>
      <c r="I80" s="141"/>
    </row>
    <row r="81" s="1" customFormat="1" spans="1:9">
      <c r="A81" s="107" t="s">
        <v>26</v>
      </c>
      <c r="B81" s="114">
        <v>563048</v>
      </c>
      <c r="C81" s="114" t="s">
        <v>5721</v>
      </c>
      <c r="D81" s="115">
        <v>1506639</v>
      </c>
      <c r="E81" s="143">
        <v>43620</v>
      </c>
      <c r="F81" s="241">
        <v>43623</v>
      </c>
      <c r="G81" s="118" t="s">
        <v>28</v>
      </c>
      <c r="H81" s="119">
        <v>9000</v>
      </c>
      <c r="I81" s="141"/>
    </row>
    <row r="82" s="1" customFormat="1" spans="1:9">
      <c r="A82" s="107" t="s">
        <v>26</v>
      </c>
      <c r="B82" s="114">
        <v>563042</v>
      </c>
      <c r="C82" s="114" t="s">
        <v>5722</v>
      </c>
      <c r="D82" s="115">
        <v>1512935</v>
      </c>
      <c r="E82" s="143">
        <v>43618</v>
      </c>
      <c r="F82" s="241">
        <v>43623</v>
      </c>
      <c r="G82" s="118" t="s">
        <v>28</v>
      </c>
      <c r="H82" s="119">
        <v>15000</v>
      </c>
      <c r="I82" s="141"/>
    </row>
    <row r="83" s="1" customFormat="1" spans="1:9">
      <c r="A83" s="107" t="s">
        <v>26</v>
      </c>
      <c r="B83" s="114">
        <v>563043</v>
      </c>
      <c r="C83" s="114" t="s">
        <v>5723</v>
      </c>
      <c r="D83" s="115">
        <v>1508527</v>
      </c>
      <c r="E83" s="143">
        <v>43618</v>
      </c>
      <c r="F83" s="241">
        <v>43623</v>
      </c>
      <c r="G83" s="118" t="s">
        <v>28</v>
      </c>
      <c r="H83" s="119">
        <v>15000</v>
      </c>
      <c r="I83" s="141"/>
    </row>
    <row r="84" s="1" customFormat="1" spans="1:9">
      <c r="A84" s="107" t="s">
        <v>26</v>
      </c>
      <c r="B84" s="114">
        <v>563337</v>
      </c>
      <c r="C84" s="114" t="s">
        <v>5724</v>
      </c>
      <c r="D84" s="115">
        <v>1499846</v>
      </c>
      <c r="E84" s="143">
        <v>43621</v>
      </c>
      <c r="F84" s="241">
        <v>43624</v>
      </c>
      <c r="G84" s="118" t="s">
        <v>28</v>
      </c>
      <c r="H84" s="119">
        <v>9000</v>
      </c>
      <c r="I84" s="141"/>
    </row>
    <row r="85" s="1" customFormat="1" spans="1:9">
      <c r="A85" s="107" t="s">
        <v>26</v>
      </c>
      <c r="B85" s="114">
        <v>563352</v>
      </c>
      <c r="C85" s="114" t="s">
        <v>5725</v>
      </c>
      <c r="D85" s="115">
        <v>1492201</v>
      </c>
      <c r="E85" s="143">
        <v>43621</v>
      </c>
      <c r="F85" s="241">
        <v>43624</v>
      </c>
      <c r="G85" s="118" t="s">
        <v>28</v>
      </c>
      <c r="H85" s="119">
        <v>9000</v>
      </c>
      <c r="I85" s="141"/>
    </row>
    <row r="86" s="1" customFormat="1" spans="1:9">
      <c r="A86" s="107" t="s">
        <v>26</v>
      </c>
      <c r="B86" s="126">
        <v>563361</v>
      </c>
      <c r="C86" s="126" t="s">
        <v>5726</v>
      </c>
      <c r="D86" s="127">
        <v>1503004</v>
      </c>
      <c r="E86" s="244">
        <v>43621</v>
      </c>
      <c r="F86" s="245">
        <v>43624</v>
      </c>
      <c r="G86" s="130" t="s">
        <v>28</v>
      </c>
      <c r="H86" s="131">
        <v>9000</v>
      </c>
      <c r="I86" s="141"/>
    </row>
    <row r="87" s="1" customFormat="1" spans="1:9">
      <c r="A87" s="107" t="s">
        <v>26</v>
      </c>
      <c r="B87" s="126">
        <v>563362</v>
      </c>
      <c r="C87" s="126" t="s">
        <v>5727</v>
      </c>
      <c r="D87" s="127">
        <v>1503004</v>
      </c>
      <c r="E87" s="244">
        <v>43621</v>
      </c>
      <c r="F87" s="245">
        <v>43624</v>
      </c>
      <c r="G87" s="130" t="s">
        <v>28</v>
      </c>
      <c r="H87" s="131">
        <v>9000</v>
      </c>
      <c r="I87" s="141"/>
    </row>
    <row r="88" s="1" customFormat="1" spans="1:9">
      <c r="A88" s="107" t="s">
        <v>26</v>
      </c>
      <c r="B88" s="120">
        <v>563365</v>
      </c>
      <c r="C88" s="120" t="s">
        <v>1054</v>
      </c>
      <c r="D88" s="121">
        <v>1502985</v>
      </c>
      <c r="E88" s="242">
        <v>43621</v>
      </c>
      <c r="F88" s="243">
        <v>43624</v>
      </c>
      <c r="G88" s="124" t="s">
        <v>28</v>
      </c>
      <c r="H88" s="125">
        <v>9000</v>
      </c>
      <c r="I88" s="141"/>
    </row>
    <row r="89" s="1" customFormat="1" spans="1:9">
      <c r="A89" s="107" t="s">
        <v>26</v>
      </c>
      <c r="B89" s="120">
        <v>563366</v>
      </c>
      <c r="C89" s="120" t="s">
        <v>5728</v>
      </c>
      <c r="D89" s="121">
        <v>1502985</v>
      </c>
      <c r="E89" s="242">
        <v>43621</v>
      </c>
      <c r="F89" s="243">
        <v>43624</v>
      </c>
      <c r="G89" s="124" t="s">
        <v>28</v>
      </c>
      <c r="H89" s="125">
        <v>9000</v>
      </c>
      <c r="I89" s="141"/>
    </row>
    <row r="90" s="1" customFormat="1" spans="1:9">
      <c r="A90" s="107" t="s">
        <v>26</v>
      </c>
      <c r="B90" s="126">
        <v>563369</v>
      </c>
      <c r="C90" s="126" t="s">
        <v>5729</v>
      </c>
      <c r="D90" s="127">
        <v>1480478</v>
      </c>
      <c r="E90" s="244">
        <v>43620</v>
      </c>
      <c r="F90" s="245">
        <v>43624</v>
      </c>
      <c r="G90" s="130" t="s">
        <v>28</v>
      </c>
      <c r="H90" s="131">
        <v>12000</v>
      </c>
      <c r="I90" s="141"/>
    </row>
    <row r="91" s="1" customFormat="1" spans="1:9">
      <c r="A91" s="107" t="s">
        <v>26</v>
      </c>
      <c r="B91" s="126">
        <v>563370</v>
      </c>
      <c r="C91" s="126" t="s">
        <v>5730</v>
      </c>
      <c r="D91" s="127">
        <v>1480478</v>
      </c>
      <c r="E91" s="244">
        <v>43620</v>
      </c>
      <c r="F91" s="245">
        <v>43624</v>
      </c>
      <c r="G91" s="130" t="s">
        <v>28</v>
      </c>
      <c r="H91" s="131">
        <v>12000</v>
      </c>
      <c r="I91" s="141"/>
    </row>
    <row r="92" s="1" customFormat="1" spans="1:9">
      <c r="A92" s="107" t="s">
        <v>26</v>
      </c>
      <c r="B92" s="114">
        <v>563373</v>
      </c>
      <c r="C92" s="114" t="s">
        <v>5731</v>
      </c>
      <c r="D92" s="115">
        <v>1500542</v>
      </c>
      <c r="E92" s="143">
        <v>43622</v>
      </c>
      <c r="F92" s="241">
        <v>43624</v>
      </c>
      <c r="G92" s="118" t="s">
        <v>28</v>
      </c>
      <c r="H92" s="119">
        <v>6000</v>
      </c>
      <c r="I92" s="141"/>
    </row>
    <row r="93" s="1" customFormat="1" spans="1:9">
      <c r="A93" s="107" t="s">
        <v>26</v>
      </c>
      <c r="B93" s="114">
        <v>563336</v>
      </c>
      <c r="C93" s="114" t="s">
        <v>5732</v>
      </c>
      <c r="D93" s="115">
        <v>1506628</v>
      </c>
      <c r="E93" s="143">
        <v>43620</v>
      </c>
      <c r="F93" s="241">
        <v>43624</v>
      </c>
      <c r="G93" s="118" t="s">
        <v>28</v>
      </c>
      <c r="H93" s="119">
        <v>18000</v>
      </c>
      <c r="I93" s="141"/>
    </row>
    <row r="94" s="1" customFormat="1" spans="1:9">
      <c r="A94" s="107" t="s">
        <v>26</v>
      </c>
      <c r="B94" s="120">
        <v>563350</v>
      </c>
      <c r="C94" s="120" t="s">
        <v>3269</v>
      </c>
      <c r="D94" s="121">
        <v>1497288</v>
      </c>
      <c r="E94" s="242">
        <v>43616</v>
      </c>
      <c r="F94" s="243">
        <v>43624</v>
      </c>
      <c r="G94" s="124" t="s">
        <v>28</v>
      </c>
      <c r="H94" s="125">
        <v>24000</v>
      </c>
      <c r="I94" s="141"/>
    </row>
    <row r="95" s="1" customFormat="1" spans="1:9">
      <c r="A95" s="107" t="s">
        <v>26</v>
      </c>
      <c r="B95" s="120">
        <v>563351</v>
      </c>
      <c r="C95" s="120" t="s">
        <v>5733</v>
      </c>
      <c r="D95" s="121">
        <v>1497288</v>
      </c>
      <c r="E95" s="242">
        <v>43616</v>
      </c>
      <c r="F95" s="243">
        <v>43624</v>
      </c>
      <c r="G95" s="124" t="s">
        <v>28</v>
      </c>
      <c r="H95" s="125">
        <v>24000</v>
      </c>
      <c r="I95" s="141"/>
    </row>
    <row r="96" s="1" customFormat="1" spans="1:9">
      <c r="A96" s="107" t="s">
        <v>26</v>
      </c>
      <c r="B96" s="114">
        <v>563712</v>
      </c>
      <c r="C96" s="114" t="s">
        <v>5734</v>
      </c>
      <c r="D96" s="115">
        <v>1501657</v>
      </c>
      <c r="E96" s="143">
        <v>43620</v>
      </c>
      <c r="F96" s="241">
        <v>43625</v>
      </c>
      <c r="G96" s="118" t="s">
        <v>28</v>
      </c>
      <c r="H96" s="119">
        <v>15000</v>
      </c>
      <c r="I96" s="141"/>
    </row>
    <row r="97" s="1" customFormat="1" spans="1:9">
      <c r="A97" s="107" t="s">
        <v>26</v>
      </c>
      <c r="B97" s="114">
        <v>563713</v>
      </c>
      <c r="C97" s="114" t="s">
        <v>5735</v>
      </c>
      <c r="D97" s="115">
        <v>1492736</v>
      </c>
      <c r="E97" s="143">
        <v>43622</v>
      </c>
      <c r="F97" s="241">
        <v>43625</v>
      </c>
      <c r="G97" s="118" t="s">
        <v>28</v>
      </c>
      <c r="H97" s="119">
        <v>9000</v>
      </c>
      <c r="I97" s="141"/>
    </row>
    <row r="98" s="1" customFormat="1" spans="1:9">
      <c r="A98" s="107" t="s">
        <v>26</v>
      </c>
      <c r="B98" s="126">
        <v>563940</v>
      </c>
      <c r="C98" s="126" t="s">
        <v>5736</v>
      </c>
      <c r="D98" s="127">
        <v>1499813</v>
      </c>
      <c r="E98" s="244">
        <v>43624</v>
      </c>
      <c r="F98" s="245">
        <v>43626</v>
      </c>
      <c r="G98" s="130" t="s">
        <v>28</v>
      </c>
      <c r="H98" s="131">
        <v>6000</v>
      </c>
      <c r="I98" s="141"/>
    </row>
    <row r="99" s="1" customFormat="1" spans="1:9">
      <c r="A99" s="107" t="s">
        <v>26</v>
      </c>
      <c r="B99" s="126">
        <v>563941</v>
      </c>
      <c r="C99" s="126" t="s">
        <v>1325</v>
      </c>
      <c r="D99" s="127">
        <v>1499813</v>
      </c>
      <c r="E99" s="244">
        <v>43624</v>
      </c>
      <c r="F99" s="245">
        <v>43626</v>
      </c>
      <c r="G99" s="130" t="s">
        <v>28</v>
      </c>
      <c r="H99" s="131">
        <v>6000</v>
      </c>
      <c r="I99" s="141"/>
    </row>
    <row r="100" s="1" customFormat="1" spans="1:9">
      <c r="A100" s="107" t="s">
        <v>26</v>
      </c>
      <c r="B100" s="114">
        <v>563953</v>
      </c>
      <c r="C100" s="114" t="s">
        <v>5737</v>
      </c>
      <c r="D100" s="115">
        <v>1485105</v>
      </c>
      <c r="E100" s="143">
        <v>43622</v>
      </c>
      <c r="F100" s="241">
        <v>43626</v>
      </c>
      <c r="G100" s="118" t="s">
        <v>28</v>
      </c>
      <c r="H100" s="119">
        <v>12000</v>
      </c>
      <c r="I100" s="141"/>
    </row>
    <row r="101" s="1" customFormat="1" spans="1:9">
      <c r="A101" s="107" t="s">
        <v>26</v>
      </c>
      <c r="B101" s="114">
        <v>563958</v>
      </c>
      <c r="C101" s="114" t="s">
        <v>5738</v>
      </c>
      <c r="D101" s="115">
        <v>1463706</v>
      </c>
      <c r="E101" s="143">
        <v>43623</v>
      </c>
      <c r="F101" s="241">
        <v>43626</v>
      </c>
      <c r="G101" s="118" t="s">
        <v>28</v>
      </c>
      <c r="H101" s="119">
        <v>9000</v>
      </c>
      <c r="I101" s="141"/>
    </row>
    <row r="102" s="1" customFormat="1" spans="1:9">
      <c r="A102" s="107" t="s">
        <v>26</v>
      </c>
      <c r="B102" s="114">
        <v>563942</v>
      </c>
      <c r="C102" s="114" t="s">
        <v>5739</v>
      </c>
      <c r="D102" s="115">
        <v>1510953</v>
      </c>
      <c r="E102" s="143">
        <v>43623</v>
      </c>
      <c r="F102" s="241">
        <v>43626</v>
      </c>
      <c r="G102" s="118" t="s">
        <v>28</v>
      </c>
      <c r="H102" s="119">
        <v>9000</v>
      </c>
      <c r="I102" s="141"/>
    </row>
    <row r="103" s="1" customFormat="1" spans="1:9">
      <c r="A103" s="107" t="s">
        <v>26</v>
      </c>
      <c r="B103" s="114">
        <v>563943</v>
      </c>
      <c r="C103" s="114" t="s">
        <v>5740</v>
      </c>
      <c r="D103" s="115">
        <v>1503103</v>
      </c>
      <c r="E103" s="143">
        <v>43621</v>
      </c>
      <c r="F103" s="241">
        <v>43626</v>
      </c>
      <c r="G103" s="118" t="s">
        <v>28</v>
      </c>
      <c r="H103" s="119">
        <v>15000</v>
      </c>
      <c r="I103" s="141"/>
    </row>
    <row r="104" s="1" customFormat="1" spans="1:9">
      <c r="A104" s="107" t="s">
        <v>26</v>
      </c>
      <c r="B104" s="114">
        <v>563947</v>
      </c>
      <c r="C104" s="114" t="s">
        <v>5741</v>
      </c>
      <c r="D104" s="115">
        <v>1509940</v>
      </c>
      <c r="E104" s="143">
        <v>43624</v>
      </c>
      <c r="F104" s="241">
        <v>43626</v>
      </c>
      <c r="G104" s="118" t="s">
        <v>28</v>
      </c>
      <c r="H104" s="119">
        <v>6000</v>
      </c>
      <c r="I104" s="141"/>
    </row>
    <row r="105" s="1" customFormat="1" spans="1:9">
      <c r="A105" s="107" t="s">
        <v>26</v>
      </c>
      <c r="B105" s="114">
        <v>563948</v>
      </c>
      <c r="C105" s="114" t="s">
        <v>5742</v>
      </c>
      <c r="D105" s="115">
        <v>1509949</v>
      </c>
      <c r="E105" s="143">
        <v>43624</v>
      </c>
      <c r="F105" s="241">
        <v>43626</v>
      </c>
      <c r="G105" s="118" t="s">
        <v>28</v>
      </c>
      <c r="H105" s="119">
        <v>6000</v>
      </c>
      <c r="I105" s="141"/>
    </row>
    <row r="106" s="1" customFormat="1" spans="1:9">
      <c r="A106" s="107" t="s">
        <v>26</v>
      </c>
      <c r="B106" s="120">
        <v>563949</v>
      </c>
      <c r="C106" s="120" t="s">
        <v>5743</v>
      </c>
      <c r="D106" s="121">
        <v>1502335</v>
      </c>
      <c r="E106" s="242">
        <v>43623</v>
      </c>
      <c r="F106" s="243">
        <v>43626</v>
      </c>
      <c r="G106" s="124" t="s">
        <v>28</v>
      </c>
      <c r="H106" s="125">
        <v>9000</v>
      </c>
      <c r="I106" s="141"/>
    </row>
    <row r="107" s="1" customFormat="1" spans="1:9">
      <c r="A107" s="107" t="s">
        <v>26</v>
      </c>
      <c r="B107" s="120">
        <v>563950</v>
      </c>
      <c r="C107" s="120" t="s">
        <v>5744</v>
      </c>
      <c r="D107" s="121">
        <v>1502335</v>
      </c>
      <c r="E107" s="242">
        <v>43623</v>
      </c>
      <c r="F107" s="243">
        <v>43626</v>
      </c>
      <c r="G107" s="124" t="s">
        <v>28</v>
      </c>
      <c r="H107" s="125">
        <v>9000</v>
      </c>
      <c r="I107" s="141"/>
    </row>
    <row r="108" s="1" customFormat="1" spans="1:9">
      <c r="A108" s="107" t="s">
        <v>26</v>
      </c>
      <c r="B108" s="120">
        <v>563951</v>
      </c>
      <c r="C108" s="120" t="s">
        <v>5745</v>
      </c>
      <c r="D108" s="121">
        <v>1502335</v>
      </c>
      <c r="E108" s="242">
        <v>43623</v>
      </c>
      <c r="F108" s="243">
        <v>43626</v>
      </c>
      <c r="G108" s="124" t="s">
        <v>28</v>
      </c>
      <c r="H108" s="125">
        <v>9000</v>
      </c>
      <c r="I108" s="141"/>
    </row>
    <row r="109" s="1" customFormat="1" spans="1:9">
      <c r="A109" s="107" t="s">
        <v>26</v>
      </c>
      <c r="B109" s="114">
        <v>563952</v>
      </c>
      <c r="C109" s="114" t="s">
        <v>1532</v>
      </c>
      <c r="D109" s="115">
        <v>1502531</v>
      </c>
      <c r="E109" s="143">
        <v>43624</v>
      </c>
      <c r="F109" s="241">
        <v>43626</v>
      </c>
      <c r="G109" s="118" t="s">
        <v>28</v>
      </c>
      <c r="H109" s="119">
        <v>6000</v>
      </c>
      <c r="I109" s="141"/>
    </row>
    <row r="110" s="1" customFormat="1" spans="1:9">
      <c r="A110" s="107" t="s">
        <v>26</v>
      </c>
      <c r="B110" s="114">
        <v>564217</v>
      </c>
      <c r="C110" s="114" t="s">
        <v>5746</v>
      </c>
      <c r="D110" s="115">
        <v>1506637</v>
      </c>
      <c r="E110" s="143">
        <v>43624</v>
      </c>
      <c r="F110" s="241">
        <v>43627</v>
      </c>
      <c r="G110" s="118" t="s">
        <v>28</v>
      </c>
      <c r="H110" s="119">
        <v>9000</v>
      </c>
      <c r="I110" s="141"/>
    </row>
    <row r="111" s="1" customFormat="1" spans="1:9">
      <c r="A111" s="107" t="s">
        <v>26</v>
      </c>
      <c r="B111" s="114">
        <v>564216</v>
      </c>
      <c r="C111" s="114" t="s">
        <v>5747</v>
      </c>
      <c r="D111" s="115">
        <v>1494917</v>
      </c>
      <c r="E111" s="143">
        <v>43625</v>
      </c>
      <c r="F111" s="241">
        <v>43627</v>
      </c>
      <c r="G111" s="118" t="s">
        <v>28</v>
      </c>
      <c r="H111" s="119">
        <v>6000</v>
      </c>
      <c r="I111" s="141"/>
    </row>
    <row r="112" s="1" customFormat="1" spans="1:9">
      <c r="A112" s="107" t="s">
        <v>26</v>
      </c>
      <c r="B112" s="126">
        <v>564220</v>
      </c>
      <c r="C112" s="126" t="s">
        <v>5748</v>
      </c>
      <c r="D112" s="127">
        <v>1497780</v>
      </c>
      <c r="E112" s="244">
        <v>43623</v>
      </c>
      <c r="F112" s="245">
        <v>43627</v>
      </c>
      <c r="G112" s="130" t="s">
        <v>28</v>
      </c>
      <c r="H112" s="131">
        <v>12000</v>
      </c>
      <c r="I112" s="141"/>
    </row>
    <row r="113" s="1" customFormat="1" spans="1:9">
      <c r="A113" s="107" t="s">
        <v>26</v>
      </c>
      <c r="B113" s="126">
        <v>564221</v>
      </c>
      <c r="C113" s="126" t="s">
        <v>5749</v>
      </c>
      <c r="D113" s="127">
        <v>1497780</v>
      </c>
      <c r="E113" s="244">
        <v>43623</v>
      </c>
      <c r="F113" s="245">
        <v>43627</v>
      </c>
      <c r="G113" s="130" t="s">
        <v>28</v>
      </c>
      <c r="H113" s="131">
        <v>12000</v>
      </c>
      <c r="I113" s="141"/>
    </row>
    <row r="114" s="1" customFormat="1" spans="1:9">
      <c r="A114" s="107" t="s">
        <v>26</v>
      </c>
      <c r="B114" s="114">
        <v>564214</v>
      </c>
      <c r="C114" s="114" t="s">
        <v>5750</v>
      </c>
      <c r="D114" s="115">
        <v>1494916</v>
      </c>
      <c r="E114" s="143">
        <v>43625</v>
      </c>
      <c r="F114" s="241">
        <v>43627</v>
      </c>
      <c r="G114" s="118" t="s">
        <v>28</v>
      </c>
      <c r="H114" s="119">
        <v>6000</v>
      </c>
      <c r="I114" s="141"/>
    </row>
    <row r="115" s="1" customFormat="1" spans="1:9">
      <c r="A115" s="107" t="s">
        <v>26</v>
      </c>
      <c r="B115" s="114">
        <v>564215</v>
      </c>
      <c r="C115" s="114" t="s">
        <v>5751</v>
      </c>
      <c r="D115" s="115">
        <v>1508304</v>
      </c>
      <c r="E115" s="143">
        <v>43625</v>
      </c>
      <c r="F115" s="241">
        <v>43627</v>
      </c>
      <c r="G115" s="118" t="s">
        <v>28</v>
      </c>
      <c r="H115" s="119">
        <v>6000</v>
      </c>
      <c r="I115" s="141"/>
    </row>
    <row r="116" s="1" customFormat="1" spans="1:9">
      <c r="A116" s="107" t="s">
        <v>26</v>
      </c>
      <c r="B116" s="114">
        <v>564218</v>
      </c>
      <c r="C116" s="114" t="s">
        <v>4824</v>
      </c>
      <c r="D116" s="115">
        <v>1506494</v>
      </c>
      <c r="E116" s="143">
        <v>43624</v>
      </c>
      <c r="F116" s="241">
        <v>43627</v>
      </c>
      <c r="G116" s="118" t="s">
        <v>28</v>
      </c>
      <c r="H116" s="119">
        <v>9000</v>
      </c>
      <c r="I116" s="141"/>
    </row>
    <row r="117" s="1" customFormat="1" spans="1:9">
      <c r="A117" s="107" t="s">
        <v>26</v>
      </c>
      <c r="B117" s="114">
        <v>564219</v>
      </c>
      <c r="C117" s="114" t="s">
        <v>5752</v>
      </c>
      <c r="D117" s="115">
        <v>1505932</v>
      </c>
      <c r="E117" s="143">
        <v>43624</v>
      </c>
      <c r="F117" s="241">
        <v>43627</v>
      </c>
      <c r="G117" s="118" t="s">
        <v>28</v>
      </c>
      <c r="H117" s="119">
        <v>13500</v>
      </c>
      <c r="I117" s="141"/>
    </row>
    <row r="118" s="1" customFormat="1" spans="1:9">
      <c r="A118" s="107" t="s">
        <v>26</v>
      </c>
      <c r="B118" s="114">
        <v>564305</v>
      </c>
      <c r="C118" s="114" t="s">
        <v>5753</v>
      </c>
      <c r="D118" s="115">
        <v>1504849</v>
      </c>
      <c r="E118" s="143">
        <v>43626</v>
      </c>
      <c r="F118" s="241">
        <v>43627</v>
      </c>
      <c r="G118" s="118" t="s">
        <v>28</v>
      </c>
      <c r="H118" s="119">
        <v>3000</v>
      </c>
      <c r="I118" s="232" t="s">
        <v>5705</v>
      </c>
    </row>
    <row r="119" s="1" customFormat="1" spans="1:9">
      <c r="A119" s="107" t="s">
        <v>26</v>
      </c>
      <c r="B119" s="114">
        <v>564522</v>
      </c>
      <c r="C119" s="114" t="s">
        <v>5754</v>
      </c>
      <c r="D119" s="115">
        <v>1505785</v>
      </c>
      <c r="E119" s="143">
        <v>43623</v>
      </c>
      <c r="F119" s="241">
        <v>43628</v>
      </c>
      <c r="G119" s="118" t="s">
        <v>28</v>
      </c>
      <c r="H119" s="119">
        <v>15000</v>
      </c>
      <c r="I119" s="141"/>
    </row>
    <row r="120" s="1" customFormat="1" spans="1:9">
      <c r="A120" s="107" t="s">
        <v>26</v>
      </c>
      <c r="B120" s="114">
        <v>564529</v>
      </c>
      <c r="C120" s="114" t="s">
        <v>5755</v>
      </c>
      <c r="D120" s="115">
        <v>1487798</v>
      </c>
      <c r="E120" s="143">
        <v>43622</v>
      </c>
      <c r="F120" s="241">
        <v>43628</v>
      </c>
      <c r="G120" s="118" t="s">
        <v>28</v>
      </c>
      <c r="H120" s="119">
        <v>18000</v>
      </c>
      <c r="I120" s="141"/>
    </row>
    <row r="121" s="1" customFormat="1" spans="1:9">
      <c r="A121" s="107" t="s">
        <v>26</v>
      </c>
      <c r="B121" s="120">
        <v>564531</v>
      </c>
      <c r="C121" s="120" t="s">
        <v>254</v>
      </c>
      <c r="D121" s="121">
        <v>1509655</v>
      </c>
      <c r="E121" s="242">
        <v>43624</v>
      </c>
      <c r="F121" s="243">
        <v>43628</v>
      </c>
      <c r="G121" s="124" t="s">
        <v>28</v>
      </c>
      <c r="H121" s="125">
        <v>12000</v>
      </c>
      <c r="I121" s="141"/>
    </row>
    <row r="122" s="1" customFormat="1" spans="1:9">
      <c r="A122" s="107" t="s">
        <v>26</v>
      </c>
      <c r="B122" s="120">
        <v>564533</v>
      </c>
      <c r="C122" s="120" t="s">
        <v>5756</v>
      </c>
      <c r="D122" s="121">
        <v>1509655</v>
      </c>
      <c r="E122" s="242">
        <v>43624</v>
      </c>
      <c r="F122" s="243">
        <v>43628</v>
      </c>
      <c r="G122" s="124" t="s">
        <v>28</v>
      </c>
      <c r="H122" s="125">
        <v>12000</v>
      </c>
      <c r="I122" s="141"/>
    </row>
    <row r="123" s="1" customFormat="1" spans="1:9">
      <c r="A123" s="107" t="s">
        <v>26</v>
      </c>
      <c r="B123" s="126">
        <v>564535</v>
      </c>
      <c r="C123" s="126" t="s">
        <v>5757</v>
      </c>
      <c r="D123" s="127">
        <v>1515428</v>
      </c>
      <c r="E123" s="244">
        <v>43624</v>
      </c>
      <c r="F123" s="245">
        <v>43628</v>
      </c>
      <c r="G123" s="130" t="s">
        <v>28</v>
      </c>
      <c r="H123" s="131">
        <v>12000</v>
      </c>
      <c r="I123" s="141"/>
    </row>
    <row r="124" s="1" customFormat="1" spans="1:9">
      <c r="A124" s="107" t="s">
        <v>26</v>
      </c>
      <c r="B124" s="126">
        <v>564537</v>
      </c>
      <c r="C124" s="126" t="s">
        <v>5758</v>
      </c>
      <c r="D124" s="127">
        <v>1515428</v>
      </c>
      <c r="E124" s="244">
        <v>43624</v>
      </c>
      <c r="F124" s="245">
        <v>43628</v>
      </c>
      <c r="G124" s="130" t="s">
        <v>28</v>
      </c>
      <c r="H124" s="131">
        <v>12000</v>
      </c>
      <c r="I124" s="141"/>
    </row>
    <row r="125" s="1" customFormat="1" spans="1:9">
      <c r="A125" s="107" t="s">
        <v>26</v>
      </c>
      <c r="B125" s="132">
        <v>564792</v>
      </c>
      <c r="C125" s="114" t="s">
        <v>5759</v>
      </c>
      <c r="D125" s="115">
        <v>1498873</v>
      </c>
      <c r="E125" s="143">
        <v>43625</v>
      </c>
      <c r="F125" s="271">
        <v>43629</v>
      </c>
      <c r="G125" s="118" t="s">
        <v>28</v>
      </c>
      <c r="H125" s="119">
        <v>12000</v>
      </c>
      <c r="I125" s="141"/>
    </row>
    <row r="126" s="1" customFormat="1" spans="1:9">
      <c r="A126" s="146"/>
      <c r="B126" s="147"/>
      <c r="C126" s="146"/>
      <c r="D126" s="148"/>
      <c r="E126" s="149"/>
      <c r="F126" s="247"/>
      <c r="G126" s="151"/>
      <c r="H126" s="152"/>
      <c r="I126" s="141"/>
    </row>
    <row r="127" s="1" customFormat="1" ht="12" customHeight="1" spans="1:9">
      <c r="A127" s="153" t="s">
        <v>5142</v>
      </c>
      <c r="B127" s="154"/>
      <c r="C127" s="155"/>
      <c r="D127" s="156"/>
      <c r="E127" s="157"/>
      <c r="F127" s="158"/>
      <c r="G127" s="159"/>
      <c r="H127" s="158"/>
      <c r="I127" s="141"/>
    </row>
    <row r="128" s="1" customFormat="1" ht="17.4" customHeight="1" spans="1:9">
      <c r="A128" s="164" t="s">
        <v>5760</v>
      </c>
      <c r="B128" s="86"/>
      <c r="C128" s="87"/>
      <c r="D128" s="81"/>
      <c r="E128" s="161"/>
      <c r="F128" s="83"/>
      <c r="G128" s="162" t="s">
        <v>80</v>
      </c>
      <c r="H128" s="163">
        <f>SUM(H23:H127)</f>
        <v>1024500</v>
      </c>
      <c r="I128" s="141"/>
    </row>
    <row r="129" s="97" customFormat="1" ht="17.4" customHeight="1" spans="1:9">
      <c r="A129" s="262" t="s">
        <v>5761</v>
      </c>
      <c r="B129" s="165"/>
      <c r="C129" s="165"/>
      <c r="D129" s="166"/>
      <c r="E129" s="167"/>
      <c r="F129" s="168"/>
      <c r="G129" s="169"/>
      <c r="H129" s="272" t="s">
        <v>5762</v>
      </c>
      <c r="I129" s="188"/>
    </row>
    <row r="130" s="1" customFormat="1" ht="16.2" customHeight="1" spans="1:9">
      <c r="A130" s="171" t="s">
        <v>5444</v>
      </c>
      <c r="B130" s="172"/>
      <c r="C130" s="160"/>
      <c r="D130" s="160"/>
      <c r="E130" s="160"/>
      <c r="F130" s="173"/>
      <c r="G130" s="160"/>
      <c r="H130" s="160"/>
      <c r="I130" s="141"/>
    </row>
    <row r="131" ht="12" customHeight="1" spans="1:8">
      <c r="A131" s="174" t="s">
        <v>423</v>
      </c>
      <c r="B131" s="90"/>
      <c r="C131" s="175" t="s">
        <v>424</v>
      </c>
      <c r="D131" s="175" t="s">
        <v>424</v>
      </c>
      <c r="E131" s="175" t="s">
        <v>424</v>
      </c>
      <c r="F131" s="175" t="s">
        <v>424</v>
      </c>
      <c r="G131" s="175" t="s">
        <v>424</v>
      </c>
      <c r="H131" s="176" t="s">
        <v>5146</v>
      </c>
    </row>
    <row r="132" ht="12" customHeight="1" spans="1:8">
      <c r="A132" s="177" t="s">
        <v>5445</v>
      </c>
      <c r="B132" s="177"/>
      <c r="C132" s="178" t="s">
        <v>5446</v>
      </c>
      <c r="D132" s="179" t="s">
        <v>85</v>
      </c>
      <c r="E132" s="179" t="s">
        <v>86</v>
      </c>
      <c r="F132" s="179" t="s">
        <v>5447</v>
      </c>
      <c r="G132" s="179" t="s">
        <v>5448</v>
      </c>
      <c r="H132" s="180" t="s">
        <v>5147</v>
      </c>
    </row>
    <row r="133" ht="13.5" spans="1:8">
      <c r="A133" s="181">
        <f>H128</f>
        <v>1024500</v>
      </c>
      <c r="B133" s="93"/>
      <c r="C133" s="181">
        <f>694500</f>
        <v>694500</v>
      </c>
      <c r="D133" s="181">
        <f>222000</f>
        <v>222000</v>
      </c>
      <c r="E133" s="181">
        <v>0</v>
      </c>
      <c r="F133" s="181">
        <v>0</v>
      </c>
      <c r="G133" s="181">
        <v>0</v>
      </c>
      <c r="H133" s="182">
        <f>SUM(A133:G133)</f>
        <v>1941000</v>
      </c>
    </row>
    <row r="134" ht="13.5"/>
    <row r="135" ht="18" customHeight="1"/>
    <row r="137" spans="1:2">
      <c r="A137" s="96"/>
      <c r="B137" s="96"/>
    </row>
    <row r="138" ht="15.75" spans="1:1">
      <c r="A138" s="183" t="s">
        <v>1157</v>
      </c>
    </row>
    <row r="139" spans="3:4">
      <c r="C139" s="184"/>
      <c r="D139" s="184"/>
    </row>
    <row r="140" ht="15.75" spans="3:3">
      <c r="C140" s="185" t="s">
        <v>1158</v>
      </c>
    </row>
    <row r="141" spans="3:3">
      <c r="C141" s="186" t="s">
        <v>1207</v>
      </c>
    </row>
    <row r="142" spans="3:4">
      <c r="C142" s="187" t="s">
        <v>1160</v>
      </c>
      <c r="D142" s="172"/>
    </row>
  </sheetData>
  <mergeCells count="1">
    <mergeCell ref="G7:H7"/>
  </mergeCells>
  <hyperlinks>
    <hyperlink ref="C15" r:id="rId4" display="pongsura.pattaramahasaed@ihg.com"/>
    <hyperlink ref="C141" r:id="rId5" display="E: pongsura.pattaramahasaed@ihg.com"/>
    <hyperlink ref="C142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40" workbookViewId="0">
      <selection activeCell="K102" sqref="K10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8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00"/>
    </row>
    <row r="5" spans="1:8">
      <c r="A5" s="2"/>
      <c r="B5" s="2"/>
      <c r="C5" s="2"/>
      <c r="D5" s="2"/>
      <c r="E5" s="2"/>
      <c r="F5" s="2"/>
      <c r="H5" s="101"/>
    </row>
    <row r="6" spans="1:8">
      <c r="A6" s="2"/>
      <c r="B6" s="2"/>
      <c r="C6" s="2"/>
      <c r="D6" s="2"/>
      <c r="E6" s="2"/>
      <c r="F6" s="2"/>
      <c r="H6" s="101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43642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04" t="s">
        <v>9</v>
      </c>
      <c r="D12" s="12"/>
      <c r="E12" s="10"/>
      <c r="F12" s="2"/>
    </row>
    <row r="13" spans="1:6">
      <c r="A13" s="4" t="s">
        <v>10</v>
      </c>
      <c r="B13" s="4"/>
      <c r="C13" s="70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02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</row>
    <row r="23" s="1" customFormat="1" spans="1:9">
      <c r="A23" s="234" t="s">
        <v>26</v>
      </c>
      <c r="B23" s="248">
        <v>564996</v>
      </c>
      <c r="C23" s="249" t="s">
        <v>5763</v>
      </c>
      <c r="D23" s="250">
        <v>1517525</v>
      </c>
      <c r="E23" s="251">
        <v>43628</v>
      </c>
      <c r="F23" s="252">
        <v>43630</v>
      </c>
      <c r="G23" s="253" t="s">
        <v>28</v>
      </c>
      <c r="H23" s="254">
        <v>6000</v>
      </c>
      <c r="I23" s="141"/>
    </row>
    <row r="24" s="1" customFormat="1" spans="1:9">
      <c r="A24" s="107" t="s">
        <v>26</v>
      </c>
      <c r="B24" s="255">
        <v>564998</v>
      </c>
      <c r="C24" s="120" t="s">
        <v>5764</v>
      </c>
      <c r="D24" s="121">
        <v>1517525</v>
      </c>
      <c r="E24" s="242">
        <v>43628</v>
      </c>
      <c r="F24" s="243">
        <v>43630</v>
      </c>
      <c r="G24" s="124" t="s">
        <v>28</v>
      </c>
      <c r="H24" s="125">
        <v>6000</v>
      </c>
      <c r="I24" s="141"/>
    </row>
    <row r="25" s="1" customFormat="1" spans="1:9">
      <c r="A25" s="107" t="s">
        <v>26</v>
      </c>
      <c r="B25" s="255">
        <v>564999</v>
      </c>
      <c r="C25" s="120" t="s">
        <v>5765</v>
      </c>
      <c r="D25" s="121">
        <v>1517525</v>
      </c>
      <c r="E25" s="242">
        <v>43628</v>
      </c>
      <c r="F25" s="243">
        <v>43630</v>
      </c>
      <c r="G25" s="124" t="s">
        <v>28</v>
      </c>
      <c r="H25" s="125">
        <v>6000</v>
      </c>
      <c r="I25" s="141"/>
    </row>
    <row r="26" s="1" customFormat="1" spans="1:9">
      <c r="A26" s="107" t="s">
        <v>26</v>
      </c>
      <c r="B26" s="255">
        <v>565000</v>
      </c>
      <c r="C26" s="120" t="s">
        <v>5766</v>
      </c>
      <c r="D26" s="256">
        <v>1517525</v>
      </c>
      <c r="E26" s="257">
        <v>43628</v>
      </c>
      <c r="F26" s="243">
        <v>43630</v>
      </c>
      <c r="G26" s="124" t="s">
        <v>28</v>
      </c>
      <c r="H26" s="125">
        <v>6000</v>
      </c>
      <c r="I26" s="141"/>
    </row>
    <row r="27" s="1" customFormat="1" spans="1:9">
      <c r="A27" s="107" t="s">
        <v>26</v>
      </c>
      <c r="B27" s="258">
        <v>565001</v>
      </c>
      <c r="C27" s="114" t="s">
        <v>5767</v>
      </c>
      <c r="D27" s="115">
        <v>1521618</v>
      </c>
      <c r="E27" s="143">
        <v>43628</v>
      </c>
      <c r="F27" s="241">
        <v>43630</v>
      </c>
      <c r="G27" s="118" t="s">
        <v>28</v>
      </c>
      <c r="H27" s="119">
        <v>6000</v>
      </c>
      <c r="I27" s="141"/>
    </row>
    <row r="28" s="1" customFormat="1" spans="1:9">
      <c r="A28" s="107" t="s">
        <v>26</v>
      </c>
      <c r="B28" s="259">
        <v>565002</v>
      </c>
      <c r="C28" s="114" t="s">
        <v>5768</v>
      </c>
      <c r="D28" s="115">
        <v>1517406</v>
      </c>
      <c r="E28" s="143">
        <v>43628</v>
      </c>
      <c r="F28" s="241">
        <v>43630</v>
      </c>
      <c r="G28" s="118" t="s">
        <v>28</v>
      </c>
      <c r="H28" s="119">
        <v>6000</v>
      </c>
      <c r="I28" s="141"/>
    </row>
    <row r="29" s="1" customFormat="1" spans="1:9">
      <c r="A29" s="107" t="s">
        <v>26</v>
      </c>
      <c r="B29" s="259">
        <v>565003</v>
      </c>
      <c r="C29" s="114" t="s">
        <v>5769</v>
      </c>
      <c r="D29" s="115">
        <v>1503411</v>
      </c>
      <c r="E29" s="143">
        <v>43627</v>
      </c>
      <c r="F29" s="241">
        <v>43630</v>
      </c>
      <c r="G29" s="118" t="s">
        <v>28</v>
      </c>
      <c r="H29" s="119">
        <v>9000</v>
      </c>
      <c r="I29" s="141"/>
    </row>
    <row r="30" s="1" customFormat="1" spans="1:9">
      <c r="A30" s="107" t="s">
        <v>26</v>
      </c>
      <c r="B30" s="258">
        <v>565005</v>
      </c>
      <c r="C30" s="114" t="s">
        <v>5770</v>
      </c>
      <c r="D30" s="115">
        <v>1518636</v>
      </c>
      <c r="E30" s="143">
        <v>43626</v>
      </c>
      <c r="F30" s="241">
        <v>43630</v>
      </c>
      <c r="G30" s="118" t="s">
        <v>28</v>
      </c>
      <c r="H30" s="119">
        <v>12000</v>
      </c>
      <c r="I30" s="141"/>
    </row>
    <row r="31" s="1" customFormat="1" spans="1:9">
      <c r="A31" s="107" t="s">
        <v>26</v>
      </c>
      <c r="B31" s="258">
        <v>565006</v>
      </c>
      <c r="C31" s="114" t="s">
        <v>5771</v>
      </c>
      <c r="D31" s="115">
        <v>1520757</v>
      </c>
      <c r="E31" s="143">
        <v>43628</v>
      </c>
      <c r="F31" s="241">
        <v>43630</v>
      </c>
      <c r="G31" s="118" t="s">
        <v>28</v>
      </c>
      <c r="H31" s="119">
        <v>6000</v>
      </c>
      <c r="I31" s="141"/>
    </row>
    <row r="32" s="1" customFormat="1" spans="1:9">
      <c r="A32" s="107" t="s">
        <v>26</v>
      </c>
      <c r="B32" s="258">
        <v>565007</v>
      </c>
      <c r="C32" s="114" t="s">
        <v>5772</v>
      </c>
      <c r="D32" s="115">
        <v>1517403</v>
      </c>
      <c r="E32" s="143">
        <v>43628</v>
      </c>
      <c r="F32" s="241">
        <v>43630</v>
      </c>
      <c r="G32" s="118" t="s">
        <v>28</v>
      </c>
      <c r="H32" s="119">
        <v>6000</v>
      </c>
      <c r="I32" s="141"/>
    </row>
    <row r="33" s="1" customFormat="1" spans="1:9">
      <c r="A33" s="107" t="s">
        <v>26</v>
      </c>
      <c r="B33" s="255">
        <v>565008</v>
      </c>
      <c r="C33" s="120" t="s">
        <v>5773</v>
      </c>
      <c r="D33" s="121">
        <v>1516748</v>
      </c>
      <c r="E33" s="242">
        <v>43626</v>
      </c>
      <c r="F33" s="243">
        <v>43630</v>
      </c>
      <c r="G33" s="124" t="s">
        <v>28</v>
      </c>
      <c r="H33" s="125">
        <v>12000</v>
      </c>
      <c r="I33" s="141"/>
    </row>
    <row r="34" s="1" customFormat="1" spans="1:9">
      <c r="A34" s="107" t="s">
        <v>26</v>
      </c>
      <c r="B34" s="255">
        <v>565009</v>
      </c>
      <c r="C34" s="120" t="s">
        <v>5774</v>
      </c>
      <c r="D34" s="121">
        <v>1516748</v>
      </c>
      <c r="E34" s="242">
        <v>43626</v>
      </c>
      <c r="F34" s="243">
        <v>43630</v>
      </c>
      <c r="G34" s="124" t="s">
        <v>28</v>
      </c>
      <c r="H34" s="125">
        <v>12000</v>
      </c>
      <c r="I34" s="141"/>
    </row>
    <row r="35" s="1" customFormat="1" spans="1:9">
      <c r="A35" s="107" t="s">
        <v>26</v>
      </c>
      <c r="B35" s="255">
        <v>565010</v>
      </c>
      <c r="C35" s="120" t="s">
        <v>5775</v>
      </c>
      <c r="D35" s="121">
        <v>1516748</v>
      </c>
      <c r="E35" s="242">
        <v>43626</v>
      </c>
      <c r="F35" s="243">
        <v>43630</v>
      </c>
      <c r="G35" s="124" t="s">
        <v>28</v>
      </c>
      <c r="H35" s="125">
        <v>12000</v>
      </c>
      <c r="I35" s="141"/>
    </row>
    <row r="36" s="1" customFormat="1" spans="1:9">
      <c r="A36" s="107" t="s">
        <v>26</v>
      </c>
      <c r="B36" s="258">
        <v>565328</v>
      </c>
      <c r="C36" s="114" t="s">
        <v>5776</v>
      </c>
      <c r="D36" s="115">
        <v>1507955</v>
      </c>
      <c r="E36" s="143">
        <v>43629</v>
      </c>
      <c r="F36" s="241">
        <v>43631</v>
      </c>
      <c r="G36" s="118" t="s">
        <v>28</v>
      </c>
      <c r="H36" s="119">
        <v>6000</v>
      </c>
      <c r="I36" s="141"/>
    </row>
    <row r="37" s="1" customFormat="1" spans="1:9">
      <c r="A37" s="107" t="s">
        <v>26</v>
      </c>
      <c r="B37" s="258">
        <v>565329</v>
      </c>
      <c r="C37" s="114" t="s">
        <v>5777</v>
      </c>
      <c r="D37" s="115">
        <v>1516670</v>
      </c>
      <c r="E37" s="143">
        <v>43628</v>
      </c>
      <c r="F37" s="241">
        <v>43631</v>
      </c>
      <c r="G37" s="118" t="s">
        <v>28</v>
      </c>
      <c r="H37" s="119">
        <v>9000</v>
      </c>
      <c r="I37" s="141"/>
    </row>
    <row r="38" s="1" customFormat="1" spans="1:9">
      <c r="A38" s="107" t="s">
        <v>26</v>
      </c>
      <c r="B38" s="258">
        <v>565330</v>
      </c>
      <c r="C38" s="114" t="s">
        <v>5778</v>
      </c>
      <c r="D38" s="115">
        <v>1505082</v>
      </c>
      <c r="E38" s="143">
        <v>43627</v>
      </c>
      <c r="F38" s="241">
        <v>43631</v>
      </c>
      <c r="G38" s="118" t="s">
        <v>28</v>
      </c>
      <c r="H38" s="119">
        <v>12000</v>
      </c>
      <c r="I38" s="141"/>
    </row>
    <row r="39" s="1" customFormat="1" spans="1:9">
      <c r="A39" s="107" t="s">
        <v>26</v>
      </c>
      <c r="B39" s="258">
        <v>565356</v>
      </c>
      <c r="C39" s="114" t="s">
        <v>637</v>
      </c>
      <c r="D39" s="115">
        <v>1514646</v>
      </c>
      <c r="E39" s="143">
        <v>43629</v>
      </c>
      <c r="F39" s="241">
        <v>43631</v>
      </c>
      <c r="G39" s="118" t="s">
        <v>28</v>
      </c>
      <c r="H39" s="119">
        <v>6000</v>
      </c>
      <c r="I39" s="141"/>
    </row>
    <row r="40" s="1" customFormat="1" spans="1:9">
      <c r="A40" s="107" t="s">
        <v>26</v>
      </c>
      <c r="B40" s="260">
        <v>565613</v>
      </c>
      <c r="C40" s="126" t="s">
        <v>5779</v>
      </c>
      <c r="D40" s="127">
        <v>1479867</v>
      </c>
      <c r="E40" s="244">
        <v>43628</v>
      </c>
      <c r="F40" s="245">
        <v>43632</v>
      </c>
      <c r="G40" s="130" t="s">
        <v>28</v>
      </c>
      <c r="H40" s="131">
        <v>12000</v>
      </c>
      <c r="I40" s="141"/>
    </row>
    <row r="41" s="1" customFormat="1" spans="1:9">
      <c r="A41" s="107" t="s">
        <v>26</v>
      </c>
      <c r="B41" s="260">
        <v>565617</v>
      </c>
      <c r="C41" s="126" t="s">
        <v>5780</v>
      </c>
      <c r="D41" s="127">
        <v>1479867</v>
      </c>
      <c r="E41" s="244">
        <v>43628</v>
      </c>
      <c r="F41" s="245">
        <v>43632</v>
      </c>
      <c r="G41" s="130" t="s">
        <v>28</v>
      </c>
      <c r="H41" s="131">
        <v>12000</v>
      </c>
      <c r="I41" s="141"/>
    </row>
    <row r="42" s="1" customFormat="1" spans="1:9">
      <c r="A42" s="107" t="s">
        <v>26</v>
      </c>
      <c r="B42" s="260">
        <v>565621</v>
      </c>
      <c r="C42" s="126" t="s">
        <v>5781</v>
      </c>
      <c r="D42" s="127">
        <v>1479867</v>
      </c>
      <c r="E42" s="244">
        <v>43628</v>
      </c>
      <c r="F42" s="245">
        <v>43632</v>
      </c>
      <c r="G42" s="130" t="s">
        <v>28</v>
      </c>
      <c r="H42" s="131">
        <v>12000</v>
      </c>
      <c r="I42" s="141"/>
    </row>
    <row r="43" s="1" customFormat="1" spans="1:9">
      <c r="A43" s="107" t="s">
        <v>26</v>
      </c>
      <c r="B43" s="260">
        <v>565625</v>
      </c>
      <c r="C43" s="126" t="s">
        <v>5782</v>
      </c>
      <c r="D43" s="127">
        <v>1479867</v>
      </c>
      <c r="E43" s="244">
        <v>43628</v>
      </c>
      <c r="F43" s="245">
        <v>43632</v>
      </c>
      <c r="G43" s="130" t="s">
        <v>28</v>
      </c>
      <c r="H43" s="131">
        <v>12000</v>
      </c>
      <c r="I43" s="141"/>
    </row>
    <row r="44" s="1" customFormat="1" spans="1:9">
      <c r="A44" s="107" t="s">
        <v>26</v>
      </c>
      <c r="B44" s="255">
        <v>565627</v>
      </c>
      <c r="C44" s="120" t="s">
        <v>5783</v>
      </c>
      <c r="D44" s="121">
        <v>1507129</v>
      </c>
      <c r="E44" s="242">
        <v>43630</v>
      </c>
      <c r="F44" s="243">
        <v>43632</v>
      </c>
      <c r="G44" s="124" t="s">
        <v>28</v>
      </c>
      <c r="H44" s="125">
        <v>6000</v>
      </c>
      <c r="I44" s="141"/>
    </row>
    <row r="45" s="1" customFormat="1" spans="1:9">
      <c r="A45" s="107" t="s">
        <v>26</v>
      </c>
      <c r="B45" s="255">
        <v>565628</v>
      </c>
      <c r="C45" s="120" t="s">
        <v>5784</v>
      </c>
      <c r="D45" s="121">
        <v>1507129</v>
      </c>
      <c r="E45" s="242">
        <v>43630</v>
      </c>
      <c r="F45" s="243">
        <v>43632</v>
      </c>
      <c r="G45" s="124" t="s">
        <v>28</v>
      </c>
      <c r="H45" s="125">
        <v>6000</v>
      </c>
      <c r="I45" s="141"/>
    </row>
    <row r="46" s="1" customFormat="1" spans="1:9">
      <c r="A46" s="107" t="s">
        <v>26</v>
      </c>
      <c r="B46" s="258">
        <v>565629</v>
      </c>
      <c r="C46" s="114" t="s">
        <v>388</v>
      </c>
      <c r="D46" s="115">
        <v>1501314</v>
      </c>
      <c r="E46" s="143">
        <v>43629</v>
      </c>
      <c r="F46" s="241">
        <v>37058</v>
      </c>
      <c r="G46" s="118" t="s">
        <v>28</v>
      </c>
      <c r="H46" s="119">
        <v>9000</v>
      </c>
      <c r="I46" s="141"/>
    </row>
    <row r="47" s="1" customFormat="1" spans="1:9">
      <c r="A47" s="107" t="s">
        <v>26</v>
      </c>
      <c r="B47" s="258">
        <v>565630</v>
      </c>
      <c r="C47" s="114" t="s">
        <v>3525</v>
      </c>
      <c r="D47" s="115">
        <v>1511842</v>
      </c>
      <c r="E47" s="143">
        <v>43630</v>
      </c>
      <c r="F47" s="241">
        <v>43632</v>
      </c>
      <c r="G47" s="118" t="s">
        <v>28</v>
      </c>
      <c r="H47" s="119">
        <v>6000</v>
      </c>
      <c r="I47" s="141"/>
    </row>
    <row r="48" s="1" customFormat="1" spans="1:9">
      <c r="A48" s="107" t="s">
        <v>26</v>
      </c>
      <c r="B48" s="258">
        <v>565633</v>
      </c>
      <c r="C48" s="114" t="s">
        <v>5785</v>
      </c>
      <c r="D48" s="115">
        <v>1500386</v>
      </c>
      <c r="E48" s="143">
        <v>43630</v>
      </c>
      <c r="F48" s="241">
        <v>43632</v>
      </c>
      <c r="G48" s="118" t="s">
        <v>28</v>
      </c>
      <c r="H48" s="119">
        <v>6000</v>
      </c>
      <c r="I48" s="141"/>
    </row>
    <row r="49" s="1" customFormat="1" spans="1:9">
      <c r="A49" s="107" t="s">
        <v>26</v>
      </c>
      <c r="B49" s="258">
        <v>565634</v>
      </c>
      <c r="C49" s="114" t="s">
        <v>5786</v>
      </c>
      <c r="D49" s="115">
        <v>1500375</v>
      </c>
      <c r="E49" s="143">
        <v>43630</v>
      </c>
      <c r="F49" s="241">
        <v>43632</v>
      </c>
      <c r="G49" s="118" t="s">
        <v>28</v>
      </c>
      <c r="H49" s="119">
        <v>6000</v>
      </c>
      <c r="I49" s="141"/>
    </row>
    <row r="50" s="1" customFormat="1" spans="1:9">
      <c r="A50" s="107" t="s">
        <v>26</v>
      </c>
      <c r="B50" s="258">
        <v>565635</v>
      </c>
      <c r="C50" s="114" t="s">
        <v>5787</v>
      </c>
      <c r="D50" s="115">
        <v>1512829</v>
      </c>
      <c r="E50" s="143">
        <v>43631</v>
      </c>
      <c r="F50" s="241">
        <v>43632</v>
      </c>
      <c r="G50" s="118" t="s">
        <v>28</v>
      </c>
      <c r="H50" s="119">
        <v>3000</v>
      </c>
      <c r="I50" s="141"/>
    </row>
    <row r="51" s="1" customFormat="1" spans="1:9">
      <c r="A51" s="107" t="s">
        <v>26</v>
      </c>
      <c r="B51" s="258">
        <v>565636</v>
      </c>
      <c r="C51" s="114" t="s">
        <v>5788</v>
      </c>
      <c r="D51" s="115">
        <v>1497464</v>
      </c>
      <c r="E51" s="143">
        <v>43629</v>
      </c>
      <c r="F51" s="241">
        <v>43632</v>
      </c>
      <c r="G51" s="118" t="s">
        <v>28</v>
      </c>
      <c r="H51" s="119">
        <v>9000</v>
      </c>
      <c r="I51" s="141"/>
    </row>
    <row r="52" s="1" customFormat="1" spans="1:9">
      <c r="A52" s="107" t="s">
        <v>26</v>
      </c>
      <c r="B52" s="258">
        <v>565795</v>
      </c>
      <c r="C52" s="114" t="s">
        <v>5789</v>
      </c>
      <c r="D52" s="115">
        <v>1512825</v>
      </c>
      <c r="E52" s="143">
        <v>43631</v>
      </c>
      <c r="F52" s="241">
        <v>43633</v>
      </c>
      <c r="G52" s="118" t="s">
        <v>28</v>
      </c>
      <c r="H52" s="119">
        <v>6000</v>
      </c>
      <c r="I52" s="141"/>
    </row>
    <row r="53" s="1" customFormat="1" spans="1:9">
      <c r="A53" s="107" t="s">
        <v>26</v>
      </c>
      <c r="B53" s="258">
        <v>565860</v>
      </c>
      <c r="C53" s="114" t="s">
        <v>5790</v>
      </c>
      <c r="D53" s="115">
        <v>1522439</v>
      </c>
      <c r="E53" s="143">
        <v>43630</v>
      </c>
      <c r="F53" s="241">
        <v>43633</v>
      </c>
      <c r="G53" s="118" t="s">
        <v>28</v>
      </c>
      <c r="H53" s="119">
        <v>9000</v>
      </c>
      <c r="I53" s="141"/>
    </row>
    <row r="54" s="1" customFormat="1" spans="1:9">
      <c r="A54" s="107" t="s">
        <v>26</v>
      </c>
      <c r="B54" s="258">
        <v>565861</v>
      </c>
      <c r="C54" s="114" t="s">
        <v>5791</v>
      </c>
      <c r="D54" s="115">
        <v>1521062</v>
      </c>
      <c r="E54" s="143">
        <v>43630</v>
      </c>
      <c r="F54" s="241">
        <v>43633</v>
      </c>
      <c r="G54" s="118" t="s">
        <v>28</v>
      </c>
      <c r="H54" s="119">
        <v>9000</v>
      </c>
      <c r="I54" s="141"/>
    </row>
    <row r="55" s="1" customFormat="1" spans="1:9">
      <c r="A55" s="107" t="s">
        <v>26</v>
      </c>
      <c r="B55" s="258">
        <v>566099</v>
      </c>
      <c r="C55" s="114" t="s">
        <v>5792</v>
      </c>
      <c r="D55" s="115">
        <v>1484571</v>
      </c>
      <c r="E55" s="143">
        <v>43632</v>
      </c>
      <c r="F55" s="241">
        <v>43634</v>
      </c>
      <c r="G55" s="118" t="s">
        <v>28</v>
      </c>
      <c r="H55" s="119">
        <v>6000</v>
      </c>
      <c r="I55" s="141"/>
    </row>
    <row r="56" s="1" customFormat="1" spans="1:9">
      <c r="A56" s="107" t="s">
        <v>26</v>
      </c>
      <c r="B56" s="258">
        <v>566100</v>
      </c>
      <c r="C56" s="114" t="s">
        <v>5793</v>
      </c>
      <c r="D56" s="115">
        <v>1492024</v>
      </c>
      <c r="E56" s="143">
        <v>43630</v>
      </c>
      <c r="F56" s="241">
        <v>43634</v>
      </c>
      <c r="G56" s="118" t="s">
        <v>28</v>
      </c>
      <c r="H56" s="119">
        <v>12000</v>
      </c>
      <c r="I56" s="141"/>
    </row>
    <row r="57" s="1" customFormat="1" spans="1:9">
      <c r="A57" s="107" t="s">
        <v>26</v>
      </c>
      <c r="B57" s="260">
        <v>566101</v>
      </c>
      <c r="C57" s="126" t="s">
        <v>5794</v>
      </c>
      <c r="D57" s="127">
        <v>1484176</v>
      </c>
      <c r="E57" s="244">
        <v>43632</v>
      </c>
      <c r="F57" s="245">
        <v>43634</v>
      </c>
      <c r="G57" s="130" t="s">
        <v>28</v>
      </c>
      <c r="H57" s="131">
        <v>6000</v>
      </c>
      <c r="I57" s="141"/>
    </row>
    <row r="58" s="1" customFormat="1" spans="1:9">
      <c r="A58" s="107" t="s">
        <v>26</v>
      </c>
      <c r="B58" s="260">
        <v>566102</v>
      </c>
      <c r="C58" s="126" t="s">
        <v>5795</v>
      </c>
      <c r="D58" s="127">
        <v>1484176</v>
      </c>
      <c r="E58" s="244">
        <v>43632</v>
      </c>
      <c r="F58" s="245">
        <v>43634</v>
      </c>
      <c r="G58" s="130" t="s">
        <v>28</v>
      </c>
      <c r="H58" s="131">
        <v>6000</v>
      </c>
      <c r="I58" s="141"/>
    </row>
    <row r="59" s="1" customFormat="1" spans="1:9">
      <c r="A59" s="107" t="s">
        <v>26</v>
      </c>
      <c r="B59" s="258">
        <v>566106</v>
      </c>
      <c r="C59" s="114" t="s">
        <v>5796</v>
      </c>
      <c r="D59" s="115">
        <v>1525332</v>
      </c>
      <c r="E59" s="143">
        <v>43632</v>
      </c>
      <c r="F59" s="241">
        <v>43634</v>
      </c>
      <c r="G59" s="118" t="s">
        <v>28</v>
      </c>
      <c r="H59" s="119">
        <v>6000</v>
      </c>
      <c r="I59" s="141"/>
    </row>
    <row r="60" s="1" customFormat="1" spans="1:9">
      <c r="A60" s="107" t="s">
        <v>26</v>
      </c>
      <c r="B60" s="258">
        <v>566107</v>
      </c>
      <c r="C60" s="114" t="s">
        <v>5797</v>
      </c>
      <c r="D60" s="115">
        <v>1520057</v>
      </c>
      <c r="E60" s="143">
        <v>43632</v>
      </c>
      <c r="F60" s="241">
        <v>43634</v>
      </c>
      <c r="G60" s="118" t="s">
        <v>28</v>
      </c>
      <c r="H60" s="119">
        <v>6000</v>
      </c>
      <c r="I60" s="141"/>
    </row>
    <row r="61" s="1" customFormat="1" spans="1:9">
      <c r="A61" s="107" t="s">
        <v>26</v>
      </c>
      <c r="B61" s="258">
        <v>566112</v>
      </c>
      <c r="C61" s="114" t="s">
        <v>5798</v>
      </c>
      <c r="D61" s="115">
        <v>1517017</v>
      </c>
      <c r="E61" s="143">
        <v>43629</v>
      </c>
      <c r="F61" s="241">
        <v>43634</v>
      </c>
      <c r="G61" s="118" t="s">
        <v>28</v>
      </c>
      <c r="H61" s="119">
        <v>15000</v>
      </c>
      <c r="I61" s="141"/>
    </row>
    <row r="62" s="1" customFormat="1" spans="1:9">
      <c r="A62" s="107" t="s">
        <v>26</v>
      </c>
      <c r="B62" s="258">
        <v>566114</v>
      </c>
      <c r="C62" s="114" t="s">
        <v>5799</v>
      </c>
      <c r="D62" s="115">
        <v>1503023</v>
      </c>
      <c r="E62" s="143">
        <v>43629</v>
      </c>
      <c r="F62" s="241">
        <v>43634</v>
      </c>
      <c r="G62" s="118" t="s">
        <v>28</v>
      </c>
      <c r="H62" s="119">
        <v>15000</v>
      </c>
      <c r="I62" s="232"/>
    </row>
    <row r="63" s="1" customFormat="1" spans="1:9">
      <c r="A63" s="107" t="s">
        <v>26</v>
      </c>
      <c r="B63" s="255">
        <v>566400</v>
      </c>
      <c r="C63" s="120" t="s">
        <v>5800</v>
      </c>
      <c r="D63" s="121">
        <v>1523806</v>
      </c>
      <c r="E63" s="242">
        <v>43634</v>
      </c>
      <c r="F63" s="243">
        <v>43635</v>
      </c>
      <c r="G63" s="124" t="s">
        <v>28</v>
      </c>
      <c r="H63" s="125">
        <v>3000</v>
      </c>
      <c r="I63" s="141"/>
    </row>
    <row r="64" s="1" customFormat="1" spans="1:9">
      <c r="A64" s="107" t="s">
        <v>26</v>
      </c>
      <c r="B64" s="255">
        <v>566401</v>
      </c>
      <c r="C64" s="120" t="s">
        <v>5801</v>
      </c>
      <c r="D64" s="121">
        <v>1523806</v>
      </c>
      <c r="E64" s="242">
        <v>43634</v>
      </c>
      <c r="F64" s="243">
        <v>43635</v>
      </c>
      <c r="G64" s="124" t="s">
        <v>28</v>
      </c>
      <c r="H64" s="125">
        <v>3000</v>
      </c>
      <c r="I64" s="141"/>
    </row>
    <row r="65" s="1" customFormat="1" spans="1:9">
      <c r="A65" s="107" t="s">
        <v>26</v>
      </c>
      <c r="B65" s="258">
        <v>566402</v>
      </c>
      <c r="C65" s="114" t="s">
        <v>5802</v>
      </c>
      <c r="D65" s="115">
        <v>1501545</v>
      </c>
      <c r="E65" s="143">
        <v>43632</v>
      </c>
      <c r="F65" s="241">
        <v>43635</v>
      </c>
      <c r="G65" s="118" t="s">
        <v>28</v>
      </c>
      <c r="H65" s="119">
        <v>9000</v>
      </c>
      <c r="I65" s="141"/>
    </row>
    <row r="66" s="1" customFormat="1" spans="1:9">
      <c r="A66" s="107" t="s">
        <v>26</v>
      </c>
      <c r="B66" s="258">
        <v>566407</v>
      </c>
      <c r="C66" s="114" t="s">
        <v>5803</v>
      </c>
      <c r="D66" s="115">
        <v>1527787</v>
      </c>
      <c r="E66" s="143">
        <v>43632</v>
      </c>
      <c r="F66" s="241">
        <v>43635</v>
      </c>
      <c r="G66" s="118" t="s">
        <v>28</v>
      </c>
      <c r="H66" s="119">
        <v>9000</v>
      </c>
      <c r="I66" s="141"/>
    </row>
    <row r="67" s="1" customFormat="1" spans="1:9">
      <c r="A67" s="107" t="s">
        <v>26</v>
      </c>
      <c r="B67" s="258">
        <v>566408</v>
      </c>
      <c r="C67" s="114" t="s">
        <v>5804</v>
      </c>
      <c r="D67" s="115">
        <v>1507407</v>
      </c>
      <c r="E67" s="143">
        <v>43632</v>
      </c>
      <c r="F67" s="241">
        <v>43635</v>
      </c>
      <c r="G67" s="118" t="s">
        <v>28</v>
      </c>
      <c r="H67" s="119">
        <v>9000</v>
      </c>
      <c r="I67" s="141"/>
    </row>
    <row r="68" s="1" customFormat="1" spans="1:9">
      <c r="A68" s="107" t="s">
        <v>26</v>
      </c>
      <c r="B68" s="258">
        <v>566409</v>
      </c>
      <c r="C68" s="114" t="s">
        <v>5805</v>
      </c>
      <c r="D68" s="115">
        <v>1507410</v>
      </c>
      <c r="E68" s="143">
        <v>43632</v>
      </c>
      <c r="F68" s="241">
        <v>43635</v>
      </c>
      <c r="G68" s="118" t="s">
        <v>28</v>
      </c>
      <c r="H68" s="119">
        <v>9000</v>
      </c>
      <c r="I68" s="141"/>
    </row>
    <row r="69" s="1" customFormat="1" spans="1:9">
      <c r="A69" s="107" t="s">
        <v>26</v>
      </c>
      <c r="B69" s="258">
        <v>566671</v>
      </c>
      <c r="C69" s="114" t="s">
        <v>5806</v>
      </c>
      <c r="D69" s="115">
        <v>1511458</v>
      </c>
      <c r="E69" s="143">
        <v>43632</v>
      </c>
      <c r="F69" s="241">
        <v>43636</v>
      </c>
      <c r="G69" s="118" t="s">
        <v>28</v>
      </c>
      <c r="H69" s="119">
        <v>12000</v>
      </c>
      <c r="I69" s="141"/>
    </row>
    <row r="70" s="1" customFormat="1" spans="1:9">
      <c r="A70" s="107" t="s">
        <v>26</v>
      </c>
      <c r="B70" s="258">
        <v>566678</v>
      </c>
      <c r="C70" s="114" t="s">
        <v>5807</v>
      </c>
      <c r="D70" s="115">
        <v>1511457</v>
      </c>
      <c r="E70" s="143">
        <v>43632</v>
      </c>
      <c r="F70" s="241">
        <v>43636</v>
      </c>
      <c r="G70" s="118" t="s">
        <v>28</v>
      </c>
      <c r="H70" s="119">
        <v>12000</v>
      </c>
      <c r="I70" s="141"/>
    </row>
    <row r="71" s="1" customFormat="1" spans="1:9">
      <c r="A71" s="107" t="s">
        <v>26</v>
      </c>
      <c r="B71" s="258">
        <v>566680</v>
      </c>
      <c r="C71" s="114" t="s">
        <v>5808</v>
      </c>
      <c r="D71" s="115">
        <v>1502133</v>
      </c>
      <c r="E71" s="143">
        <v>43634</v>
      </c>
      <c r="F71" s="241">
        <v>43636</v>
      </c>
      <c r="G71" s="118" t="s">
        <v>28</v>
      </c>
      <c r="H71" s="119">
        <v>6000</v>
      </c>
      <c r="I71" s="141"/>
    </row>
    <row r="72" s="1" customFormat="1" spans="1:9">
      <c r="A72" s="107" t="s">
        <v>26</v>
      </c>
      <c r="B72" s="260">
        <v>566681</v>
      </c>
      <c r="C72" s="126" t="s">
        <v>5809</v>
      </c>
      <c r="D72" s="127">
        <v>1481608</v>
      </c>
      <c r="E72" s="244">
        <v>43633</v>
      </c>
      <c r="F72" s="245">
        <v>43636</v>
      </c>
      <c r="G72" s="130" t="s">
        <v>28</v>
      </c>
      <c r="H72" s="131">
        <v>9000</v>
      </c>
      <c r="I72" s="141"/>
    </row>
    <row r="73" s="1" customFormat="1" spans="1:9">
      <c r="A73" s="107" t="s">
        <v>26</v>
      </c>
      <c r="B73" s="260">
        <v>566682</v>
      </c>
      <c r="C73" s="126" t="s">
        <v>5810</v>
      </c>
      <c r="D73" s="127">
        <v>1481608</v>
      </c>
      <c r="E73" s="244">
        <v>43633</v>
      </c>
      <c r="F73" s="245">
        <v>43636</v>
      </c>
      <c r="G73" s="130" t="s">
        <v>28</v>
      </c>
      <c r="H73" s="131">
        <v>9000</v>
      </c>
      <c r="I73" s="141"/>
    </row>
    <row r="74" s="1" customFormat="1" spans="1:9">
      <c r="A74" s="107" t="s">
        <v>26</v>
      </c>
      <c r="B74" s="258">
        <v>566684</v>
      </c>
      <c r="C74" s="114" t="s">
        <v>5811</v>
      </c>
      <c r="D74" s="115">
        <v>1525389</v>
      </c>
      <c r="E74" s="143">
        <v>43634</v>
      </c>
      <c r="F74" s="241">
        <v>43636</v>
      </c>
      <c r="G74" s="118" t="s">
        <v>28</v>
      </c>
      <c r="H74" s="119">
        <v>6000</v>
      </c>
      <c r="I74" s="141"/>
    </row>
    <row r="75" s="1" customFormat="1" spans="1:9">
      <c r="A75" s="107" t="s">
        <v>26</v>
      </c>
      <c r="B75" s="255">
        <v>566687</v>
      </c>
      <c r="C75" s="120" t="s">
        <v>5812</v>
      </c>
      <c r="D75" s="121">
        <v>1499774</v>
      </c>
      <c r="E75" s="242">
        <v>43635</v>
      </c>
      <c r="F75" s="243">
        <v>43636</v>
      </c>
      <c r="G75" s="124" t="s">
        <v>28</v>
      </c>
      <c r="H75" s="125">
        <v>3000</v>
      </c>
      <c r="I75" s="141"/>
    </row>
    <row r="76" s="1" customFormat="1" spans="1:9">
      <c r="A76" s="107" t="s">
        <v>26</v>
      </c>
      <c r="B76" s="255">
        <v>566688</v>
      </c>
      <c r="C76" s="120" t="s">
        <v>5813</v>
      </c>
      <c r="D76" s="121">
        <v>1499774</v>
      </c>
      <c r="E76" s="242">
        <v>43635</v>
      </c>
      <c r="F76" s="243">
        <v>43636</v>
      </c>
      <c r="G76" s="124" t="s">
        <v>28</v>
      </c>
      <c r="H76" s="125">
        <v>3000</v>
      </c>
      <c r="I76" s="141"/>
    </row>
    <row r="77" s="1" customFormat="1" spans="1:9">
      <c r="A77" s="107" t="s">
        <v>26</v>
      </c>
      <c r="B77" s="258">
        <v>566689</v>
      </c>
      <c r="C77" s="114" t="s">
        <v>5814</v>
      </c>
      <c r="D77" s="115">
        <v>1525349</v>
      </c>
      <c r="E77" s="143">
        <v>43633</v>
      </c>
      <c r="F77" s="241">
        <v>43636</v>
      </c>
      <c r="G77" s="118" t="s">
        <v>28</v>
      </c>
      <c r="H77" s="119">
        <v>9000</v>
      </c>
      <c r="I77" s="141"/>
    </row>
    <row r="78" s="1" customFormat="1" spans="1:9">
      <c r="A78" s="107" t="s">
        <v>26</v>
      </c>
      <c r="B78" s="260">
        <v>566693</v>
      </c>
      <c r="C78" s="126" t="s">
        <v>5815</v>
      </c>
      <c r="D78" s="127">
        <v>1509558</v>
      </c>
      <c r="E78" s="244">
        <v>43634</v>
      </c>
      <c r="F78" s="245">
        <v>43636</v>
      </c>
      <c r="G78" s="130" t="s">
        <v>28</v>
      </c>
      <c r="H78" s="131">
        <v>6000</v>
      </c>
      <c r="I78" s="141"/>
    </row>
    <row r="79" s="1" customFormat="1" spans="1:9">
      <c r="A79" s="107" t="s">
        <v>26</v>
      </c>
      <c r="B79" s="260">
        <v>566694</v>
      </c>
      <c r="C79" s="126" t="s">
        <v>5816</v>
      </c>
      <c r="D79" s="127">
        <v>1509558</v>
      </c>
      <c r="E79" s="244">
        <v>43634</v>
      </c>
      <c r="F79" s="245">
        <v>43636</v>
      </c>
      <c r="G79" s="130" t="s">
        <v>28</v>
      </c>
      <c r="H79" s="131">
        <v>6000</v>
      </c>
      <c r="I79" s="141"/>
    </row>
    <row r="80" s="1" customFormat="1" spans="1:9">
      <c r="A80" s="107" t="s">
        <v>26</v>
      </c>
      <c r="B80" s="258">
        <v>566702</v>
      </c>
      <c r="C80" s="114" t="s">
        <v>5817</v>
      </c>
      <c r="D80" s="115">
        <v>1521619</v>
      </c>
      <c r="E80" s="143">
        <v>43630</v>
      </c>
      <c r="F80" s="241">
        <v>43636</v>
      </c>
      <c r="G80" s="118" t="s">
        <v>28</v>
      </c>
      <c r="H80" s="119">
        <v>18000</v>
      </c>
      <c r="I80" s="141"/>
    </row>
    <row r="81" s="1" customFormat="1" spans="1:9">
      <c r="A81" s="107" t="s">
        <v>26</v>
      </c>
      <c r="B81" s="120">
        <v>566968</v>
      </c>
      <c r="C81" s="261" t="s">
        <v>5818</v>
      </c>
      <c r="D81" s="121">
        <v>1522253</v>
      </c>
      <c r="E81" s="242">
        <v>43635</v>
      </c>
      <c r="F81" s="243">
        <v>43637</v>
      </c>
      <c r="G81" s="124" t="s">
        <v>28</v>
      </c>
      <c r="H81" s="125">
        <v>6000</v>
      </c>
      <c r="I81" s="141"/>
    </row>
    <row r="82" s="1" customFormat="1" spans="1:9">
      <c r="A82" s="107" t="s">
        <v>26</v>
      </c>
      <c r="B82" s="120">
        <v>566969</v>
      </c>
      <c r="C82" s="120" t="s">
        <v>5819</v>
      </c>
      <c r="D82" s="121">
        <v>1522253</v>
      </c>
      <c r="E82" s="242">
        <v>43635</v>
      </c>
      <c r="F82" s="243">
        <v>43637</v>
      </c>
      <c r="G82" s="124" t="s">
        <v>28</v>
      </c>
      <c r="H82" s="125">
        <v>6000</v>
      </c>
      <c r="I82" s="141"/>
    </row>
    <row r="83" s="1" customFormat="1" spans="1:9">
      <c r="A83" s="107" t="s">
        <v>26</v>
      </c>
      <c r="B83" s="126">
        <v>566970</v>
      </c>
      <c r="C83" s="126" t="s">
        <v>5820</v>
      </c>
      <c r="D83" s="127">
        <v>1522972</v>
      </c>
      <c r="E83" s="244">
        <v>43634</v>
      </c>
      <c r="F83" s="245">
        <v>43637</v>
      </c>
      <c r="G83" s="130" t="s">
        <v>28</v>
      </c>
      <c r="H83" s="131">
        <v>9000</v>
      </c>
      <c r="I83" s="141"/>
    </row>
    <row r="84" s="1" customFormat="1" spans="1:9">
      <c r="A84" s="107" t="s">
        <v>26</v>
      </c>
      <c r="B84" s="126">
        <v>566971</v>
      </c>
      <c r="C84" s="126" t="s">
        <v>5821</v>
      </c>
      <c r="D84" s="127">
        <v>1522972</v>
      </c>
      <c r="E84" s="244">
        <v>43634</v>
      </c>
      <c r="F84" s="245">
        <v>43637</v>
      </c>
      <c r="G84" s="130" t="s">
        <v>28</v>
      </c>
      <c r="H84" s="131">
        <v>9000</v>
      </c>
      <c r="I84" s="141"/>
    </row>
    <row r="85" s="1" customFormat="1" spans="1:9">
      <c r="A85" s="107" t="s">
        <v>26</v>
      </c>
      <c r="B85" s="120">
        <v>566972</v>
      </c>
      <c r="C85" s="120" t="s">
        <v>5822</v>
      </c>
      <c r="D85" s="121">
        <v>1521407</v>
      </c>
      <c r="E85" s="242">
        <v>43634</v>
      </c>
      <c r="F85" s="243">
        <v>43637</v>
      </c>
      <c r="G85" s="124" t="s">
        <v>28</v>
      </c>
      <c r="H85" s="125">
        <v>9000</v>
      </c>
      <c r="I85" s="141"/>
    </row>
    <row r="86" s="1" customFormat="1" spans="1:9">
      <c r="A86" s="107" t="s">
        <v>26</v>
      </c>
      <c r="B86" s="120">
        <v>566973</v>
      </c>
      <c r="C86" s="120" t="s">
        <v>5823</v>
      </c>
      <c r="D86" s="121">
        <v>1521407</v>
      </c>
      <c r="E86" s="242">
        <v>43634</v>
      </c>
      <c r="F86" s="243">
        <v>43637</v>
      </c>
      <c r="G86" s="124" t="s">
        <v>28</v>
      </c>
      <c r="H86" s="125">
        <v>9000</v>
      </c>
      <c r="I86" s="141"/>
    </row>
    <row r="87" s="1" customFormat="1" spans="1:9">
      <c r="A87" s="107" t="s">
        <v>26</v>
      </c>
      <c r="B87" s="126">
        <v>566975</v>
      </c>
      <c r="C87" s="126" t="s">
        <v>392</v>
      </c>
      <c r="D87" s="127">
        <v>1509921</v>
      </c>
      <c r="E87" s="244">
        <v>43632</v>
      </c>
      <c r="F87" s="245">
        <v>43637</v>
      </c>
      <c r="G87" s="130" t="s">
        <v>28</v>
      </c>
      <c r="H87" s="131">
        <v>15000</v>
      </c>
      <c r="I87" s="141"/>
    </row>
    <row r="88" s="1" customFormat="1" spans="1:9">
      <c r="A88" s="107" t="s">
        <v>26</v>
      </c>
      <c r="B88" s="126">
        <v>566976</v>
      </c>
      <c r="C88" s="126" t="s">
        <v>5824</v>
      </c>
      <c r="D88" s="127">
        <v>1509921</v>
      </c>
      <c r="E88" s="244">
        <v>43632</v>
      </c>
      <c r="F88" s="245">
        <v>43637</v>
      </c>
      <c r="G88" s="130" t="s">
        <v>28</v>
      </c>
      <c r="H88" s="131">
        <v>15000</v>
      </c>
      <c r="I88" s="141"/>
    </row>
    <row r="89" s="1" customFormat="1" spans="1:9">
      <c r="A89" s="107" t="s">
        <v>26</v>
      </c>
      <c r="B89" s="114">
        <v>566977</v>
      </c>
      <c r="C89" s="114" t="s">
        <v>5825</v>
      </c>
      <c r="D89" s="115">
        <v>1518795</v>
      </c>
      <c r="E89" s="143">
        <v>43634</v>
      </c>
      <c r="F89" s="241">
        <v>43637</v>
      </c>
      <c r="G89" s="118" t="s">
        <v>28</v>
      </c>
      <c r="H89" s="119">
        <v>9000</v>
      </c>
      <c r="I89" s="141"/>
    </row>
    <row r="90" s="1" customFormat="1" spans="1:9">
      <c r="A90" s="107" t="s">
        <v>26</v>
      </c>
      <c r="B90" s="114">
        <v>566978</v>
      </c>
      <c r="C90" s="114" t="s">
        <v>5826</v>
      </c>
      <c r="D90" s="115">
        <v>1483131</v>
      </c>
      <c r="E90" s="143">
        <v>43635</v>
      </c>
      <c r="F90" s="241">
        <v>43637</v>
      </c>
      <c r="G90" s="118" t="s">
        <v>28</v>
      </c>
      <c r="H90" s="119">
        <v>6000</v>
      </c>
      <c r="I90" s="141"/>
    </row>
    <row r="91" s="1" customFormat="1" spans="1:9">
      <c r="A91" s="107" t="s">
        <v>26</v>
      </c>
      <c r="B91" s="114">
        <v>566979</v>
      </c>
      <c r="C91" s="114" t="s">
        <v>5827</v>
      </c>
      <c r="D91" s="115">
        <v>1521344</v>
      </c>
      <c r="E91" s="143">
        <v>43635</v>
      </c>
      <c r="F91" s="241">
        <v>43637</v>
      </c>
      <c r="G91" s="118" t="s">
        <v>28</v>
      </c>
      <c r="H91" s="119">
        <v>6000</v>
      </c>
      <c r="I91" s="141"/>
    </row>
    <row r="92" s="1" customFormat="1" spans="1:9">
      <c r="A92" s="107" t="s">
        <v>26</v>
      </c>
      <c r="B92" s="114">
        <v>566980</v>
      </c>
      <c r="C92" s="114" t="s">
        <v>5828</v>
      </c>
      <c r="D92" s="115">
        <v>1523935</v>
      </c>
      <c r="E92" s="143">
        <v>43636</v>
      </c>
      <c r="F92" s="241">
        <v>43637</v>
      </c>
      <c r="G92" s="118" t="s">
        <v>28</v>
      </c>
      <c r="H92" s="119">
        <v>3000</v>
      </c>
      <c r="I92" s="141"/>
    </row>
    <row r="93" s="1" customFormat="1" spans="1:9">
      <c r="A93" s="107" t="s">
        <v>26</v>
      </c>
      <c r="B93" s="114">
        <v>566981</v>
      </c>
      <c r="C93" s="114" t="s">
        <v>5803</v>
      </c>
      <c r="D93" s="115">
        <v>1527786</v>
      </c>
      <c r="E93" s="143">
        <v>43635</v>
      </c>
      <c r="F93" s="241">
        <v>43637</v>
      </c>
      <c r="G93" s="118" t="s">
        <v>28</v>
      </c>
      <c r="H93" s="119">
        <v>6000</v>
      </c>
      <c r="I93" s="141"/>
    </row>
    <row r="94" s="1" customFormat="1" spans="1:9">
      <c r="A94" s="107" t="s">
        <v>26</v>
      </c>
      <c r="B94" s="114">
        <v>566982</v>
      </c>
      <c r="C94" s="114" t="s">
        <v>5829</v>
      </c>
      <c r="D94" s="115">
        <v>1488890</v>
      </c>
      <c r="E94" s="143">
        <v>43634</v>
      </c>
      <c r="F94" s="241">
        <v>43637</v>
      </c>
      <c r="G94" s="118" t="s">
        <v>28</v>
      </c>
      <c r="H94" s="119">
        <v>9000</v>
      </c>
      <c r="I94" s="141"/>
    </row>
    <row r="95" s="1" customFormat="1" spans="1:9">
      <c r="A95" s="107" t="s">
        <v>26</v>
      </c>
      <c r="B95" s="114">
        <v>566983</v>
      </c>
      <c r="C95" s="114" t="s">
        <v>5830</v>
      </c>
      <c r="D95" s="115">
        <v>1522385</v>
      </c>
      <c r="E95" s="143">
        <v>43633</v>
      </c>
      <c r="F95" s="241">
        <v>43637</v>
      </c>
      <c r="G95" s="118" t="s">
        <v>28</v>
      </c>
      <c r="H95" s="119">
        <v>12000</v>
      </c>
      <c r="I95" s="141"/>
    </row>
    <row r="96" s="1" customFormat="1" spans="1:9">
      <c r="A96" s="107" t="s">
        <v>26</v>
      </c>
      <c r="B96" s="114">
        <v>566984</v>
      </c>
      <c r="C96" s="114" t="s">
        <v>4810</v>
      </c>
      <c r="D96" s="115">
        <v>1525059</v>
      </c>
      <c r="E96" s="143">
        <v>43632</v>
      </c>
      <c r="F96" s="241">
        <v>43637</v>
      </c>
      <c r="G96" s="118" t="s">
        <v>28</v>
      </c>
      <c r="H96" s="119">
        <v>15000</v>
      </c>
      <c r="I96" s="141"/>
    </row>
    <row r="97" s="1" customFormat="1" spans="1:9">
      <c r="A97" s="107" t="s">
        <v>26</v>
      </c>
      <c r="B97" s="114">
        <v>566985</v>
      </c>
      <c r="C97" s="114" t="s">
        <v>5831</v>
      </c>
      <c r="D97" s="115">
        <v>1518245</v>
      </c>
      <c r="E97" s="143">
        <v>43632</v>
      </c>
      <c r="F97" s="241">
        <v>43637</v>
      </c>
      <c r="G97" s="118" t="s">
        <v>28</v>
      </c>
      <c r="H97" s="119">
        <v>15000</v>
      </c>
      <c r="I97" s="141"/>
    </row>
    <row r="98" s="1" customFormat="1" spans="1:9">
      <c r="A98" s="107" t="s">
        <v>26</v>
      </c>
      <c r="B98" s="114">
        <v>567333</v>
      </c>
      <c r="C98" s="114" t="s">
        <v>5832</v>
      </c>
      <c r="D98" s="115">
        <v>1520308</v>
      </c>
      <c r="E98" s="143">
        <v>43637</v>
      </c>
      <c r="F98" s="241">
        <v>43638</v>
      </c>
      <c r="G98" s="118" t="s">
        <v>28</v>
      </c>
      <c r="H98" s="119">
        <v>3000</v>
      </c>
      <c r="I98" s="141"/>
    </row>
    <row r="99" s="1" customFormat="1" spans="1:9">
      <c r="A99" s="107" t="s">
        <v>26</v>
      </c>
      <c r="B99" s="114">
        <v>567338</v>
      </c>
      <c r="C99" s="114" t="s">
        <v>5833</v>
      </c>
      <c r="D99" s="115">
        <v>1528572</v>
      </c>
      <c r="E99" s="143">
        <v>43636</v>
      </c>
      <c r="F99" s="241">
        <v>43638</v>
      </c>
      <c r="G99" s="118" t="s">
        <v>28</v>
      </c>
      <c r="H99" s="119">
        <v>6000</v>
      </c>
      <c r="I99" s="141"/>
    </row>
    <row r="100" s="1" customFormat="1" spans="1:9">
      <c r="A100" s="107" t="s">
        <v>26</v>
      </c>
      <c r="B100" s="120">
        <v>567340</v>
      </c>
      <c r="C100" s="120" t="s">
        <v>5834</v>
      </c>
      <c r="D100" s="121">
        <v>1509685</v>
      </c>
      <c r="E100" s="242">
        <v>43636</v>
      </c>
      <c r="F100" s="243">
        <v>43638</v>
      </c>
      <c r="G100" s="124" t="s">
        <v>28</v>
      </c>
      <c r="H100" s="125">
        <v>6000</v>
      </c>
      <c r="I100" s="141"/>
    </row>
    <row r="101" s="1" customFormat="1" spans="1:9">
      <c r="A101" s="107" t="s">
        <v>26</v>
      </c>
      <c r="B101" s="120">
        <v>567341</v>
      </c>
      <c r="C101" s="120" t="s">
        <v>5835</v>
      </c>
      <c r="D101" s="121">
        <v>1509685</v>
      </c>
      <c r="E101" s="242">
        <v>43636</v>
      </c>
      <c r="F101" s="243">
        <v>43638</v>
      </c>
      <c r="G101" s="124" t="s">
        <v>28</v>
      </c>
      <c r="H101" s="125">
        <v>6000</v>
      </c>
      <c r="I101" s="141"/>
    </row>
    <row r="102" s="1" customFormat="1" spans="1:9">
      <c r="A102" s="107" t="s">
        <v>26</v>
      </c>
      <c r="B102" s="120">
        <v>567342</v>
      </c>
      <c r="C102" s="120" t="s">
        <v>5836</v>
      </c>
      <c r="D102" s="121">
        <v>1509685</v>
      </c>
      <c r="E102" s="242">
        <v>43636</v>
      </c>
      <c r="F102" s="243">
        <v>43638</v>
      </c>
      <c r="G102" s="124" t="s">
        <v>28</v>
      </c>
      <c r="H102" s="125">
        <v>6000</v>
      </c>
      <c r="I102" s="141"/>
    </row>
    <row r="103" s="1" customFormat="1" spans="1:9">
      <c r="A103" s="107" t="s">
        <v>26</v>
      </c>
      <c r="B103" s="126">
        <v>567344</v>
      </c>
      <c r="C103" s="126" t="s">
        <v>5837</v>
      </c>
      <c r="D103" s="127">
        <v>1494154</v>
      </c>
      <c r="E103" s="244">
        <v>43633</v>
      </c>
      <c r="F103" s="245">
        <v>43638</v>
      </c>
      <c r="G103" s="130" t="s">
        <v>28</v>
      </c>
      <c r="H103" s="131">
        <v>15000</v>
      </c>
      <c r="I103" s="141"/>
    </row>
    <row r="104" s="1" customFormat="1" spans="1:9">
      <c r="A104" s="107" t="s">
        <v>26</v>
      </c>
      <c r="B104" s="126">
        <v>567345</v>
      </c>
      <c r="C104" s="126" t="s">
        <v>5838</v>
      </c>
      <c r="D104" s="127">
        <v>1494154</v>
      </c>
      <c r="E104" s="244">
        <v>43633</v>
      </c>
      <c r="F104" s="245">
        <v>37064</v>
      </c>
      <c r="G104" s="130" t="s">
        <v>28</v>
      </c>
      <c r="H104" s="131">
        <v>15000</v>
      </c>
      <c r="I104" s="141"/>
    </row>
    <row r="105" s="1" customFormat="1" spans="1:9">
      <c r="A105" s="107" t="s">
        <v>26</v>
      </c>
      <c r="B105" s="126">
        <v>567346</v>
      </c>
      <c r="C105" s="126" t="s">
        <v>5839</v>
      </c>
      <c r="D105" s="127">
        <v>1494154</v>
      </c>
      <c r="E105" s="244">
        <v>43633</v>
      </c>
      <c r="F105" s="245">
        <v>43638</v>
      </c>
      <c r="G105" s="130" t="s">
        <v>28</v>
      </c>
      <c r="H105" s="131">
        <v>15000</v>
      </c>
      <c r="I105" s="141"/>
    </row>
    <row r="106" s="1" customFormat="1" spans="1:9">
      <c r="A106" s="107" t="s">
        <v>26</v>
      </c>
      <c r="B106" s="126">
        <v>567347</v>
      </c>
      <c r="C106" s="126" t="s">
        <v>5840</v>
      </c>
      <c r="D106" s="127">
        <v>1494154</v>
      </c>
      <c r="E106" s="244">
        <v>43633</v>
      </c>
      <c r="F106" s="245">
        <v>43638</v>
      </c>
      <c r="G106" s="130" t="s">
        <v>28</v>
      </c>
      <c r="H106" s="131">
        <v>15000</v>
      </c>
      <c r="I106" s="141"/>
    </row>
    <row r="107" s="1" customFormat="1" spans="1:9">
      <c r="A107" s="107" t="s">
        <v>26</v>
      </c>
      <c r="B107" s="120">
        <v>567348</v>
      </c>
      <c r="C107" s="120" t="s">
        <v>5841</v>
      </c>
      <c r="D107" s="121">
        <v>1474126</v>
      </c>
      <c r="E107" s="242">
        <v>43635</v>
      </c>
      <c r="F107" s="243">
        <v>43638</v>
      </c>
      <c r="G107" s="124" t="s">
        <v>28</v>
      </c>
      <c r="H107" s="125">
        <v>9000</v>
      </c>
      <c r="I107" s="141"/>
    </row>
    <row r="108" s="1" customFormat="1" spans="1:9">
      <c r="A108" s="107" t="s">
        <v>26</v>
      </c>
      <c r="B108" s="120">
        <v>567349</v>
      </c>
      <c r="C108" s="120" t="s">
        <v>5842</v>
      </c>
      <c r="D108" s="121">
        <v>1474126</v>
      </c>
      <c r="E108" s="242">
        <v>43635</v>
      </c>
      <c r="F108" s="243">
        <v>43638</v>
      </c>
      <c r="G108" s="124" t="s">
        <v>28</v>
      </c>
      <c r="H108" s="125">
        <v>9000</v>
      </c>
      <c r="I108" s="141"/>
    </row>
    <row r="109" s="1" customFormat="1" spans="1:9">
      <c r="A109" s="107" t="s">
        <v>26</v>
      </c>
      <c r="B109" s="120">
        <v>567350</v>
      </c>
      <c r="C109" s="120" t="s">
        <v>1051</v>
      </c>
      <c r="D109" s="121">
        <v>1474126</v>
      </c>
      <c r="E109" s="242">
        <v>43635</v>
      </c>
      <c r="F109" s="243">
        <v>43638</v>
      </c>
      <c r="G109" s="124" t="s">
        <v>28</v>
      </c>
      <c r="H109" s="125">
        <v>9000</v>
      </c>
      <c r="I109" s="141"/>
    </row>
    <row r="110" s="1" customFormat="1" spans="1:9">
      <c r="A110" s="107" t="s">
        <v>26</v>
      </c>
      <c r="B110" s="120">
        <v>567351</v>
      </c>
      <c r="C110" s="120" t="s">
        <v>5843</v>
      </c>
      <c r="D110" s="121">
        <v>1474126</v>
      </c>
      <c r="E110" s="242">
        <v>43635</v>
      </c>
      <c r="F110" s="243">
        <v>43638</v>
      </c>
      <c r="G110" s="124" t="s">
        <v>28</v>
      </c>
      <c r="H110" s="125">
        <v>9000</v>
      </c>
      <c r="I110" s="141"/>
    </row>
    <row r="111" s="1" customFormat="1" spans="1:9">
      <c r="A111" s="107" t="s">
        <v>26</v>
      </c>
      <c r="B111" s="114">
        <v>567352</v>
      </c>
      <c r="C111" s="114" t="s">
        <v>5844</v>
      </c>
      <c r="D111" s="115">
        <v>1520311</v>
      </c>
      <c r="E111" s="143">
        <v>43635</v>
      </c>
      <c r="F111" s="241">
        <v>43638</v>
      </c>
      <c r="G111" s="118" t="s">
        <v>28</v>
      </c>
      <c r="H111" s="119">
        <v>9000</v>
      </c>
      <c r="I111" s="141"/>
    </row>
    <row r="112" s="1" customFormat="1" spans="1:9">
      <c r="A112" s="107" t="s">
        <v>26</v>
      </c>
      <c r="B112" s="126">
        <v>567353</v>
      </c>
      <c r="C112" s="126" t="s">
        <v>5845</v>
      </c>
      <c r="D112" s="127">
        <v>1511852</v>
      </c>
      <c r="E112" s="244">
        <v>43636</v>
      </c>
      <c r="F112" s="245">
        <v>43638</v>
      </c>
      <c r="G112" s="130" t="s">
        <v>28</v>
      </c>
      <c r="H112" s="131">
        <v>6000</v>
      </c>
      <c r="I112" s="141"/>
    </row>
    <row r="113" s="1" customFormat="1" spans="1:9">
      <c r="A113" s="107" t="s">
        <v>26</v>
      </c>
      <c r="B113" s="126">
        <v>567354</v>
      </c>
      <c r="C113" s="126" t="s">
        <v>5846</v>
      </c>
      <c r="D113" s="127">
        <v>1511852</v>
      </c>
      <c r="E113" s="244">
        <v>43636</v>
      </c>
      <c r="F113" s="245">
        <v>43638</v>
      </c>
      <c r="G113" s="130" t="s">
        <v>28</v>
      </c>
      <c r="H113" s="131">
        <v>6000</v>
      </c>
      <c r="I113" s="141"/>
    </row>
    <row r="114" s="1" customFormat="1" spans="1:9">
      <c r="A114" s="107" t="s">
        <v>26</v>
      </c>
      <c r="B114" s="126">
        <v>567355</v>
      </c>
      <c r="C114" s="126" t="s">
        <v>5847</v>
      </c>
      <c r="D114" s="127">
        <v>1511852</v>
      </c>
      <c r="E114" s="244">
        <v>43636</v>
      </c>
      <c r="F114" s="245">
        <v>43638</v>
      </c>
      <c r="G114" s="130" t="s">
        <v>28</v>
      </c>
      <c r="H114" s="131">
        <v>6000</v>
      </c>
      <c r="I114" s="141"/>
    </row>
    <row r="115" s="1" customFormat="1" spans="1:9">
      <c r="A115" s="107" t="s">
        <v>26</v>
      </c>
      <c r="B115" s="120">
        <v>567356</v>
      </c>
      <c r="C115" s="120" t="s">
        <v>5848</v>
      </c>
      <c r="D115" s="121">
        <v>1488412</v>
      </c>
      <c r="E115" s="242">
        <v>43636</v>
      </c>
      <c r="F115" s="243">
        <v>43638</v>
      </c>
      <c r="G115" s="124" t="s">
        <v>28</v>
      </c>
      <c r="H115" s="125">
        <v>6000</v>
      </c>
      <c r="I115" s="141"/>
    </row>
    <row r="116" s="1" customFormat="1" spans="1:9">
      <c r="A116" s="107" t="s">
        <v>26</v>
      </c>
      <c r="B116" s="120">
        <v>567357</v>
      </c>
      <c r="C116" s="120" t="s">
        <v>328</v>
      </c>
      <c r="D116" s="121">
        <v>1488412</v>
      </c>
      <c r="E116" s="242">
        <v>43636</v>
      </c>
      <c r="F116" s="243">
        <v>43638</v>
      </c>
      <c r="G116" s="124" t="s">
        <v>28</v>
      </c>
      <c r="H116" s="125">
        <v>6000</v>
      </c>
      <c r="I116" s="141"/>
    </row>
    <row r="117" s="1" customFormat="1" spans="1:9">
      <c r="A117" s="107" t="s">
        <v>26</v>
      </c>
      <c r="B117" s="114">
        <v>567358</v>
      </c>
      <c r="C117" s="114" t="s">
        <v>5849</v>
      </c>
      <c r="D117" s="115">
        <v>1525698</v>
      </c>
      <c r="E117" s="143">
        <v>43636</v>
      </c>
      <c r="F117" s="241">
        <v>43638</v>
      </c>
      <c r="G117" s="118" t="s">
        <v>28</v>
      </c>
      <c r="H117" s="119">
        <v>6000</v>
      </c>
      <c r="I117" s="141"/>
    </row>
    <row r="118" s="1" customFormat="1" spans="1:9">
      <c r="A118" s="107" t="s">
        <v>26</v>
      </c>
      <c r="B118" s="126">
        <v>567359</v>
      </c>
      <c r="C118" s="126" t="s">
        <v>5850</v>
      </c>
      <c r="D118" s="127">
        <v>1500499</v>
      </c>
      <c r="E118" s="244">
        <v>43636</v>
      </c>
      <c r="F118" s="245">
        <v>43638</v>
      </c>
      <c r="G118" s="130" t="s">
        <v>28</v>
      </c>
      <c r="H118" s="131">
        <v>6000</v>
      </c>
      <c r="I118" s="141"/>
    </row>
    <row r="119" s="1" customFormat="1" spans="1:9">
      <c r="A119" s="107" t="s">
        <v>26</v>
      </c>
      <c r="B119" s="126">
        <v>567360</v>
      </c>
      <c r="C119" s="126" t="s">
        <v>5851</v>
      </c>
      <c r="D119" s="127">
        <v>1500499</v>
      </c>
      <c r="E119" s="244">
        <v>43636</v>
      </c>
      <c r="F119" s="245">
        <v>43638</v>
      </c>
      <c r="G119" s="130" t="s">
        <v>28</v>
      </c>
      <c r="H119" s="131">
        <v>6000</v>
      </c>
      <c r="I119" s="141"/>
    </row>
    <row r="120" s="1" customFormat="1" spans="1:9">
      <c r="A120" s="107" t="s">
        <v>26</v>
      </c>
      <c r="B120" s="126">
        <v>567361</v>
      </c>
      <c r="C120" s="126" t="s">
        <v>5852</v>
      </c>
      <c r="D120" s="127">
        <v>1500499</v>
      </c>
      <c r="E120" s="244">
        <v>43636</v>
      </c>
      <c r="F120" s="245">
        <v>43638</v>
      </c>
      <c r="G120" s="130" t="s">
        <v>28</v>
      </c>
      <c r="H120" s="131">
        <v>6000</v>
      </c>
      <c r="I120" s="141"/>
    </row>
    <row r="121" s="1" customFormat="1" spans="1:9">
      <c r="A121" s="107" t="s">
        <v>26</v>
      </c>
      <c r="B121" s="114">
        <v>567619</v>
      </c>
      <c r="C121" s="114" t="s">
        <v>5853</v>
      </c>
      <c r="D121" s="115">
        <v>1524809</v>
      </c>
      <c r="E121" s="143">
        <v>43636</v>
      </c>
      <c r="F121" s="241">
        <v>43639</v>
      </c>
      <c r="G121" s="118" t="s">
        <v>28</v>
      </c>
      <c r="H121" s="119">
        <v>9000</v>
      </c>
      <c r="I121" s="141"/>
    </row>
    <row r="122" s="1" customFormat="1" spans="1:9">
      <c r="A122" s="107" t="s">
        <v>26</v>
      </c>
      <c r="B122" s="114">
        <v>567620</v>
      </c>
      <c r="C122" s="114" t="s">
        <v>5854</v>
      </c>
      <c r="D122" s="115">
        <v>1519935</v>
      </c>
      <c r="E122" s="143">
        <v>43635</v>
      </c>
      <c r="F122" s="241">
        <v>43639</v>
      </c>
      <c r="G122" s="118" t="s">
        <v>28</v>
      </c>
      <c r="H122" s="119">
        <v>12000</v>
      </c>
      <c r="I122" s="141"/>
    </row>
    <row r="123" s="1" customFormat="1" spans="1:9">
      <c r="A123" s="107" t="s">
        <v>26</v>
      </c>
      <c r="B123" s="114">
        <v>567621</v>
      </c>
      <c r="C123" s="114" t="s">
        <v>5855</v>
      </c>
      <c r="D123" s="115">
        <v>1527004</v>
      </c>
      <c r="E123" s="143">
        <v>43635</v>
      </c>
      <c r="F123" s="241">
        <v>43639</v>
      </c>
      <c r="G123" s="118" t="s">
        <v>28</v>
      </c>
      <c r="H123" s="119">
        <v>12000</v>
      </c>
      <c r="I123" s="141"/>
    </row>
    <row r="124" s="1" customFormat="1" spans="1:9">
      <c r="A124" s="107" t="s">
        <v>26</v>
      </c>
      <c r="B124" s="114">
        <v>567622</v>
      </c>
      <c r="C124" s="114" t="s">
        <v>5856</v>
      </c>
      <c r="D124" s="115">
        <v>1525453</v>
      </c>
      <c r="E124" s="143">
        <v>43634</v>
      </c>
      <c r="F124" s="241">
        <v>43639</v>
      </c>
      <c r="G124" s="118" t="s">
        <v>28</v>
      </c>
      <c r="H124" s="119">
        <v>15000</v>
      </c>
      <c r="I124" s="141"/>
    </row>
    <row r="125" s="1" customFormat="1" spans="1:9">
      <c r="A125" s="107" t="s">
        <v>26</v>
      </c>
      <c r="B125" s="114">
        <v>567623</v>
      </c>
      <c r="C125" s="114" t="s">
        <v>5857</v>
      </c>
      <c r="D125" s="115">
        <v>1516841</v>
      </c>
      <c r="E125" s="143">
        <v>43638</v>
      </c>
      <c r="F125" s="241">
        <v>43639</v>
      </c>
      <c r="G125" s="118" t="s">
        <v>28</v>
      </c>
      <c r="H125" s="119">
        <v>3000</v>
      </c>
      <c r="I125" s="141"/>
    </row>
    <row r="126" s="1" customFormat="1" spans="1:9">
      <c r="A126" s="107" t="s">
        <v>26</v>
      </c>
      <c r="B126" s="114">
        <v>567624</v>
      </c>
      <c r="C126" s="114" t="s">
        <v>5858</v>
      </c>
      <c r="D126" s="115">
        <v>1517936</v>
      </c>
      <c r="E126" s="143">
        <v>43637</v>
      </c>
      <c r="F126" s="241">
        <v>43639</v>
      </c>
      <c r="G126" s="118" t="s">
        <v>28</v>
      </c>
      <c r="H126" s="119">
        <v>6000</v>
      </c>
      <c r="I126" s="141"/>
    </row>
    <row r="127" s="1" customFormat="1" spans="1:9">
      <c r="A127" s="107" t="s">
        <v>26</v>
      </c>
      <c r="B127" s="120">
        <v>567625</v>
      </c>
      <c r="C127" s="120" t="s">
        <v>5859</v>
      </c>
      <c r="D127" s="121">
        <v>1522422</v>
      </c>
      <c r="E127" s="242">
        <v>43636</v>
      </c>
      <c r="F127" s="243">
        <v>43639</v>
      </c>
      <c r="G127" s="124" t="s">
        <v>28</v>
      </c>
      <c r="H127" s="125">
        <v>9000</v>
      </c>
      <c r="I127" s="141"/>
    </row>
    <row r="128" s="1" customFormat="1" spans="1:9">
      <c r="A128" s="107" t="s">
        <v>26</v>
      </c>
      <c r="B128" s="120">
        <v>567626</v>
      </c>
      <c r="C128" s="120" t="s">
        <v>5860</v>
      </c>
      <c r="D128" s="121">
        <v>1522422</v>
      </c>
      <c r="E128" s="242">
        <v>43636</v>
      </c>
      <c r="F128" s="243">
        <v>43639</v>
      </c>
      <c r="G128" s="124" t="s">
        <v>28</v>
      </c>
      <c r="H128" s="125">
        <v>9000</v>
      </c>
      <c r="I128" s="141"/>
    </row>
    <row r="129" s="1" customFormat="1" spans="1:9">
      <c r="A129" s="107" t="s">
        <v>26</v>
      </c>
      <c r="B129" s="126">
        <v>567627</v>
      </c>
      <c r="C129" s="126" t="s">
        <v>5861</v>
      </c>
      <c r="D129" s="127">
        <v>1524357</v>
      </c>
      <c r="E129" s="244">
        <v>43637</v>
      </c>
      <c r="F129" s="245">
        <v>43639</v>
      </c>
      <c r="G129" s="130" t="s">
        <v>28</v>
      </c>
      <c r="H129" s="131">
        <v>6000</v>
      </c>
      <c r="I129" s="141"/>
    </row>
    <row r="130" s="1" customFormat="1" spans="1:9">
      <c r="A130" s="107" t="s">
        <v>26</v>
      </c>
      <c r="B130" s="126">
        <v>567628</v>
      </c>
      <c r="C130" s="126" t="s">
        <v>5862</v>
      </c>
      <c r="D130" s="127">
        <v>1524357</v>
      </c>
      <c r="E130" s="244">
        <v>43637</v>
      </c>
      <c r="F130" s="245">
        <v>43639</v>
      </c>
      <c r="G130" s="130" t="s">
        <v>28</v>
      </c>
      <c r="H130" s="131">
        <v>6000</v>
      </c>
      <c r="I130" s="141"/>
    </row>
    <row r="131" s="1" customFormat="1" spans="1:9">
      <c r="A131" s="107" t="s">
        <v>26</v>
      </c>
      <c r="B131" s="120">
        <v>567629</v>
      </c>
      <c r="C131" s="120" t="s">
        <v>5863</v>
      </c>
      <c r="D131" s="121">
        <v>1518909</v>
      </c>
      <c r="E131" s="242">
        <v>43636</v>
      </c>
      <c r="F131" s="243">
        <v>43639</v>
      </c>
      <c r="G131" s="124" t="s">
        <v>28</v>
      </c>
      <c r="H131" s="125">
        <v>9000</v>
      </c>
      <c r="I131" s="141"/>
    </row>
    <row r="132" s="1" customFormat="1" spans="1:9">
      <c r="A132" s="107" t="s">
        <v>26</v>
      </c>
      <c r="B132" s="120">
        <v>567630</v>
      </c>
      <c r="C132" s="120" t="s">
        <v>5864</v>
      </c>
      <c r="D132" s="121">
        <v>1518909</v>
      </c>
      <c r="E132" s="242">
        <v>43636</v>
      </c>
      <c r="F132" s="243">
        <v>43639</v>
      </c>
      <c r="G132" s="124" t="s">
        <v>28</v>
      </c>
      <c r="H132" s="125">
        <v>9000</v>
      </c>
      <c r="I132" s="141"/>
    </row>
    <row r="133" s="1" customFormat="1" spans="1:9">
      <c r="A133" s="107" t="s">
        <v>26</v>
      </c>
      <c r="B133" s="120">
        <v>567632</v>
      </c>
      <c r="C133" s="120" t="s">
        <v>5865</v>
      </c>
      <c r="D133" s="121">
        <v>1518909</v>
      </c>
      <c r="E133" s="242">
        <v>43636</v>
      </c>
      <c r="F133" s="243">
        <v>43639</v>
      </c>
      <c r="G133" s="124" t="s">
        <v>28</v>
      </c>
      <c r="H133" s="125">
        <v>9000</v>
      </c>
      <c r="I133" s="141"/>
    </row>
    <row r="134" s="1" customFormat="1" spans="1:9">
      <c r="A134" s="107" t="s">
        <v>26</v>
      </c>
      <c r="B134" s="126">
        <v>567873</v>
      </c>
      <c r="C134" s="126" t="s">
        <v>372</v>
      </c>
      <c r="D134" s="127">
        <v>1527531</v>
      </c>
      <c r="E134" s="244">
        <v>43637</v>
      </c>
      <c r="F134" s="245">
        <v>43640</v>
      </c>
      <c r="G134" s="130" t="s">
        <v>28</v>
      </c>
      <c r="H134" s="131">
        <v>9000</v>
      </c>
      <c r="I134" s="141"/>
    </row>
    <row r="135" s="1" customFormat="1" spans="1:9">
      <c r="A135" s="107" t="s">
        <v>26</v>
      </c>
      <c r="B135" s="126">
        <v>567874</v>
      </c>
      <c r="C135" s="126" t="s">
        <v>5866</v>
      </c>
      <c r="D135" s="127">
        <v>1527531</v>
      </c>
      <c r="E135" s="244">
        <v>43637</v>
      </c>
      <c r="F135" s="245">
        <v>43640</v>
      </c>
      <c r="G135" s="130" t="s">
        <v>28</v>
      </c>
      <c r="H135" s="131">
        <v>9000</v>
      </c>
      <c r="I135" s="141"/>
    </row>
    <row r="136" s="1" customFormat="1" spans="1:9">
      <c r="A136" s="107" t="s">
        <v>26</v>
      </c>
      <c r="B136" s="114">
        <v>567875</v>
      </c>
      <c r="C136" s="114" t="s">
        <v>5867</v>
      </c>
      <c r="D136" s="115">
        <v>1526761</v>
      </c>
      <c r="E136" s="143">
        <v>43638</v>
      </c>
      <c r="F136" s="241">
        <v>43640</v>
      </c>
      <c r="G136" s="118" t="s">
        <v>28</v>
      </c>
      <c r="H136" s="119">
        <v>6000</v>
      </c>
      <c r="I136" s="141"/>
    </row>
    <row r="137" s="1" customFormat="1" spans="1:9">
      <c r="A137" s="107" t="s">
        <v>26</v>
      </c>
      <c r="B137" s="114">
        <v>567876</v>
      </c>
      <c r="C137" s="114" t="s">
        <v>5868</v>
      </c>
      <c r="D137" s="115">
        <v>1523424</v>
      </c>
      <c r="E137" s="143">
        <v>43638</v>
      </c>
      <c r="F137" s="241">
        <v>43640</v>
      </c>
      <c r="G137" s="118" t="s">
        <v>28</v>
      </c>
      <c r="H137" s="119">
        <v>6000</v>
      </c>
      <c r="I137" s="141"/>
    </row>
    <row r="138" s="1" customFormat="1" spans="1:9">
      <c r="A138" s="107" t="s">
        <v>26</v>
      </c>
      <c r="B138" s="120">
        <v>567881</v>
      </c>
      <c r="C138" s="120" t="s">
        <v>5869</v>
      </c>
      <c r="D138" s="121">
        <v>1521350</v>
      </c>
      <c r="E138" s="242">
        <v>43637</v>
      </c>
      <c r="F138" s="243">
        <v>43640</v>
      </c>
      <c r="G138" s="124" t="s">
        <v>28</v>
      </c>
      <c r="H138" s="125">
        <v>9000</v>
      </c>
      <c r="I138" s="141"/>
    </row>
    <row r="139" s="1" customFormat="1" spans="1:9">
      <c r="A139" s="107" t="s">
        <v>26</v>
      </c>
      <c r="B139" s="120">
        <v>567882</v>
      </c>
      <c r="C139" s="120" t="s">
        <v>5870</v>
      </c>
      <c r="D139" s="121">
        <v>1521350</v>
      </c>
      <c r="E139" s="242">
        <v>43637</v>
      </c>
      <c r="F139" s="243">
        <v>43640</v>
      </c>
      <c r="G139" s="124" t="s">
        <v>28</v>
      </c>
      <c r="H139" s="125">
        <v>9000</v>
      </c>
      <c r="I139" s="141"/>
    </row>
    <row r="140" s="1" customFormat="1" spans="1:9">
      <c r="A140" s="107" t="s">
        <v>26</v>
      </c>
      <c r="B140" s="114">
        <v>567886</v>
      </c>
      <c r="C140" s="114" t="s">
        <v>5871</v>
      </c>
      <c r="D140" s="115">
        <v>1524019</v>
      </c>
      <c r="E140" s="143">
        <v>43637</v>
      </c>
      <c r="F140" s="241">
        <v>43640</v>
      </c>
      <c r="G140" s="118" t="s">
        <v>28</v>
      </c>
      <c r="H140" s="119">
        <v>9000</v>
      </c>
      <c r="I140" s="141"/>
    </row>
    <row r="141" s="1" customFormat="1" spans="1:9">
      <c r="A141" s="107" t="s">
        <v>26</v>
      </c>
      <c r="B141" s="126">
        <v>567887</v>
      </c>
      <c r="C141" s="126" t="s">
        <v>946</v>
      </c>
      <c r="D141" s="127">
        <v>1496281</v>
      </c>
      <c r="E141" s="244">
        <v>43637</v>
      </c>
      <c r="F141" s="245">
        <v>43640</v>
      </c>
      <c r="G141" s="130" t="s">
        <v>28</v>
      </c>
      <c r="H141" s="131">
        <v>9000</v>
      </c>
      <c r="I141" s="141"/>
    </row>
    <row r="142" s="1" customFormat="1" spans="1:9">
      <c r="A142" s="107" t="s">
        <v>26</v>
      </c>
      <c r="B142" s="126">
        <v>567888</v>
      </c>
      <c r="C142" s="126" t="s">
        <v>5872</v>
      </c>
      <c r="D142" s="127">
        <v>1496281</v>
      </c>
      <c r="E142" s="244">
        <v>43637</v>
      </c>
      <c r="F142" s="245">
        <v>43640</v>
      </c>
      <c r="G142" s="130" t="s">
        <v>28</v>
      </c>
      <c r="H142" s="131">
        <v>9000</v>
      </c>
      <c r="I142" s="141"/>
    </row>
    <row r="143" s="1" customFormat="1" spans="1:9">
      <c r="A143" s="107" t="s">
        <v>26</v>
      </c>
      <c r="B143" s="114">
        <v>567889</v>
      </c>
      <c r="C143" s="114" t="s">
        <v>2946</v>
      </c>
      <c r="D143" s="115">
        <v>1502238</v>
      </c>
      <c r="E143" s="143">
        <v>43638</v>
      </c>
      <c r="F143" s="241">
        <v>43640</v>
      </c>
      <c r="G143" s="118" t="s">
        <v>28</v>
      </c>
      <c r="H143" s="119">
        <v>6000</v>
      </c>
      <c r="I143" s="141"/>
    </row>
    <row r="144" s="1" customFormat="1" spans="1:9">
      <c r="A144" s="107" t="s">
        <v>26</v>
      </c>
      <c r="B144" s="114">
        <v>567892</v>
      </c>
      <c r="C144" s="114" t="s">
        <v>140</v>
      </c>
      <c r="D144" s="115">
        <v>1513597</v>
      </c>
      <c r="E144" s="143">
        <v>43636</v>
      </c>
      <c r="F144" s="241">
        <v>43640</v>
      </c>
      <c r="G144" s="118" t="s">
        <v>28</v>
      </c>
      <c r="H144" s="119">
        <v>12000</v>
      </c>
      <c r="I144" s="141"/>
    </row>
    <row r="145" s="1" customFormat="1" spans="1:9">
      <c r="A145" s="107" t="s">
        <v>26</v>
      </c>
      <c r="B145" s="114">
        <v>568116</v>
      </c>
      <c r="C145" s="114" t="s">
        <v>5873</v>
      </c>
      <c r="D145" s="115">
        <v>1501975</v>
      </c>
      <c r="E145" s="143">
        <v>43628</v>
      </c>
      <c r="F145" s="241">
        <v>43640</v>
      </c>
      <c r="G145" s="118" t="s">
        <v>28</v>
      </c>
      <c r="H145" s="119">
        <v>9000</v>
      </c>
      <c r="I145" s="141" t="s">
        <v>5874</v>
      </c>
    </row>
    <row r="146" s="1" customFormat="1" spans="1:9">
      <c r="A146" s="107" t="s">
        <v>26</v>
      </c>
      <c r="B146" s="114">
        <v>568117</v>
      </c>
      <c r="C146" s="114" t="s">
        <v>5875</v>
      </c>
      <c r="D146" s="115">
        <v>1501966</v>
      </c>
      <c r="E146" s="143">
        <v>43628</v>
      </c>
      <c r="F146" s="241">
        <v>37066</v>
      </c>
      <c r="G146" s="118" t="s">
        <v>28</v>
      </c>
      <c r="H146" s="119">
        <v>9000</v>
      </c>
      <c r="I146" s="141" t="s">
        <v>5874</v>
      </c>
    </row>
    <row r="147" s="1" customFormat="1" spans="1:9">
      <c r="A147" s="107" t="s">
        <v>26</v>
      </c>
      <c r="B147" s="120">
        <v>568136</v>
      </c>
      <c r="C147" s="120" t="s">
        <v>5876</v>
      </c>
      <c r="D147" s="121">
        <v>1526748</v>
      </c>
      <c r="E147" s="242">
        <v>43636</v>
      </c>
      <c r="F147" s="243">
        <v>43641</v>
      </c>
      <c r="G147" s="124" t="s">
        <v>28</v>
      </c>
      <c r="H147" s="125">
        <v>15000</v>
      </c>
      <c r="I147" s="141"/>
    </row>
    <row r="148" s="1" customFormat="1" spans="1:9">
      <c r="A148" s="107" t="s">
        <v>26</v>
      </c>
      <c r="B148" s="120">
        <v>568137</v>
      </c>
      <c r="C148" s="120" t="s">
        <v>5877</v>
      </c>
      <c r="D148" s="121">
        <v>1526748</v>
      </c>
      <c r="E148" s="242">
        <v>43636</v>
      </c>
      <c r="F148" s="243">
        <v>43641</v>
      </c>
      <c r="G148" s="124" t="s">
        <v>28</v>
      </c>
      <c r="H148" s="125">
        <v>15000</v>
      </c>
      <c r="I148" s="141"/>
    </row>
    <row r="149" s="1" customFormat="1" spans="1:9">
      <c r="A149" s="107" t="s">
        <v>26</v>
      </c>
      <c r="B149" s="120">
        <v>568138</v>
      </c>
      <c r="C149" s="120" t="s">
        <v>5878</v>
      </c>
      <c r="D149" s="121">
        <v>1526748</v>
      </c>
      <c r="E149" s="242">
        <v>43636</v>
      </c>
      <c r="F149" s="243">
        <v>43641</v>
      </c>
      <c r="G149" s="124" t="s">
        <v>28</v>
      </c>
      <c r="H149" s="125">
        <v>15000</v>
      </c>
      <c r="I149" s="141"/>
    </row>
    <row r="150" s="1" customFormat="1" spans="1:9">
      <c r="A150" s="107" t="s">
        <v>26</v>
      </c>
      <c r="B150" s="114">
        <v>568145</v>
      </c>
      <c r="C150" s="114" t="s">
        <v>5879</v>
      </c>
      <c r="D150" s="115">
        <v>1512951</v>
      </c>
      <c r="E150" s="143">
        <v>43638</v>
      </c>
      <c r="F150" s="241">
        <v>43641</v>
      </c>
      <c r="G150" s="118" t="s">
        <v>28</v>
      </c>
      <c r="H150" s="119">
        <v>9000</v>
      </c>
      <c r="I150" s="141"/>
    </row>
    <row r="151" s="1" customFormat="1" spans="1:9">
      <c r="A151" s="107" t="s">
        <v>26</v>
      </c>
      <c r="B151" s="114">
        <v>568147</v>
      </c>
      <c r="C151" s="114" t="s">
        <v>5880</v>
      </c>
      <c r="D151" s="115">
        <v>1526276</v>
      </c>
      <c r="E151" s="143">
        <v>43639</v>
      </c>
      <c r="F151" s="241">
        <v>43641</v>
      </c>
      <c r="G151" s="118" t="s">
        <v>28</v>
      </c>
      <c r="H151" s="119">
        <v>6000</v>
      </c>
      <c r="I151" s="141"/>
    </row>
    <row r="152" s="1" customFormat="1" spans="1:9">
      <c r="A152" s="107" t="s">
        <v>26</v>
      </c>
      <c r="B152" s="114">
        <v>568148</v>
      </c>
      <c r="C152" s="114" t="s">
        <v>5881</v>
      </c>
      <c r="D152" s="115">
        <v>1502448</v>
      </c>
      <c r="E152" s="143">
        <v>43640</v>
      </c>
      <c r="F152" s="241">
        <v>43641</v>
      </c>
      <c r="G152" s="118" t="s">
        <v>28</v>
      </c>
      <c r="H152" s="119">
        <v>3000</v>
      </c>
      <c r="I152" s="141"/>
    </row>
    <row r="153" s="1" customFormat="1" spans="1:9">
      <c r="A153" s="146"/>
      <c r="B153" s="147"/>
      <c r="C153" s="146"/>
      <c r="D153" s="148"/>
      <c r="E153" s="149"/>
      <c r="F153" s="247"/>
      <c r="G153" s="151"/>
      <c r="H153" s="152"/>
      <c r="I153" s="141"/>
    </row>
    <row r="154" s="1" customFormat="1" ht="12" customHeight="1" spans="1:9">
      <c r="A154" s="153" t="s">
        <v>5142</v>
      </c>
      <c r="B154" s="154"/>
      <c r="C154" s="155"/>
      <c r="D154" s="156"/>
      <c r="E154" s="157"/>
      <c r="F154" s="158"/>
      <c r="G154" s="159"/>
      <c r="H154" s="158"/>
      <c r="I154" s="141"/>
    </row>
    <row r="155" s="1" customFormat="1" ht="17.4" customHeight="1" spans="1:9">
      <c r="A155" s="164" t="s">
        <v>5882</v>
      </c>
      <c r="B155" s="86"/>
      <c r="C155" s="87"/>
      <c r="D155" s="81"/>
      <c r="E155" s="161"/>
      <c r="F155" s="83"/>
      <c r="G155" s="162" t="s">
        <v>80</v>
      </c>
      <c r="H155" s="163">
        <f>SUM(H23:H154)</f>
        <v>1107000</v>
      </c>
      <c r="I155" s="141"/>
    </row>
    <row r="156" s="97" customFormat="1" ht="17.4" customHeight="1" spans="1:9">
      <c r="A156" s="262" t="s">
        <v>5761</v>
      </c>
      <c r="B156" s="165"/>
      <c r="C156" s="165"/>
      <c r="D156" s="166"/>
      <c r="E156" s="167"/>
      <c r="F156" s="168"/>
      <c r="G156" s="169"/>
      <c r="H156" s="233" t="s">
        <v>5883</v>
      </c>
      <c r="I156" s="188"/>
    </row>
    <row r="157" s="1" customFormat="1" ht="16.2" customHeight="1" spans="1:9">
      <c r="A157" s="171" t="s">
        <v>5444</v>
      </c>
      <c r="B157" s="172"/>
      <c r="C157" s="160"/>
      <c r="D157" s="160"/>
      <c r="E157" s="160"/>
      <c r="F157" s="173"/>
      <c r="G157" s="160"/>
      <c r="H157" s="160"/>
      <c r="I157" s="141"/>
    </row>
    <row r="158" ht="12" customHeight="1" spans="1:8">
      <c r="A158" s="174" t="s">
        <v>423</v>
      </c>
      <c r="B158" s="90"/>
      <c r="C158" s="175" t="s">
        <v>424</v>
      </c>
      <c r="D158" s="175" t="s">
        <v>424</v>
      </c>
      <c r="E158" s="175" t="s">
        <v>424</v>
      </c>
      <c r="F158" s="175" t="s">
        <v>424</v>
      </c>
      <c r="G158" s="175" t="s">
        <v>424</v>
      </c>
      <c r="H158" s="176" t="s">
        <v>5146</v>
      </c>
    </row>
    <row r="159" ht="12" customHeight="1" spans="1:8">
      <c r="A159" s="177" t="s">
        <v>5445</v>
      </c>
      <c r="B159" s="177"/>
      <c r="C159" s="178" t="s">
        <v>5446</v>
      </c>
      <c r="D159" s="179" t="s">
        <v>85</v>
      </c>
      <c r="E159" s="179" t="s">
        <v>86</v>
      </c>
      <c r="F159" s="179" t="s">
        <v>5447</v>
      </c>
      <c r="G159" s="179" t="s">
        <v>5448</v>
      </c>
      <c r="H159" s="180" t="s">
        <v>5147</v>
      </c>
    </row>
    <row r="160" ht="13.5" spans="1:8">
      <c r="A160" s="181">
        <f>H155+295500</f>
        <v>1402500</v>
      </c>
      <c r="B160" s="93"/>
      <c r="C160" s="181">
        <v>1014000</v>
      </c>
      <c r="D160" s="181">
        <v>0</v>
      </c>
      <c r="E160" s="181">
        <v>0</v>
      </c>
      <c r="F160" s="181">
        <v>0</v>
      </c>
      <c r="G160" s="181">
        <v>0</v>
      </c>
      <c r="H160" s="182">
        <f>SUM(A160:G160)</f>
        <v>2416500</v>
      </c>
    </row>
    <row r="161" ht="13.5"/>
    <row r="162" ht="18" customHeight="1"/>
    <row r="164" spans="1:2">
      <c r="A164" s="96"/>
      <c r="B164" s="96"/>
    </row>
    <row r="165" ht="15.75" spans="1:1">
      <c r="A165" s="183" t="s">
        <v>1157</v>
      </c>
    </row>
    <row r="166" spans="3:4">
      <c r="C166" s="184"/>
      <c r="D166" s="184"/>
    </row>
    <row r="167" ht="15.75" spans="3:3">
      <c r="C167" s="185" t="s">
        <v>1158</v>
      </c>
    </row>
    <row r="168" spans="3:3">
      <c r="C168" s="186" t="s">
        <v>1207</v>
      </c>
    </row>
    <row r="169" spans="3:4">
      <c r="C169" s="187" t="s">
        <v>1160</v>
      </c>
      <c r="D169" s="172"/>
    </row>
  </sheetData>
  <mergeCells count="1">
    <mergeCell ref="G7:H7"/>
  </mergeCells>
  <hyperlinks>
    <hyperlink ref="C15" r:id="rId4" display="pongsura.pattaramahasaed@ihg.com"/>
    <hyperlink ref="C168" r:id="rId5" display="E: pongsura.pattaramahasaed@ihg.com"/>
    <hyperlink ref="C16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704" t="s">
        <v>9</v>
      </c>
      <c r="D14" s="12"/>
      <c r="E14" s="10"/>
      <c r="F14" s="2"/>
    </row>
    <row r="15" customFormat="1" spans="1:6">
      <c r="A15" s="4" t="s">
        <v>10</v>
      </c>
      <c r="B15" s="4"/>
      <c r="C15" s="70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310" t="s">
        <v>23</v>
      </c>
      <c r="F23" s="311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666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666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666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666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666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662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662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666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666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666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666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667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667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666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662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662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666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663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663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666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666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666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666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666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662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662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662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662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667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667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666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666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666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666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663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663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666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692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693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74" t="s">
        <v>423</v>
      </c>
      <c r="B67" s="90"/>
      <c r="C67" s="175" t="s">
        <v>424</v>
      </c>
      <c r="D67" s="175" t="s">
        <v>424</v>
      </c>
      <c r="E67" s="175" t="s">
        <v>424</v>
      </c>
      <c r="F67" s="175" t="s">
        <v>424</v>
      </c>
      <c r="G67" s="175" t="s">
        <v>424</v>
      </c>
      <c r="H67" s="176" t="s">
        <v>90</v>
      </c>
    </row>
    <row r="68" customFormat="1" ht="12" customHeight="1" spans="1:8">
      <c r="A68" s="177" t="s">
        <v>425</v>
      </c>
      <c r="B68" s="177"/>
      <c r="C68" s="178" t="s">
        <v>85</v>
      </c>
      <c r="D68" s="179" t="s">
        <v>86</v>
      </c>
      <c r="E68" s="179" t="s">
        <v>87</v>
      </c>
      <c r="F68" s="179" t="s">
        <v>88</v>
      </c>
      <c r="G68" s="179" t="s">
        <v>89</v>
      </c>
      <c r="H68" s="375" t="s">
        <v>426</v>
      </c>
    </row>
    <row r="69" customFormat="1" ht="13.5" spans="1:8">
      <c r="A69" s="181">
        <f>H63+514870+321100+375840+1094240</f>
        <v>2817795</v>
      </c>
      <c r="B69" s="93"/>
      <c r="C69" s="181">
        <v>750212</v>
      </c>
      <c r="D69" s="181">
        <v>0</v>
      </c>
      <c r="E69" s="181">
        <v>0</v>
      </c>
      <c r="F69" s="181">
        <v>0</v>
      </c>
      <c r="G69" s="181">
        <v>0</v>
      </c>
      <c r="H69" s="376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opLeftCell="A73" workbookViewId="0">
      <selection activeCell="I103" sqref="I10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8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00"/>
    </row>
    <row r="5" spans="1:8">
      <c r="A5" s="2"/>
      <c r="B5" s="2"/>
      <c r="C5" s="2"/>
      <c r="D5" s="2"/>
      <c r="E5" s="2"/>
      <c r="F5" s="2"/>
      <c r="H5" s="101"/>
    </row>
    <row r="6" spans="1:8">
      <c r="A6" s="2"/>
      <c r="B6" s="2"/>
      <c r="C6" s="2"/>
      <c r="D6" s="2"/>
      <c r="E6" s="2"/>
      <c r="F6" s="2"/>
      <c r="H6" s="101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43655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704" t="s">
        <v>9</v>
      </c>
      <c r="D12" s="12"/>
      <c r="E12" s="10"/>
      <c r="F12" s="2"/>
    </row>
    <row r="13" spans="1:6">
      <c r="A13" s="4" t="s">
        <v>10</v>
      </c>
      <c r="B13" s="4"/>
      <c r="C13" s="704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02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</row>
    <row r="23" s="1" customFormat="1" spans="1:9">
      <c r="A23" s="234" t="s">
        <v>26</v>
      </c>
      <c r="B23" s="235">
        <v>568410</v>
      </c>
      <c r="C23" s="235" t="s">
        <v>3379</v>
      </c>
      <c r="D23" s="236">
        <v>1509066</v>
      </c>
      <c r="E23" s="237">
        <v>43640</v>
      </c>
      <c r="F23" s="238">
        <v>43642</v>
      </c>
      <c r="G23" s="239" t="s">
        <v>28</v>
      </c>
      <c r="H23" s="240">
        <v>6000</v>
      </c>
      <c r="I23" s="141"/>
    </row>
    <row r="24" s="1" customFormat="1" spans="1:9">
      <c r="A24" s="107" t="s">
        <v>26</v>
      </c>
      <c r="B24" s="114">
        <v>568418</v>
      </c>
      <c r="C24" s="114" t="s">
        <v>5884</v>
      </c>
      <c r="D24" s="115">
        <v>1523107</v>
      </c>
      <c r="E24" s="143">
        <v>43640</v>
      </c>
      <c r="F24" s="241">
        <v>43642</v>
      </c>
      <c r="G24" s="118" t="s">
        <v>28</v>
      </c>
      <c r="H24" s="119">
        <v>6000</v>
      </c>
      <c r="I24" s="141"/>
    </row>
    <row r="25" s="1" customFormat="1" spans="1:9">
      <c r="A25" s="107" t="s">
        <v>26</v>
      </c>
      <c r="B25" s="114">
        <v>568420</v>
      </c>
      <c r="C25" s="114" t="s">
        <v>4043</v>
      </c>
      <c r="D25" s="115">
        <v>1528241</v>
      </c>
      <c r="E25" s="143">
        <v>43640</v>
      </c>
      <c r="F25" s="241">
        <v>43642</v>
      </c>
      <c r="G25" s="118" t="s">
        <v>28</v>
      </c>
      <c r="H25" s="119">
        <v>6000</v>
      </c>
      <c r="I25" s="141"/>
    </row>
    <row r="26" s="1" customFormat="1" spans="1:9">
      <c r="A26" s="107" t="s">
        <v>26</v>
      </c>
      <c r="B26" s="114">
        <v>568724</v>
      </c>
      <c r="C26" s="114" t="s">
        <v>5885</v>
      </c>
      <c r="D26" s="115">
        <v>1537892</v>
      </c>
      <c r="E26" s="143">
        <v>43642</v>
      </c>
      <c r="F26" s="241">
        <v>43643</v>
      </c>
      <c r="G26" s="118" t="s">
        <v>28</v>
      </c>
      <c r="H26" s="119">
        <v>3000</v>
      </c>
      <c r="I26" s="141"/>
    </row>
    <row r="27" s="1" customFormat="1" spans="1:9">
      <c r="A27" s="107" t="s">
        <v>26</v>
      </c>
      <c r="B27" s="114">
        <v>568725</v>
      </c>
      <c r="C27" s="114" t="s">
        <v>5886</v>
      </c>
      <c r="D27" s="115">
        <v>1522205</v>
      </c>
      <c r="E27" s="143">
        <v>43638</v>
      </c>
      <c r="F27" s="241">
        <v>43643</v>
      </c>
      <c r="G27" s="118" t="s">
        <v>28</v>
      </c>
      <c r="H27" s="119">
        <v>15000</v>
      </c>
      <c r="I27" s="141"/>
    </row>
    <row r="28" s="1" customFormat="1" spans="1:9">
      <c r="A28" s="107" t="s">
        <v>26</v>
      </c>
      <c r="B28" s="114">
        <v>568727</v>
      </c>
      <c r="C28" s="114" t="s">
        <v>5887</v>
      </c>
      <c r="D28" s="115">
        <v>1532770</v>
      </c>
      <c r="E28" s="143">
        <v>43640</v>
      </c>
      <c r="F28" s="241">
        <v>43643</v>
      </c>
      <c r="G28" s="118" t="s">
        <v>28</v>
      </c>
      <c r="H28" s="119">
        <v>9000</v>
      </c>
      <c r="I28" s="141"/>
    </row>
    <row r="29" s="1" customFormat="1" spans="1:9">
      <c r="A29" s="107" t="s">
        <v>26</v>
      </c>
      <c r="B29" s="114">
        <v>568728</v>
      </c>
      <c r="C29" s="114" t="s">
        <v>5888</v>
      </c>
      <c r="D29" s="115">
        <v>1532797</v>
      </c>
      <c r="E29" s="143">
        <v>43640</v>
      </c>
      <c r="F29" s="241">
        <v>43643</v>
      </c>
      <c r="G29" s="118" t="s">
        <v>28</v>
      </c>
      <c r="H29" s="119">
        <v>9000</v>
      </c>
      <c r="I29" s="141"/>
    </row>
    <row r="30" s="1" customFormat="1" spans="1:9">
      <c r="A30" s="107" t="s">
        <v>26</v>
      </c>
      <c r="B30" s="114">
        <v>568729</v>
      </c>
      <c r="C30" s="114" t="s">
        <v>1532</v>
      </c>
      <c r="D30" s="115">
        <v>1532815</v>
      </c>
      <c r="E30" s="143">
        <v>43639</v>
      </c>
      <c r="F30" s="241">
        <v>43643</v>
      </c>
      <c r="G30" s="118" t="s">
        <v>28</v>
      </c>
      <c r="H30" s="119">
        <v>12000</v>
      </c>
      <c r="I30" s="141"/>
    </row>
    <row r="31" s="1" customFormat="1" spans="1:9">
      <c r="A31" s="107" t="s">
        <v>26</v>
      </c>
      <c r="B31" s="114">
        <v>568730</v>
      </c>
      <c r="C31" s="114" t="s">
        <v>5889</v>
      </c>
      <c r="D31" s="115">
        <v>1506956</v>
      </c>
      <c r="E31" s="143">
        <v>43641</v>
      </c>
      <c r="F31" s="241">
        <v>43643</v>
      </c>
      <c r="G31" s="118" t="s">
        <v>28</v>
      </c>
      <c r="H31" s="119">
        <v>6000</v>
      </c>
      <c r="I31" s="141"/>
    </row>
    <row r="32" s="1" customFormat="1" spans="1:9">
      <c r="A32" s="107" t="s">
        <v>26</v>
      </c>
      <c r="B32" s="120">
        <v>568731</v>
      </c>
      <c r="C32" s="120" t="s">
        <v>5890</v>
      </c>
      <c r="D32" s="121">
        <v>1522283</v>
      </c>
      <c r="E32" s="242">
        <v>43640</v>
      </c>
      <c r="F32" s="243">
        <v>43643</v>
      </c>
      <c r="G32" s="124" t="s">
        <v>28</v>
      </c>
      <c r="H32" s="125">
        <v>9000</v>
      </c>
      <c r="I32" s="141"/>
    </row>
    <row r="33" s="1" customFormat="1" spans="1:9">
      <c r="A33" s="107" t="s">
        <v>26</v>
      </c>
      <c r="B33" s="120">
        <v>568732</v>
      </c>
      <c r="C33" s="120" t="s">
        <v>5891</v>
      </c>
      <c r="D33" s="121">
        <v>1522283</v>
      </c>
      <c r="E33" s="242">
        <v>43640</v>
      </c>
      <c r="F33" s="243">
        <v>43643</v>
      </c>
      <c r="G33" s="124" t="s">
        <v>28</v>
      </c>
      <c r="H33" s="125">
        <v>9000</v>
      </c>
      <c r="I33" s="141"/>
    </row>
    <row r="34" s="1" customFormat="1" spans="1:9">
      <c r="A34" s="107" t="s">
        <v>26</v>
      </c>
      <c r="B34" s="114">
        <v>568733</v>
      </c>
      <c r="C34" s="114" t="s">
        <v>5892</v>
      </c>
      <c r="D34" s="115">
        <v>1525376</v>
      </c>
      <c r="E34" s="143">
        <v>43640</v>
      </c>
      <c r="F34" s="241">
        <v>43643</v>
      </c>
      <c r="G34" s="118" t="s">
        <v>28</v>
      </c>
      <c r="H34" s="119">
        <v>9000</v>
      </c>
      <c r="I34" s="141"/>
    </row>
    <row r="35" s="1" customFormat="1" spans="1:9">
      <c r="A35" s="107" t="s">
        <v>26</v>
      </c>
      <c r="B35" s="126">
        <v>568769</v>
      </c>
      <c r="C35" s="126" t="s">
        <v>5893</v>
      </c>
      <c r="D35" s="127">
        <v>1537786</v>
      </c>
      <c r="E35" s="244">
        <v>43642</v>
      </c>
      <c r="F35" s="245">
        <v>43643</v>
      </c>
      <c r="G35" s="130" t="s">
        <v>28</v>
      </c>
      <c r="H35" s="131">
        <v>3000</v>
      </c>
      <c r="I35" s="141"/>
    </row>
    <row r="36" s="1" customFormat="1" spans="1:9">
      <c r="A36" s="107" t="s">
        <v>26</v>
      </c>
      <c r="B36" s="126">
        <v>568770</v>
      </c>
      <c r="C36" s="126" t="s">
        <v>5894</v>
      </c>
      <c r="D36" s="127">
        <v>1537786</v>
      </c>
      <c r="E36" s="244">
        <v>43642</v>
      </c>
      <c r="F36" s="245">
        <v>43643</v>
      </c>
      <c r="G36" s="130" t="s">
        <v>28</v>
      </c>
      <c r="H36" s="131">
        <v>3000</v>
      </c>
      <c r="I36" s="141"/>
    </row>
    <row r="37" s="1" customFormat="1" spans="1:9">
      <c r="A37" s="107" t="s">
        <v>26</v>
      </c>
      <c r="B37" s="114">
        <v>569020</v>
      </c>
      <c r="C37" s="114" t="s">
        <v>5895</v>
      </c>
      <c r="D37" s="115">
        <v>1521956</v>
      </c>
      <c r="E37" s="143">
        <v>43641</v>
      </c>
      <c r="F37" s="241">
        <v>43644</v>
      </c>
      <c r="G37" s="118" t="s">
        <v>28</v>
      </c>
      <c r="H37" s="119">
        <v>9000</v>
      </c>
      <c r="I37" s="141"/>
    </row>
    <row r="38" s="1" customFormat="1" spans="1:9">
      <c r="A38" s="107" t="s">
        <v>26</v>
      </c>
      <c r="B38" s="114">
        <v>569021</v>
      </c>
      <c r="C38" s="114" t="s">
        <v>5896</v>
      </c>
      <c r="D38" s="115">
        <v>1521957</v>
      </c>
      <c r="E38" s="143">
        <v>43641</v>
      </c>
      <c r="F38" s="241">
        <v>43644</v>
      </c>
      <c r="G38" s="118" t="s">
        <v>28</v>
      </c>
      <c r="H38" s="119">
        <v>9000</v>
      </c>
      <c r="I38" s="141"/>
    </row>
    <row r="39" s="1" customFormat="1" spans="1:9">
      <c r="A39" s="107" t="s">
        <v>26</v>
      </c>
      <c r="B39" s="114">
        <v>569022</v>
      </c>
      <c r="C39" s="114" t="s">
        <v>5897</v>
      </c>
      <c r="D39" s="115">
        <v>1500759</v>
      </c>
      <c r="E39" s="143">
        <v>43642</v>
      </c>
      <c r="F39" s="241">
        <v>43644</v>
      </c>
      <c r="G39" s="118" t="s">
        <v>28</v>
      </c>
      <c r="H39" s="119">
        <v>6000</v>
      </c>
      <c r="I39" s="141"/>
    </row>
    <row r="40" s="1" customFormat="1" spans="1:9">
      <c r="A40" s="107" t="s">
        <v>26</v>
      </c>
      <c r="B40" s="114">
        <v>569028</v>
      </c>
      <c r="C40" s="114" t="s">
        <v>5898</v>
      </c>
      <c r="D40" s="115">
        <v>1499163</v>
      </c>
      <c r="E40" s="143">
        <v>43640</v>
      </c>
      <c r="F40" s="241">
        <v>43644</v>
      </c>
      <c r="G40" s="118" t="s">
        <v>28</v>
      </c>
      <c r="H40" s="119">
        <v>12000</v>
      </c>
      <c r="I40" s="141"/>
    </row>
    <row r="41" s="1" customFormat="1" spans="1:9">
      <c r="A41" s="107" t="s">
        <v>26</v>
      </c>
      <c r="B41" s="114">
        <v>569029</v>
      </c>
      <c r="C41" s="114" t="s">
        <v>5899</v>
      </c>
      <c r="D41" s="115">
        <v>1499187</v>
      </c>
      <c r="E41" s="143">
        <v>43640</v>
      </c>
      <c r="F41" s="241">
        <v>43644</v>
      </c>
      <c r="G41" s="118" t="s">
        <v>28</v>
      </c>
      <c r="H41" s="119">
        <v>12000</v>
      </c>
      <c r="I41" s="141"/>
    </row>
    <row r="42" s="1" customFormat="1" spans="1:9">
      <c r="A42" s="107" t="s">
        <v>26</v>
      </c>
      <c r="B42" s="120">
        <v>569321</v>
      </c>
      <c r="C42" s="120" t="s">
        <v>1331</v>
      </c>
      <c r="D42" s="121">
        <v>1521190</v>
      </c>
      <c r="E42" s="242">
        <v>43643</v>
      </c>
      <c r="F42" s="243">
        <v>43645</v>
      </c>
      <c r="G42" s="124" t="s">
        <v>28</v>
      </c>
      <c r="H42" s="125">
        <v>6000</v>
      </c>
      <c r="I42" s="141"/>
    </row>
    <row r="43" s="1" customFormat="1" spans="1:9">
      <c r="A43" s="107" t="s">
        <v>26</v>
      </c>
      <c r="B43" s="120">
        <v>569322</v>
      </c>
      <c r="C43" s="120" t="s">
        <v>1234</v>
      </c>
      <c r="D43" s="121">
        <v>1521190</v>
      </c>
      <c r="E43" s="242">
        <v>43643</v>
      </c>
      <c r="F43" s="243">
        <v>43645</v>
      </c>
      <c r="G43" s="124" t="s">
        <v>28</v>
      </c>
      <c r="H43" s="125">
        <v>6000</v>
      </c>
      <c r="I43" s="141"/>
    </row>
    <row r="44" s="1" customFormat="1" spans="1:9">
      <c r="A44" s="107" t="s">
        <v>26</v>
      </c>
      <c r="B44" s="114">
        <v>569323</v>
      </c>
      <c r="C44" s="114" t="s">
        <v>5900</v>
      </c>
      <c r="D44" s="115">
        <v>1495869</v>
      </c>
      <c r="E44" s="143">
        <v>43643</v>
      </c>
      <c r="F44" s="241">
        <v>43645</v>
      </c>
      <c r="G44" s="118" t="s">
        <v>28</v>
      </c>
      <c r="H44" s="119">
        <v>6000</v>
      </c>
      <c r="I44" s="141"/>
    </row>
    <row r="45" s="1" customFormat="1" spans="1:9">
      <c r="A45" s="107" t="s">
        <v>26</v>
      </c>
      <c r="B45" s="114">
        <v>569324</v>
      </c>
      <c r="C45" s="114" t="s">
        <v>3994</v>
      </c>
      <c r="D45" s="115">
        <v>1495860</v>
      </c>
      <c r="E45" s="143">
        <v>43643</v>
      </c>
      <c r="F45" s="241">
        <v>43645</v>
      </c>
      <c r="G45" s="118" t="s">
        <v>28</v>
      </c>
      <c r="H45" s="119">
        <v>6000</v>
      </c>
      <c r="I45" s="141"/>
    </row>
    <row r="46" s="1" customFormat="1" spans="1:9">
      <c r="A46" s="107" t="s">
        <v>26</v>
      </c>
      <c r="B46" s="114">
        <v>569325</v>
      </c>
      <c r="C46" s="114" t="s">
        <v>5901</v>
      </c>
      <c r="D46" s="115">
        <v>1495866</v>
      </c>
      <c r="E46" s="143">
        <v>43643</v>
      </c>
      <c r="F46" s="241">
        <v>43645</v>
      </c>
      <c r="G46" s="118" t="s">
        <v>28</v>
      </c>
      <c r="H46" s="119">
        <v>6000</v>
      </c>
      <c r="I46" s="141"/>
    </row>
    <row r="47" s="1" customFormat="1" spans="1:9">
      <c r="A47" s="107" t="s">
        <v>26</v>
      </c>
      <c r="B47" s="126">
        <v>569326</v>
      </c>
      <c r="C47" s="126" t="s">
        <v>5902</v>
      </c>
      <c r="D47" s="127">
        <v>1468217</v>
      </c>
      <c r="E47" s="244">
        <v>43643</v>
      </c>
      <c r="F47" s="245">
        <v>43645</v>
      </c>
      <c r="G47" s="130" t="s">
        <v>28</v>
      </c>
      <c r="H47" s="131">
        <v>6000</v>
      </c>
      <c r="I47" s="141"/>
    </row>
    <row r="48" s="1" customFormat="1" spans="1:9">
      <c r="A48" s="107" t="s">
        <v>26</v>
      </c>
      <c r="B48" s="126">
        <v>569327</v>
      </c>
      <c r="C48" s="126" t="s">
        <v>5903</v>
      </c>
      <c r="D48" s="127">
        <v>1468217</v>
      </c>
      <c r="E48" s="244">
        <v>43643</v>
      </c>
      <c r="F48" s="245">
        <v>43645</v>
      </c>
      <c r="G48" s="130" t="s">
        <v>28</v>
      </c>
      <c r="H48" s="131">
        <v>6000</v>
      </c>
      <c r="I48" s="141"/>
    </row>
    <row r="49" s="1" customFormat="1" spans="1:9">
      <c r="A49" s="107" t="s">
        <v>26</v>
      </c>
      <c r="B49" s="114">
        <v>569628</v>
      </c>
      <c r="C49" s="114" t="s">
        <v>5904</v>
      </c>
      <c r="D49" s="115">
        <v>1509593</v>
      </c>
      <c r="E49" s="143">
        <v>43644</v>
      </c>
      <c r="F49" s="241">
        <v>43646</v>
      </c>
      <c r="G49" s="118" t="s">
        <v>28</v>
      </c>
      <c r="H49" s="119">
        <v>6000</v>
      </c>
      <c r="I49" s="141"/>
    </row>
    <row r="50" s="1" customFormat="1" spans="1:9">
      <c r="A50" s="107" t="s">
        <v>26</v>
      </c>
      <c r="B50" s="114">
        <v>569629</v>
      </c>
      <c r="C50" s="114" t="s">
        <v>5905</v>
      </c>
      <c r="D50" s="115">
        <v>1524154</v>
      </c>
      <c r="E50" s="143">
        <v>43644</v>
      </c>
      <c r="F50" s="241">
        <v>43646</v>
      </c>
      <c r="G50" s="118" t="s">
        <v>28</v>
      </c>
      <c r="H50" s="119">
        <v>6000</v>
      </c>
      <c r="I50" s="141"/>
    </row>
    <row r="51" s="1" customFormat="1" spans="1:9">
      <c r="A51" s="107" t="s">
        <v>26</v>
      </c>
      <c r="B51" s="114">
        <v>569630</v>
      </c>
      <c r="C51" s="114" t="s">
        <v>5906</v>
      </c>
      <c r="D51" s="115">
        <v>1500042</v>
      </c>
      <c r="E51" s="143">
        <v>43643</v>
      </c>
      <c r="F51" s="241">
        <v>43646</v>
      </c>
      <c r="G51" s="118" t="s">
        <v>28</v>
      </c>
      <c r="H51" s="119">
        <v>9000</v>
      </c>
      <c r="I51" s="141"/>
    </row>
    <row r="52" s="1" customFormat="1" spans="1:9">
      <c r="A52" s="107" t="s">
        <v>26</v>
      </c>
      <c r="B52" s="114">
        <v>569631</v>
      </c>
      <c r="C52" s="114" t="s">
        <v>5907</v>
      </c>
      <c r="D52" s="115">
        <v>1498189</v>
      </c>
      <c r="E52" s="143">
        <v>43643</v>
      </c>
      <c r="F52" s="241">
        <v>43646</v>
      </c>
      <c r="G52" s="118" t="s">
        <v>28</v>
      </c>
      <c r="H52" s="119">
        <v>9000</v>
      </c>
      <c r="I52" s="141"/>
    </row>
    <row r="53" s="1" customFormat="1" spans="1:9">
      <c r="A53" s="107" t="s">
        <v>26</v>
      </c>
      <c r="B53" s="114">
        <v>569632</v>
      </c>
      <c r="C53" s="114" t="s">
        <v>5908</v>
      </c>
      <c r="D53" s="115">
        <v>1516733</v>
      </c>
      <c r="E53" s="143">
        <v>43643</v>
      </c>
      <c r="F53" s="241">
        <v>43646</v>
      </c>
      <c r="G53" s="118" t="s">
        <v>28</v>
      </c>
      <c r="H53" s="119">
        <v>9000</v>
      </c>
      <c r="I53" s="141"/>
    </row>
    <row r="54" s="1" customFormat="1" spans="1:9">
      <c r="A54" s="107" t="s">
        <v>26</v>
      </c>
      <c r="B54" s="114">
        <v>569633</v>
      </c>
      <c r="C54" s="114" t="s">
        <v>5909</v>
      </c>
      <c r="D54" s="115">
        <v>1516699</v>
      </c>
      <c r="E54" s="143">
        <v>43643</v>
      </c>
      <c r="F54" s="241">
        <v>43646</v>
      </c>
      <c r="G54" s="118" t="s">
        <v>28</v>
      </c>
      <c r="H54" s="119">
        <v>9000</v>
      </c>
      <c r="I54" s="141"/>
    </row>
    <row r="55" s="1" customFormat="1" spans="1:9">
      <c r="A55" s="107" t="s">
        <v>26</v>
      </c>
      <c r="B55" s="114">
        <v>569634</v>
      </c>
      <c r="C55" s="114" t="s">
        <v>5910</v>
      </c>
      <c r="D55" s="115">
        <v>1516787</v>
      </c>
      <c r="E55" s="143">
        <v>43643</v>
      </c>
      <c r="F55" s="241">
        <v>43646</v>
      </c>
      <c r="G55" s="118" t="s">
        <v>28</v>
      </c>
      <c r="H55" s="119">
        <v>9000</v>
      </c>
      <c r="I55" s="141"/>
    </row>
    <row r="56" s="1" customFormat="1" spans="1:9">
      <c r="A56" s="107" t="s">
        <v>26</v>
      </c>
      <c r="B56" s="114">
        <v>569635</v>
      </c>
      <c r="C56" s="114" t="s">
        <v>5428</v>
      </c>
      <c r="D56" s="115">
        <v>1496833</v>
      </c>
      <c r="E56" s="143">
        <v>43643</v>
      </c>
      <c r="F56" s="241">
        <v>43646</v>
      </c>
      <c r="G56" s="118" t="s">
        <v>28</v>
      </c>
      <c r="H56" s="119">
        <v>9000</v>
      </c>
      <c r="I56" s="141"/>
    </row>
    <row r="57" s="1" customFormat="1" spans="1:9">
      <c r="A57" s="107" t="s">
        <v>26</v>
      </c>
      <c r="B57" s="114">
        <v>569978</v>
      </c>
      <c r="C57" s="114" t="s">
        <v>5911</v>
      </c>
      <c r="D57" s="115">
        <v>1522724</v>
      </c>
      <c r="E57" s="143">
        <v>43641</v>
      </c>
      <c r="F57" s="241">
        <v>43647</v>
      </c>
      <c r="G57" s="118" t="s">
        <v>28</v>
      </c>
      <c r="H57" s="119">
        <v>18000</v>
      </c>
      <c r="I57" s="141"/>
    </row>
    <row r="58" s="1" customFormat="1" spans="1:9">
      <c r="A58" s="107" t="s">
        <v>26</v>
      </c>
      <c r="B58" s="114">
        <v>569979</v>
      </c>
      <c r="C58" s="114" t="s">
        <v>5912</v>
      </c>
      <c r="D58" s="115">
        <v>1519386</v>
      </c>
      <c r="E58" s="143">
        <v>43646</v>
      </c>
      <c r="F58" s="241">
        <v>43647</v>
      </c>
      <c r="G58" s="118" t="s">
        <v>28</v>
      </c>
      <c r="H58" s="119">
        <v>3000</v>
      </c>
      <c r="I58" s="141"/>
    </row>
    <row r="59" s="1" customFormat="1" spans="1:9">
      <c r="A59" s="107" t="s">
        <v>26</v>
      </c>
      <c r="B59" s="114">
        <v>569980</v>
      </c>
      <c r="C59" s="114" t="s">
        <v>5913</v>
      </c>
      <c r="D59" s="115">
        <v>1540981</v>
      </c>
      <c r="E59" s="143">
        <v>43646</v>
      </c>
      <c r="F59" s="241">
        <v>43647</v>
      </c>
      <c r="G59" s="118" t="s">
        <v>28</v>
      </c>
      <c r="H59" s="119">
        <v>3000</v>
      </c>
      <c r="I59" s="141"/>
    </row>
    <row r="60" s="1" customFormat="1" spans="1:9">
      <c r="A60" s="107" t="s">
        <v>26</v>
      </c>
      <c r="B60" s="114">
        <v>569981</v>
      </c>
      <c r="C60" s="114" t="s">
        <v>5914</v>
      </c>
      <c r="D60" s="115">
        <v>1512603</v>
      </c>
      <c r="E60" s="143">
        <v>43644</v>
      </c>
      <c r="F60" s="241">
        <v>43647</v>
      </c>
      <c r="G60" s="118" t="s">
        <v>28</v>
      </c>
      <c r="H60" s="119">
        <v>9000</v>
      </c>
      <c r="I60" s="141"/>
    </row>
    <row r="61" s="1" customFormat="1" spans="1:9">
      <c r="A61" s="107" t="s">
        <v>26</v>
      </c>
      <c r="B61" s="114">
        <v>569982</v>
      </c>
      <c r="C61" s="114" t="s">
        <v>1818</v>
      </c>
      <c r="D61" s="115">
        <v>1532596</v>
      </c>
      <c r="E61" s="143">
        <v>43645</v>
      </c>
      <c r="F61" s="241">
        <v>43647</v>
      </c>
      <c r="G61" s="118" t="s">
        <v>28</v>
      </c>
      <c r="H61" s="119">
        <v>6000</v>
      </c>
      <c r="I61" s="141"/>
    </row>
    <row r="62" s="1" customFormat="1" spans="1:9">
      <c r="A62" s="107" t="s">
        <v>26</v>
      </c>
      <c r="B62" s="114">
        <v>569983</v>
      </c>
      <c r="C62" s="114" t="s">
        <v>1325</v>
      </c>
      <c r="D62" s="115">
        <v>1519381</v>
      </c>
      <c r="E62" s="143">
        <v>43646</v>
      </c>
      <c r="F62" s="241">
        <v>43647</v>
      </c>
      <c r="G62" s="118" t="s">
        <v>28</v>
      </c>
      <c r="H62" s="119">
        <v>3000</v>
      </c>
      <c r="I62" s="232"/>
    </row>
    <row r="63" s="1" customFormat="1" spans="1:9">
      <c r="A63" s="107" t="s">
        <v>26</v>
      </c>
      <c r="B63" s="114">
        <v>569984</v>
      </c>
      <c r="C63" s="114" t="s">
        <v>5915</v>
      </c>
      <c r="D63" s="115">
        <v>1519373</v>
      </c>
      <c r="E63" s="143">
        <v>43646</v>
      </c>
      <c r="F63" s="241">
        <v>43647</v>
      </c>
      <c r="G63" s="118" t="s">
        <v>28</v>
      </c>
      <c r="H63" s="119">
        <v>3000</v>
      </c>
      <c r="I63" s="141"/>
    </row>
    <row r="64" s="1" customFormat="1" spans="1:9">
      <c r="A64" s="107" t="s">
        <v>26</v>
      </c>
      <c r="B64" s="120">
        <v>569985</v>
      </c>
      <c r="C64" s="120" t="s">
        <v>5916</v>
      </c>
      <c r="D64" s="246">
        <v>1525624</v>
      </c>
      <c r="E64" s="242">
        <v>43645</v>
      </c>
      <c r="F64" s="243">
        <v>43647</v>
      </c>
      <c r="G64" s="124" t="s">
        <v>28</v>
      </c>
      <c r="H64" s="125"/>
      <c r="I64" s="141"/>
    </row>
    <row r="65" s="1" customFormat="1" spans="1:9">
      <c r="A65" s="107" t="s">
        <v>26</v>
      </c>
      <c r="B65" s="120">
        <v>569986</v>
      </c>
      <c r="C65" s="120" t="s">
        <v>5917</v>
      </c>
      <c r="D65" s="246">
        <v>1525624</v>
      </c>
      <c r="E65" s="242">
        <v>43645</v>
      </c>
      <c r="F65" s="243">
        <v>43647</v>
      </c>
      <c r="G65" s="124" t="s">
        <v>28</v>
      </c>
      <c r="H65" s="125"/>
      <c r="I65" s="141"/>
    </row>
    <row r="66" s="1" customFormat="1" spans="1:9">
      <c r="A66" s="107" t="s">
        <v>26</v>
      </c>
      <c r="B66" s="126">
        <v>569988</v>
      </c>
      <c r="C66" s="126" t="s">
        <v>5918</v>
      </c>
      <c r="D66" s="127">
        <v>1522666</v>
      </c>
      <c r="E66" s="244">
        <v>43645</v>
      </c>
      <c r="F66" s="245">
        <v>43647</v>
      </c>
      <c r="G66" s="130" t="s">
        <v>28</v>
      </c>
      <c r="H66" s="131">
        <v>6000</v>
      </c>
      <c r="I66" s="141"/>
    </row>
    <row r="67" s="1" customFormat="1" spans="1:9">
      <c r="A67" s="107" t="s">
        <v>26</v>
      </c>
      <c r="B67" s="126">
        <v>569989</v>
      </c>
      <c r="C67" s="126" t="s">
        <v>5919</v>
      </c>
      <c r="D67" s="127">
        <v>1522666</v>
      </c>
      <c r="E67" s="244">
        <v>43645</v>
      </c>
      <c r="F67" s="245">
        <v>43647</v>
      </c>
      <c r="G67" s="130" t="s">
        <v>28</v>
      </c>
      <c r="H67" s="131">
        <v>6000</v>
      </c>
      <c r="I67" s="141"/>
    </row>
    <row r="68" s="1" customFormat="1" spans="1:9">
      <c r="A68" s="107" t="s">
        <v>26</v>
      </c>
      <c r="B68" s="126">
        <v>569990</v>
      </c>
      <c r="C68" s="126" t="s">
        <v>5920</v>
      </c>
      <c r="D68" s="127">
        <v>1522666</v>
      </c>
      <c r="E68" s="244">
        <v>43645</v>
      </c>
      <c r="F68" s="245">
        <v>43647</v>
      </c>
      <c r="G68" s="130" t="s">
        <v>28</v>
      </c>
      <c r="H68" s="131">
        <v>6000</v>
      </c>
      <c r="I68" s="141"/>
    </row>
    <row r="69" s="1" customFormat="1" spans="1:9">
      <c r="A69" s="107" t="s">
        <v>26</v>
      </c>
      <c r="B69" s="126">
        <v>569991</v>
      </c>
      <c r="C69" s="126" t="s">
        <v>5921</v>
      </c>
      <c r="D69" s="127">
        <v>1522666</v>
      </c>
      <c r="E69" s="244">
        <v>43645</v>
      </c>
      <c r="F69" s="245">
        <v>43647</v>
      </c>
      <c r="G69" s="130" t="s">
        <v>28</v>
      </c>
      <c r="H69" s="131">
        <v>6000</v>
      </c>
      <c r="I69" s="141"/>
    </row>
    <row r="70" s="1" customFormat="1" spans="1:9">
      <c r="A70" s="107" t="s">
        <v>26</v>
      </c>
      <c r="B70" s="120">
        <v>569994</v>
      </c>
      <c r="C70" s="120" t="s">
        <v>5922</v>
      </c>
      <c r="D70" s="121">
        <v>1535344</v>
      </c>
      <c r="E70" s="242">
        <v>43645</v>
      </c>
      <c r="F70" s="243">
        <v>43647</v>
      </c>
      <c r="G70" s="124" t="s">
        <v>28</v>
      </c>
      <c r="H70" s="125">
        <v>6000</v>
      </c>
      <c r="I70" s="141"/>
    </row>
    <row r="71" s="1" customFormat="1" spans="1:9">
      <c r="A71" s="107" t="s">
        <v>26</v>
      </c>
      <c r="B71" s="120">
        <v>569993</v>
      </c>
      <c r="C71" s="120" t="s">
        <v>5923</v>
      </c>
      <c r="D71" s="121">
        <v>1535344</v>
      </c>
      <c r="E71" s="242">
        <v>43645</v>
      </c>
      <c r="F71" s="243">
        <v>43647</v>
      </c>
      <c r="G71" s="124" t="s">
        <v>28</v>
      </c>
      <c r="H71" s="125">
        <v>6000</v>
      </c>
      <c r="I71" s="141"/>
    </row>
    <row r="72" s="1" customFormat="1" spans="1:9">
      <c r="A72" s="107" t="s">
        <v>26</v>
      </c>
      <c r="B72" s="114">
        <v>569995</v>
      </c>
      <c r="C72" s="114" t="s">
        <v>5924</v>
      </c>
      <c r="D72" s="115">
        <v>1539462</v>
      </c>
      <c r="E72" s="143">
        <v>43646</v>
      </c>
      <c r="F72" s="241">
        <v>43647</v>
      </c>
      <c r="G72" s="118" t="s">
        <v>28</v>
      </c>
      <c r="H72" s="119">
        <v>3000</v>
      </c>
      <c r="I72" s="141"/>
    </row>
    <row r="73" s="1" customFormat="1" spans="1:9">
      <c r="A73" s="107" t="s">
        <v>26</v>
      </c>
      <c r="B73" s="114">
        <v>570048</v>
      </c>
      <c r="C73" s="114" t="s">
        <v>5925</v>
      </c>
      <c r="D73" s="246">
        <v>1525657</v>
      </c>
      <c r="E73" s="143">
        <v>43646</v>
      </c>
      <c r="F73" s="241">
        <v>43647</v>
      </c>
      <c r="G73" s="118" t="s">
        <v>28</v>
      </c>
      <c r="H73" s="119"/>
      <c r="I73" s="141"/>
    </row>
    <row r="74" s="1" customFormat="1" spans="1:9">
      <c r="A74" s="107" t="s">
        <v>26</v>
      </c>
      <c r="B74" s="126">
        <v>570049</v>
      </c>
      <c r="C74" s="126" t="s">
        <v>5926</v>
      </c>
      <c r="D74" s="127">
        <v>1513231</v>
      </c>
      <c r="E74" s="244">
        <v>43645</v>
      </c>
      <c r="F74" s="245">
        <v>43647</v>
      </c>
      <c r="G74" s="130" t="s">
        <v>28</v>
      </c>
      <c r="H74" s="131">
        <v>6000</v>
      </c>
      <c r="I74" s="141"/>
    </row>
    <row r="75" s="1" customFormat="1" spans="1:9">
      <c r="A75" s="107" t="s">
        <v>26</v>
      </c>
      <c r="B75" s="126">
        <v>570056</v>
      </c>
      <c r="C75" s="126" t="s">
        <v>5927</v>
      </c>
      <c r="D75" s="127">
        <v>1513231</v>
      </c>
      <c r="E75" s="244">
        <v>43645</v>
      </c>
      <c r="F75" s="245">
        <v>43647</v>
      </c>
      <c r="G75" s="130" t="s">
        <v>28</v>
      </c>
      <c r="H75" s="131">
        <v>6000</v>
      </c>
      <c r="I75" s="141"/>
    </row>
    <row r="76" s="1" customFormat="1" spans="1:9">
      <c r="A76" s="107" t="s">
        <v>26</v>
      </c>
      <c r="B76" s="126">
        <v>570057</v>
      </c>
      <c r="C76" s="126" t="s">
        <v>5928</v>
      </c>
      <c r="D76" s="127">
        <v>1513231</v>
      </c>
      <c r="E76" s="244">
        <v>43645</v>
      </c>
      <c r="F76" s="245">
        <v>43647</v>
      </c>
      <c r="G76" s="130" t="s">
        <v>28</v>
      </c>
      <c r="H76" s="131">
        <v>6000</v>
      </c>
      <c r="I76" s="141"/>
    </row>
    <row r="77" s="1" customFormat="1" spans="1:9">
      <c r="A77" s="107" t="s">
        <v>26</v>
      </c>
      <c r="B77" s="126">
        <v>570063</v>
      </c>
      <c r="C77" s="126" t="s">
        <v>5929</v>
      </c>
      <c r="D77" s="127">
        <v>1513231</v>
      </c>
      <c r="E77" s="244">
        <v>43645</v>
      </c>
      <c r="F77" s="245">
        <v>43647</v>
      </c>
      <c r="G77" s="130" t="s">
        <v>28</v>
      </c>
      <c r="H77" s="131">
        <v>6000</v>
      </c>
      <c r="I77" s="141"/>
    </row>
    <row r="78" s="1" customFormat="1" spans="1:9">
      <c r="A78" s="107" t="s">
        <v>26</v>
      </c>
      <c r="B78" s="114">
        <v>570321</v>
      </c>
      <c r="C78" s="114" t="s">
        <v>5930</v>
      </c>
      <c r="D78" s="115">
        <v>1484086</v>
      </c>
      <c r="E78" s="143">
        <v>43643</v>
      </c>
      <c r="F78" s="241">
        <v>43648</v>
      </c>
      <c r="G78" s="118" t="s">
        <v>28</v>
      </c>
      <c r="H78" s="119">
        <v>22500</v>
      </c>
      <c r="I78" s="141"/>
    </row>
    <row r="79" s="1" customFormat="1" spans="1:9">
      <c r="A79" s="107" t="s">
        <v>26</v>
      </c>
      <c r="B79" s="114">
        <v>570322</v>
      </c>
      <c r="C79" s="114" t="s">
        <v>5931</v>
      </c>
      <c r="D79" s="115">
        <v>1524283</v>
      </c>
      <c r="E79" s="143">
        <v>43646</v>
      </c>
      <c r="F79" s="241">
        <v>43648</v>
      </c>
      <c r="G79" s="118" t="s">
        <v>28</v>
      </c>
      <c r="H79" s="119">
        <v>6600</v>
      </c>
      <c r="I79" s="141"/>
    </row>
    <row r="80" s="1" customFormat="1" spans="1:9">
      <c r="A80" s="107" t="s">
        <v>26</v>
      </c>
      <c r="B80" s="114">
        <v>570325</v>
      </c>
      <c r="C80" s="114" t="s">
        <v>5932</v>
      </c>
      <c r="D80" s="115">
        <v>1507165</v>
      </c>
      <c r="E80" s="143">
        <v>43646</v>
      </c>
      <c r="F80" s="241">
        <v>43648</v>
      </c>
      <c r="G80" s="118" t="s">
        <v>28</v>
      </c>
      <c r="H80" s="119">
        <v>6600</v>
      </c>
      <c r="I80" s="141"/>
    </row>
    <row r="81" s="1" customFormat="1" spans="1:9">
      <c r="A81" s="107" t="s">
        <v>26</v>
      </c>
      <c r="B81" s="114">
        <v>570327</v>
      </c>
      <c r="C81" s="114" t="s">
        <v>5581</v>
      </c>
      <c r="D81" s="115">
        <v>1487422</v>
      </c>
      <c r="E81" s="143">
        <v>43645</v>
      </c>
      <c r="F81" s="241">
        <v>43648</v>
      </c>
      <c r="G81" s="118" t="s">
        <v>28</v>
      </c>
      <c r="H81" s="119">
        <v>9600</v>
      </c>
      <c r="I81" s="141"/>
    </row>
    <row r="82" s="1" customFormat="1" spans="1:9">
      <c r="A82" s="107" t="s">
        <v>26</v>
      </c>
      <c r="B82" s="114">
        <v>570328</v>
      </c>
      <c r="C82" s="114" t="s">
        <v>5933</v>
      </c>
      <c r="D82" s="115">
        <v>1518286</v>
      </c>
      <c r="E82" s="143">
        <v>43643</v>
      </c>
      <c r="F82" s="241">
        <v>43648</v>
      </c>
      <c r="G82" s="118" t="s">
        <v>28</v>
      </c>
      <c r="H82" s="119">
        <v>15600</v>
      </c>
      <c r="I82" s="141"/>
    </row>
    <row r="83" s="1" customFormat="1" spans="1:9">
      <c r="A83" s="107" t="s">
        <v>26</v>
      </c>
      <c r="B83" s="114">
        <v>570333</v>
      </c>
      <c r="C83" s="114" t="s">
        <v>5934</v>
      </c>
      <c r="D83" s="115">
        <v>1520216</v>
      </c>
      <c r="E83" s="143">
        <v>43644</v>
      </c>
      <c r="F83" s="241">
        <v>43648</v>
      </c>
      <c r="G83" s="118" t="s">
        <v>28</v>
      </c>
      <c r="H83" s="119">
        <v>12600</v>
      </c>
      <c r="I83" s="141"/>
    </row>
    <row r="84" s="1" customFormat="1" spans="1:9">
      <c r="A84" s="107" t="s">
        <v>26</v>
      </c>
      <c r="B84" s="114">
        <v>570355</v>
      </c>
      <c r="C84" s="114" t="s">
        <v>5935</v>
      </c>
      <c r="D84" s="115">
        <v>1487410</v>
      </c>
      <c r="E84" s="143">
        <v>43645</v>
      </c>
      <c r="F84" s="241">
        <v>43648</v>
      </c>
      <c r="G84" s="118" t="s">
        <v>28</v>
      </c>
      <c r="H84" s="119">
        <v>9600</v>
      </c>
      <c r="I84" s="141"/>
    </row>
    <row r="85" s="1" customFormat="1" spans="1:9">
      <c r="A85" s="107" t="s">
        <v>26</v>
      </c>
      <c r="B85" s="114">
        <v>570356</v>
      </c>
      <c r="C85" s="114" t="s">
        <v>5936</v>
      </c>
      <c r="D85" s="115">
        <v>1523848</v>
      </c>
      <c r="E85" s="143">
        <v>43646</v>
      </c>
      <c r="F85" s="241">
        <v>43648</v>
      </c>
      <c r="G85" s="118" t="s">
        <v>28</v>
      </c>
      <c r="H85" s="119">
        <v>6600</v>
      </c>
      <c r="I85" s="141"/>
    </row>
    <row r="86" s="1" customFormat="1" spans="1:9">
      <c r="A86" s="107" t="s">
        <v>26</v>
      </c>
      <c r="B86" s="114">
        <v>570357</v>
      </c>
      <c r="C86" s="114" t="s">
        <v>885</v>
      </c>
      <c r="D86" s="115">
        <v>1532987</v>
      </c>
      <c r="E86" s="143">
        <v>43646</v>
      </c>
      <c r="F86" s="241">
        <v>43648</v>
      </c>
      <c r="G86" s="118" t="s">
        <v>28</v>
      </c>
      <c r="H86" s="119">
        <v>6400</v>
      </c>
      <c r="I86" s="141"/>
    </row>
    <row r="87" s="1" customFormat="1" spans="1:9">
      <c r="A87" s="107" t="s">
        <v>26</v>
      </c>
      <c r="B87" s="114">
        <v>570358</v>
      </c>
      <c r="C87" s="114" t="s">
        <v>5937</v>
      </c>
      <c r="D87" s="115">
        <v>1502519</v>
      </c>
      <c r="E87" s="143">
        <v>43646</v>
      </c>
      <c r="F87" s="241">
        <v>43648</v>
      </c>
      <c r="G87" s="118" t="s">
        <v>28</v>
      </c>
      <c r="H87" s="119">
        <v>6600</v>
      </c>
      <c r="I87" s="141"/>
    </row>
    <row r="88" s="1" customFormat="1" spans="1:9">
      <c r="A88" s="107" t="s">
        <v>26</v>
      </c>
      <c r="B88" s="120">
        <v>570359</v>
      </c>
      <c r="C88" s="120" t="s">
        <v>5938</v>
      </c>
      <c r="D88" s="121">
        <v>1510101</v>
      </c>
      <c r="E88" s="242">
        <v>43646</v>
      </c>
      <c r="F88" s="243">
        <v>43648</v>
      </c>
      <c r="G88" s="124" t="s">
        <v>28</v>
      </c>
      <c r="H88" s="125">
        <v>9000</v>
      </c>
      <c r="I88" s="141"/>
    </row>
    <row r="89" s="1" customFormat="1" spans="1:9">
      <c r="A89" s="107" t="s">
        <v>26</v>
      </c>
      <c r="B89" s="120">
        <v>570360</v>
      </c>
      <c r="C89" s="120" t="s">
        <v>5939</v>
      </c>
      <c r="D89" s="121">
        <v>1510101</v>
      </c>
      <c r="E89" s="242">
        <v>43646</v>
      </c>
      <c r="F89" s="243">
        <v>43648</v>
      </c>
      <c r="G89" s="124" t="s">
        <v>28</v>
      </c>
      <c r="H89" s="125">
        <v>9000</v>
      </c>
      <c r="I89" s="141"/>
    </row>
    <row r="90" s="1" customFormat="1" spans="1:9">
      <c r="A90" s="107" t="s">
        <v>26</v>
      </c>
      <c r="B90" s="120">
        <v>570361</v>
      </c>
      <c r="C90" s="120" t="s">
        <v>5940</v>
      </c>
      <c r="D90" s="121">
        <v>1510101</v>
      </c>
      <c r="E90" s="242">
        <v>43646</v>
      </c>
      <c r="F90" s="243">
        <v>43648</v>
      </c>
      <c r="G90" s="124" t="s">
        <v>28</v>
      </c>
      <c r="H90" s="125">
        <v>9000</v>
      </c>
      <c r="I90" s="141"/>
    </row>
    <row r="91" s="1" customFormat="1" spans="1:9">
      <c r="A91" s="107" t="s">
        <v>26</v>
      </c>
      <c r="B91" s="114">
        <v>570656</v>
      </c>
      <c r="C91" s="114" t="s">
        <v>272</v>
      </c>
      <c r="D91" s="115">
        <v>1508228</v>
      </c>
      <c r="E91" s="143">
        <v>43643</v>
      </c>
      <c r="F91" s="241">
        <v>43649</v>
      </c>
      <c r="G91" s="118" t="s">
        <v>28</v>
      </c>
      <c r="H91" s="119">
        <v>19200</v>
      </c>
      <c r="I91" s="141"/>
    </row>
    <row r="92" s="1" customFormat="1" spans="1:9">
      <c r="A92" s="107" t="s">
        <v>26</v>
      </c>
      <c r="B92" s="114">
        <v>570657</v>
      </c>
      <c r="C92" s="114" t="s">
        <v>5941</v>
      </c>
      <c r="D92" s="115">
        <v>1542241</v>
      </c>
      <c r="E92" s="143">
        <v>43647</v>
      </c>
      <c r="F92" s="241">
        <v>43649</v>
      </c>
      <c r="G92" s="118" t="s">
        <v>28</v>
      </c>
      <c r="H92" s="119">
        <v>6800</v>
      </c>
      <c r="I92" s="141"/>
    </row>
    <row r="93" s="1" customFormat="1" spans="1:9">
      <c r="A93" s="107" t="s">
        <v>26</v>
      </c>
      <c r="B93" s="114">
        <v>570658</v>
      </c>
      <c r="C93" s="114" t="s">
        <v>5942</v>
      </c>
      <c r="D93" s="115">
        <v>1541422</v>
      </c>
      <c r="E93" s="143">
        <v>43647</v>
      </c>
      <c r="F93" s="241">
        <v>43649</v>
      </c>
      <c r="G93" s="118" t="s">
        <v>28</v>
      </c>
      <c r="H93" s="119">
        <v>6800</v>
      </c>
      <c r="I93" s="141"/>
    </row>
    <row r="94" s="1" customFormat="1" spans="1:9">
      <c r="A94" s="107" t="s">
        <v>26</v>
      </c>
      <c r="B94" s="114">
        <v>570978</v>
      </c>
      <c r="C94" s="114" t="s">
        <v>5943</v>
      </c>
      <c r="D94" s="115">
        <v>1541616</v>
      </c>
      <c r="E94" s="143">
        <v>43647</v>
      </c>
      <c r="F94" s="241">
        <v>43650</v>
      </c>
      <c r="G94" s="118" t="s">
        <v>28</v>
      </c>
      <c r="H94" s="119">
        <v>10200</v>
      </c>
      <c r="I94" s="141"/>
    </row>
    <row r="95" s="1" customFormat="1" spans="1:9">
      <c r="A95" s="107" t="s">
        <v>26</v>
      </c>
      <c r="B95" s="126">
        <v>571420</v>
      </c>
      <c r="C95" s="126" t="s">
        <v>5944</v>
      </c>
      <c r="D95" s="127">
        <v>1544942</v>
      </c>
      <c r="E95" s="244">
        <v>43651</v>
      </c>
      <c r="F95" s="245">
        <v>43652</v>
      </c>
      <c r="G95" s="130" t="s">
        <v>28</v>
      </c>
      <c r="H95" s="131">
        <v>3400</v>
      </c>
      <c r="I95" s="141"/>
    </row>
    <row r="96" s="1" customFormat="1" spans="1:9">
      <c r="A96" s="107" t="s">
        <v>26</v>
      </c>
      <c r="B96" s="126">
        <v>571421</v>
      </c>
      <c r="C96" s="126" t="s">
        <v>5945</v>
      </c>
      <c r="D96" s="127">
        <v>1544942</v>
      </c>
      <c r="E96" s="244">
        <v>43651</v>
      </c>
      <c r="F96" s="245">
        <v>43652</v>
      </c>
      <c r="G96" s="130" t="s">
        <v>28</v>
      </c>
      <c r="H96" s="131">
        <v>3400</v>
      </c>
      <c r="I96" s="141"/>
    </row>
    <row r="97" s="1" customFormat="1" spans="1:9">
      <c r="A97" s="107" t="s">
        <v>26</v>
      </c>
      <c r="B97" s="114">
        <v>571629</v>
      </c>
      <c r="C97" s="114" t="s">
        <v>3918</v>
      </c>
      <c r="D97" s="115">
        <v>1517661</v>
      </c>
      <c r="E97" s="143">
        <v>43651</v>
      </c>
      <c r="F97" s="241">
        <v>43652</v>
      </c>
      <c r="G97" s="118" t="s">
        <v>28</v>
      </c>
      <c r="H97" s="119">
        <v>3600</v>
      </c>
      <c r="I97" s="141"/>
    </row>
    <row r="98" s="1" customFormat="1" spans="1:9">
      <c r="A98" s="107" t="s">
        <v>26</v>
      </c>
      <c r="B98" s="114">
        <v>571631</v>
      </c>
      <c r="C98" s="114" t="s">
        <v>5946</v>
      </c>
      <c r="D98" s="115">
        <v>1517658</v>
      </c>
      <c r="E98" s="143">
        <v>43652</v>
      </c>
      <c r="F98" s="241">
        <v>43652</v>
      </c>
      <c r="G98" s="118" t="s">
        <v>28</v>
      </c>
      <c r="H98" s="119">
        <v>3600</v>
      </c>
      <c r="I98" s="141"/>
    </row>
    <row r="99" s="1" customFormat="1" spans="1:9">
      <c r="A99" s="107" t="s">
        <v>26</v>
      </c>
      <c r="B99" s="114">
        <v>571932</v>
      </c>
      <c r="C99" s="114" t="s">
        <v>5947</v>
      </c>
      <c r="D99" s="115">
        <v>1545763</v>
      </c>
      <c r="E99" s="143">
        <v>43652</v>
      </c>
      <c r="F99" s="241">
        <v>43654</v>
      </c>
      <c r="G99" s="118" t="s">
        <v>28</v>
      </c>
      <c r="H99" s="119">
        <v>6800</v>
      </c>
      <c r="I99" s="141"/>
    </row>
    <row r="100" s="1" customFormat="1" spans="1:9">
      <c r="A100" s="107" t="s">
        <v>26</v>
      </c>
      <c r="B100" s="114">
        <v>571968</v>
      </c>
      <c r="C100" s="114" t="s">
        <v>5948</v>
      </c>
      <c r="D100" s="115">
        <v>1549003</v>
      </c>
      <c r="E100" s="143">
        <v>43653</v>
      </c>
      <c r="F100" s="241">
        <v>43654</v>
      </c>
      <c r="G100" s="118" t="s">
        <v>28</v>
      </c>
      <c r="H100" s="119">
        <v>3400</v>
      </c>
      <c r="I100" s="141"/>
    </row>
    <row r="101" s="1" customFormat="1" spans="1:9">
      <c r="A101" s="146"/>
      <c r="B101" s="147"/>
      <c r="C101" s="146"/>
      <c r="D101" s="148"/>
      <c r="E101" s="149"/>
      <c r="F101" s="247"/>
      <c r="G101" s="151"/>
      <c r="H101" s="152"/>
      <c r="I101" s="141"/>
    </row>
    <row r="102" s="1" customFormat="1" ht="12" customHeight="1" spans="1:9">
      <c r="A102" s="153" t="s">
        <v>5949</v>
      </c>
      <c r="B102" s="154"/>
      <c r="C102" s="155"/>
      <c r="D102" s="156"/>
      <c r="E102" s="157"/>
      <c r="F102" s="158"/>
      <c r="G102" s="159"/>
      <c r="H102" s="158"/>
      <c r="I102" s="141"/>
    </row>
    <row r="103" s="1" customFormat="1" ht="17.4" customHeight="1" spans="1:9">
      <c r="A103" s="160" t="s">
        <v>5950</v>
      </c>
      <c r="B103" s="86"/>
      <c r="C103" s="87"/>
      <c r="D103" s="81"/>
      <c r="E103" s="161"/>
      <c r="F103" s="83"/>
      <c r="G103" s="162" t="s">
        <v>80</v>
      </c>
      <c r="H103" s="163">
        <f>SUM(H23:H102)</f>
        <v>565900</v>
      </c>
      <c r="I103" s="170" t="s">
        <v>5951</v>
      </c>
    </row>
    <row r="104" s="97" customFormat="1" ht="17.4" customHeight="1" spans="1:9">
      <c r="A104" s="164" t="s">
        <v>5952</v>
      </c>
      <c r="B104" s="165"/>
      <c r="C104" s="165"/>
      <c r="D104" s="166"/>
      <c r="E104" s="167"/>
      <c r="F104" s="168"/>
      <c r="G104" s="169"/>
      <c r="H104" s="168"/>
      <c r="I104" s="188"/>
    </row>
    <row r="105" s="1" customFormat="1" ht="16.2" customHeight="1" spans="1:9">
      <c r="A105" s="171" t="s">
        <v>5444</v>
      </c>
      <c r="B105" s="172"/>
      <c r="C105" s="160"/>
      <c r="D105" s="160"/>
      <c r="E105" s="160"/>
      <c r="F105" s="173"/>
      <c r="G105" s="160"/>
      <c r="H105" s="160"/>
      <c r="I105" s="141"/>
    </row>
    <row r="106" ht="12" customHeight="1" spans="1:8">
      <c r="A106" s="174" t="s">
        <v>423</v>
      </c>
      <c r="B106" s="90"/>
      <c r="C106" s="175" t="s">
        <v>424</v>
      </c>
      <c r="D106" s="175" t="s">
        <v>424</v>
      </c>
      <c r="E106" s="175" t="s">
        <v>424</v>
      </c>
      <c r="F106" s="175" t="s">
        <v>424</v>
      </c>
      <c r="G106" s="175" t="s">
        <v>424</v>
      </c>
      <c r="H106" s="176" t="s">
        <v>5146</v>
      </c>
    </row>
    <row r="107" ht="12" customHeight="1" spans="1:8">
      <c r="A107" s="177" t="s">
        <v>5445</v>
      </c>
      <c r="B107" s="177"/>
      <c r="C107" s="178" t="s">
        <v>5446</v>
      </c>
      <c r="D107" s="179" t="s">
        <v>85</v>
      </c>
      <c r="E107" s="179" t="s">
        <v>86</v>
      </c>
      <c r="F107" s="179" t="s">
        <v>5447</v>
      </c>
      <c r="G107" s="179" t="s">
        <v>5448</v>
      </c>
      <c r="H107" s="180" t="s">
        <v>5147</v>
      </c>
    </row>
    <row r="108" ht="13.5" spans="1:8">
      <c r="A108" s="181">
        <f>H103+288000</f>
        <v>853900</v>
      </c>
      <c r="B108" s="93"/>
      <c r="C108" s="230">
        <f>285000+1024500+819000</f>
        <v>2128500</v>
      </c>
      <c r="D108" s="181">
        <v>0</v>
      </c>
      <c r="E108" s="181">
        <v>0</v>
      </c>
      <c r="F108" s="181">
        <v>0</v>
      </c>
      <c r="G108" s="181">
        <v>0</v>
      </c>
      <c r="H108" s="182">
        <f>SUM(A108:G108)</f>
        <v>2982400</v>
      </c>
    </row>
    <row r="109" ht="13.5"/>
    <row r="110" ht="18" customHeight="1"/>
    <row r="112" spans="1:2">
      <c r="A112" s="96"/>
      <c r="B112" s="96"/>
    </row>
    <row r="113" ht="15.75" spans="1:1">
      <c r="A113" s="183" t="s">
        <v>1157</v>
      </c>
    </row>
    <row r="114" spans="3:4">
      <c r="C114" s="184"/>
      <c r="D114" s="184"/>
    </row>
    <row r="115" ht="15.75" spans="3:3">
      <c r="C115" s="185" t="s">
        <v>1158</v>
      </c>
    </row>
    <row r="116" spans="3:3">
      <c r="C116" s="186" t="s">
        <v>1207</v>
      </c>
    </row>
    <row r="117" spans="3:4">
      <c r="C117" s="187" t="s">
        <v>1160</v>
      </c>
      <c r="D117" s="172"/>
    </row>
    <row r="120" spans="1:1">
      <c r="A120" s="172"/>
    </row>
  </sheetData>
  <mergeCells count="1">
    <mergeCell ref="G7:H7"/>
  </mergeCells>
  <hyperlinks>
    <hyperlink ref="C15" r:id="rId4" display="pongsura.pattaramahasaed@ihg.com"/>
    <hyperlink ref="C116" r:id="rId5" display="E: pongsura.pattaramahasaed@ihg.com"/>
    <hyperlink ref="C117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6"/>
  <sheetViews>
    <sheetView topLeftCell="A66" workbookViewId="0">
      <selection activeCell="I86" sqref="I86"/>
    </sheetView>
  </sheetViews>
  <sheetFormatPr defaultColWidth="9" defaultRowHeight="12.75"/>
  <cols>
    <col min="1" max="1" width="23.6666666666667" customWidth="1"/>
    <col min="2" max="2" width="12.1047619047619" customWidth="1"/>
    <col min="3" max="3" width="28.7809523809524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66.4285714285714" style="98" customWidth="1"/>
    <col min="14" max="15" width="9.14285714285714" style="99"/>
  </cols>
  <sheetData>
    <row r="1" spans="1:15">
      <c r="A1" s="2"/>
      <c r="B1" s="2"/>
      <c r="C1" s="2"/>
      <c r="D1" s="2"/>
      <c r="E1" s="2"/>
      <c r="F1" s="2"/>
      <c r="N1" s="138"/>
      <c r="O1" s="138"/>
    </row>
    <row r="2" spans="1:15">
      <c r="A2" s="2"/>
      <c r="B2" s="2"/>
      <c r="C2" s="2"/>
      <c r="D2" s="2"/>
      <c r="E2" s="2"/>
      <c r="F2" s="2"/>
      <c r="N2" s="139"/>
      <c r="O2" s="139"/>
    </row>
    <row r="3" spans="1:15">
      <c r="A3" s="2"/>
      <c r="B3" s="2"/>
      <c r="C3" s="2"/>
      <c r="D3" s="2"/>
      <c r="E3" s="2"/>
      <c r="F3" s="2"/>
      <c r="H3" s="101"/>
      <c r="N3" s="139"/>
      <c r="O3" s="139"/>
    </row>
    <row r="4" spans="1:15">
      <c r="A4" s="2"/>
      <c r="B4" s="2"/>
      <c r="C4" s="2"/>
      <c r="D4" s="2"/>
      <c r="E4" s="2"/>
      <c r="F4" s="2"/>
      <c r="H4" s="100"/>
      <c r="N4" s="139"/>
      <c r="O4" s="139"/>
    </row>
    <row r="5" spans="1:15">
      <c r="A5" s="2"/>
      <c r="B5" s="2"/>
      <c r="C5" s="2"/>
      <c r="D5" s="2"/>
      <c r="E5" s="2"/>
      <c r="F5" s="2"/>
      <c r="H5" s="100"/>
      <c r="N5" s="139"/>
      <c r="O5" s="139"/>
    </row>
    <row r="6" spans="1:15">
      <c r="A6" s="2"/>
      <c r="B6" s="2"/>
      <c r="C6" s="2"/>
      <c r="D6" s="2"/>
      <c r="E6" s="2"/>
      <c r="F6" s="2"/>
      <c r="H6" s="101"/>
      <c r="N6" s="139"/>
      <c r="O6" s="139"/>
    </row>
    <row r="7" ht="15.75" spans="1:15">
      <c r="A7" s="2"/>
      <c r="B7" s="2"/>
      <c r="C7" s="2"/>
      <c r="D7" s="2"/>
      <c r="E7" s="2"/>
      <c r="F7" s="2"/>
      <c r="G7" s="3"/>
      <c r="H7" s="3"/>
      <c r="N7" s="139"/>
      <c r="O7" s="139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43691</v>
      </c>
      <c r="N8" s="139"/>
      <c r="O8" s="139"/>
    </row>
    <row r="9" spans="1:15">
      <c r="A9" s="4" t="s">
        <v>3</v>
      </c>
      <c r="B9" s="4"/>
      <c r="C9" s="8" t="s">
        <v>4</v>
      </c>
      <c r="D9" s="8"/>
      <c r="E9" s="8"/>
      <c r="F9" s="2"/>
      <c r="N9" s="139"/>
      <c r="O9" s="139"/>
    </row>
    <row r="10" ht="13.2" customHeight="1" spans="1:15">
      <c r="A10" s="4"/>
      <c r="B10" s="4"/>
      <c r="C10" s="8" t="s">
        <v>5</v>
      </c>
      <c r="D10" s="8"/>
      <c r="E10" s="8"/>
      <c r="F10" s="2"/>
      <c r="N10" s="139"/>
      <c r="O10" s="139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139"/>
      <c r="O11" s="139"/>
    </row>
    <row r="12" spans="1:15">
      <c r="A12" s="4" t="s">
        <v>8</v>
      </c>
      <c r="B12" s="4"/>
      <c r="C12" s="704" t="s">
        <v>9</v>
      </c>
      <c r="D12" s="12"/>
      <c r="E12" s="10"/>
      <c r="F12" s="2"/>
      <c r="N12" s="139"/>
      <c r="O12" s="139"/>
    </row>
    <row r="13" spans="1:15">
      <c r="A13" s="4" t="s">
        <v>10</v>
      </c>
      <c r="B13" s="4"/>
      <c r="C13" s="704" t="s">
        <v>11</v>
      </c>
      <c r="D13" s="12"/>
      <c r="E13" s="10"/>
      <c r="F13" s="2"/>
      <c r="N13" s="139"/>
      <c r="O13" s="139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139"/>
      <c r="O14" s="139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139"/>
      <c r="O15" s="139"/>
    </row>
    <row r="16" spans="1:15">
      <c r="A16" s="4"/>
      <c r="B16" s="4"/>
      <c r="C16" s="16"/>
      <c r="D16" s="17"/>
      <c r="E16" s="17"/>
      <c r="F16" s="2"/>
      <c r="N16" s="139"/>
      <c r="O16" s="139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139"/>
      <c r="O17" s="139"/>
    </row>
    <row r="18" spans="3:15">
      <c r="C18" s="20" t="s">
        <v>18</v>
      </c>
      <c r="D18" s="21"/>
      <c r="E18" s="21"/>
      <c r="F18" s="2"/>
      <c r="N18" s="139"/>
      <c r="O18" s="139"/>
    </row>
    <row r="19" spans="3:15">
      <c r="C19" s="22" t="s">
        <v>19</v>
      </c>
      <c r="D19" s="21"/>
      <c r="E19" s="21"/>
      <c r="F19" s="2"/>
      <c r="N19" s="139"/>
      <c r="O19" s="139"/>
    </row>
    <row r="20" spans="3:15">
      <c r="C20" s="102" t="s">
        <v>5149</v>
      </c>
      <c r="D20" s="21"/>
      <c r="E20" s="21"/>
      <c r="F20" s="2"/>
      <c r="N20" s="139"/>
      <c r="O20" s="139"/>
    </row>
    <row r="21" ht="4.2" customHeight="1" spans="1:15">
      <c r="A21" s="2"/>
      <c r="B21" s="2"/>
      <c r="C21" s="2"/>
      <c r="D21" s="2"/>
      <c r="E21" s="23"/>
      <c r="F21" s="24"/>
      <c r="N21" s="139"/>
      <c r="O21" s="139"/>
    </row>
    <row r="22" spans="1:15">
      <c r="A22" s="103" t="s">
        <v>20</v>
      </c>
      <c r="B22" s="103" t="s">
        <v>1163</v>
      </c>
      <c r="C22" s="103" t="s">
        <v>5953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  <c r="J22" s="140"/>
      <c r="N22" s="139"/>
      <c r="O22" s="139"/>
    </row>
    <row r="23" s="1" customFormat="1" spans="1:15">
      <c r="A23" s="107" t="s">
        <v>26</v>
      </c>
      <c r="B23" s="210">
        <v>578284</v>
      </c>
      <c r="C23" s="210" t="s">
        <v>5954</v>
      </c>
      <c r="D23" s="109">
        <v>1551325</v>
      </c>
      <c r="E23" s="110">
        <v>43677</v>
      </c>
      <c r="F23" s="111">
        <v>43678</v>
      </c>
      <c r="G23" s="112" t="s">
        <v>28</v>
      </c>
      <c r="H23" s="113">
        <v>3400</v>
      </c>
      <c r="I23" s="141"/>
      <c r="N23" s="139"/>
      <c r="O23" s="139"/>
    </row>
    <row r="24" s="1" customFormat="1" spans="1:15">
      <c r="A24" s="107" t="s">
        <v>26</v>
      </c>
      <c r="B24" s="211">
        <v>578401</v>
      </c>
      <c r="C24" s="211" t="s">
        <v>5955</v>
      </c>
      <c r="D24" s="115">
        <v>1557490</v>
      </c>
      <c r="E24" s="116">
        <v>43677</v>
      </c>
      <c r="F24" s="117">
        <v>43679</v>
      </c>
      <c r="G24" s="118" t="s">
        <v>28</v>
      </c>
      <c r="H24" s="119">
        <v>9000</v>
      </c>
      <c r="I24" s="141"/>
      <c r="N24" s="139"/>
      <c r="O24" s="139"/>
    </row>
    <row r="25" s="1" customFormat="1" spans="1:15">
      <c r="A25" s="107" t="s">
        <v>26</v>
      </c>
      <c r="B25" s="211">
        <v>578406</v>
      </c>
      <c r="C25" s="211" t="s">
        <v>5956</v>
      </c>
      <c r="D25" s="115">
        <v>1551909</v>
      </c>
      <c r="E25" s="116">
        <v>43677</v>
      </c>
      <c r="F25" s="117">
        <v>43679</v>
      </c>
      <c r="G25" s="118" t="s">
        <v>28</v>
      </c>
      <c r="H25" s="119">
        <v>6800</v>
      </c>
      <c r="I25" s="141"/>
      <c r="N25" s="139"/>
      <c r="O25" s="139"/>
    </row>
    <row r="26" s="1" customFormat="1" spans="1:15">
      <c r="A26" s="107" t="s">
        <v>26</v>
      </c>
      <c r="B26" s="211">
        <v>578407</v>
      </c>
      <c r="C26" s="211" t="s">
        <v>5957</v>
      </c>
      <c r="D26" s="115">
        <v>1554346</v>
      </c>
      <c r="E26" s="116">
        <v>43678</v>
      </c>
      <c r="F26" s="117">
        <v>43679</v>
      </c>
      <c r="G26" s="118" t="s">
        <v>28</v>
      </c>
      <c r="H26" s="119">
        <v>3400</v>
      </c>
      <c r="I26" s="141"/>
      <c r="N26" s="139"/>
      <c r="O26" s="139"/>
    </row>
    <row r="27" s="1" customFormat="1" spans="1:15">
      <c r="A27" s="107" t="s">
        <v>26</v>
      </c>
      <c r="B27" s="211">
        <v>578411</v>
      </c>
      <c r="C27" s="211" t="s">
        <v>5958</v>
      </c>
      <c r="D27" s="115">
        <v>1492401</v>
      </c>
      <c r="E27" s="116">
        <v>43674</v>
      </c>
      <c r="F27" s="117">
        <v>43679</v>
      </c>
      <c r="G27" s="118" t="s">
        <v>28</v>
      </c>
      <c r="H27" s="119">
        <v>18000</v>
      </c>
      <c r="I27" s="141"/>
      <c r="N27" s="139"/>
      <c r="O27" s="139"/>
    </row>
    <row r="28" s="1" customFormat="1" spans="1:15">
      <c r="A28" s="107" t="s">
        <v>26</v>
      </c>
      <c r="B28" s="211">
        <v>578413</v>
      </c>
      <c r="C28" s="211" t="s">
        <v>5959</v>
      </c>
      <c r="D28" s="115">
        <v>1545566</v>
      </c>
      <c r="E28" s="116">
        <v>43678</v>
      </c>
      <c r="F28" s="117">
        <v>43679</v>
      </c>
      <c r="G28" s="118" t="s">
        <v>28</v>
      </c>
      <c r="H28" s="119">
        <v>3400</v>
      </c>
      <c r="I28" s="141"/>
      <c r="N28" s="139"/>
      <c r="O28" s="139"/>
    </row>
    <row r="29" s="1" customFormat="1" spans="1:15">
      <c r="A29" s="107" t="s">
        <v>26</v>
      </c>
      <c r="B29" s="211">
        <v>578414</v>
      </c>
      <c r="C29" s="211" t="s">
        <v>5960</v>
      </c>
      <c r="D29" s="115">
        <v>1548241</v>
      </c>
      <c r="E29" s="116">
        <v>43677</v>
      </c>
      <c r="F29" s="117">
        <v>43679</v>
      </c>
      <c r="G29" s="118" t="s">
        <v>28</v>
      </c>
      <c r="H29" s="119">
        <v>6800</v>
      </c>
      <c r="I29" s="141"/>
      <c r="N29" s="139"/>
      <c r="O29" s="139"/>
    </row>
    <row r="30" s="1" customFormat="1" spans="1:15">
      <c r="A30" s="107" t="s">
        <v>26</v>
      </c>
      <c r="B30" s="212">
        <v>578486</v>
      </c>
      <c r="C30" s="212" t="s">
        <v>5961</v>
      </c>
      <c r="D30" s="121">
        <v>1518916</v>
      </c>
      <c r="E30" s="122">
        <v>43678</v>
      </c>
      <c r="F30" s="123">
        <v>43680</v>
      </c>
      <c r="G30" s="124" t="s">
        <v>28</v>
      </c>
      <c r="H30" s="125">
        <v>7200</v>
      </c>
      <c r="I30" s="141"/>
      <c r="N30" s="139"/>
      <c r="O30" s="139"/>
    </row>
    <row r="31" s="1" customFormat="1" spans="1:15">
      <c r="A31" s="107" t="s">
        <v>26</v>
      </c>
      <c r="B31" s="212">
        <v>578487</v>
      </c>
      <c r="C31" s="212" t="s">
        <v>5962</v>
      </c>
      <c r="D31" s="121">
        <v>1518916</v>
      </c>
      <c r="E31" s="122">
        <v>43678</v>
      </c>
      <c r="F31" s="123">
        <v>43680</v>
      </c>
      <c r="G31" s="124" t="s">
        <v>28</v>
      </c>
      <c r="H31" s="125">
        <v>7200</v>
      </c>
      <c r="I31" s="141"/>
      <c r="N31" s="139"/>
      <c r="O31" s="139"/>
    </row>
    <row r="32" s="1" customFormat="1" spans="1:15">
      <c r="A32" s="107" t="s">
        <v>26</v>
      </c>
      <c r="B32" s="212">
        <v>578488</v>
      </c>
      <c r="C32" s="212" t="s">
        <v>5963</v>
      </c>
      <c r="D32" s="121">
        <v>1518916</v>
      </c>
      <c r="E32" s="122">
        <v>43678</v>
      </c>
      <c r="F32" s="123">
        <v>43680</v>
      </c>
      <c r="G32" s="124" t="s">
        <v>28</v>
      </c>
      <c r="H32" s="125">
        <v>7200</v>
      </c>
      <c r="I32" s="141"/>
      <c r="N32" s="139"/>
      <c r="O32" s="139"/>
    </row>
    <row r="33" s="1" customFormat="1" spans="1:15">
      <c r="A33" s="107" t="s">
        <v>26</v>
      </c>
      <c r="B33" s="212">
        <v>578489</v>
      </c>
      <c r="C33" s="212" t="s">
        <v>5964</v>
      </c>
      <c r="D33" s="121">
        <v>1518916</v>
      </c>
      <c r="E33" s="122">
        <v>43678</v>
      </c>
      <c r="F33" s="123">
        <v>43680</v>
      </c>
      <c r="G33" s="124" t="s">
        <v>28</v>
      </c>
      <c r="H33" s="125">
        <v>7200</v>
      </c>
      <c r="I33" s="141"/>
      <c r="N33" s="139"/>
      <c r="O33" s="139"/>
    </row>
    <row r="34" s="1" customFormat="1" spans="1:15">
      <c r="A34" s="107" t="s">
        <v>26</v>
      </c>
      <c r="B34" s="213">
        <v>578491</v>
      </c>
      <c r="C34" s="213" t="s">
        <v>5965</v>
      </c>
      <c r="D34" s="127">
        <v>1518921</v>
      </c>
      <c r="E34" s="128">
        <v>43678</v>
      </c>
      <c r="F34" s="129">
        <v>43680</v>
      </c>
      <c r="G34" s="130" t="s">
        <v>28</v>
      </c>
      <c r="H34" s="131">
        <v>7200</v>
      </c>
      <c r="I34" s="141"/>
      <c r="N34" s="139"/>
      <c r="O34" s="139"/>
    </row>
    <row r="35" s="1" customFormat="1" spans="1:15">
      <c r="A35" s="107" t="s">
        <v>26</v>
      </c>
      <c r="B35" s="213">
        <v>578492</v>
      </c>
      <c r="C35" s="213" t="s">
        <v>5966</v>
      </c>
      <c r="D35" s="127">
        <v>1518921</v>
      </c>
      <c r="E35" s="128">
        <v>43678</v>
      </c>
      <c r="F35" s="129">
        <v>43680</v>
      </c>
      <c r="G35" s="130" t="s">
        <v>28</v>
      </c>
      <c r="H35" s="131">
        <v>7200</v>
      </c>
      <c r="I35" s="141"/>
      <c r="N35" s="139"/>
      <c r="O35" s="139"/>
    </row>
    <row r="36" s="1" customFormat="1" spans="1:15">
      <c r="A36" s="107" t="s">
        <v>26</v>
      </c>
      <c r="B36" s="211">
        <v>578499</v>
      </c>
      <c r="C36" s="211" t="s">
        <v>5967</v>
      </c>
      <c r="D36" s="115">
        <v>1522327</v>
      </c>
      <c r="E36" s="116">
        <v>43678</v>
      </c>
      <c r="F36" s="117">
        <v>43680</v>
      </c>
      <c r="G36" s="118" t="s">
        <v>28</v>
      </c>
      <c r="H36" s="119">
        <v>7200</v>
      </c>
      <c r="I36" s="141"/>
      <c r="N36" s="139"/>
      <c r="O36" s="139"/>
    </row>
    <row r="37" s="1" customFormat="1" spans="1:15">
      <c r="A37" s="107" t="s">
        <v>26</v>
      </c>
      <c r="B37" s="211">
        <v>578500</v>
      </c>
      <c r="C37" s="211" t="s">
        <v>5968</v>
      </c>
      <c r="D37" s="115">
        <v>1521978</v>
      </c>
      <c r="E37" s="116">
        <v>43678</v>
      </c>
      <c r="F37" s="117">
        <v>43680</v>
      </c>
      <c r="G37" s="118" t="s">
        <v>28</v>
      </c>
      <c r="H37" s="119">
        <v>7200</v>
      </c>
      <c r="I37" s="141"/>
      <c r="N37" s="139"/>
      <c r="O37" s="139"/>
    </row>
    <row r="38" s="1" customFormat="1" spans="1:15">
      <c r="A38" s="107" t="s">
        <v>26</v>
      </c>
      <c r="B38" s="211">
        <v>578501</v>
      </c>
      <c r="C38" s="211" t="s">
        <v>5969</v>
      </c>
      <c r="D38" s="115">
        <v>1521986</v>
      </c>
      <c r="E38" s="116">
        <v>43678</v>
      </c>
      <c r="F38" s="117">
        <v>43680</v>
      </c>
      <c r="G38" s="118" t="s">
        <v>28</v>
      </c>
      <c r="H38" s="119">
        <v>7200</v>
      </c>
      <c r="I38" s="141"/>
      <c r="N38" s="139"/>
      <c r="O38" s="139"/>
    </row>
    <row r="39" s="1" customFormat="1" spans="1:15">
      <c r="A39" s="107" t="s">
        <v>26</v>
      </c>
      <c r="B39" s="211">
        <v>578502</v>
      </c>
      <c r="C39" s="211" t="s">
        <v>5970</v>
      </c>
      <c r="D39" s="115">
        <v>1522055</v>
      </c>
      <c r="E39" s="116">
        <v>43678</v>
      </c>
      <c r="F39" s="117">
        <v>43680</v>
      </c>
      <c r="G39" s="118" t="s">
        <v>28</v>
      </c>
      <c r="H39" s="119">
        <v>7200</v>
      </c>
      <c r="I39" s="141"/>
      <c r="N39" s="139"/>
      <c r="O39" s="139"/>
    </row>
    <row r="40" s="1" customFormat="1" spans="1:15">
      <c r="A40" s="107" t="s">
        <v>26</v>
      </c>
      <c r="B40" s="211">
        <v>578565</v>
      </c>
      <c r="C40" s="211" t="s">
        <v>5971</v>
      </c>
      <c r="D40" s="115">
        <v>1545873</v>
      </c>
      <c r="E40" s="116">
        <v>43678</v>
      </c>
      <c r="F40" s="117">
        <v>43681</v>
      </c>
      <c r="G40" s="118" t="s">
        <v>28</v>
      </c>
      <c r="H40" s="119">
        <v>10200</v>
      </c>
      <c r="I40" s="141"/>
      <c r="N40" s="139"/>
      <c r="O40" s="139"/>
    </row>
    <row r="41" s="1" customFormat="1" spans="1:15">
      <c r="A41" s="107" t="s">
        <v>26</v>
      </c>
      <c r="B41" s="212">
        <v>578571</v>
      </c>
      <c r="C41" s="212" t="s">
        <v>5972</v>
      </c>
      <c r="D41" s="121">
        <v>1545632</v>
      </c>
      <c r="E41" s="122">
        <v>43679</v>
      </c>
      <c r="F41" s="123">
        <v>43681</v>
      </c>
      <c r="G41" s="124" t="s">
        <v>28</v>
      </c>
      <c r="H41" s="125">
        <v>6800</v>
      </c>
      <c r="I41" s="141"/>
      <c r="N41" s="139"/>
      <c r="O41" s="139"/>
    </row>
    <row r="42" s="1" customFormat="1" spans="1:15">
      <c r="A42" s="107" t="s">
        <v>26</v>
      </c>
      <c r="B42" s="212">
        <v>578572</v>
      </c>
      <c r="C42" s="212" t="s">
        <v>5973</v>
      </c>
      <c r="D42" s="121">
        <v>1545632</v>
      </c>
      <c r="E42" s="122">
        <v>43679</v>
      </c>
      <c r="F42" s="123">
        <v>43681</v>
      </c>
      <c r="G42" s="124" t="s">
        <v>28</v>
      </c>
      <c r="H42" s="125">
        <v>6800</v>
      </c>
      <c r="I42" s="141"/>
      <c r="N42" s="139"/>
      <c r="O42" s="139"/>
    </row>
    <row r="43" s="1" customFormat="1" spans="1:15">
      <c r="A43" s="107" t="s">
        <v>26</v>
      </c>
      <c r="B43" s="213">
        <v>578574</v>
      </c>
      <c r="C43" s="213" t="s">
        <v>5974</v>
      </c>
      <c r="D43" s="127">
        <v>1510982</v>
      </c>
      <c r="E43" s="128">
        <v>43679</v>
      </c>
      <c r="F43" s="129">
        <v>43681</v>
      </c>
      <c r="G43" s="130" t="s">
        <v>28</v>
      </c>
      <c r="H43" s="131">
        <v>7200</v>
      </c>
      <c r="I43" s="141"/>
      <c r="N43" s="139"/>
      <c r="O43" s="139"/>
    </row>
    <row r="44" s="1" customFormat="1" spans="1:15">
      <c r="A44" s="107" t="s">
        <v>26</v>
      </c>
      <c r="B44" s="213">
        <v>578575</v>
      </c>
      <c r="C44" s="213" t="s">
        <v>5975</v>
      </c>
      <c r="D44" s="127">
        <v>1510982</v>
      </c>
      <c r="E44" s="128">
        <v>43679</v>
      </c>
      <c r="F44" s="129">
        <v>43681</v>
      </c>
      <c r="G44" s="130" t="s">
        <v>28</v>
      </c>
      <c r="H44" s="131">
        <v>7200</v>
      </c>
      <c r="I44" s="141"/>
      <c r="N44" s="139"/>
      <c r="O44" s="139"/>
    </row>
    <row r="45" s="1" customFormat="1" spans="1:15">
      <c r="A45" s="107" t="s">
        <v>26</v>
      </c>
      <c r="B45" s="211">
        <v>578576</v>
      </c>
      <c r="C45" s="211" t="s">
        <v>5976</v>
      </c>
      <c r="D45" s="115">
        <v>1554361</v>
      </c>
      <c r="E45" s="116">
        <v>43679</v>
      </c>
      <c r="F45" s="117">
        <v>43681</v>
      </c>
      <c r="G45" s="118" t="s">
        <v>28</v>
      </c>
      <c r="H45" s="119">
        <v>6800</v>
      </c>
      <c r="I45" s="141"/>
      <c r="N45" s="139"/>
      <c r="O45" s="139"/>
    </row>
    <row r="46" s="1" customFormat="1" spans="1:15">
      <c r="A46" s="107" t="s">
        <v>26</v>
      </c>
      <c r="B46" s="211">
        <v>578577</v>
      </c>
      <c r="C46" s="211" t="s">
        <v>5977</v>
      </c>
      <c r="D46" s="115">
        <v>1549840</v>
      </c>
      <c r="E46" s="116">
        <v>43679</v>
      </c>
      <c r="F46" s="117">
        <v>37107</v>
      </c>
      <c r="G46" s="118" t="s">
        <v>28</v>
      </c>
      <c r="H46" s="119">
        <v>6800</v>
      </c>
      <c r="I46" s="141"/>
      <c r="N46" s="139"/>
      <c r="O46" s="139"/>
    </row>
    <row r="47" s="1" customFormat="1" spans="1:15">
      <c r="A47" s="107" t="s">
        <v>26</v>
      </c>
      <c r="B47" s="212">
        <v>578578</v>
      </c>
      <c r="C47" s="212" t="s">
        <v>5978</v>
      </c>
      <c r="D47" s="121">
        <v>1498880</v>
      </c>
      <c r="E47" s="122">
        <v>43678</v>
      </c>
      <c r="F47" s="123">
        <v>43681</v>
      </c>
      <c r="G47" s="124" t="s">
        <v>28</v>
      </c>
      <c r="H47" s="125">
        <v>9900</v>
      </c>
      <c r="I47" s="141"/>
      <c r="N47" s="139"/>
      <c r="O47" s="139"/>
    </row>
    <row r="48" s="1" customFormat="1" spans="1:15">
      <c r="A48" s="107" t="s">
        <v>26</v>
      </c>
      <c r="B48" s="212">
        <v>578579</v>
      </c>
      <c r="C48" s="212" t="s">
        <v>5979</v>
      </c>
      <c r="D48" s="121">
        <v>1498880</v>
      </c>
      <c r="E48" s="122">
        <v>43678</v>
      </c>
      <c r="F48" s="123">
        <v>43681</v>
      </c>
      <c r="G48" s="124" t="s">
        <v>28</v>
      </c>
      <c r="H48" s="125">
        <v>9900</v>
      </c>
      <c r="I48" s="141"/>
      <c r="N48" s="139"/>
      <c r="O48" s="139"/>
    </row>
    <row r="49" s="1" customFormat="1" spans="1:15">
      <c r="A49" s="107" t="s">
        <v>26</v>
      </c>
      <c r="B49" s="212">
        <v>578580</v>
      </c>
      <c r="C49" s="212" t="s">
        <v>5980</v>
      </c>
      <c r="D49" s="121">
        <v>1498880</v>
      </c>
      <c r="E49" s="122">
        <v>43678</v>
      </c>
      <c r="F49" s="123">
        <v>43681</v>
      </c>
      <c r="G49" s="124" t="s">
        <v>28</v>
      </c>
      <c r="H49" s="125">
        <v>9900</v>
      </c>
      <c r="I49" s="141"/>
      <c r="N49" s="139"/>
      <c r="O49" s="139"/>
    </row>
    <row r="50" s="1" customFormat="1" spans="1:15">
      <c r="A50" s="107" t="s">
        <v>26</v>
      </c>
      <c r="B50" s="212">
        <v>578581</v>
      </c>
      <c r="C50" s="212" t="s">
        <v>5981</v>
      </c>
      <c r="D50" s="121">
        <v>1498880</v>
      </c>
      <c r="E50" s="122">
        <v>43678</v>
      </c>
      <c r="F50" s="123">
        <v>43681</v>
      </c>
      <c r="G50" s="124" t="s">
        <v>28</v>
      </c>
      <c r="H50" s="125">
        <v>9900</v>
      </c>
      <c r="I50" s="141"/>
      <c r="N50" s="139"/>
      <c r="O50" s="139"/>
    </row>
    <row r="51" s="1" customFormat="1" spans="1:15">
      <c r="A51" s="107" t="s">
        <v>26</v>
      </c>
      <c r="B51" s="212">
        <v>578582</v>
      </c>
      <c r="C51" s="212" t="s">
        <v>5982</v>
      </c>
      <c r="D51" s="121">
        <v>1498880</v>
      </c>
      <c r="E51" s="122">
        <v>43678</v>
      </c>
      <c r="F51" s="123">
        <v>43681</v>
      </c>
      <c r="G51" s="124" t="s">
        <v>28</v>
      </c>
      <c r="H51" s="125">
        <v>9900</v>
      </c>
      <c r="I51" s="141"/>
      <c r="N51" s="139"/>
      <c r="O51" s="139"/>
    </row>
    <row r="52" s="1" customFormat="1" spans="1:15">
      <c r="A52" s="107" t="s">
        <v>26</v>
      </c>
      <c r="B52" s="212">
        <v>578583</v>
      </c>
      <c r="C52" s="212" t="s">
        <v>5983</v>
      </c>
      <c r="D52" s="121">
        <v>1498880</v>
      </c>
      <c r="E52" s="122">
        <v>43678</v>
      </c>
      <c r="F52" s="123">
        <v>43681</v>
      </c>
      <c r="G52" s="124" t="s">
        <v>28</v>
      </c>
      <c r="H52" s="125">
        <v>9900</v>
      </c>
      <c r="I52" s="141"/>
      <c r="N52" s="139"/>
      <c r="O52" s="139"/>
    </row>
    <row r="53" s="1" customFormat="1" spans="1:15">
      <c r="A53" s="107" t="s">
        <v>26</v>
      </c>
      <c r="B53" s="212">
        <v>578584</v>
      </c>
      <c r="C53" s="212" t="s">
        <v>5984</v>
      </c>
      <c r="D53" s="121">
        <v>1498880</v>
      </c>
      <c r="E53" s="122">
        <v>43678</v>
      </c>
      <c r="F53" s="123">
        <v>43681</v>
      </c>
      <c r="G53" s="124" t="s">
        <v>28</v>
      </c>
      <c r="H53" s="125">
        <v>9900</v>
      </c>
      <c r="I53" s="141"/>
      <c r="N53" s="139"/>
      <c r="O53" s="139"/>
    </row>
    <row r="54" s="1" customFormat="1" spans="1:15">
      <c r="A54" s="107" t="s">
        <v>26</v>
      </c>
      <c r="B54" s="211">
        <v>578588</v>
      </c>
      <c r="C54" s="211" t="s">
        <v>5985</v>
      </c>
      <c r="D54" s="115">
        <v>1546289</v>
      </c>
      <c r="E54" s="116">
        <v>43680</v>
      </c>
      <c r="F54" s="117">
        <v>43681</v>
      </c>
      <c r="G54" s="118" t="s">
        <v>28</v>
      </c>
      <c r="H54" s="119">
        <v>3400</v>
      </c>
      <c r="I54" s="141"/>
      <c r="N54" s="139"/>
      <c r="O54" s="139"/>
    </row>
    <row r="55" s="1" customFormat="1" spans="1:15">
      <c r="A55" s="107" t="s">
        <v>26</v>
      </c>
      <c r="B55" s="211">
        <v>578679</v>
      </c>
      <c r="C55" s="211" t="s">
        <v>5986</v>
      </c>
      <c r="D55" s="115">
        <v>1564463</v>
      </c>
      <c r="E55" s="116">
        <v>43680</v>
      </c>
      <c r="F55" s="117">
        <v>43682</v>
      </c>
      <c r="G55" s="118" t="s">
        <v>28</v>
      </c>
      <c r="H55" s="119">
        <v>9000</v>
      </c>
      <c r="I55" s="141"/>
      <c r="N55" s="139"/>
      <c r="O55" s="139"/>
    </row>
    <row r="56" s="1" customFormat="1" spans="1:15">
      <c r="A56" s="107" t="s">
        <v>26</v>
      </c>
      <c r="B56" s="211">
        <v>578683</v>
      </c>
      <c r="C56" s="211" t="s">
        <v>5987</v>
      </c>
      <c r="D56" s="115">
        <v>1577090</v>
      </c>
      <c r="E56" s="116">
        <v>43681</v>
      </c>
      <c r="F56" s="117">
        <v>43682</v>
      </c>
      <c r="G56" s="118" t="s">
        <v>28</v>
      </c>
      <c r="H56" s="119">
        <v>3400</v>
      </c>
      <c r="I56" s="141"/>
      <c r="N56" s="139"/>
      <c r="O56" s="139"/>
    </row>
    <row r="57" s="1" customFormat="1" spans="1:15">
      <c r="A57" s="107" t="s">
        <v>26</v>
      </c>
      <c r="B57" s="211">
        <v>578685</v>
      </c>
      <c r="C57" s="211" t="s">
        <v>5988</v>
      </c>
      <c r="D57" s="115">
        <v>1523017</v>
      </c>
      <c r="E57" s="116">
        <v>43678</v>
      </c>
      <c r="F57" s="117">
        <v>43682</v>
      </c>
      <c r="G57" s="118" t="s">
        <v>28</v>
      </c>
      <c r="H57" s="119">
        <v>14400</v>
      </c>
      <c r="I57" s="141"/>
      <c r="N57" s="139"/>
      <c r="O57" s="139"/>
    </row>
    <row r="58" s="1" customFormat="1" spans="1:15">
      <c r="A58" s="107" t="s">
        <v>26</v>
      </c>
      <c r="B58" s="213">
        <v>578686</v>
      </c>
      <c r="C58" s="213" t="s">
        <v>5989</v>
      </c>
      <c r="D58" s="127">
        <v>1521967</v>
      </c>
      <c r="E58" s="128">
        <v>43678</v>
      </c>
      <c r="F58" s="129">
        <v>43682</v>
      </c>
      <c r="G58" s="130" t="s">
        <v>28</v>
      </c>
      <c r="H58" s="131">
        <v>14400</v>
      </c>
      <c r="I58" s="141"/>
      <c r="N58" s="139"/>
      <c r="O58" s="139"/>
    </row>
    <row r="59" s="1" customFormat="1" spans="1:15">
      <c r="A59" s="107" t="s">
        <v>26</v>
      </c>
      <c r="B59" s="213">
        <v>578687</v>
      </c>
      <c r="C59" s="213" t="s">
        <v>5990</v>
      </c>
      <c r="D59" s="127">
        <v>1521967</v>
      </c>
      <c r="E59" s="128">
        <v>43678</v>
      </c>
      <c r="F59" s="129">
        <v>43682</v>
      </c>
      <c r="G59" s="130" t="s">
        <v>28</v>
      </c>
      <c r="H59" s="131">
        <v>14400</v>
      </c>
      <c r="I59" s="141"/>
      <c r="N59" s="139"/>
      <c r="O59" s="139"/>
    </row>
    <row r="60" s="1" customFormat="1" spans="1:15">
      <c r="A60" s="107" t="s">
        <v>26</v>
      </c>
      <c r="B60" s="212">
        <v>578688</v>
      </c>
      <c r="C60" s="212" t="s">
        <v>5991</v>
      </c>
      <c r="D60" s="121">
        <v>1522960</v>
      </c>
      <c r="E60" s="122">
        <v>43680</v>
      </c>
      <c r="F60" s="123">
        <v>43682</v>
      </c>
      <c r="G60" s="124" t="s">
        <v>28</v>
      </c>
      <c r="H60" s="125">
        <v>7200</v>
      </c>
      <c r="I60" s="141"/>
      <c r="N60" s="139"/>
      <c r="O60" s="139"/>
    </row>
    <row r="61" s="1" customFormat="1" spans="1:15">
      <c r="A61" s="107" t="s">
        <v>26</v>
      </c>
      <c r="B61" s="212">
        <v>578689</v>
      </c>
      <c r="C61" s="212" t="s">
        <v>5992</v>
      </c>
      <c r="D61" s="121">
        <v>1522960</v>
      </c>
      <c r="E61" s="122">
        <v>43680</v>
      </c>
      <c r="F61" s="123">
        <v>43682</v>
      </c>
      <c r="G61" s="124" t="s">
        <v>28</v>
      </c>
      <c r="H61" s="125">
        <v>7200</v>
      </c>
      <c r="I61" s="141"/>
      <c r="N61" s="139"/>
      <c r="O61" s="139"/>
    </row>
    <row r="62" s="1" customFormat="1" spans="1:15">
      <c r="A62" s="107" t="s">
        <v>26</v>
      </c>
      <c r="B62" s="211">
        <v>578690</v>
      </c>
      <c r="C62" s="211" t="s">
        <v>5993</v>
      </c>
      <c r="D62" s="115">
        <v>1533571</v>
      </c>
      <c r="E62" s="116">
        <v>43679</v>
      </c>
      <c r="F62" s="117">
        <v>43682</v>
      </c>
      <c r="G62" s="118" t="s">
        <v>28</v>
      </c>
      <c r="H62" s="119">
        <v>10200</v>
      </c>
      <c r="I62" s="141"/>
      <c r="N62" s="139"/>
      <c r="O62" s="139"/>
    </row>
    <row r="63" s="1" customFormat="1" spans="1:15">
      <c r="A63" s="107" t="s">
        <v>26</v>
      </c>
      <c r="B63" s="211">
        <v>578786</v>
      </c>
      <c r="C63" s="211" t="s">
        <v>5994</v>
      </c>
      <c r="D63" s="115">
        <v>1512271</v>
      </c>
      <c r="E63" s="116">
        <v>43680</v>
      </c>
      <c r="F63" s="117">
        <v>43683</v>
      </c>
      <c r="G63" s="118" t="s">
        <v>28</v>
      </c>
      <c r="H63" s="119">
        <v>10800</v>
      </c>
      <c r="I63" s="141"/>
      <c r="N63" s="139"/>
      <c r="O63" s="139"/>
    </row>
    <row r="64" s="1" customFormat="1" spans="1:15">
      <c r="A64" s="107" t="s">
        <v>26</v>
      </c>
      <c r="B64" s="211">
        <v>578788</v>
      </c>
      <c r="C64" s="211" t="s">
        <v>5995</v>
      </c>
      <c r="D64" s="115">
        <v>1512265</v>
      </c>
      <c r="E64" s="116">
        <v>43680</v>
      </c>
      <c r="F64" s="117">
        <v>43683</v>
      </c>
      <c r="G64" s="118" t="s">
        <v>28</v>
      </c>
      <c r="H64" s="119">
        <v>10800</v>
      </c>
      <c r="I64" s="141"/>
      <c r="N64" s="139"/>
      <c r="O64" s="139"/>
    </row>
    <row r="65" s="1" customFormat="1" spans="1:15">
      <c r="A65" s="107" t="s">
        <v>26</v>
      </c>
      <c r="B65" s="211">
        <v>578789</v>
      </c>
      <c r="C65" s="211" t="s">
        <v>5996</v>
      </c>
      <c r="D65" s="115">
        <v>1490411</v>
      </c>
      <c r="E65" s="116">
        <v>43678</v>
      </c>
      <c r="F65" s="117">
        <v>43683</v>
      </c>
      <c r="G65" s="118" t="s">
        <v>28</v>
      </c>
      <c r="H65" s="119">
        <v>22500</v>
      </c>
      <c r="I65" s="141"/>
      <c r="N65" s="139"/>
      <c r="O65" s="139"/>
    </row>
    <row r="66" s="1" customFormat="1" ht="20.25" spans="1:15">
      <c r="A66" s="107" t="s">
        <v>26</v>
      </c>
      <c r="B66" s="211">
        <v>578869</v>
      </c>
      <c r="C66" s="211" t="s">
        <v>5997</v>
      </c>
      <c r="D66" s="115">
        <v>1552656</v>
      </c>
      <c r="E66" s="116">
        <v>43682</v>
      </c>
      <c r="F66" s="117">
        <v>43684</v>
      </c>
      <c r="G66" s="118" t="s">
        <v>28</v>
      </c>
      <c r="H66" s="119">
        <v>6800</v>
      </c>
      <c r="I66" s="231"/>
      <c r="N66" s="139"/>
      <c r="O66" s="139"/>
    </row>
    <row r="67" s="1" customFormat="1" spans="1:15">
      <c r="A67" s="107" t="s">
        <v>26</v>
      </c>
      <c r="B67" s="211">
        <v>578872</v>
      </c>
      <c r="C67" s="211" t="s">
        <v>5998</v>
      </c>
      <c r="D67" s="115">
        <v>1569446</v>
      </c>
      <c r="E67" s="116">
        <v>43681</v>
      </c>
      <c r="F67" s="117">
        <v>43684</v>
      </c>
      <c r="G67" s="118" t="s">
        <v>28</v>
      </c>
      <c r="H67" s="119">
        <v>10200</v>
      </c>
      <c r="I67" s="141"/>
      <c r="N67" s="139"/>
      <c r="O67" s="139"/>
    </row>
    <row r="68" s="1" customFormat="1" spans="1:15">
      <c r="A68" s="107" t="s">
        <v>26</v>
      </c>
      <c r="B68" s="213">
        <v>578873</v>
      </c>
      <c r="C68" s="213" t="s">
        <v>5999</v>
      </c>
      <c r="D68" s="127">
        <v>1524863</v>
      </c>
      <c r="E68" s="128">
        <v>43680</v>
      </c>
      <c r="F68" s="129">
        <v>43684</v>
      </c>
      <c r="G68" s="130" t="s">
        <v>28</v>
      </c>
      <c r="H68" s="131">
        <v>14400</v>
      </c>
      <c r="I68" s="141"/>
      <c r="N68" s="139"/>
      <c r="O68" s="139"/>
    </row>
    <row r="69" s="1" customFormat="1" spans="1:15">
      <c r="A69" s="107" t="s">
        <v>26</v>
      </c>
      <c r="B69" s="213">
        <v>578874</v>
      </c>
      <c r="C69" s="213" t="s">
        <v>6000</v>
      </c>
      <c r="D69" s="127">
        <v>1524863</v>
      </c>
      <c r="E69" s="128">
        <v>43680</v>
      </c>
      <c r="F69" s="129">
        <v>43684</v>
      </c>
      <c r="G69" s="130" t="s">
        <v>28</v>
      </c>
      <c r="H69" s="131">
        <v>14400</v>
      </c>
      <c r="I69" s="141"/>
      <c r="N69" s="139"/>
      <c r="O69" s="139"/>
    </row>
    <row r="70" s="1" customFormat="1" spans="1:15">
      <c r="A70" s="107" t="s">
        <v>26</v>
      </c>
      <c r="B70" s="213">
        <v>578875</v>
      </c>
      <c r="C70" s="213" t="s">
        <v>6001</v>
      </c>
      <c r="D70" s="127">
        <v>1524863</v>
      </c>
      <c r="E70" s="128">
        <v>43680</v>
      </c>
      <c r="F70" s="129">
        <v>37110</v>
      </c>
      <c r="G70" s="130" t="s">
        <v>28</v>
      </c>
      <c r="H70" s="131">
        <v>14400</v>
      </c>
      <c r="I70" s="141"/>
      <c r="N70" s="139"/>
      <c r="O70" s="139"/>
    </row>
    <row r="71" s="1" customFormat="1" spans="1:15">
      <c r="A71" s="107" t="s">
        <v>26</v>
      </c>
      <c r="B71" s="211">
        <v>578876</v>
      </c>
      <c r="C71" s="211" t="s">
        <v>6002</v>
      </c>
      <c r="D71" s="115">
        <v>1568240</v>
      </c>
      <c r="E71" s="116">
        <v>43682</v>
      </c>
      <c r="F71" s="117">
        <v>37110</v>
      </c>
      <c r="G71" s="118" t="s">
        <v>28</v>
      </c>
      <c r="H71" s="119">
        <v>6800</v>
      </c>
      <c r="I71" s="141"/>
      <c r="N71" s="139"/>
      <c r="O71" s="139"/>
    </row>
    <row r="72" s="1" customFormat="1" spans="1:15">
      <c r="A72" s="107" t="s">
        <v>26</v>
      </c>
      <c r="B72" s="211">
        <v>578987</v>
      </c>
      <c r="C72" s="211" t="s">
        <v>6003</v>
      </c>
      <c r="D72" s="115">
        <v>1547063</v>
      </c>
      <c r="E72" s="116">
        <v>43683</v>
      </c>
      <c r="F72" s="117">
        <v>43685</v>
      </c>
      <c r="G72" s="118" t="s">
        <v>28</v>
      </c>
      <c r="H72" s="119">
        <v>6800</v>
      </c>
      <c r="I72" s="141"/>
      <c r="N72" s="139"/>
      <c r="O72" s="139"/>
    </row>
    <row r="73" s="1" customFormat="1" spans="1:15">
      <c r="A73" s="107" t="s">
        <v>26</v>
      </c>
      <c r="B73" s="211">
        <v>578988</v>
      </c>
      <c r="C73" s="211" t="s">
        <v>6004</v>
      </c>
      <c r="D73" s="115">
        <v>1567535</v>
      </c>
      <c r="E73" s="116">
        <v>43684</v>
      </c>
      <c r="F73" s="117">
        <v>43685</v>
      </c>
      <c r="G73" s="118" t="s">
        <v>28</v>
      </c>
      <c r="H73" s="119">
        <v>3400</v>
      </c>
      <c r="I73" s="141"/>
      <c r="N73" s="139"/>
      <c r="O73" s="139"/>
    </row>
    <row r="74" s="1" customFormat="1" spans="1:15">
      <c r="A74" s="107" t="s">
        <v>26</v>
      </c>
      <c r="B74" s="211">
        <v>579089</v>
      </c>
      <c r="C74" s="211" t="s">
        <v>6005</v>
      </c>
      <c r="D74" s="115">
        <v>1547062</v>
      </c>
      <c r="E74" s="116">
        <v>43684</v>
      </c>
      <c r="F74" s="117">
        <v>43686</v>
      </c>
      <c r="G74" s="118" t="s">
        <v>28</v>
      </c>
      <c r="H74" s="119">
        <v>6800</v>
      </c>
      <c r="I74" s="141"/>
      <c r="N74" s="139"/>
      <c r="O74" s="139"/>
    </row>
    <row r="75" s="1" customFormat="1" spans="1:15">
      <c r="A75" s="107" t="s">
        <v>26</v>
      </c>
      <c r="B75" s="211">
        <v>579090</v>
      </c>
      <c r="C75" s="211" t="s">
        <v>6006</v>
      </c>
      <c r="D75" s="115">
        <v>1561830</v>
      </c>
      <c r="E75" s="116">
        <v>43684</v>
      </c>
      <c r="F75" s="117">
        <v>43686</v>
      </c>
      <c r="G75" s="118" t="s">
        <v>28</v>
      </c>
      <c r="H75" s="119">
        <v>6800</v>
      </c>
      <c r="I75" s="141"/>
      <c r="N75" s="139"/>
      <c r="O75" s="139"/>
    </row>
    <row r="76" s="1" customFormat="1" spans="1:15">
      <c r="A76" s="107" t="s">
        <v>26</v>
      </c>
      <c r="B76" s="211">
        <v>579093</v>
      </c>
      <c r="C76" s="211" t="s">
        <v>6007</v>
      </c>
      <c r="D76" s="115">
        <v>1540949</v>
      </c>
      <c r="E76" s="116">
        <v>43684</v>
      </c>
      <c r="F76" s="117">
        <v>43686</v>
      </c>
      <c r="G76" s="118" t="s">
        <v>28</v>
      </c>
      <c r="H76" s="119">
        <v>9800</v>
      </c>
      <c r="I76" s="141"/>
      <c r="N76" s="139"/>
      <c r="O76" s="139"/>
    </row>
    <row r="77" s="1" customFormat="1" spans="1:15">
      <c r="A77" s="107" t="s">
        <v>26</v>
      </c>
      <c r="B77" s="211">
        <v>579205</v>
      </c>
      <c r="C77" s="211" t="s">
        <v>6008</v>
      </c>
      <c r="D77" s="115">
        <v>1566247</v>
      </c>
      <c r="E77" s="116">
        <v>43683</v>
      </c>
      <c r="F77" s="117">
        <v>43687</v>
      </c>
      <c r="G77" s="118" t="s">
        <v>28</v>
      </c>
      <c r="H77" s="119">
        <v>18000</v>
      </c>
      <c r="I77" s="141"/>
      <c r="N77" s="139"/>
      <c r="O77" s="139"/>
    </row>
    <row r="78" s="1" customFormat="1" spans="1:15">
      <c r="A78" s="107" t="s">
        <v>26</v>
      </c>
      <c r="B78" s="211">
        <v>579206</v>
      </c>
      <c r="C78" s="211" t="s">
        <v>6009</v>
      </c>
      <c r="D78" s="115">
        <v>1549731</v>
      </c>
      <c r="E78" s="116">
        <v>43685</v>
      </c>
      <c r="F78" s="117">
        <v>43687</v>
      </c>
      <c r="G78" s="118" t="s">
        <v>28</v>
      </c>
      <c r="H78" s="119">
        <v>6800</v>
      </c>
      <c r="I78" s="141"/>
      <c r="N78" s="139"/>
      <c r="O78" s="139"/>
    </row>
    <row r="79" s="1" customFormat="1" spans="1:15">
      <c r="A79" s="107" t="s">
        <v>26</v>
      </c>
      <c r="B79" s="214">
        <v>579211</v>
      </c>
      <c r="C79" s="214" t="s">
        <v>6010</v>
      </c>
      <c r="D79" s="115">
        <v>1503429</v>
      </c>
      <c r="E79" s="116">
        <v>43685</v>
      </c>
      <c r="F79" s="215">
        <v>43687</v>
      </c>
      <c r="G79" s="118" t="s">
        <v>28</v>
      </c>
      <c r="H79" s="216">
        <v>7200</v>
      </c>
      <c r="I79" s="141"/>
      <c r="N79" s="139"/>
      <c r="O79" s="139"/>
    </row>
    <row r="80" s="1" customFormat="1" spans="1:15">
      <c r="A80" s="107" t="s">
        <v>26</v>
      </c>
      <c r="B80" s="214">
        <v>579212</v>
      </c>
      <c r="C80" s="214" t="s">
        <v>6011</v>
      </c>
      <c r="D80" s="115">
        <v>1565293</v>
      </c>
      <c r="E80" s="116">
        <v>43682</v>
      </c>
      <c r="F80" s="215">
        <v>43687</v>
      </c>
      <c r="G80" s="118" t="s">
        <v>28</v>
      </c>
      <c r="H80" s="216">
        <v>17000</v>
      </c>
      <c r="I80" s="141"/>
      <c r="N80" s="139"/>
      <c r="O80" s="139"/>
    </row>
    <row r="81" s="1" customFormat="1" spans="1:15">
      <c r="A81" s="107" t="s">
        <v>26</v>
      </c>
      <c r="B81" s="212">
        <v>579323</v>
      </c>
      <c r="C81" s="212" t="s">
        <v>6012</v>
      </c>
      <c r="D81" s="121">
        <v>1493311</v>
      </c>
      <c r="E81" s="122">
        <v>43685</v>
      </c>
      <c r="F81" s="123">
        <v>43688</v>
      </c>
      <c r="G81" s="124" t="s">
        <v>28</v>
      </c>
      <c r="H81" s="125">
        <v>10800</v>
      </c>
      <c r="I81" s="141"/>
      <c r="N81" s="139"/>
      <c r="O81" s="139"/>
    </row>
    <row r="82" s="1" customFormat="1" spans="1:15">
      <c r="A82" s="107" t="s">
        <v>26</v>
      </c>
      <c r="B82" s="212">
        <v>579324</v>
      </c>
      <c r="C82" s="212" t="s">
        <v>6013</v>
      </c>
      <c r="D82" s="121">
        <v>1493311</v>
      </c>
      <c r="E82" s="122">
        <v>43685</v>
      </c>
      <c r="F82" s="123">
        <v>43688</v>
      </c>
      <c r="G82" s="124" t="s">
        <v>28</v>
      </c>
      <c r="H82" s="125">
        <v>10800</v>
      </c>
      <c r="I82" s="141"/>
      <c r="N82" s="139"/>
      <c r="O82" s="139"/>
    </row>
    <row r="83" s="1" customFormat="1" spans="1:15">
      <c r="A83" s="107" t="s">
        <v>26</v>
      </c>
      <c r="B83" s="213">
        <v>579327</v>
      </c>
      <c r="C83" s="213" t="s">
        <v>6014</v>
      </c>
      <c r="D83" s="127">
        <v>1493952</v>
      </c>
      <c r="E83" s="128">
        <v>43686</v>
      </c>
      <c r="F83" s="129">
        <v>43688</v>
      </c>
      <c r="G83" s="130" t="s">
        <v>28</v>
      </c>
      <c r="H83" s="131">
        <v>7200</v>
      </c>
      <c r="I83" s="141"/>
      <c r="N83" s="139"/>
      <c r="O83" s="139"/>
    </row>
    <row r="84" s="1" customFormat="1" spans="1:15">
      <c r="A84" s="107" t="s">
        <v>26</v>
      </c>
      <c r="B84" s="213">
        <v>579330</v>
      </c>
      <c r="C84" s="213" t="s">
        <v>6015</v>
      </c>
      <c r="D84" s="127">
        <v>1493952</v>
      </c>
      <c r="E84" s="128">
        <v>43686</v>
      </c>
      <c r="F84" s="129">
        <v>43688</v>
      </c>
      <c r="G84" s="130" t="s">
        <v>28</v>
      </c>
      <c r="H84" s="131">
        <v>7200</v>
      </c>
      <c r="I84" s="141"/>
      <c r="N84" s="139"/>
      <c r="O84" s="139"/>
    </row>
    <row r="85" s="1" customFormat="1" spans="1:15">
      <c r="A85" s="107" t="s">
        <v>26</v>
      </c>
      <c r="B85" s="213">
        <v>579331</v>
      </c>
      <c r="C85" s="213" t="s">
        <v>6016</v>
      </c>
      <c r="D85" s="127">
        <v>1493952</v>
      </c>
      <c r="E85" s="128">
        <v>43686</v>
      </c>
      <c r="F85" s="129">
        <v>43688</v>
      </c>
      <c r="G85" s="130" t="s">
        <v>28</v>
      </c>
      <c r="H85" s="131">
        <v>7200</v>
      </c>
      <c r="I85" s="141"/>
      <c r="N85" s="139"/>
      <c r="O85" s="139"/>
    </row>
    <row r="86" s="1" customFormat="1" spans="1:15">
      <c r="A86" s="107" t="s">
        <v>26</v>
      </c>
      <c r="B86" s="211">
        <v>579334</v>
      </c>
      <c r="C86" s="211" t="s">
        <v>6017</v>
      </c>
      <c r="D86" s="115">
        <v>1551329</v>
      </c>
      <c r="E86" s="116">
        <v>43686</v>
      </c>
      <c r="F86" s="117">
        <v>43688</v>
      </c>
      <c r="G86" s="118" t="s">
        <v>28</v>
      </c>
      <c r="H86" s="119">
        <v>6800</v>
      </c>
      <c r="I86" s="141"/>
      <c r="N86" s="139"/>
      <c r="O86" s="139"/>
    </row>
    <row r="87" s="1" customFormat="1" spans="1:15">
      <c r="A87" s="107" t="s">
        <v>26</v>
      </c>
      <c r="B87" s="211">
        <v>579420</v>
      </c>
      <c r="C87" s="211" t="s">
        <v>6018</v>
      </c>
      <c r="D87" s="115">
        <v>1570116</v>
      </c>
      <c r="E87" s="116">
        <v>43687</v>
      </c>
      <c r="F87" s="117">
        <v>43689</v>
      </c>
      <c r="G87" s="118" t="s">
        <v>28</v>
      </c>
      <c r="H87" s="119">
        <v>9000</v>
      </c>
      <c r="I87" s="141"/>
      <c r="N87" s="139"/>
      <c r="O87" s="139"/>
    </row>
    <row r="88" s="1" customFormat="1" spans="1:15">
      <c r="A88" s="107" t="s">
        <v>26</v>
      </c>
      <c r="B88" s="211">
        <v>579429</v>
      </c>
      <c r="C88" s="211" t="s">
        <v>6019</v>
      </c>
      <c r="D88" s="115">
        <v>1560474</v>
      </c>
      <c r="E88" s="116">
        <v>43687</v>
      </c>
      <c r="F88" s="117">
        <v>43689</v>
      </c>
      <c r="G88" s="118" t="s">
        <v>28</v>
      </c>
      <c r="H88" s="119">
        <v>6800</v>
      </c>
      <c r="I88" s="141"/>
      <c r="N88" s="139"/>
      <c r="O88" s="139"/>
    </row>
    <row r="89" s="1" customFormat="1" spans="1:15">
      <c r="A89" s="107" t="s">
        <v>26</v>
      </c>
      <c r="B89" s="211">
        <v>579430</v>
      </c>
      <c r="C89" s="211" t="s">
        <v>6020</v>
      </c>
      <c r="D89" s="115">
        <v>1494953</v>
      </c>
      <c r="E89" s="116">
        <v>43685</v>
      </c>
      <c r="F89" s="117">
        <v>43689</v>
      </c>
      <c r="G89" s="118" t="s">
        <v>28</v>
      </c>
      <c r="H89" s="119">
        <v>14400</v>
      </c>
      <c r="I89" s="232"/>
      <c r="N89" s="139"/>
      <c r="O89" s="139"/>
    </row>
    <row r="90" s="1" customFormat="1" spans="1:15">
      <c r="A90" s="107" t="s">
        <v>26</v>
      </c>
      <c r="B90" s="211">
        <v>579431</v>
      </c>
      <c r="C90" s="211" t="s">
        <v>6021</v>
      </c>
      <c r="D90" s="115">
        <v>1494954</v>
      </c>
      <c r="E90" s="116">
        <v>43685</v>
      </c>
      <c r="F90" s="117">
        <v>43689</v>
      </c>
      <c r="G90" s="118" t="s">
        <v>28</v>
      </c>
      <c r="H90" s="119">
        <v>14400</v>
      </c>
      <c r="I90" s="141"/>
      <c r="N90" s="139"/>
      <c r="O90" s="139"/>
    </row>
    <row r="91" s="1" customFormat="1" spans="1:15">
      <c r="A91" s="107" t="s">
        <v>26</v>
      </c>
      <c r="B91" s="211">
        <v>579432</v>
      </c>
      <c r="C91" s="211" t="s">
        <v>6022</v>
      </c>
      <c r="D91" s="115">
        <v>1561858</v>
      </c>
      <c r="E91" s="116">
        <v>43687</v>
      </c>
      <c r="F91" s="117">
        <v>43689</v>
      </c>
      <c r="G91" s="118" t="s">
        <v>28</v>
      </c>
      <c r="H91" s="119">
        <v>6800</v>
      </c>
      <c r="I91" s="141"/>
      <c r="N91" s="139"/>
      <c r="O91" s="139"/>
    </row>
    <row r="92" s="1" customFormat="1" spans="1:15">
      <c r="A92" s="107" t="s">
        <v>26</v>
      </c>
      <c r="B92" s="211">
        <v>579439</v>
      </c>
      <c r="C92" s="211" t="s">
        <v>6023</v>
      </c>
      <c r="D92" s="115">
        <v>1549733</v>
      </c>
      <c r="E92" s="116">
        <v>43685</v>
      </c>
      <c r="F92" s="117">
        <v>43689</v>
      </c>
      <c r="G92" s="118" t="s">
        <v>28</v>
      </c>
      <c r="H92" s="119">
        <v>13600</v>
      </c>
      <c r="I92" s="141"/>
      <c r="N92" s="139"/>
      <c r="O92" s="139"/>
    </row>
    <row r="93" s="1" customFormat="1" spans="1:15">
      <c r="A93" s="107" t="s">
        <v>26</v>
      </c>
      <c r="B93" s="211">
        <v>579440</v>
      </c>
      <c r="C93" s="211" t="s">
        <v>6024</v>
      </c>
      <c r="D93" s="115">
        <v>1560476</v>
      </c>
      <c r="E93" s="116">
        <v>43688</v>
      </c>
      <c r="F93" s="117">
        <v>43689</v>
      </c>
      <c r="G93" s="118" t="s">
        <v>28</v>
      </c>
      <c r="H93" s="119">
        <v>3400</v>
      </c>
      <c r="I93" s="141"/>
      <c r="N93" s="139"/>
      <c r="O93" s="139"/>
    </row>
    <row r="94" s="1" customFormat="1" spans="1:15">
      <c r="A94" s="107" t="s">
        <v>26</v>
      </c>
      <c r="B94" s="211">
        <v>579441</v>
      </c>
      <c r="C94" s="211" t="s">
        <v>6025</v>
      </c>
      <c r="D94" s="115">
        <v>1542686</v>
      </c>
      <c r="E94" s="116">
        <v>43687</v>
      </c>
      <c r="F94" s="117">
        <v>43689</v>
      </c>
      <c r="G94" s="118" t="s">
        <v>28</v>
      </c>
      <c r="H94" s="119">
        <v>9800</v>
      </c>
      <c r="I94" s="141"/>
      <c r="N94" s="139"/>
      <c r="O94" s="139"/>
    </row>
    <row r="95" s="1" customFormat="1" spans="1:15">
      <c r="A95" s="107" t="s">
        <v>26</v>
      </c>
      <c r="B95" s="217">
        <v>579522</v>
      </c>
      <c r="C95" s="217" t="s">
        <v>6026</v>
      </c>
      <c r="D95" s="218">
        <v>1521608</v>
      </c>
      <c r="E95" s="219">
        <v>43690</v>
      </c>
      <c r="F95" s="220">
        <v>43692</v>
      </c>
      <c r="G95" s="221" t="s">
        <v>28</v>
      </c>
      <c r="H95" s="222">
        <v>7200</v>
      </c>
      <c r="I95" s="232" t="s">
        <v>6027</v>
      </c>
      <c r="N95" s="139"/>
      <c r="O95" s="139"/>
    </row>
    <row r="96" s="1" customFormat="1" spans="1:15">
      <c r="A96" s="107" t="s">
        <v>26</v>
      </c>
      <c r="B96" s="211">
        <v>579538</v>
      </c>
      <c r="C96" s="211" t="s">
        <v>6028</v>
      </c>
      <c r="D96" s="115">
        <v>1512058</v>
      </c>
      <c r="E96" s="116">
        <v>43687</v>
      </c>
      <c r="F96" s="117">
        <v>43690</v>
      </c>
      <c r="G96" s="118" t="s">
        <v>28</v>
      </c>
      <c r="H96" s="119">
        <v>10800</v>
      </c>
      <c r="I96" s="141"/>
      <c r="N96" s="139"/>
      <c r="O96" s="139"/>
    </row>
    <row r="97" s="1" customFormat="1" spans="1:15">
      <c r="A97" s="107" t="s">
        <v>26</v>
      </c>
      <c r="B97" s="211">
        <v>579539</v>
      </c>
      <c r="C97" s="211" t="s">
        <v>6029</v>
      </c>
      <c r="D97" s="115">
        <v>1512061</v>
      </c>
      <c r="E97" s="116">
        <v>43687</v>
      </c>
      <c r="F97" s="117">
        <v>43690</v>
      </c>
      <c r="G97" s="118" t="s">
        <v>28</v>
      </c>
      <c r="H97" s="119">
        <v>10800</v>
      </c>
      <c r="I97" s="141"/>
      <c r="N97" s="139"/>
      <c r="O97" s="139"/>
    </row>
    <row r="98" s="1" customFormat="1" spans="1:15">
      <c r="A98" s="107" t="s">
        <v>26</v>
      </c>
      <c r="B98" s="217">
        <v>579573</v>
      </c>
      <c r="C98" s="217" t="s">
        <v>6030</v>
      </c>
      <c r="D98" s="218">
        <v>1511991</v>
      </c>
      <c r="E98" s="219">
        <v>43687</v>
      </c>
      <c r="F98" s="220">
        <v>43691</v>
      </c>
      <c r="G98" s="221" t="s">
        <v>28</v>
      </c>
      <c r="H98" s="222">
        <v>28800</v>
      </c>
      <c r="I98" s="232" t="s">
        <v>6031</v>
      </c>
      <c r="N98" s="139"/>
      <c r="O98" s="139"/>
    </row>
    <row r="99" s="1" customFormat="1" spans="1:15">
      <c r="A99" s="107" t="s">
        <v>26</v>
      </c>
      <c r="B99" s="217">
        <v>579571</v>
      </c>
      <c r="C99" s="217" t="s">
        <v>6032</v>
      </c>
      <c r="D99" s="218">
        <v>1512004</v>
      </c>
      <c r="E99" s="219">
        <v>43687</v>
      </c>
      <c r="F99" s="220">
        <v>43691</v>
      </c>
      <c r="G99" s="221" t="s">
        <v>28</v>
      </c>
      <c r="H99" s="222">
        <v>14400</v>
      </c>
      <c r="I99" s="232" t="s">
        <v>6033</v>
      </c>
      <c r="N99" s="139"/>
      <c r="O99" s="139"/>
    </row>
    <row r="100" s="1" customFormat="1" spans="1:15">
      <c r="A100" s="107" t="s">
        <v>26</v>
      </c>
      <c r="B100" s="217">
        <v>579572</v>
      </c>
      <c r="C100" s="217" t="s">
        <v>6034</v>
      </c>
      <c r="D100" s="218">
        <v>1511998</v>
      </c>
      <c r="E100" s="219">
        <v>43687</v>
      </c>
      <c r="F100" s="220">
        <v>43691</v>
      </c>
      <c r="G100" s="221" t="s">
        <v>28</v>
      </c>
      <c r="H100" s="222">
        <v>14400</v>
      </c>
      <c r="I100" s="232" t="s">
        <v>6035</v>
      </c>
      <c r="N100" s="139"/>
      <c r="O100" s="139"/>
    </row>
    <row r="101" s="1" customFormat="1" spans="1:9">
      <c r="A101" s="107" t="s">
        <v>26</v>
      </c>
      <c r="B101" s="223">
        <v>579311</v>
      </c>
      <c r="C101" s="224" t="s">
        <v>6036</v>
      </c>
      <c r="D101" s="225">
        <v>1565093</v>
      </c>
      <c r="E101" s="226">
        <v>43684</v>
      </c>
      <c r="F101" s="227">
        <v>43687</v>
      </c>
      <c r="G101" s="228" t="s">
        <v>28</v>
      </c>
      <c r="H101" s="229">
        <v>6800</v>
      </c>
      <c r="I101" s="232" t="s">
        <v>6037</v>
      </c>
    </row>
    <row r="102" s="1" customFormat="1" ht="12" customHeight="1" spans="1:15">
      <c r="A102" s="153" t="s">
        <v>6038</v>
      </c>
      <c r="B102" s="154"/>
      <c r="C102" s="155"/>
      <c r="D102" s="156"/>
      <c r="E102" s="157"/>
      <c r="F102" s="158"/>
      <c r="G102" s="159"/>
      <c r="H102" s="158"/>
      <c r="I102" s="141"/>
      <c r="N102" s="139"/>
      <c r="O102" s="139"/>
    </row>
    <row r="103" s="1" customFormat="1" ht="17.4" customHeight="1" spans="1:15">
      <c r="A103" s="160" t="s">
        <v>5950</v>
      </c>
      <c r="B103" s="86"/>
      <c r="C103" s="87"/>
      <c r="D103" s="81"/>
      <c r="E103" s="161"/>
      <c r="F103" s="83"/>
      <c r="G103" s="162" t="s">
        <v>80</v>
      </c>
      <c r="H103" s="163">
        <f>SUM(H23:H102)</f>
        <v>742600</v>
      </c>
      <c r="I103" s="233" t="s">
        <v>6039</v>
      </c>
      <c r="N103" s="139"/>
      <c r="O103" s="139"/>
    </row>
    <row r="104" s="97" customFormat="1" ht="17.4" customHeight="1" spans="1:15">
      <c r="A104" s="164" t="s">
        <v>6040</v>
      </c>
      <c r="B104" s="165"/>
      <c r="C104" s="165"/>
      <c r="D104" s="166"/>
      <c r="E104" s="167"/>
      <c r="F104" s="168"/>
      <c r="G104" s="169"/>
      <c r="H104" s="168"/>
      <c r="I104" s="188"/>
      <c r="N104" s="139"/>
      <c r="O104" s="139"/>
    </row>
    <row r="105" s="1" customFormat="1" ht="16.2" customHeight="1" spans="1:15">
      <c r="A105" s="171" t="s">
        <v>6041</v>
      </c>
      <c r="B105" s="172"/>
      <c r="C105" s="160"/>
      <c r="D105" s="160"/>
      <c r="E105" s="160"/>
      <c r="F105" s="173"/>
      <c r="G105" s="160"/>
      <c r="H105" s="160"/>
      <c r="I105" s="141"/>
      <c r="N105" s="139"/>
      <c r="O105" s="139"/>
    </row>
    <row r="106" ht="12" customHeight="1" spans="1:15">
      <c r="A106" s="174" t="s">
        <v>423</v>
      </c>
      <c r="B106" s="90"/>
      <c r="C106" s="175" t="s">
        <v>424</v>
      </c>
      <c r="D106" s="175" t="s">
        <v>424</v>
      </c>
      <c r="E106" s="175" t="s">
        <v>424</v>
      </c>
      <c r="F106" s="175" t="s">
        <v>424</v>
      </c>
      <c r="G106" s="175" t="s">
        <v>424</v>
      </c>
      <c r="H106" s="176" t="s">
        <v>5146</v>
      </c>
      <c r="N106" s="139"/>
      <c r="O106" s="139"/>
    </row>
    <row r="107" ht="12" customHeight="1" spans="1:15">
      <c r="A107" s="177" t="s">
        <v>5445</v>
      </c>
      <c r="B107" s="177"/>
      <c r="C107" s="178" t="s">
        <v>5446</v>
      </c>
      <c r="D107" s="179" t="s">
        <v>85</v>
      </c>
      <c r="E107" s="179" t="s">
        <v>86</v>
      </c>
      <c r="F107" s="179" t="s">
        <v>5447</v>
      </c>
      <c r="G107" s="179" t="s">
        <v>5448</v>
      </c>
      <c r="H107" s="180" t="s">
        <v>5147</v>
      </c>
      <c r="N107" s="139"/>
      <c r="O107" s="139"/>
    </row>
    <row r="108" ht="13.5" spans="1:15">
      <c r="A108" s="181">
        <f>H103+461700+(362100)-150300-381600</f>
        <v>1034500</v>
      </c>
      <c r="B108" s="93"/>
      <c r="C108" s="230">
        <f>381600</f>
        <v>381600</v>
      </c>
      <c r="D108" s="230">
        <f>150300</f>
        <v>150300</v>
      </c>
      <c r="E108" s="181">
        <v>0</v>
      </c>
      <c r="F108" s="181">
        <v>0</v>
      </c>
      <c r="G108" s="181">
        <v>0</v>
      </c>
      <c r="H108" s="182">
        <f>SUM(A108:G108)</f>
        <v>1566400</v>
      </c>
      <c r="N108" s="139"/>
      <c r="O108" s="139"/>
    </row>
    <row r="109" ht="13.5" spans="14:15">
      <c r="N109" s="139"/>
      <c r="O109" s="139"/>
    </row>
    <row r="110" ht="18" customHeight="1" spans="14:15">
      <c r="N110" s="139"/>
      <c r="O110" s="139"/>
    </row>
    <row r="111" spans="14:15">
      <c r="N111" s="139"/>
      <c r="O111" s="139"/>
    </row>
    <row r="112" spans="1:15">
      <c r="A112" s="96"/>
      <c r="B112" s="96"/>
      <c r="N112" s="139"/>
      <c r="O112" s="139"/>
    </row>
    <row r="113" ht="15.75" spans="1:15">
      <c r="A113" s="183" t="s">
        <v>1157</v>
      </c>
      <c r="N113" s="139"/>
      <c r="O113" s="139"/>
    </row>
    <row r="114" spans="3:15">
      <c r="C114" s="184"/>
      <c r="D114" s="184"/>
      <c r="N114" s="139"/>
      <c r="O114" s="139"/>
    </row>
    <row r="115" ht="15.75" spans="3:15">
      <c r="C115" s="185" t="s">
        <v>1158</v>
      </c>
      <c r="N115" s="139"/>
      <c r="O115" s="139"/>
    </row>
    <row r="116" spans="3:15">
      <c r="C116" s="186" t="s">
        <v>1207</v>
      </c>
      <c r="N116" s="139"/>
      <c r="O116" s="139"/>
    </row>
    <row r="117" spans="3:15">
      <c r="C117" s="187" t="s">
        <v>1160</v>
      </c>
      <c r="D117" s="172"/>
      <c r="N117" s="139"/>
      <c r="O117" s="139"/>
    </row>
    <row r="118" spans="14:15">
      <c r="N118" s="139"/>
      <c r="O118" s="139"/>
    </row>
    <row r="119" spans="14:15">
      <c r="N119" s="139"/>
      <c r="O119" s="139"/>
    </row>
    <row r="120" spans="1:15">
      <c r="A120" s="172"/>
      <c r="N120" s="139"/>
      <c r="O120" s="139"/>
    </row>
    <row r="121" spans="14:15">
      <c r="N121" s="139"/>
      <c r="O121" s="139"/>
    </row>
    <row r="122" spans="14:15">
      <c r="N122" s="139"/>
      <c r="O122" s="139"/>
    </row>
    <row r="123" spans="14:15">
      <c r="N123" s="139"/>
      <c r="O123" s="139"/>
    </row>
    <row r="124" spans="14:15">
      <c r="N124" s="139"/>
      <c r="O124" s="139"/>
    </row>
    <row r="125" spans="14:15">
      <c r="N125" s="139"/>
      <c r="O125" s="139"/>
    </row>
    <row r="126" spans="14:15">
      <c r="N126" s="139"/>
      <c r="O126" s="139"/>
    </row>
    <row r="127" spans="14:15">
      <c r="N127" s="139"/>
      <c r="O127" s="139"/>
    </row>
    <row r="128" spans="14:15">
      <c r="N128" s="139"/>
      <c r="O128" s="139"/>
    </row>
    <row r="129" spans="14:15">
      <c r="N129" s="139"/>
      <c r="O129" s="139"/>
    </row>
    <row r="130" spans="14:15">
      <c r="N130" s="139"/>
      <c r="O130" s="139"/>
    </row>
    <row r="131" spans="14:15">
      <c r="N131" s="139"/>
      <c r="O131" s="139"/>
    </row>
    <row r="132" spans="14:15">
      <c r="N132" s="139"/>
      <c r="O132" s="139"/>
    </row>
    <row r="133" spans="14:15">
      <c r="N133" s="139"/>
      <c r="O133" s="139"/>
    </row>
    <row r="134" spans="14:15">
      <c r="N134" s="139"/>
      <c r="O134" s="139"/>
    </row>
    <row r="135" spans="14:15">
      <c r="N135" s="139"/>
      <c r="O135" s="139"/>
    </row>
    <row r="136" spans="14:15">
      <c r="N136" s="139"/>
      <c r="O136" s="139"/>
    </row>
    <row r="137" spans="14:15">
      <c r="N137" s="139"/>
      <c r="O137" s="139"/>
    </row>
    <row r="138" spans="14:15">
      <c r="N138" s="139"/>
      <c r="O138" s="139"/>
    </row>
    <row r="139" spans="14:15">
      <c r="N139" s="139"/>
      <c r="O139" s="139"/>
    </row>
    <row r="140" spans="14:15">
      <c r="N140" s="139"/>
      <c r="O140" s="139"/>
    </row>
    <row r="141" spans="14:15">
      <c r="N141" s="139"/>
      <c r="O141" s="139"/>
    </row>
    <row r="142" spans="14:15">
      <c r="N142" s="139"/>
      <c r="O142" s="139"/>
    </row>
    <row r="143" spans="14:15">
      <c r="N143" s="139"/>
      <c r="O143" s="139"/>
    </row>
    <row r="144" spans="14:15">
      <c r="N144" s="139"/>
      <c r="O144" s="139"/>
    </row>
    <row r="145" spans="14:15">
      <c r="N145" s="139"/>
      <c r="O145" s="139"/>
    </row>
    <row r="146" spans="14:15">
      <c r="N146" s="139"/>
      <c r="O146" s="139"/>
    </row>
    <row r="147" spans="14:15">
      <c r="N147" s="139"/>
      <c r="O147" s="139"/>
    </row>
    <row r="148" spans="14:15">
      <c r="N148" s="139"/>
      <c r="O148" s="139"/>
    </row>
    <row r="149" spans="14:15">
      <c r="N149" s="139"/>
      <c r="O149" s="139"/>
    </row>
    <row r="150" spans="14:15">
      <c r="N150" s="139"/>
      <c r="O150" s="139"/>
    </row>
    <row r="151" spans="14:15">
      <c r="N151" s="139"/>
      <c r="O151" s="139"/>
    </row>
    <row r="152" spans="14:15">
      <c r="N152" s="139"/>
      <c r="O152" s="139"/>
    </row>
    <row r="153" spans="14:15">
      <c r="N153" s="139"/>
      <c r="O153" s="139"/>
    </row>
    <row r="154" spans="14:15">
      <c r="N154" s="139"/>
      <c r="O154" s="139"/>
    </row>
    <row r="155" spans="14:15">
      <c r="N155" s="139"/>
      <c r="O155" s="139"/>
    </row>
    <row r="156" spans="14:15">
      <c r="N156" s="139"/>
      <c r="O156" s="139"/>
    </row>
    <row r="157" spans="14:15">
      <c r="N157" s="139"/>
      <c r="O157" s="139"/>
    </row>
    <row r="158" spans="14:15">
      <c r="N158" s="139"/>
      <c r="O158" s="139"/>
    </row>
    <row r="159" spans="14:15">
      <c r="N159" s="139"/>
      <c r="O159" s="139"/>
    </row>
    <row r="160" spans="14:15">
      <c r="N160" s="139"/>
      <c r="O160" s="139"/>
    </row>
    <row r="161" spans="14:15">
      <c r="N161" s="139"/>
      <c r="O161" s="139"/>
    </row>
    <row r="162" spans="14:15">
      <c r="N162" s="139"/>
      <c r="O162" s="139"/>
    </row>
    <row r="163" spans="14:15">
      <c r="N163" s="139"/>
      <c r="O163" s="139"/>
    </row>
    <row r="164" spans="14:15">
      <c r="N164" s="139"/>
      <c r="O164" s="139"/>
    </row>
    <row r="165" spans="14:15">
      <c r="N165" s="139"/>
      <c r="O165" s="139"/>
    </row>
    <row r="166" spans="14:15">
      <c r="N166" s="139"/>
      <c r="O166" s="139"/>
    </row>
    <row r="167" spans="14:15">
      <c r="N167" s="139"/>
      <c r="O167" s="139"/>
    </row>
    <row r="168" spans="14:15">
      <c r="N168" s="139"/>
      <c r="O168" s="139"/>
    </row>
    <row r="169" spans="14:15">
      <c r="N169" s="139"/>
      <c r="O169" s="139"/>
    </row>
    <row r="170" spans="14:15">
      <c r="N170" s="139"/>
      <c r="O170" s="139"/>
    </row>
    <row r="171" spans="14:15">
      <c r="N171" s="139"/>
      <c r="O171" s="139"/>
    </row>
    <row r="172" spans="14:15">
      <c r="N172" s="139"/>
      <c r="O172" s="139"/>
    </row>
    <row r="173" spans="14:15">
      <c r="N173" s="139"/>
      <c r="O173" s="139"/>
    </row>
    <row r="174" spans="14:15">
      <c r="N174" s="139"/>
      <c r="O174" s="139"/>
    </row>
    <row r="175" spans="14:15">
      <c r="N175" s="139"/>
      <c r="O175" s="139"/>
    </row>
    <row r="176" spans="14:15">
      <c r="N176" s="139"/>
      <c r="O176" s="139"/>
    </row>
    <row r="177" spans="14:15">
      <c r="N177" s="139"/>
      <c r="O177" s="139"/>
    </row>
    <row r="178" spans="14:15">
      <c r="N178" s="139"/>
      <c r="O178" s="139"/>
    </row>
    <row r="179" spans="14:15">
      <c r="N179" s="139"/>
      <c r="O179" s="139"/>
    </row>
    <row r="180" spans="14:15">
      <c r="N180" s="139"/>
      <c r="O180" s="139"/>
    </row>
    <row r="181" spans="14:15">
      <c r="N181" s="139"/>
      <c r="O181" s="139"/>
    </row>
    <row r="182" spans="14:15">
      <c r="N182" s="139"/>
      <c r="O182" s="139"/>
    </row>
    <row r="183" spans="14:15">
      <c r="N183" s="139"/>
      <c r="O183" s="139"/>
    </row>
    <row r="184" spans="14:15">
      <c r="N184" s="139"/>
      <c r="O184" s="139"/>
    </row>
    <row r="185" spans="14:15">
      <c r="N185" s="139"/>
      <c r="O185" s="139"/>
    </row>
    <row r="186" spans="14:15">
      <c r="N186" s="139"/>
      <c r="O186" s="139"/>
    </row>
    <row r="187" spans="14:15">
      <c r="N187" s="139"/>
      <c r="O187" s="139"/>
    </row>
    <row r="188" spans="14:15">
      <c r="N188" s="139"/>
      <c r="O188" s="139"/>
    </row>
    <row r="189" spans="14:15">
      <c r="N189" s="139"/>
      <c r="O189" s="139"/>
    </row>
    <row r="190" spans="14:15">
      <c r="N190" s="139"/>
      <c r="O190" s="139"/>
    </row>
    <row r="191" spans="14:15">
      <c r="N191" s="139"/>
      <c r="O191" s="139"/>
    </row>
    <row r="192" spans="14:15">
      <c r="N192" s="139"/>
      <c r="O192" s="139"/>
    </row>
    <row r="193" spans="14:15">
      <c r="N193" s="139"/>
      <c r="O193" s="139"/>
    </row>
    <row r="194" spans="14:15">
      <c r="N194" s="139"/>
      <c r="O194" s="139"/>
    </row>
    <row r="195" spans="14:15">
      <c r="N195" s="139"/>
      <c r="O195" s="139"/>
    </row>
    <row r="196" spans="14:15">
      <c r="N196" s="139"/>
      <c r="O196" s="139"/>
    </row>
    <row r="197" spans="14:15">
      <c r="N197" s="139"/>
      <c r="O197" s="139"/>
    </row>
    <row r="198" spans="14:15">
      <c r="N198" s="139"/>
      <c r="O198" s="139"/>
    </row>
    <row r="199" spans="14:15">
      <c r="N199" s="139"/>
      <c r="O199" s="139"/>
    </row>
    <row r="200" spans="14:15">
      <c r="N200" s="139"/>
      <c r="O200" s="139"/>
    </row>
    <row r="201" spans="14:15">
      <c r="N201" s="139"/>
      <c r="O201" s="139"/>
    </row>
    <row r="202" spans="14:15">
      <c r="N202" s="139"/>
      <c r="O202" s="139"/>
    </row>
    <row r="203" spans="14:15">
      <c r="N203" s="139"/>
      <c r="O203" s="139"/>
    </row>
    <row r="204" spans="14:15">
      <c r="N204" s="139"/>
      <c r="O204" s="139"/>
    </row>
    <row r="205" spans="14:15">
      <c r="N205" s="139"/>
      <c r="O205" s="139"/>
    </row>
    <row r="206" spans="14:15">
      <c r="N206" s="139"/>
      <c r="O206" s="139"/>
    </row>
    <row r="207" spans="14:15">
      <c r="N207" s="139"/>
      <c r="O207" s="139"/>
    </row>
    <row r="208" spans="14:15">
      <c r="N208" s="139"/>
      <c r="O208" s="139"/>
    </row>
    <row r="209" spans="14:15">
      <c r="N209" s="139"/>
      <c r="O209" s="139"/>
    </row>
    <row r="210" spans="14:15">
      <c r="N210" s="139"/>
      <c r="O210" s="139"/>
    </row>
    <row r="211" spans="14:15">
      <c r="N211" s="139"/>
      <c r="O211" s="139"/>
    </row>
    <row r="212" spans="14:15">
      <c r="N212" s="139"/>
      <c r="O212" s="139"/>
    </row>
    <row r="213" spans="14:15">
      <c r="N213" s="139"/>
      <c r="O213" s="139"/>
    </row>
    <row r="214" spans="14:15">
      <c r="N214" s="139"/>
      <c r="O214" s="139"/>
    </row>
    <row r="215" spans="14:15">
      <c r="N215" s="139"/>
      <c r="O215" s="139"/>
    </row>
    <row r="216" spans="14:15">
      <c r="N216" s="139"/>
      <c r="O216" s="139"/>
    </row>
    <row r="217" spans="14:15">
      <c r="N217" s="139"/>
      <c r="O217" s="139"/>
    </row>
    <row r="218" spans="14:15">
      <c r="N218" s="139"/>
      <c r="O218" s="139"/>
    </row>
    <row r="219" spans="14:15">
      <c r="N219" s="139"/>
      <c r="O219" s="139"/>
    </row>
    <row r="220" spans="14:15">
      <c r="N220" s="139"/>
      <c r="O220" s="139"/>
    </row>
    <row r="221" spans="14:15">
      <c r="N221" s="139"/>
      <c r="O221" s="139"/>
    </row>
    <row r="222" spans="14:15">
      <c r="N222" s="139"/>
      <c r="O222" s="139"/>
    </row>
    <row r="223" spans="14:15">
      <c r="N223" s="139"/>
      <c r="O223" s="139"/>
    </row>
    <row r="224" spans="14:15">
      <c r="N224" s="139"/>
      <c r="O224" s="139"/>
    </row>
    <row r="225" spans="14:15">
      <c r="N225" s="139"/>
      <c r="O225" s="139"/>
    </row>
    <row r="226" spans="14:15">
      <c r="N226" s="139"/>
      <c r="O226" s="139"/>
    </row>
    <row r="227" spans="14:15">
      <c r="N227" s="139"/>
      <c r="O227" s="139"/>
    </row>
    <row r="228" spans="14:15">
      <c r="N228" s="139"/>
      <c r="O228" s="139"/>
    </row>
    <row r="229" spans="14:15">
      <c r="N229" s="139"/>
      <c r="O229" s="139"/>
    </row>
    <row r="230" spans="14:15">
      <c r="N230" s="139"/>
      <c r="O230" s="139"/>
    </row>
    <row r="231" spans="14:15">
      <c r="N231" s="139"/>
      <c r="O231" s="139"/>
    </row>
    <row r="232" spans="14:15">
      <c r="N232" s="139"/>
      <c r="O232" s="139"/>
    </row>
    <row r="233" spans="14:15">
      <c r="N233" s="139"/>
      <c r="O233" s="139"/>
    </row>
    <row r="234" spans="14:15">
      <c r="N234" s="139"/>
      <c r="O234" s="139"/>
    </row>
    <row r="235" spans="14:15">
      <c r="N235" s="139"/>
      <c r="O235" s="139"/>
    </row>
    <row r="236" spans="14:15">
      <c r="N236" s="139"/>
      <c r="O236" s="139"/>
    </row>
    <row r="237" spans="14:15">
      <c r="N237" s="139"/>
      <c r="O237" s="139"/>
    </row>
    <row r="238" spans="14:15">
      <c r="N238" s="139"/>
      <c r="O238" s="139"/>
    </row>
    <row r="239" spans="14:15">
      <c r="N239" s="139"/>
      <c r="O239" s="139"/>
    </row>
    <row r="240" spans="14:15">
      <c r="N240" s="139"/>
      <c r="O240" s="139"/>
    </row>
    <row r="241" spans="14:15">
      <c r="N241" s="139"/>
      <c r="O241" s="139"/>
    </row>
    <row r="242" spans="14:15">
      <c r="N242" s="139"/>
      <c r="O242" s="139"/>
    </row>
    <row r="243" spans="14:15">
      <c r="N243" s="139"/>
      <c r="O243" s="139"/>
    </row>
    <row r="244" spans="14:15">
      <c r="N244" s="139"/>
      <c r="O244" s="139"/>
    </row>
    <row r="245" spans="14:15">
      <c r="N245" s="139"/>
      <c r="O245" s="139"/>
    </row>
    <row r="246" spans="14:15">
      <c r="N246" s="139"/>
      <c r="O246" s="139"/>
    </row>
    <row r="247" spans="14:15">
      <c r="N247" s="139"/>
      <c r="O247" s="139"/>
    </row>
    <row r="248" spans="14:15">
      <c r="N248" s="139"/>
      <c r="O248" s="139"/>
    </row>
    <row r="249" spans="14:15">
      <c r="N249" s="139"/>
      <c r="O249" s="139"/>
    </row>
    <row r="250" spans="14:15">
      <c r="N250" s="139"/>
      <c r="O250" s="139"/>
    </row>
    <row r="251" spans="14:15">
      <c r="N251" s="139"/>
      <c r="O251" s="139"/>
    </row>
    <row r="252" spans="14:15">
      <c r="N252" s="139"/>
      <c r="O252" s="139"/>
    </row>
    <row r="253" spans="14:15">
      <c r="N253" s="139"/>
      <c r="O253" s="139"/>
    </row>
    <row r="254" spans="14:15">
      <c r="N254" s="139"/>
      <c r="O254" s="139"/>
    </row>
    <row r="255" spans="14:15">
      <c r="N255" s="139"/>
      <c r="O255" s="139"/>
    </row>
    <row r="256" spans="14:15">
      <c r="N256" s="139"/>
      <c r="O256" s="139"/>
    </row>
    <row r="257" spans="14:15">
      <c r="N257" s="139"/>
      <c r="O257" s="139"/>
    </row>
    <row r="258" spans="14:15">
      <c r="N258" s="139"/>
      <c r="O258" s="139"/>
    </row>
    <row r="259" spans="14:15">
      <c r="N259" s="139"/>
      <c r="O259" s="139"/>
    </row>
    <row r="260" spans="14:15">
      <c r="N260" s="139"/>
      <c r="O260" s="139"/>
    </row>
    <row r="261" spans="14:15">
      <c r="N261" s="139"/>
      <c r="O261" s="139"/>
    </row>
    <row r="262" spans="14:15">
      <c r="N262" s="139"/>
      <c r="O262" s="139"/>
    </row>
    <row r="263" spans="14:15">
      <c r="N263" s="139"/>
      <c r="O263" s="139"/>
    </row>
    <row r="264" spans="14:15">
      <c r="N264" s="139"/>
      <c r="O264" s="139"/>
    </row>
    <row r="265" spans="14:15">
      <c r="N265" s="139"/>
      <c r="O265" s="139"/>
    </row>
    <row r="266" spans="14:15">
      <c r="N266" s="139"/>
      <c r="O266" s="139"/>
    </row>
    <row r="267" spans="14:15">
      <c r="N267" s="139"/>
      <c r="O267" s="139"/>
    </row>
    <row r="268" spans="14:15">
      <c r="N268" s="139"/>
      <c r="O268" s="139"/>
    </row>
    <row r="269" spans="14:15">
      <c r="N269" s="139"/>
      <c r="O269" s="139"/>
    </row>
    <row r="270" spans="14:15">
      <c r="N270" s="139"/>
      <c r="O270" s="139"/>
    </row>
    <row r="271" spans="14:15">
      <c r="N271" s="139"/>
      <c r="O271" s="139"/>
    </row>
    <row r="272" spans="14:15">
      <c r="N272" s="139"/>
      <c r="O272" s="139"/>
    </row>
    <row r="273" spans="14:15">
      <c r="N273" s="139"/>
      <c r="O273" s="139"/>
    </row>
    <row r="274" spans="14:15">
      <c r="N274" s="139"/>
      <c r="O274" s="139"/>
    </row>
    <row r="275" spans="14:15">
      <c r="N275" s="139"/>
      <c r="O275" s="139"/>
    </row>
    <row r="276" spans="14:15">
      <c r="N276" s="139"/>
      <c r="O276" s="139"/>
    </row>
    <row r="277" spans="14:15">
      <c r="N277" s="139"/>
      <c r="O277" s="139"/>
    </row>
    <row r="278" spans="14:15">
      <c r="N278" s="139"/>
      <c r="O278" s="139"/>
    </row>
    <row r="279" spans="14:15">
      <c r="N279" s="139"/>
      <c r="O279" s="139"/>
    </row>
    <row r="280" spans="14:15">
      <c r="N280" s="139"/>
      <c r="O280" s="139"/>
    </row>
    <row r="281" spans="14:15">
      <c r="N281" s="139"/>
      <c r="O281" s="139"/>
    </row>
    <row r="282" spans="14:15">
      <c r="N282" s="139"/>
      <c r="O282" s="139"/>
    </row>
    <row r="283" spans="14:15">
      <c r="N283" s="139"/>
      <c r="O283" s="139"/>
    </row>
    <row r="284" spans="14:15">
      <c r="N284" s="139"/>
      <c r="O284" s="139"/>
    </row>
    <row r="285" spans="14:15">
      <c r="N285" s="139"/>
      <c r="O285" s="139"/>
    </row>
    <row r="286" spans="14:15">
      <c r="N286" s="139"/>
      <c r="O286" s="139"/>
    </row>
  </sheetData>
  <mergeCells count="1">
    <mergeCell ref="G7:H7"/>
  </mergeCells>
  <hyperlinks>
    <hyperlink ref="C15" r:id="rId4" display="pongsura.pattaramahasaed@ihg.com"/>
    <hyperlink ref="C116" r:id="rId5" display="E: pongsura.pattaramahasaed@ihg.com"/>
    <hyperlink ref="C117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5"/>
  <sheetViews>
    <sheetView topLeftCell="A166" workbookViewId="0">
      <selection activeCell="B166" sqref="B$1:B$1048576"/>
    </sheetView>
  </sheetViews>
  <sheetFormatPr defaultColWidth="9.14285714285714" defaultRowHeight="13.5"/>
  <cols>
    <col min="1" max="1" width="10.2857142857143" style="189"/>
    <col min="2" max="2" width="27.4285714285714" style="189" customWidth="1"/>
    <col min="3" max="3" width="23.4952380952381" style="189" customWidth="1"/>
    <col min="4" max="4" width="13.0761904761905" style="189" customWidth="1"/>
    <col min="5" max="5" width="22.4285714285714" style="189" customWidth="1"/>
    <col min="6" max="6" width="15" style="189" customWidth="1"/>
    <col min="7" max="7" width="22.8571428571429" style="189" customWidth="1"/>
    <col min="8" max="10" width="10.2857142857143" style="189"/>
  </cols>
  <sheetData>
    <row r="1" spans="1:9">
      <c r="A1" s="190" t="s">
        <v>6042</v>
      </c>
      <c r="B1" s="190"/>
      <c r="C1" s="190"/>
      <c r="D1" s="190"/>
      <c r="E1" s="190"/>
      <c r="F1" s="190"/>
      <c r="G1" s="190"/>
      <c r="H1" s="190"/>
      <c r="I1" s="190"/>
    </row>
    <row r="2" spans="1:1">
      <c r="A2" s="189" t="s">
        <v>6043</v>
      </c>
    </row>
    <row r="3" spans="1:7">
      <c r="A3" s="191" t="s">
        <v>6044</v>
      </c>
      <c r="B3" s="191"/>
      <c r="C3" s="191"/>
      <c r="D3" s="191"/>
      <c r="E3" s="191"/>
      <c r="F3" s="191"/>
      <c r="G3" s="191"/>
    </row>
    <row r="5" spans="1:7">
      <c r="A5" s="192" t="s">
        <v>6045</v>
      </c>
      <c r="B5" s="192" t="s">
        <v>6046</v>
      </c>
      <c r="C5" s="192" t="s">
        <v>6047</v>
      </c>
      <c r="D5" s="192" t="s">
        <v>6048</v>
      </c>
      <c r="E5" s="192" t="s">
        <v>6049</v>
      </c>
      <c r="F5" s="192" t="s">
        <v>6050</v>
      </c>
      <c r="G5" s="192" t="s">
        <v>6051</v>
      </c>
    </row>
    <row r="6" spans="1:7">
      <c r="A6" s="189">
        <v>2671863</v>
      </c>
      <c r="B6" s="189">
        <v>1525624</v>
      </c>
      <c r="C6" s="189" t="s">
        <v>6052</v>
      </c>
      <c r="D6" s="189" t="s">
        <v>6053</v>
      </c>
      <c r="E6" s="193" t="s">
        <v>6054</v>
      </c>
      <c r="F6" s="189">
        <v>2</v>
      </c>
      <c r="G6" s="194">
        <v>6000</v>
      </c>
    </row>
    <row r="7" spans="1:7">
      <c r="A7" s="189">
        <v>2671862</v>
      </c>
      <c r="B7" s="189">
        <v>1525624</v>
      </c>
      <c r="C7" s="189" t="s">
        <v>6055</v>
      </c>
      <c r="D7" s="189" t="s">
        <v>6056</v>
      </c>
      <c r="E7" s="193" t="s">
        <v>6054</v>
      </c>
      <c r="F7" s="189">
        <v>2</v>
      </c>
      <c r="G7" s="194">
        <v>6000</v>
      </c>
    </row>
    <row r="8" spans="1:7">
      <c r="A8" s="189">
        <v>2671881</v>
      </c>
      <c r="B8" s="189">
        <v>1525657</v>
      </c>
      <c r="C8" s="189" t="s">
        <v>6057</v>
      </c>
      <c r="D8" s="189" t="s">
        <v>6053</v>
      </c>
      <c r="E8" s="195" t="s">
        <v>6058</v>
      </c>
      <c r="F8" s="189">
        <v>1</v>
      </c>
      <c r="G8" s="194">
        <v>3000</v>
      </c>
    </row>
    <row r="9" spans="1:7">
      <c r="A9" s="189">
        <v>2670331</v>
      </c>
      <c r="B9" s="189">
        <v>1519374</v>
      </c>
      <c r="C9" s="189" t="s">
        <v>6059</v>
      </c>
      <c r="D9" s="189" t="s">
        <v>6053</v>
      </c>
      <c r="E9" s="195" t="s">
        <v>6060</v>
      </c>
      <c r="F9" s="189">
        <v>2</v>
      </c>
      <c r="G9" s="196">
        <v>6400</v>
      </c>
    </row>
    <row r="10" spans="1:7">
      <c r="A10" s="189">
        <v>2675272</v>
      </c>
      <c r="B10" s="189">
        <v>1524456</v>
      </c>
      <c r="C10" s="189" t="s">
        <v>6061</v>
      </c>
      <c r="D10" s="189" t="s">
        <v>6053</v>
      </c>
      <c r="E10" s="195" t="s">
        <v>6060</v>
      </c>
      <c r="F10" s="189">
        <v>2</v>
      </c>
      <c r="G10" s="196">
        <v>6400</v>
      </c>
    </row>
    <row r="11" spans="1:7">
      <c r="A11" s="189">
        <v>2669171</v>
      </c>
      <c r="B11" s="189">
        <v>1513232</v>
      </c>
      <c r="C11" s="189" t="s">
        <v>5926</v>
      </c>
      <c r="D11" s="189" t="s">
        <v>6056</v>
      </c>
      <c r="E11" s="195" t="s">
        <v>6062</v>
      </c>
      <c r="F11" s="189">
        <v>1</v>
      </c>
      <c r="G11" s="196">
        <v>3200</v>
      </c>
    </row>
    <row r="12" spans="1:7">
      <c r="A12" s="189">
        <v>2670336</v>
      </c>
      <c r="B12" s="189">
        <v>1519382</v>
      </c>
      <c r="C12" s="189" t="s">
        <v>915</v>
      </c>
      <c r="D12" s="189" t="s">
        <v>6053</v>
      </c>
      <c r="E12" s="195" t="s">
        <v>6063</v>
      </c>
      <c r="F12" s="189">
        <v>2</v>
      </c>
      <c r="G12" s="197">
        <v>6400</v>
      </c>
    </row>
    <row r="13" spans="1:7">
      <c r="A13" s="189">
        <v>2670341</v>
      </c>
      <c r="B13" s="189">
        <v>1519387</v>
      </c>
      <c r="C13" s="189" t="s">
        <v>6064</v>
      </c>
      <c r="D13" s="189" t="s">
        <v>6053</v>
      </c>
      <c r="E13" s="195" t="s">
        <v>6060</v>
      </c>
      <c r="F13" s="189">
        <v>2</v>
      </c>
      <c r="G13" s="197">
        <v>6400</v>
      </c>
    </row>
    <row r="14" spans="1:7">
      <c r="A14" s="189">
        <v>2673484</v>
      </c>
      <c r="B14" s="189">
        <v>1532961</v>
      </c>
      <c r="C14" s="189" t="s">
        <v>6065</v>
      </c>
      <c r="D14" s="189" t="s">
        <v>6056</v>
      </c>
      <c r="E14" s="195" t="s">
        <v>6066</v>
      </c>
      <c r="F14" s="189">
        <v>3</v>
      </c>
      <c r="G14" s="197">
        <v>9600</v>
      </c>
    </row>
    <row r="15" spans="1:7">
      <c r="A15" s="189">
        <v>2663568</v>
      </c>
      <c r="B15" s="189">
        <v>1492427</v>
      </c>
      <c r="C15" s="189" t="s">
        <v>6067</v>
      </c>
      <c r="D15" s="189" t="s">
        <v>6056</v>
      </c>
      <c r="E15" s="195" t="s">
        <v>6068</v>
      </c>
      <c r="F15" s="189">
        <v>5</v>
      </c>
      <c r="G15" s="197">
        <v>16000</v>
      </c>
    </row>
    <row r="16" spans="1:7">
      <c r="A16" s="189">
        <v>2675110</v>
      </c>
      <c r="B16" s="189">
        <v>1525624</v>
      </c>
      <c r="C16" s="189" t="s">
        <v>6069</v>
      </c>
      <c r="D16" s="189" t="s">
        <v>6053</v>
      </c>
      <c r="E16" s="195" t="s">
        <v>6062</v>
      </c>
      <c r="F16" s="189">
        <v>1</v>
      </c>
      <c r="G16" s="197">
        <v>3200</v>
      </c>
    </row>
    <row r="17" spans="1:7">
      <c r="A17" s="189">
        <v>2675113</v>
      </c>
      <c r="B17" s="189">
        <v>1525624</v>
      </c>
      <c r="C17" s="189" t="s">
        <v>6070</v>
      </c>
      <c r="D17" s="189" t="s">
        <v>6053</v>
      </c>
      <c r="E17" s="195" t="s">
        <v>6062</v>
      </c>
      <c r="F17" s="189">
        <v>1</v>
      </c>
      <c r="G17" s="197">
        <v>3200</v>
      </c>
    </row>
    <row r="18" spans="1:7">
      <c r="A18" s="189">
        <v>2669174</v>
      </c>
      <c r="B18" s="189">
        <v>1513232</v>
      </c>
      <c r="C18" s="189" t="s">
        <v>5928</v>
      </c>
      <c r="D18" s="189" t="s">
        <v>6053</v>
      </c>
      <c r="E18" s="195" t="s">
        <v>6062</v>
      </c>
      <c r="F18" s="189">
        <v>1</v>
      </c>
      <c r="G18" s="197">
        <v>3200</v>
      </c>
    </row>
    <row r="19" spans="1:7">
      <c r="A19" s="189">
        <v>2673747</v>
      </c>
      <c r="B19" s="189">
        <v>1534566</v>
      </c>
      <c r="C19" s="189" t="s">
        <v>6071</v>
      </c>
      <c r="D19" s="189" t="s">
        <v>6056</v>
      </c>
      <c r="E19" s="195" t="s">
        <v>6066</v>
      </c>
      <c r="F19" s="189">
        <v>3</v>
      </c>
      <c r="G19" s="197">
        <v>9600</v>
      </c>
    </row>
    <row r="20" spans="1:7">
      <c r="A20" s="189">
        <v>2675116</v>
      </c>
      <c r="B20" s="189">
        <v>1525657</v>
      </c>
      <c r="C20" s="189" t="s">
        <v>4313</v>
      </c>
      <c r="D20" s="189" t="s">
        <v>6053</v>
      </c>
      <c r="E20" s="195" t="s">
        <v>6060</v>
      </c>
      <c r="F20" s="189">
        <v>2</v>
      </c>
      <c r="G20" s="197">
        <v>6400</v>
      </c>
    </row>
    <row r="21" spans="1:7">
      <c r="A21" s="189">
        <v>2672080</v>
      </c>
      <c r="B21" s="189">
        <v>1524456</v>
      </c>
      <c r="C21" s="189" t="s">
        <v>6072</v>
      </c>
      <c r="D21" s="189" t="s">
        <v>6056</v>
      </c>
      <c r="E21" s="195" t="s">
        <v>6060</v>
      </c>
      <c r="F21" s="189">
        <v>2</v>
      </c>
      <c r="G21" s="197">
        <v>6400</v>
      </c>
    </row>
    <row r="22" spans="1:7">
      <c r="A22" s="189">
        <v>2669173</v>
      </c>
      <c r="B22" s="189">
        <v>1513232</v>
      </c>
      <c r="C22" s="189" t="s">
        <v>6073</v>
      </c>
      <c r="D22" s="189" t="s">
        <v>6056</v>
      </c>
      <c r="E22" s="195" t="s">
        <v>6062</v>
      </c>
      <c r="F22" s="189">
        <v>1</v>
      </c>
      <c r="G22" s="197">
        <v>3200</v>
      </c>
    </row>
    <row r="23" spans="1:7">
      <c r="A23" s="189">
        <v>2669172</v>
      </c>
      <c r="B23" s="189">
        <v>1513232</v>
      </c>
      <c r="C23" s="189" t="s">
        <v>6074</v>
      </c>
      <c r="D23" s="189" t="s">
        <v>6056</v>
      </c>
      <c r="E23" s="195" t="s">
        <v>6062</v>
      </c>
      <c r="F23" s="189">
        <v>1</v>
      </c>
      <c r="G23" s="197">
        <v>3200</v>
      </c>
    </row>
    <row r="24" spans="1:7">
      <c r="A24" s="189">
        <v>2669157</v>
      </c>
      <c r="B24" s="189">
        <v>1511484</v>
      </c>
      <c r="C24" s="189" t="s">
        <v>5025</v>
      </c>
      <c r="D24" s="189" t="s">
        <v>6053</v>
      </c>
      <c r="E24" s="195" t="s">
        <v>6075</v>
      </c>
      <c r="F24" s="189">
        <v>3</v>
      </c>
      <c r="G24" s="196">
        <v>9600</v>
      </c>
    </row>
    <row r="25" spans="1:7">
      <c r="A25" s="189">
        <v>2672836</v>
      </c>
      <c r="B25" s="189">
        <v>1529166</v>
      </c>
      <c r="C25" s="189" t="s">
        <v>6076</v>
      </c>
      <c r="D25" s="189" t="s">
        <v>6053</v>
      </c>
      <c r="E25" s="195" t="s">
        <v>6077</v>
      </c>
      <c r="F25" s="189">
        <v>2</v>
      </c>
      <c r="G25" s="196">
        <v>6400</v>
      </c>
    </row>
    <row r="26" spans="1:7">
      <c r="A26" s="189">
        <v>2669881</v>
      </c>
      <c r="B26" s="189">
        <v>1511492</v>
      </c>
      <c r="C26" s="189" t="s">
        <v>6078</v>
      </c>
      <c r="D26" s="189" t="s">
        <v>6056</v>
      </c>
      <c r="E26" s="195" t="s">
        <v>6075</v>
      </c>
      <c r="F26" s="189">
        <v>3</v>
      </c>
      <c r="G26" s="196">
        <v>9600</v>
      </c>
    </row>
    <row r="27" spans="1:7">
      <c r="A27" s="189">
        <v>2672962</v>
      </c>
      <c r="B27" s="189">
        <v>1529166</v>
      </c>
      <c r="C27" s="189" t="s">
        <v>6079</v>
      </c>
      <c r="D27" s="189" t="s">
        <v>6053</v>
      </c>
      <c r="E27" s="195" t="s">
        <v>6077</v>
      </c>
      <c r="F27" s="189">
        <v>2</v>
      </c>
      <c r="G27" s="196">
        <v>6400</v>
      </c>
    </row>
    <row r="28" spans="1:7">
      <c r="A28" s="189">
        <v>2672964</v>
      </c>
      <c r="B28" s="189">
        <v>1529166</v>
      </c>
      <c r="C28" s="189" t="s">
        <v>6080</v>
      </c>
      <c r="D28" s="189" t="s">
        <v>6053</v>
      </c>
      <c r="E28" s="195" t="s">
        <v>6077</v>
      </c>
      <c r="F28" s="189">
        <v>2</v>
      </c>
      <c r="G28" s="196">
        <v>6400</v>
      </c>
    </row>
    <row r="29" spans="1:7">
      <c r="A29" s="189">
        <v>2674826</v>
      </c>
      <c r="B29" s="189">
        <v>1539095</v>
      </c>
      <c r="C29" s="189" t="s">
        <v>6081</v>
      </c>
      <c r="D29" s="189" t="s">
        <v>6056</v>
      </c>
      <c r="E29" s="198" t="s">
        <v>6082</v>
      </c>
      <c r="F29" s="189">
        <v>2</v>
      </c>
      <c r="G29" s="196">
        <v>6400</v>
      </c>
    </row>
    <row r="30" spans="1:7">
      <c r="A30" s="189">
        <v>2674827</v>
      </c>
      <c r="B30" s="189">
        <v>1539095</v>
      </c>
      <c r="C30" s="189" t="s">
        <v>1055</v>
      </c>
      <c r="D30" s="189" t="s">
        <v>6053</v>
      </c>
      <c r="E30" s="198" t="s">
        <v>6082</v>
      </c>
      <c r="F30" s="189">
        <v>2</v>
      </c>
      <c r="G30" s="196">
        <v>6400</v>
      </c>
    </row>
    <row r="31" spans="1:7">
      <c r="A31" s="189">
        <v>2670343</v>
      </c>
      <c r="B31" s="189">
        <v>1513623</v>
      </c>
      <c r="C31" s="189" t="s">
        <v>6083</v>
      </c>
      <c r="D31" s="189" t="s">
        <v>6056</v>
      </c>
      <c r="E31" s="198" t="s">
        <v>6084</v>
      </c>
      <c r="F31" s="189">
        <v>1</v>
      </c>
      <c r="G31" s="196">
        <v>3200</v>
      </c>
    </row>
    <row r="32" spans="1:7">
      <c r="A32" s="189">
        <v>2670345</v>
      </c>
      <c r="B32" s="189">
        <v>1513626</v>
      </c>
      <c r="C32" s="189" t="s">
        <v>6085</v>
      </c>
      <c r="D32" s="189" t="s">
        <v>6053</v>
      </c>
      <c r="E32" s="198" t="s">
        <v>6084</v>
      </c>
      <c r="F32" s="189">
        <v>1</v>
      </c>
      <c r="G32" s="196">
        <v>3200</v>
      </c>
    </row>
    <row r="33" spans="1:7">
      <c r="A33" s="189">
        <v>2676105</v>
      </c>
      <c r="B33" s="189">
        <v>1544212</v>
      </c>
      <c r="C33" s="189" t="s">
        <v>6086</v>
      </c>
      <c r="D33" s="189" t="s">
        <v>6056</v>
      </c>
      <c r="E33" s="198" t="s">
        <v>6084</v>
      </c>
      <c r="F33" s="189">
        <v>1</v>
      </c>
      <c r="G33" s="196">
        <v>3200</v>
      </c>
    </row>
    <row r="34" spans="1:7">
      <c r="A34" s="189">
        <v>2672256</v>
      </c>
      <c r="B34" s="189">
        <v>1526985</v>
      </c>
      <c r="C34" s="189" t="s">
        <v>6087</v>
      </c>
      <c r="D34" s="189" t="s">
        <v>6053</v>
      </c>
      <c r="E34" s="195" t="s">
        <v>6088</v>
      </c>
      <c r="F34" s="189">
        <v>3</v>
      </c>
      <c r="G34" s="196">
        <v>9600</v>
      </c>
    </row>
    <row r="35" spans="1:7">
      <c r="A35" s="189">
        <v>2674068</v>
      </c>
      <c r="B35" s="189">
        <v>1535526</v>
      </c>
      <c r="C35" s="189" t="s">
        <v>6089</v>
      </c>
      <c r="D35" s="189" t="s">
        <v>6056</v>
      </c>
      <c r="E35" s="195" t="s">
        <v>6088</v>
      </c>
      <c r="F35" s="189">
        <v>3</v>
      </c>
      <c r="G35" s="196">
        <v>9600</v>
      </c>
    </row>
    <row r="36" spans="1:7">
      <c r="A36" s="189">
        <v>2675883</v>
      </c>
      <c r="B36" s="189">
        <v>1543242</v>
      </c>
      <c r="C36" s="189" t="s">
        <v>6090</v>
      </c>
      <c r="D36" s="189" t="s">
        <v>6056</v>
      </c>
      <c r="E36" s="195" t="s">
        <v>6091</v>
      </c>
      <c r="F36" s="189">
        <v>1</v>
      </c>
      <c r="G36" s="196">
        <v>3200</v>
      </c>
    </row>
    <row r="37" spans="1:7">
      <c r="A37" s="189">
        <v>2672764</v>
      </c>
      <c r="B37" s="189">
        <v>1526555</v>
      </c>
      <c r="C37" s="189" t="s">
        <v>6092</v>
      </c>
      <c r="D37" s="189" t="s">
        <v>6056</v>
      </c>
      <c r="E37" s="195" t="s">
        <v>6088</v>
      </c>
      <c r="F37" s="189">
        <v>3</v>
      </c>
      <c r="G37" s="196">
        <v>9600</v>
      </c>
    </row>
    <row r="38" spans="1:7">
      <c r="A38" s="189">
        <v>2669163</v>
      </c>
      <c r="B38" s="189">
        <v>1510986</v>
      </c>
      <c r="C38" s="189" t="s">
        <v>6093</v>
      </c>
      <c r="D38" s="189" t="s">
        <v>6056</v>
      </c>
      <c r="E38" s="195" t="s">
        <v>6094</v>
      </c>
      <c r="F38" s="189">
        <v>2</v>
      </c>
      <c r="G38" s="196">
        <v>6400</v>
      </c>
    </row>
    <row r="39" spans="1:7">
      <c r="A39" s="189">
        <v>2669164</v>
      </c>
      <c r="B39" s="189">
        <v>1510986</v>
      </c>
      <c r="C39" s="189" t="s">
        <v>6095</v>
      </c>
      <c r="D39" s="189" t="s">
        <v>6056</v>
      </c>
      <c r="E39" s="195" t="s">
        <v>6094</v>
      </c>
      <c r="F39" s="189">
        <v>2</v>
      </c>
      <c r="G39" s="196">
        <v>6400</v>
      </c>
    </row>
    <row r="40" spans="1:7">
      <c r="A40" s="189">
        <v>2669146</v>
      </c>
      <c r="B40" s="189">
        <v>1510990</v>
      </c>
      <c r="C40" s="189" t="s">
        <v>6096</v>
      </c>
      <c r="D40" s="189" t="s">
        <v>6053</v>
      </c>
      <c r="E40" s="195" t="s">
        <v>6094</v>
      </c>
      <c r="F40" s="189">
        <v>2</v>
      </c>
      <c r="G40" s="196">
        <v>6400</v>
      </c>
    </row>
    <row r="41" spans="1:7">
      <c r="A41" s="189">
        <v>2661512</v>
      </c>
      <c r="B41" s="189">
        <v>1484041</v>
      </c>
      <c r="C41" s="189" t="s">
        <v>6097</v>
      </c>
      <c r="D41" s="189" t="s">
        <v>6053</v>
      </c>
      <c r="E41" s="195" t="s">
        <v>6098</v>
      </c>
      <c r="F41" s="189">
        <v>4</v>
      </c>
      <c r="G41" s="196">
        <v>12800</v>
      </c>
    </row>
    <row r="42" spans="1:7">
      <c r="A42" s="189">
        <v>2671637</v>
      </c>
      <c r="B42" s="189">
        <v>1516828</v>
      </c>
      <c r="C42" s="189" t="s">
        <v>6099</v>
      </c>
      <c r="D42" s="189" t="s">
        <v>6053</v>
      </c>
      <c r="E42" s="195" t="s">
        <v>6100</v>
      </c>
      <c r="F42" s="189">
        <v>2</v>
      </c>
      <c r="G42" s="196">
        <v>6400</v>
      </c>
    </row>
    <row r="43" spans="1:7">
      <c r="A43" s="189">
        <v>2661513</v>
      </c>
      <c r="B43" s="189">
        <v>1484041</v>
      </c>
      <c r="C43" s="189" t="s">
        <v>6101</v>
      </c>
      <c r="D43" s="189" t="s">
        <v>6053</v>
      </c>
      <c r="E43" s="195" t="s">
        <v>6098</v>
      </c>
      <c r="F43" s="189">
        <v>4</v>
      </c>
      <c r="G43" s="196">
        <v>12800</v>
      </c>
    </row>
    <row r="44" spans="1:7">
      <c r="A44" s="189">
        <v>2669869</v>
      </c>
      <c r="B44" s="189">
        <v>1516789</v>
      </c>
      <c r="C44" s="189" t="s">
        <v>6102</v>
      </c>
      <c r="D44" s="189" t="s">
        <v>6056</v>
      </c>
      <c r="E44" s="195" t="s">
        <v>6100</v>
      </c>
      <c r="F44" s="189">
        <v>2</v>
      </c>
      <c r="G44" s="196">
        <v>6400</v>
      </c>
    </row>
    <row r="45" spans="1:7">
      <c r="A45" s="189">
        <v>2669879</v>
      </c>
      <c r="B45" s="189">
        <v>1516706</v>
      </c>
      <c r="C45" s="189" t="s">
        <v>6103</v>
      </c>
      <c r="D45" s="189" t="s">
        <v>6056</v>
      </c>
      <c r="E45" s="195" t="s">
        <v>6100</v>
      </c>
      <c r="F45" s="189">
        <v>2</v>
      </c>
      <c r="G45" s="196">
        <v>6400</v>
      </c>
    </row>
    <row r="46" spans="1:7">
      <c r="A46" s="189">
        <v>2673355</v>
      </c>
      <c r="B46" s="189">
        <v>1532686</v>
      </c>
      <c r="C46" s="189" t="s">
        <v>6104</v>
      </c>
      <c r="D46" s="189" t="s">
        <v>6053</v>
      </c>
      <c r="E46" s="195" t="s">
        <v>6098</v>
      </c>
      <c r="F46" s="189">
        <v>4</v>
      </c>
      <c r="G46" s="196">
        <v>12800</v>
      </c>
    </row>
    <row r="47" spans="1:7">
      <c r="A47" s="189">
        <v>2673512</v>
      </c>
      <c r="B47" s="189">
        <v>1531814</v>
      </c>
      <c r="C47" s="189" t="s">
        <v>6105</v>
      </c>
      <c r="D47" s="189" t="s">
        <v>6056</v>
      </c>
      <c r="E47" s="195" t="s">
        <v>6106</v>
      </c>
      <c r="F47" s="189">
        <v>3</v>
      </c>
      <c r="G47" s="196">
        <v>9600</v>
      </c>
    </row>
    <row r="48" spans="1:7">
      <c r="A48" s="189">
        <v>2673356</v>
      </c>
      <c r="B48" s="189">
        <v>1532686</v>
      </c>
      <c r="C48" s="189" t="s">
        <v>6107</v>
      </c>
      <c r="D48" s="189" t="s">
        <v>6053</v>
      </c>
      <c r="E48" s="195" t="s">
        <v>6098</v>
      </c>
      <c r="F48" s="189">
        <v>4</v>
      </c>
      <c r="G48" s="196">
        <v>12800</v>
      </c>
    </row>
    <row r="49" spans="1:7">
      <c r="A49" s="189">
        <v>2673373</v>
      </c>
      <c r="B49" s="189">
        <v>1532793</v>
      </c>
      <c r="C49" s="189" t="s">
        <v>6108</v>
      </c>
      <c r="D49" s="195" t="s">
        <v>6056</v>
      </c>
      <c r="E49" s="195" t="s">
        <v>6109</v>
      </c>
      <c r="F49" s="189">
        <v>2</v>
      </c>
      <c r="G49" s="196">
        <v>6400</v>
      </c>
    </row>
    <row r="50" spans="1:7">
      <c r="A50" s="189">
        <v>2673363</v>
      </c>
      <c r="B50" s="189">
        <v>1532794</v>
      </c>
      <c r="C50" s="189" t="s">
        <v>6110</v>
      </c>
      <c r="D50" s="195" t="s">
        <v>6056</v>
      </c>
      <c r="E50" s="195" t="s">
        <v>6111</v>
      </c>
      <c r="F50" s="189">
        <v>3</v>
      </c>
      <c r="G50" s="196">
        <v>9600</v>
      </c>
    </row>
    <row r="51" spans="1:7">
      <c r="A51" s="189">
        <v>2673364</v>
      </c>
      <c r="B51" s="189">
        <v>1532794</v>
      </c>
      <c r="C51" s="189" t="s">
        <v>6112</v>
      </c>
      <c r="D51" s="195" t="s">
        <v>6056</v>
      </c>
      <c r="E51" s="195" t="s">
        <v>6111</v>
      </c>
      <c r="F51" s="189">
        <v>3</v>
      </c>
      <c r="G51" s="196">
        <v>9600</v>
      </c>
    </row>
    <row r="52" spans="1:7">
      <c r="A52" s="189">
        <v>2673372</v>
      </c>
      <c r="B52" s="189">
        <v>1532793</v>
      </c>
      <c r="C52" s="189" t="s">
        <v>6113</v>
      </c>
      <c r="D52" s="195" t="s">
        <v>6056</v>
      </c>
      <c r="E52" s="195" t="s">
        <v>6109</v>
      </c>
      <c r="F52" s="189">
        <v>2</v>
      </c>
      <c r="G52" s="196">
        <v>6400</v>
      </c>
    </row>
    <row r="53" spans="1:7">
      <c r="A53" s="189">
        <v>2674231</v>
      </c>
      <c r="B53" s="189">
        <v>1536270</v>
      </c>
      <c r="C53" s="189" t="s">
        <v>6114</v>
      </c>
      <c r="D53" s="195" t="s">
        <v>6056</v>
      </c>
      <c r="E53" s="195" t="s">
        <v>6115</v>
      </c>
      <c r="F53" s="189">
        <v>2</v>
      </c>
      <c r="G53" s="196">
        <v>6400</v>
      </c>
    </row>
    <row r="54" spans="1:7">
      <c r="A54" s="189">
        <v>2671639</v>
      </c>
      <c r="B54" s="189">
        <v>1524574</v>
      </c>
      <c r="C54" s="189" t="s">
        <v>6116</v>
      </c>
      <c r="D54" s="195" t="s">
        <v>6056</v>
      </c>
      <c r="E54" s="195" t="s">
        <v>6117</v>
      </c>
      <c r="F54" s="189">
        <v>3</v>
      </c>
      <c r="G54" s="196">
        <v>9600</v>
      </c>
    </row>
    <row r="55" spans="1:7">
      <c r="A55" s="189">
        <v>2671659</v>
      </c>
      <c r="B55" s="189">
        <v>1524934</v>
      </c>
      <c r="C55" s="189" t="s">
        <v>6118</v>
      </c>
      <c r="D55" s="189" t="s">
        <v>6056</v>
      </c>
      <c r="E55" s="195" t="s">
        <v>6117</v>
      </c>
      <c r="F55" s="189">
        <v>3</v>
      </c>
      <c r="G55" s="196">
        <v>9600</v>
      </c>
    </row>
    <row r="56" spans="1:7">
      <c r="A56" s="189">
        <v>2676050</v>
      </c>
      <c r="B56" s="189">
        <v>1543930</v>
      </c>
      <c r="C56" s="189" t="s">
        <v>6119</v>
      </c>
      <c r="D56" s="189" t="s">
        <v>6056</v>
      </c>
      <c r="E56" s="195" t="s">
        <v>6120</v>
      </c>
      <c r="F56" s="189">
        <v>3</v>
      </c>
      <c r="G56" s="196">
        <v>9600</v>
      </c>
    </row>
    <row r="57" spans="1:7">
      <c r="A57" s="189">
        <v>2675290</v>
      </c>
      <c r="B57" s="189">
        <v>1541211</v>
      </c>
      <c r="C57" s="189" t="s">
        <v>6121</v>
      </c>
      <c r="D57" s="189" t="s">
        <v>6056</v>
      </c>
      <c r="E57" s="195" t="s">
        <v>6120</v>
      </c>
      <c r="F57" s="189">
        <v>3</v>
      </c>
      <c r="G57" s="196">
        <v>9600</v>
      </c>
    </row>
    <row r="58" spans="1:7">
      <c r="A58" s="189">
        <v>2675291</v>
      </c>
      <c r="B58" s="189">
        <v>1541211</v>
      </c>
      <c r="C58" s="189" t="s">
        <v>6122</v>
      </c>
      <c r="D58" s="189" t="s">
        <v>6056</v>
      </c>
      <c r="E58" s="195" t="s">
        <v>6120</v>
      </c>
      <c r="F58" s="189">
        <v>3</v>
      </c>
      <c r="G58" s="196">
        <v>9600</v>
      </c>
    </row>
    <row r="59" spans="1:7">
      <c r="A59" s="189">
        <v>2670756</v>
      </c>
      <c r="B59" s="189">
        <v>1509069</v>
      </c>
      <c r="C59" s="189" t="s">
        <v>6123</v>
      </c>
      <c r="D59" s="189" t="s">
        <v>6056</v>
      </c>
      <c r="E59" s="195" t="s">
        <v>6120</v>
      </c>
      <c r="F59" s="189">
        <v>3</v>
      </c>
      <c r="G59" s="196">
        <v>9600</v>
      </c>
    </row>
    <row r="60" spans="1:7">
      <c r="A60" s="189">
        <v>2671642</v>
      </c>
      <c r="B60" s="189">
        <v>1522569</v>
      </c>
      <c r="C60" s="189" t="s">
        <v>6124</v>
      </c>
      <c r="D60" s="189" t="s">
        <v>6053</v>
      </c>
      <c r="E60" s="195" t="s">
        <v>6125</v>
      </c>
      <c r="F60" s="189">
        <v>4</v>
      </c>
      <c r="G60" s="196">
        <v>12800</v>
      </c>
    </row>
    <row r="61" spans="1:7">
      <c r="A61" s="189">
        <v>2671641</v>
      </c>
      <c r="B61" s="189">
        <v>1522569</v>
      </c>
      <c r="C61" s="189" t="s">
        <v>6126</v>
      </c>
      <c r="D61" s="189" t="s">
        <v>6053</v>
      </c>
      <c r="E61" s="195" t="s">
        <v>6125</v>
      </c>
      <c r="F61" s="189">
        <v>4</v>
      </c>
      <c r="G61" s="196">
        <v>12800</v>
      </c>
    </row>
    <row r="62" spans="1:7">
      <c r="A62" s="189">
        <v>2675076</v>
      </c>
      <c r="B62" s="189">
        <v>1540473</v>
      </c>
      <c r="C62" s="189" t="s">
        <v>6127</v>
      </c>
      <c r="D62" s="189" t="s">
        <v>6056</v>
      </c>
      <c r="E62" s="195" t="s">
        <v>6128</v>
      </c>
      <c r="F62" s="189">
        <v>3</v>
      </c>
      <c r="G62" s="196">
        <v>9600</v>
      </c>
    </row>
    <row r="63" spans="1:7">
      <c r="A63" s="189">
        <v>2677001</v>
      </c>
      <c r="B63" s="189">
        <v>1547703</v>
      </c>
      <c r="C63" s="189" t="s">
        <v>6129</v>
      </c>
      <c r="D63" s="189" t="s">
        <v>6056</v>
      </c>
      <c r="E63" s="195" t="s">
        <v>6128</v>
      </c>
      <c r="F63" s="189">
        <v>3</v>
      </c>
      <c r="G63" s="196">
        <v>9600</v>
      </c>
    </row>
    <row r="64" spans="1:7">
      <c r="A64" s="189">
        <v>2677302</v>
      </c>
      <c r="B64" s="189">
        <v>1549201</v>
      </c>
      <c r="C64" s="189" t="s">
        <v>6130</v>
      </c>
      <c r="D64" s="189" t="s">
        <v>6056</v>
      </c>
      <c r="E64" s="195" t="s">
        <v>6131</v>
      </c>
      <c r="F64" s="189">
        <v>1</v>
      </c>
      <c r="G64" s="196">
        <v>3200</v>
      </c>
    </row>
    <row r="65" spans="1:7">
      <c r="A65" s="189">
        <v>2677004</v>
      </c>
      <c r="B65" s="189">
        <v>1548021</v>
      </c>
      <c r="C65" s="189" t="s">
        <v>953</v>
      </c>
      <c r="D65" s="189" t="s">
        <v>6056</v>
      </c>
      <c r="E65" s="195" t="s">
        <v>6132</v>
      </c>
      <c r="F65" s="189">
        <v>2</v>
      </c>
      <c r="G65" s="196">
        <v>6400</v>
      </c>
    </row>
    <row r="66" spans="1:7">
      <c r="A66" s="189">
        <v>2674474</v>
      </c>
      <c r="B66" s="189">
        <v>1537789</v>
      </c>
      <c r="C66" s="189" t="s">
        <v>6133</v>
      </c>
      <c r="D66" s="189" t="s">
        <v>6056</v>
      </c>
      <c r="E66" s="195" t="s">
        <v>6131</v>
      </c>
      <c r="F66" s="189">
        <v>1</v>
      </c>
      <c r="G66" s="196">
        <v>3200</v>
      </c>
    </row>
    <row r="67" spans="1:7">
      <c r="A67" s="189">
        <v>2674473</v>
      </c>
      <c r="B67" s="189">
        <v>1537789</v>
      </c>
      <c r="C67" s="189" t="s">
        <v>6134</v>
      </c>
      <c r="D67" s="189" t="s">
        <v>6056</v>
      </c>
      <c r="E67" s="195" t="s">
        <v>6131</v>
      </c>
      <c r="F67" s="189">
        <v>1</v>
      </c>
      <c r="G67" s="196">
        <v>3200</v>
      </c>
    </row>
    <row r="68" spans="1:7">
      <c r="A68" s="189">
        <v>2677028</v>
      </c>
      <c r="B68" s="189">
        <v>1548093</v>
      </c>
      <c r="C68" s="189" t="s">
        <v>6135</v>
      </c>
      <c r="D68" s="189" t="s">
        <v>6053</v>
      </c>
      <c r="E68" s="195" t="s">
        <v>6128</v>
      </c>
      <c r="F68" s="189">
        <v>2</v>
      </c>
      <c r="G68" s="196">
        <v>6400</v>
      </c>
    </row>
    <row r="69" spans="1:7">
      <c r="A69" s="189">
        <v>2677236</v>
      </c>
      <c r="B69" s="189">
        <v>1548832</v>
      </c>
      <c r="C69" s="189" t="s">
        <v>6136</v>
      </c>
      <c r="D69" s="189" t="s">
        <v>6056</v>
      </c>
      <c r="E69" s="195" t="s">
        <v>6137</v>
      </c>
      <c r="F69" s="189">
        <v>1</v>
      </c>
      <c r="G69" s="196">
        <v>3200</v>
      </c>
    </row>
    <row r="70" spans="1:7">
      <c r="A70" s="189">
        <v>2671648</v>
      </c>
      <c r="B70" s="189">
        <v>1519860</v>
      </c>
      <c r="C70" s="189" t="s">
        <v>6138</v>
      </c>
      <c r="D70" s="189" t="s">
        <v>6056</v>
      </c>
      <c r="E70" s="195" t="s">
        <v>6139</v>
      </c>
      <c r="F70" s="189">
        <v>2</v>
      </c>
      <c r="G70" s="196">
        <v>6400</v>
      </c>
    </row>
    <row r="71" spans="1:7">
      <c r="A71" s="189">
        <v>2677456</v>
      </c>
      <c r="B71" s="189">
        <v>1549609</v>
      </c>
      <c r="C71" s="189" t="s">
        <v>6140</v>
      </c>
      <c r="D71" s="189" t="s">
        <v>6056</v>
      </c>
      <c r="E71" s="195" t="s">
        <v>6137</v>
      </c>
      <c r="F71" s="189">
        <v>1</v>
      </c>
      <c r="G71" s="196">
        <v>3200</v>
      </c>
    </row>
    <row r="72" spans="1:7">
      <c r="A72" s="189">
        <v>2673927</v>
      </c>
      <c r="B72" s="189">
        <v>1535378</v>
      </c>
      <c r="C72" s="189" t="s">
        <v>6141</v>
      </c>
      <c r="D72" s="189" t="s">
        <v>6056</v>
      </c>
      <c r="E72" s="195" t="s">
        <v>6142</v>
      </c>
      <c r="F72" s="189">
        <v>3</v>
      </c>
      <c r="G72" s="196">
        <v>9600</v>
      </c>
    </row>
    <row r="73" spans="1:7">
      <c r="A73" s="189">
        <v>2671647</v>
      </c>
      <c r="B73" s="189">
        <v>1519860</v>
      </c>
      <c r="C73" s="189" t="s">
        <v>6143</v>
      </c>
      <c r="D73" s="189" t="s">
        <v>6056</v>
      </c>
      <c r="E73" s="195" t="s">
        <v>6139</v>
      </c>
      <c r="F73" s="189">
        <v>2</v>
      </c>
      <c r="G73" s="196">
        <v>6400</v>
      </c>
    </row>
    <row r="74" spans="1:7">
      <c r="A74" s="189">
        <v>2674469</v>
      </c>
      <c r="B74" s="189">
        <v>1537785</v>
      </c>
      <c r="C74" s="189" t="s">
        <v>6133</v>
      </c>
      <c r="D74" s="189" t="s">
        <v>6056</v>
      </c>
      <c r="E74" s="195" t="s">
        <v>6137</v>
      </c>
      <c r="F74" s="189">
        <v>1</v>
      </c>
      <c r="G74" s="196">
        <v>3200</v>
      </c>
    </row>
    <row r="75" spans="1:7">
      <c r="A75" s="189">
        <v>2674467</v>
      </c>
      <c r="B75" s="189">
        <v>1537785</v>
      </c>
      <c r="C75" s="189" t="s">
        <v>6134</v>
      </c>
      <c r="D75" s="189" t="s">
        <v>6056</v>
      </c>
      <c r="E75" s="195" t="s">
        <v>6137</v>
      </c>
      <c r="F75" s="189">
        <v>1</v>
      </c>
      <c r="G75" s="196">
        <v>3200</v>
      </c>
    </row>
    <row r="76" spans="1:7">
      <c r="A76" s="189">
        <v>2676113</v>
      </c>
      <c r="B76" s="189">
        <v>1544248</v>
      </c>
      <c r="C76" s="189" t="s">
        <v>6144</v>
      </c>
      <c r="D76" s="189" t="s">
        <v>6053</v>
      </c>
      <c r="E76" s="195" t="s">
        <v>6145</v>
      </c>
      <c r="F76" s="189">
        <v>5</v>
      </c>
      <c r="G76" s="196">
        <v>16000</v>
      </c>
    </row>
    <row r="77" spans="1:7">
      <c r="A77" s="189">
        <v>2674233</v>
      </c>
      <c r="B77" s="189">
        <v>1535568</v>
      </c>
      <c r="C77" s="189" t="s">
        <v>6146</v>
      </c>
      <c r="D77" s="189" t="s">
        <v>6056</v>
      </c>
      <c r="E77" s="195" t="s">
        <v>6147</v>
      </c>
      <c r="F77" s="189">
        <v>2</v>
      </c>
      <c r="G77" s="196">
        <v>6400</v>
      </c>
    </row>
    <row r="78" spans="1:7">
      <c r="A78" s="189">
        <v>2671598</v>
      </c>
      <c r="B78" s="189">
        <v>1524148</v>
      </c>
      <c r="C78" s="189" t="s">
        <v>6148</v>
      </c>
      <c r="D78" s="189" t="s">
        <v>6056</v>
      </c>
      <c r="E78" s="195" t="s">
        <v>6147</v>
      </c>
      <c r="F78" s="189">
        <v>2</v>
      </c>
      <c r="G78" s="196">
        <v>6400</v>
      </c>
    </row>
    <row r="79" spans="1:7">
      <c r="A79" s="189">
        <v>2671600</v>
      </c>
      <c r="B79" s="189">
        <v>1524146</v>
      </c>
      <c r="C79" s="189" t="s">
        <v>6149</v>
      </c>
      <c r="D79" s="189" t="s">
        <v>6056</v>
      </c>
      <c r="E79" s="195" t="s">
        <v>6147</v>
      </c>
      <c r="F79" s="189">
        <v>2</v>
      </c>
      <c r="G79" s="196">
        <v>6400</v>
      </c>
    </row>
    <row r="80" spans="1:7">
      <c r="A80" s="189">
        <v>2674905</v>
      </c>
      <c r="B80" s="189">
        <v>1539705</v>
      </c>
      <c r="C80" s="189" t="s">
        <v>6150</v>
      </c>
      <c r="D80" s="189" t="s">
        <v>6053</v>
      </c>
      <c r="E80" s="195" t="s">
        <v>6151</v>
      </c>
      <c r="F80" s="189">
        <v>3</v>
      </c>
      <c r="G80" s="196">
        <v>9600</v>
      </c>
    </row>
    <row r="81" spans="1:7">
      <c r="A81" s="189">
        <v>2674462</v>
      </c>
      <c r="B81" s="189">
        <v>1537676</v>
      </c>
      <c r="C81" s="189" t="s">
        <v>6152</v>
      </c>
      <c r="D81" s="189" t="s">
        <v>6056</v>
      </c>
      <c r="E81" s="195" t="s">
        <v>6151</v>
      </c>
      <c r="F81" s="189">
        <v>3</v>
      </c>
      <c r="G81" s="196">
        <v>9600</v>
      </c>
    </row>
    <row r="82" spans="1:7">
      <c r="A82" s="189">
        <v>2674463</v>
      </c>
      <c r="B82" s="189">
        <v>1537676</v>
      </c>
      <c r="C82" s="189" t="s">
        <v>6153</v>
      </c>
      <c r="D82" s="189" t="s">
        <v>6056</v>
      </c>
      <c r="E82" s="195" t="s">
        <v>6151</v>
      </c>
      <c r="F82" s="189">
        <v>3</v>
      </c>
      <c r="G82" s="196">
        <v>9600</v>
      </c>
    </row>
    <row r="83" spans="1:7">
      <c r="A83" s="189">
        <v>2676568</v>
      </c>
      <c r="B83" s="189">
        <v>1545718</v>
      </c>
      <c r="C83" s="189" t="s">
        <v>6154</v>
      </c>
      <c r="D83" s="189" t="s">
        <v>6053</v>
      </c>
      <c r="E83" s="195" t="s">
        <v>6155</v>
      </c>
      <c r="F83" s="189">
        <v>1</v>
      </c>
      <c r="G83" s="196">
        <v>3200</v>
      </c>
    </row>
    <row r="84" spans="1:7">
      <c r="A84" s="189">
        <v>2674977</v>
      </c>
      <c r="B84" s="189">
        <v>1540054</v>
      </c>
      <c r="C84" s="189" t="s">
        <v>6156</v>
      </c>
      <c r="D84" s="189" t="s">
        <v>6056</v>
      </c>
      <c r="E84" s="195" t="s">
        <v>6151</v>
      </c>
      <c r="F84" s="189">
        <v>3</v>
      </c>
      <c r="G84" s="196">
        <v>9600</v>
      </c>
    </row>
    <row r="85" spans="1:7">
      <c r="A85" s="189">
        <v>2674234</v>
      </c>
      <c r="B85" s="189">
        <v>1536182</v>
      </c>
      <c r="C85" s="189" t="s">
        <v>6157</v>
      </c>
      <c r="D85" s="189" t="s">
        <v>6056</v>
      </c>
      <c r="E85" s="195" t="s">
        <v>6151</v>
      </c>
      <c r="F85" s="189">
        <v>3</v>
      </c>
      <c r="G85" s="196">
        <v>9600</v>
      </c>
    </row>
    <row r="86" spans="1:7">
      <c r="A86" s="189">
        <v>2676579</v>
      </c>
      <c r="B86" s="189">
        <v>1545639</v>
      </c>
      <c r="C86" s="189" t="s">
        <v>6158</v>
      </c>
      <c r="D86" s="189" t="s">
        <v>6056</v>
      </c>
      <c r="E86" s="195" t="s">
        <v>6159</v>
      </c>
      <c r="F86" s="189">
        <v>6</v>
      </c>
      <c r="G86" s="196">
        <v>19200</v>
      </c>
    </row>
    <row r="87" spans="1:7">
      <c r="A87" s="189">
        <v>2670759</v>
      </c>
      <c r="B87" s="189">
        <v>1521192</v>
      </c>
      <c r="C87" s="189" t="s">
        <v>6160</v>
      </c>
      <c r="D87" s="189" t="s">
        <v>6056</v>
      </c>
      <c r="E87" s="195" t="s">
        <v>6161</v>
      </c>
      <c r="F87" s="189">
        <v>2</v>
      </c>
      <c r="G87" s="196">
        <v>6400</v>
      </c>
    </row>
    <row r="88" spans="1:7">
      <c r="A88" s="189">
        <v>2675078</v>
      </c>
      <c r="B88" s="189">
        <v>1540477</v>
      </c>
      <c r="C88" s="189" t="s">
        <v>6162</v>
      </c>
      <c r="D88" s="189" t="s">
        <v>6053</v>
      </c>
      <c r="E88" s="195" t="s">
        <v>6163</v>
      </c>
      <c r="F88" s="189">
        <v>3</v>
      </c>
      <c r="G88" s="196">
        <v>9600</v>
      </c>
    </row>
    <row r="89" spans="1:7">
      <c r="A89" s="189">
        <v>2675079</v>
      </c>
      <c r="B89" s="189">
        <v>1540477</v>
      </c>
      <c r="C89" s="189" t="s">
        <v>6164</v>
      </c>
      <c r="D89" s="189" t="s">
        <v>6053</v>
      </c>
      <c r="E89" s="195" t="s">
        <v>6163</v>
      </c>
      <c r="F89" s="189">
        <v>3</v>
      </c>
      <c r="G89" s="196">
        <v>9600</v>
      </c>
    </row>
    <row r="90" spans="1:7">
      <c r="A90" s="189">
        <v>2674426</v>
      </c>
      <c r="B90" s="189">
        <v>1537622</v>
      </c>
      <c r="C90" s="189" t="s">
        <v>6165</v>
      </c>
      <c r="D90" s="189" t="s">
        <v>6053</v>
      </c>
      <c r="E90" s="195" t="s">
        <v>6161</v>
      </c>
      <c r="F90" s="189">
        <v>2</v>
      </c>
      <c r="G90" s="196">
        <v>6400</v>
      </c>
    </row>
    <row r="91" spans="1:7">
      <c r="A91" s="189">
        <v>2675082</v>
      </c>
      <c r="B91" s="189">
        <v>1540258</v>
      </c>
      <c r="C91" s="189" t="s">
        <v>6166</v>
      </c>
      <c r="D91" s="189" t="s">
        <v>6056</v>
      </c>
      <c r="E91" s="195" t="s">
        <v>6161</v>
      </c>
      <c r="F91" s="189">
        <v>2</v>
      </c>
      <c r="G91" s="196">
        <v>6400</v>
      </c>
    </row>
    <row r="92" spans="1:7">
      <c r="A92" s="189">
        <v>2674429</v>
      </c>
      <c r="B92" s="189">
        <v>1537451</v>
      </c>
      <c r="C92" s="189" t="s">
        <v>6167</v>
      </c>
      <c r="D92" s="189" t="s">
        <v>6053</v>
      </c>
      <c r="E92" s="195" t="s">
        <v>6168</v>
      </c>
      <c r="F92" s="189">
        <v>5</v>
      </c>
      <c r="G92" s="196">
        <v>16000</v>
      </c>
    </row>
    <row r="93" spans="1:7">
      <c r="A93" s="189">
        <v>2672306</v>
      </c>
      <c r="B93" s="189">
        <v>1527440</v>
      </c>
      <c r="C93" s="189" t="s">
        <v>6169</v>
      </c>
      <c r="D93" s="189" t="s">
        <v>6056</v>
      </c>
      <c r="E93" s="195" t="s">
        <v>6168</v>
      </c>
      <c r="F93" s="189">
        <v>5</v>
      </c>
      <c r="G93" s="196">
        <v>16000</v>
      </c>
    </row>
    <row r="94" spans="1:7">
      <c r="A94" s="189">
        <v>2677259</v>
      </c>
      <c r="B94" s="189">
        <v>1549074</v>
      </c>
      <c r="C94" s="189" t="s">
        <v>6170</v>
      </c>
      <c r="D94" s="189" t="s">
        <v>6053</v>
      </c>
      <c r="E94" s="195" t="s">
        <v>6171</v>
      </c>
      <c r="F94" s="189">
        <v>3</v>
      </c>
      <c r="G94" s="196">
        <v>9600</v>
      </c>
    </row>
    <row r="95" spans="1:7">
      <c r="A95" s="189">
        <v>2672305</v>
      </c>
      <c r="B95" s="189">
        <v>1527440</v>
      </c>
      <c r="C95" s="189" t="s">
        <v>6172</v>
      </c>
      <c r="D95" s="189" t="s">
        <v>6056</v>
      </c>
      <c r="E95" s="195" t="s">
        <v>6168</v>
      </c>
      <c r="F95" s="189">
        <v>5</v>
      </c>
      <c r="G95" s="196">
        <v>16000</v>
      </c>
    </row>
    <row r="96" spans="1:7">
      <c r="A96" s="189">
        <v>2678299</v>
      </c>
      <c r="B96" s="189">
        <v>1553838</v>
      </c>
      <c r="C96" s="189" t="s">
        <v>6173</v>
      </c>
      <c r="D96" s="189" t="s">
        <v>6056</v>
      </c>
      <c r="E96" s="195" t="s">
        <v>6171</v>
      </c>
      <c r="F96" s="189">
        <v>3</v>
      </c>
      <c r="G96" s="196">
        <v>9600</v>
      </c>
    </row>
    <row r="97" spans="1:7">
      <c r="A97" s="189">
        <v>2678313</v>
      </c>
      <c r="B97" s="189">
        <v>1554062</v>
      </c>
      <c r="C97" s="189" t="s">
        <v>6174</v>
      </c>
      <c r="D97" s="189" t="s">
        <v>6056</v>
      </c>
      <c r="E97" s="195" t="s">
        <v>6175</v>
      </c>
      <c r="F97" s="189">
        <v>2</v>
      </c>
      <c r="G97" s="196">
        <v>6400</v>
      </c>
    </row>
    <row r="98" spans="1:7">
      <c r="A98" s="189">
        <v>2668520</v>
      </c>
      <c r="B98" s="189">
        <v>1510204</v>
      </c>
      <c r="C98" s="189" t="s">
        <v>6176</v>
      </c>
      <c r="D98" s="189" t="s">
        <v>6053</v>
      </c>
      <c r="E98" s="195" t="s">
        <v>6177</v>
      </c>
      <c r="F98" s="189">
        <v>3</v>
      </c>
      <c r="G98" s="196">
        <v>9600</v>
      </c>
    </row>
    <row r="99" spans="1:7">
      <c r="A99" s="189">
        <v>2675451</v>
      </c>
      <c r="B99" s="189">
        <v>1541926</v>
      </c>
      <c r="C99" s="189" t="s">
        <v>6178</v>
      </c>
      <c r="D99" s="189" t="s">
        <v>6056</v>
      </c>
      <c r="E99" s="195" t="s">
        <v>6175</v>
      </c>
      <c r="F99" s="189">
        <v>2</v>
      </c>
      <c r="G99" s="196">
        <v>6400</v>
      </c>
    </row>
    <row r="100" spans="1:7">
      <c r="A100" s="189">
        <v>2671655</v>
      </c>
      <c r="B100" s="189">
        <v>1506775</v>
      </c>
      <c r="C100" s="189" t="s">
        <v>6179</v>
      </c>
      <c r="D100" s="189" t="s">
        <v>6056</v>
      </c>
      <c r="E100" s="195" t="s">
        <v>6175</v>
      </c>
      <c r="F100" s="189">
        <v>2</v>
      </c>
      <c r="G100" s="196">
        <v>6400</v>
      </c>
    </row>
    <row r="101" spans="1:7">
      <c r="A101" s="189">
        <v>2671654</v>
      </c>
      <c r="B101" s="189">
        <v>1506775</v>
      </c>
      <c r="C101" s="189" t="s">
        <v>6180</v>
      </c>
      <c r="D101" s="189" t="s">
        <v>6056</v>
      </c>
      <c r="E101" s="195" t="s">
        <v>6175</v>
      </c>
      <c r="F101" s="189">
        <v>2</v>
      </c>
      <c r="G101" s="196">
        <v>6400</v>
      </c>
    </row>
    <row r="102" spans="1:7">
      <c r="A102" s="189">
        <v>2674236</v>
      </c>
      <c r="B102" s="189">
        <v>1536015</v>
      </c>
      <c r="C102" s="189" t="s">
        <v>6181</v>
      </c>
      <c r="D102" s="189" t="s">
        <v>6056</v>
      </c>
      <c r="E102" s="195" t="s">
        <v>6182</v>
      </c>
      <c r="F102" s="189">
        <v>4</v>
      </c>
      <c r="G102" s="196">
        <v>12800</v>
      </c>
    </row>
    <row r="103" spans="1:7">
      <c r="A103" s="189">
        <v>2676769</v>
      </c>
      <c r="B103" s="189">
        <v>1546883</v>
      </c>
      <c r="C103" s="189" t="s">
        <v>6183</v>
      </c>
      <c r="D103" s="189" t="s">
        <v>6056</v>
      </c>
      <c r="E103" s="195" t="s">
        <v>6184</v>
      </c>
      <c r="F103" s="189">
        <v>3</v>
      </c>
      <c r="G103" s="196">
        <v>9600</v>
      </c>
    </row>
    <row r="104" spans="1:7">
      <c r="A104" s="189">
        <v>2673714</v>
      </c>
      <c r="B104" s="189">
        <v>1534186</v>
      </c>
      <c r="C104" s="189" t="s">
        <v>6185</v>
      </c>
      <c r="D104" s="189" t="s">
        <v>6056</v>
      </c>
      <c r="E104" s="195" t="s">
        <v>6186</v>
      </c>
      <c r="F104" s="189">
        <v>2</v>
      </c>
      <c r="G104" s="196">
        <v>6400</v>
      </c>
    </row>
    <row r="105" spans="1:7">
      <c r="A105" s="189">
        <v>2676785</v>
      </c>
      <c r="B105" s="189">
        <v>1535572</v>
      </c>
      <c r="C105" s="189" t="s">
        <v>6187</v>
      </c>
      <c r="D105" s="189" t="s">
        <v>6056</v>
      </c>
      <c r="E105" s="195" t="s">
        <v>6188</v>
      </c>
      <c r="F105" s="189">
        <v>2</v>
      </c>
      <c r="G105" s="196">
        <v>6400</v>
      </c>
    </row>
    <row r="106" spans="1:7">
      <c r="A106" s="189">
        <v>2675511</v>
      </c>
      <c r="B106" s="189">
        <v>1509604</v>
      </c>
      <c r="C106" s="189" t="s">
        <v>6189</v>
      </c>
      <c r="D106" s="189" t="s">
        <v>6053</v>
      </c>
      <c r="E106" s="195" t="s">
        <v>6190</v>
      </c>
      <c r="F106" s="189">
        <v>4</v>
      </c>
      <c r="G106" s="196">
        <v>12800</v>
      </c>
    </row>
    <row r="107" spans="1:7">
      <c r="A107" s="189">
        <v>2672084</v>
      </c>
      <c r="B107" s="189">
        <v>1509604</v>
      </c>
      <c r="C107" s="189" t="s">
        <v>6191</v>
      </c>
      <c r="D107" s="189" t="s">
        <v>6053</v>
      </c>
      <c r="E107" s="195" t="s">
        <v>6190</v>
      </c>
      <c r="F107" s="189">
        <v>4</v>
      </c>
      <c r="G107" s="196">
        <v>12800</v>
      </c>
    </row>
    <row r="108" spans="1:7">
      <c r="A108" s="189">
        <v>2676786</v>
      </c>
      <c r="B108" s="189">
        <v>1535572</v>
      </c>
      <c r="C108" s="189" t="s">
        <v>4709</v>
      </c>
      <c r="D108" s="189" t="s">
        <v>6056</v>
      </c>
      <c r="E108" s="195" t="s">
        <v>6188</v>
      </c>
      <c r="F108" s="189">
        <v>2</v>
      </c>
      <c r="G108" s="196">
        <v>6400</v>
      </c>
    </row>
    <row r="109" spans="1:7">
      <c r="A109" s="189">
        <v>2676232</v>
      </c>
      <c r="B109" s="189">
        <v>1544590</v>
      </c>
      <c r="C109" s="189" t="s">
        <v>6192</v>
      </c>
      <c r="D109" s="189" t="s">
        <v>6056</v>
      </c>
      <c r="E109" s="195" t="s">
        <v>6193</v>
      </c>
      <c r="F109" s="189">
        <v>3</v>
      </c>
      <c r="G109" s="196">
        <v>9600</v>
      </c>
    </row>
    <row r="110" spans="1:7">
      <c r="A110" s="189">
        <v>2673552</v>
      </c>
      <c r="B110" s="189">
        <v>1533092</v>
      </c>
      <c r="C110" s="189" t="s">
        <v>6194</v>
      </c>
      <c r="D110" s="189" t="s">
        <v>6056</v>
      </c>
      <c r="E110" s="195" t="s">
        <v>6195</v>
      </c>
      <c r="F110" s="189">
        <v>2</v>
      </c>
      <c r="G110" s="196">
        <v>6400</v>
      </c>
    </row>
    <row r="111" spans="1:7">
      <c r="A111" s="189">
        <v>2677745</v>
      </c>
      <c r="B111" s="189">
        <v>1551206</v>
      </c>
      <c r="C111" s="195" t="s">
        <v>6196</v>
      </c>
      <c r="D111" s="189" t="s">
        <v>6056</v>
      </c>
      <c r="E111" s="195" t="s">
        <v>6195</v>
      </c>
      <c r="F111" s="189">
        <v>2</v>
      </c>
      <c r="G111" s="196">
        <v>6400</v>
      </c>
    </row>
    <row r="112" spans="1:7">
      <c r="A112" s="189">
        <v>2677746</v>
      </c>
      <c r="B112" s="189">
        <v>1551206</v>
      </c>
      <c r="C112" s="189" t="s">
        <v>6197</v>
      </c>
      <c r="D112" s="189" t="s">
        <v>6056</v>
      </c>
      <c r="E112" s="195" t="s">
        <v>6195</v>
      </c>
      <c r="F112" s="189">
        <v>2</v>
      </c>
      <c r="G112" s="196">
        <v>6400</v>
      </c>
    </row>
    <row r="113" spans="1:7">
      <c r="A113" s="189">
        <v>2677494</v>
      </c>
      <c r="B113" s="189">
        <v>1549938</v>
      </c>
      <c r="C113" s="189" t="s">
        <v>6198</v>
      </c>
      <c r="D113" s="189" t="s">
        <v>6056</v>
      </c>
      <c r="E113" s="195" t="s">
        <v>6195</v>
      </c>
      <c r="F113" s="189">
        <v>2</v>
      </c>
      <c r="G113" s="196">
        <v>6400</v>
      </c>
    </row>
    <row r="114" spans="1:7">
      <c r="A114" s="189">
        <v>2675084</v>
      </c>
      <c r="B114" s="189">
        <v>1540227</v>
      </c>
      <c r="C114" s="189" t="s">
        <v>6199</v>
      </c>
      <c r="D114" s="189" t="s">
        <v>6056</v>
      </c>
      <c r="E114" s="195" t="s">
        <v>6200</v>
      </c>
      <c r="F114" s="189">
        <v>3</v>
      </c>
      <c r="G114" s="196">
        <v>9600</v>
      </c>
    </row>
    <row r="115" spans="1:7">
      <c r="A115" s="189">
        <v>2677496</v>
      </c>
      <c r="B115" s="189">
        <v>1549938</v>
      </c>
      <c r="C115" s="189" t="s">
        <v>1894</v>
      </c>
      <c r="D115" s="189" t="s">
        <v>6056</v>
      </c>
      <c r="E115" s="195" t="s">
        <v>6195</v>
      </c>
      <c r="F115" s="189">
        <v>2</v>
      </c>
      <c r="G115" s="196">
        <v>6400</v>
      </c>
    </row>
    <row r="116" spans="1:7">
      <c r="A116" s="189">
        <v>2674273</v>
      </c>
      <c r="B116" s="189">
        <v>1534288</v>
      </c>
      <c r="C116" s="189" t="s">
        <v>1185</v>
      </c>
      <c r="D116" s="189" t="s">
        <v>6053</v>
      </c>
      <c r="E116" s="195" t="s">
        <v>6201</v>
      </c>
      <c r="F116" s="189">
        <v>2</v>
      </c>
      <c r="G116" s="196">
        <v>6400</v>
      </c>
    </row>
    <row r="117" spans="1:7">
      <c r="A117" s="189">
        <v>2677460</v>
      </c>
      <c r="B117" s="189">
        <v>1549650</v>
      </c>
      <c r="C117" s="189" t="s">
        <v>6202</v>
      </c>
      <c r="D117" s="189" t="s">
        <v>6056</v>
      </c>
      <c r="E117" s="195" t="s">
        <v>6201</v>
      </c>
      <c r="F117" s="189">
        <v>2</v>
      </c>
      <c r="G117" s="196">
        <v>6400</v>
      </c>
    </row>
    <row r="118" spans="1:7">
      <c r="A118" s="189">
        <v>2672438</v>
      </c>
      <c r="B118" s="189">
        <v>1528150</v>
      </c>
      <c r="C118" s="189" t="s">
        <v>6203</v>
      </c>
      <c r="D118" s="189" t="s">
        <v>6056</v>
      </c>
      <c r="E118" s="195" t="s">
        <v>6201</v>
      </c>
      <c r="F118" s="189">
        <v>2</v>
      </c>
      <c r="G118" s="196">
        <v>6400</v>
      </c>
    </row>
    <row r="119" spans="1:7">
      <c r="A119" s="189">
        <v>2672258</v>
      </c>
      <c r="B119" s="189">
        <v>1526088</v>
      </c>
      <c r="C119" s="189" t="s">
        <v>6204</v>
      </c>
      <c r="D119" s="189" t="s">
        <v>6205</v>
      </c>
      <c r="E119" s="195" t="s">
        <v>6206</v>
      </c>
      <c r="F119" s="189">
        <v>4</v>
      </c>
      <c r="G119" s="196">
        <v>12800</v>
      </c>
    </row>
    <row r="120" spans="1:7">
      <c r="A120" s="189">
        <v>2672439</v>
      </c>
      <c r="B120" s="189">
        <v>1528150</v>
      </c>
      <c r="C120" s="189" t="s">
        <v>6207</v>
      </c>
      <c r="D120" s="189" t="s">
        <v>6053</v>
      </c>
      <c r="E120" s="195" t="s">
        <v>6201</v>
      </c>
      <c r="F120" s="189">
        <v>2</v>
      </c>
      <c r="G120" s="196">
        <v>6400</v>
      </c>
    </row>
    <row r="121" spans="1:7">
      <c r="A121" s="189">
        <v>2677338</v>
      </c>
      <c r="B121" s="189">
        <v>1549230</v>
      </c>
      <c r="C121" s="189" t="s">
        <v>6208</v>
      </c>
      <c r="D121" s="189" t="s">
        <v>6056</v>
      </c>
      <c r="E121" s="195" t="s">
        <v>6201</v>
      </c>
      <c r="F121" s="189">
        <v>2</v>
      </c>
      <c r="G121" s="196">
        <v>6400</v>
      </c>
    </row>
    <row r="122" spans="1:7">
      <c r="A122" s="189">
        <v>2677285</v>
      </c>
      <c r="B122" s="189">
        <v>1549084</v>
      </c>
      <c r="C122" s="189" t="s">
        <v>6209</v>
      </c>
      <c r="D122" s="189" t="s">
        <v>6056</v>
      </c>
      <c r="E122" s="195" t="s">
        <v>6201</v>
      </c>
      <c r="F122" s="189">
        <v>2</v>
      </c>
      <c r="G122" s="196">
        <v>6400</v>
      </c>
    </row>
    <row r="123" spans="1:7">
      <c r="A123" s="189">
        <v>2673359</v>
      </c>
      <c r="B123" s="189">
        <v>1532668</v>
      </c>
      <c r="C123" s="189" t="s">
        <v>6210</v>
      </c>
      <c r="D123" s="189" t="s">
        <v>6056</v>
      </c>
      <c r="E123" s="195" t="s">
        <v>6211</v>
      </c>
      <c r="F123" s="189">
        <v>2</v>
      </c>
      <c r="G123" s="196">
        <v>6400</v>
      </c>
    </row>
    <row r="124" spans="1:7">
      <c r="A124" s="189">
        <v>2660726</v>
      </c>
      <c r="B124" s="189">
        <v>1481267</v>
      </c>
      <c r="C124" s="189" t="s">
        <v>6212</v>
      </c>
      <c r="D124" s="189" t="s">
        <v>6056</v>
      </c>
      <c r="E124" s="195" t="s">
        <v>6213</v>
      </c>
      <c r="F124" s="189">
        <v>4</v>
      </c>
      <c r="G124" s="196">
        <v>12800</v>
      </c>
    </row>
    <row r="125" spans="1:7">
      <c r="A125" s="189">
        <v>2674831</v>
      </c>
      <c r="B125" s="189">
        <v>1539093</v>
      </c>
      <c r="C125" s="189" t="s">
        <v>6214</v>
      </c>
      <c r="D125" s="189" t="s">
        <v>6056</v>
      </c>
      <c r="E125" s="195" t="s">
        <v>6213</v>
      </c>
      <c r="F125" s="189">
        <v>4</v>
      </c>
      <c r="G125" s="196">
        <v>12800</v>
      </c>
    </row>
    <row r="126" spans="1:7">
      <c r="A126" s="189">
        <v>2677054</v>
      </c>
      <c r="B126" s="189">
        <v>1548244</v>
      </c>
      <c r="C126" s="189" t="s">
        <v>6215</v>
      </c>
      <c r="D126" s="189" t="s">
        <v>6056</v>
      </c>
      <c r="E126" s="195" t="s">
        <v>6216</v>
      </c>
      <c r="F126" s="189">
        <v>1</v>
      </c>
      <c r="G126" s="196">
        <v>3200</v>
      </c>
    </row>
    <row r="127" spans="1:7">
      <c r="A127" s="189">
        <v>2674878</v>
      </c>
      <c r="B127" s="189">
        <v>1539663</v>
      </c>
      <c r="C127" s="189" t="s">
        <v>6217</v>
      </c>
      <c r="D127" s="189" t="s">
        <v>6056</v>
      </c>
      <c r="E127" s="195" t="s">
        <v>6211</v>
      </c>
      <c r="F127" s="189">
        <v>2</v>
      </c>
      <c r="G127" s="196">
        <v>6400</v>
      </c>
    </row>
    <row r="128" spans="1:7">
      <c r="A128" s="189">
        <v>2674628</v>
      </c>
      <c r="B128" s="189">
        <v>1538161</v>
      </c>
      <c r="C128" s="189" t="s">
        <v>6218</v>
      </c>
      <c r="D128" s="189" t="s">
        <v>6053</v>
      </c>
      <c r="E128" s="195" t="s">
        <v>6219</v>
      </c>
      <c r="F128" s="189">
        <v>6</v>
      </c>
      <c r="G128" s="196">
        <v>19200</v>
      </c>
    </row>
    <row r="129" spans="1:7">
      <c r="A129" s="189">
        <v>2673716</v>
      </c>
      <c r="B129" s="189">
        <v>1534305</v>
      </c>
      <c r="C129" s="189" t="s">
        <v>6220</v>
      </c>
      <c r="D129" s="189" t="s">
        <v>6056</v>
      </c>
      <c r="E129" s="195" t="s">
        <v>6221</v>
      </c>
      <c r="F129" s="189">
        <v>3</v>
      </c>
      <c r="G129" s="196">
        <v>9600</v>
      </c>
    </row>
    <row r="130" spans="1:7">
      <c r="A130" s="189">
        <v>2675513</v>
      </c>
      <c r="B130" s="189">
        <v>1508149</v>
      </c>
      <c r="C130" s="189" t="s">
        <v>6222</v>
      </c>
      <c r="D130" s="189" t="s">
        <v>6053</v>
      </c>
      <c r="E130" s="195" t="s">
        <v>6221</v>
      </c>
      <c r="F130" s="189">
        <v>3</v>
      </c>
      <c r="G130" s="196">
        <v>9600</v>
      </c>
    </row>
    <row r="131" spans="1:9">
      <c r="A131" s="189">
        <v>2678597</v>
      </c>
      <c r="B131" s="189">
        <v>1554972</v>
      </c>
      <c r="C131" s="189" t="s">
        <v>6223</v>
      </c>
      <c r="D131" s="189" t="s">
        <v>6056</v>
      </c>
      <c r="E131" s="195" t="s">
        <v>6224</v>
      </c>
      <c r="F131" s="189">
        <v>2</v>
      </c>
      <c r="G131" s="199">
        <v>6600</v>
      </c>
      <c r="H131" s="200" t="s">
        <v>6225</v>
      </c>
      <c r="I131" s="200"/>
    </row>
    <row r="132" spans="1:7">
      <c r="A132" s="189">
        <v>2673719</v>
      </c>
      <c r="B132" s="189">
        <v>1534305</v>
      </c>
      <c r="C132" s="189" t="s">
        <v>6226</v>
      </c>
      <c r="D132" s="189" t="s">
        <v>6056</v>
      </c>
      <c r="E132" s="195" t="s">
        <v>6221</v>
      </c>
      <c r="F132" s="189">
        <v>3</v>
      </c>
      <c r="G132" s="196">
        <v>9600</v>
      </c>
    </row>
    <row r="133" spans="1:7">
      <c r="A133" s="189">
        <v>2670428</v>
      </c>
      <c r="B133" s="189">
        <v>1510738</v>
      </c>
      <c r="C133" s="189" t="s">
        <v>6227</v>
      </c>
      <c r="D133" s="189" t="s">
        <v>6053</v>
      </c>
      <c r="E133" s="195" t="s">
        <v>6228</v>
      </c>
      <c r="F133" s="189">
        <v>5</v>
      </c>
      <c r="G133" s="196">
        <v>16000</v>
      </c>
    </row>
    <row r="134" spans="1:7">
      <c r="A134" s="189">
        <v>2673718</v>
      </c>
      <c r="B134" s="189">
        <v>1534305</v>
      </c>
      <c r="C134" s="189" t="s">
        <v>4315</v>
      </c>
      <c r="D134" s="189" t="s">
        <v>6056</v>
      </c>
      <c r="E134" s="195" t="s">
        <v>6221</v>
      </c>
      <c r="F134" s="189">
        <v>3</v>
      </c>
      <c r="G134" s="196">
        <v>9600</v>
      </c>
    </row>
    <row r="135" spans="1:7">
      <c r="A135" s="189">
        <v>2678316</v>
      </c>
      <c r="B135" s="189">
        <v>1553684</v>
      </c>
      <c r="C135" s="189" t="s">
        <v>6229</v>
      </c>
      <c r="D135" s="189" t="s">
        <v>6056</v>
      </c>
      <c r="E135" s="195" t="s">
        <v>6221</v>
      </c>
      <c r="F135" s="189">
        <v>3</v>
      </c>
      <c r="G135" s="196">
        <v>9600</v>
      </c>
    </row>
    <row r="136" spans="1:7">
      <c r="A136" s="189">
        <v>2678315</v>
      </c>
      <c r="B136" s="189">
        <v>1553684</v>
      </c>
      <c r="C136" s="189" t="s">
        <v>6230</v>
      </c>
      <c r="D136" s="189" t="s">
        <v>6056</v>
      </c>
      <c r="E136" s="195" t="s">
        <v>6221</v>
      </c>
      <c r="F136" s="189">
        <v>3</v>
      </c>
      <c r="G136" s="196">
        <v>9600</v>
      </c>
    </row>
    <row r="137" spans="1:7">
      <c r="A137" s="189">
        <v>2672093</v>
      </c>
      <c r="B137" s="189">
        <v>1508149</v>
      </c>
      <c r="C137" s="189" t="s">
        <v>6231</v>
      </c>
      <c r="D137" s="189" t="s">
        <v>6053</v>
      </c>
      <c r="E137" s="195" t="s">
        <v>6221</v>
      </c>
      <c r="F137" s="189">
        <v>3</v>
      </c>
      <c r="G137" s="196">
        <v>9600</v>
      </c>
    </row>
    <row r="138" spans="1:7">
      <c r="A138" s="189">
        <v>2678059</v>
      </c>
      <c r="B138" s="189">
        <v>1552469</v>
      </c>
      <c r="C138" s="189" t="s">
        <v>6232</v>
      </c>
      <c r="D138" s="189" t="s">
        <v>6056</v>
      </c>
      <c r="E138" s="195" t="s">
        <v>6233</v>
      </c>
      <c r="F138" s="189">
        <v>5</v>
      </c>
      <c r="G138" s="196">
        <v>16000</v>
      </c>
    </row>
    <row r="139" spans="1:7">
      <c r="A139" s="189">
        <v>2674506</v>
      </c>
      <c r="B139" s="189">
        <v>1537885</v>
      </c>
      <c r="C139" s="189" t="s">
        <v>6234</v>
      </c>
      <c r="D139" s="189" t="s">
        <v>6056</v>
      </c>
      <c r="E139" s="195" t="s">
        <v>6235</v>
      </c>
      <c r="F139" s="189">
        <v>4</v>
      </c>
      <c r="G139" s="196">
        <v>12800</v>
      </c>
    </row>
    <row r="140" spans="1:7">
      <c r="A140" s="189">
        <v>2675905</v>
      </c>
      <c r="B140" s="189">
        <v>1543341</v>
      </c>
      <c r="C140" s="189" t="s">
        <v>6236</v>
      </c>
      <c r="D140" s="189" t="s">
        <v>6053</v>
      </c>
      <c r="E140" s="195" t="s">
        <v>6237</v>
      </c>
      <c r="F140" s="189">
        <v>2</v>
      </c>
      <c r="G140" s="196">
        <v>6400</v>
      </c>
    </row>
    <row r="141" spans="1:7">
      <c r="A141" s="189">
        <v>2678061</v>
      </c>
      <c r="B141" s="189">
        <v>1552564</v>
      </c>
      <c r="C141" s="189" t="s">
        <v>6238</v>
      </c>
      <c r="D141" s="189" t="s">
        <v>6056</v>
      </c>
      <c r="E141" s="195" t="s">
        <v>6239</v>
      </c>
      <c r="F141" s="189">
        <v>4</v>
      </c>
      <c r="G141" s="196">
        <v>12800</v>
      </c>
    </row>
    <row r="142" spans="1:7">
      <c r="A142" s="189">
        <v>2671614</v>
      </c>
      <c r="B142" s="189">
        <v>1524815</v>
      </c>
      <c r="C142" s="189" t="s">
        <v>6240</v>
      </c>
      <c r="D142" s="189" t="s">
        <v>6053</v>
      </c>
      <c r="E142" s="195" t="s">
        <v>6241</v>
      </c>
      <c r="F142" s="189">
        <v>5</v>
      </c>
      <c r="G142" s="196">
        <v>16000</v>
      </c>
    </row>
    <row r="143" spans="1:7">
      <c r="A143" s="189">
        <v>2677095</v>
      </c>
      <c r="B143" s="189">
        <v>1548347</v>
      </c>
      <c r="C143" s="189" t="s">
        <v>6242</v>
      </c>
      <c r="D143" s="189" t="s">
        <v>6056</v>
      </c>
      <c r="E143" s="195" t="s">
        <v>6243</v>
      </c>
      <c r="F143" s="189">
        <v>3</v>
      </c>
      <c r="G143" s="196">
        <v>9600</v>
      </c>
    </row>
    <row r="144" spans="1:10">
      <c r="A144" s="189">
        <v>2671656</v>
      </c>
      <c r="B144" s="189">
        <v>1524430</v>
      </c>
      <c r="C144" s="189" t="s">
        <v>6244</v>
      </c>
      <c r="D144" s="189" t="s">
        <v>6056</v>
      </c>
      <c r="E144" s="195" t="s">
        <v>6243</v>
      </c>
      <c r="F144" s="189">
        <v>3</v>
      </c>
      <c r="G144" s="196">
        <v>14100</v>
      </c>
      <c r="H144" s="201" t="s">
        <v>6245</v>
      </c>
      <c r="I144" s="201"/>
      <c r="J144" s="201"/>
    </row>
    <row r="145" spans="1:7">
      <c r="A145" s="189">
        <v>2676585</v>
      </c>
      <c r="B145" s="189">
        <v>1546055</v>
      </c>
      <c r="C145" s="189" t="s">
        <v>6246</v>
      </c>
      <c r="D145" s="189" t="s">
        <v>6053</v>
      </c>
      <c r="E145" s="195" t="s">
        <v>6247</v>
      </c>
      <c r="F145" s="189">
        <v>5</v>
      </c>
      <c r="G145" s="196">
        <v>16000</v>
      </c>
    </row>
    <row r="146" spans="1:7">
      <c r="A146" s="189">
        <v>2673723</v>
      </c>
      <c r="B146" s="189">
        <v>1509944</v>
      </c>
      <c r="C146" s="189" t="s">
        <v>6248</v>
      </c>
      <c r="D146" s="189" t="s">
        <v>6056</v>
      </c>
      <c r="E146" s="195" t="s">
        <v>6249</v>
      </c>
      <c r="F146" s="189">
        <v>2</v>
      </c>
      <c r="G146" s="196">
        <v>6400</v>
      </c>
    </row>
    <row r="147" spans="1:7">
      <c r="A147" s="189">
        <v>2673724</v>
      </c>
      <c r="B147" s="189">
        <v>1509944</v>
      </c>
      <c r="C147" s="189" t="s">
        <v>6250</v>
      </c>
      <c r="D147" s="189" t="s">
        <v>6056</v>
      </c>
      <c r="E147" s="195" t="s">
        <v>6249</v>
      </c>
      <c r="F147" s="189">
        <v>2</v>
      </c>
      <c r="G147" s="196">
        <v>6400</v>
      </c>
    </row>
    <row r="148" spans="1:7">
      <c r="A148" s="189">
        <v>2676586</v>
      </c>
      <c r="B148" s="189">
        <v>1546055</v>
      </c>
      <c r="C148" s="189" t="s">
        <v>6251</v>
      </c>
      <c r="D148" s="189" t="s">
        <v>6053</v>
      </c>
      <c r="E148" s="195" t="s">
        <v>6247</v>
      </c>
      <c r="F148" s="189">
        <v>5</v>
      </c>
      <c r="G148" s="196">
        <v>16000</v>
      </c>
    </row>
    <row r="149" spans="1:7">
      <c r="A149" s="189">
        <v>2676667</v>
      </c>
      <c r="B149" s="189">
        <v>1546342</v>
      </c>
      <c r="C149" s="189" t="s">
        <v>6252</v>
      </c>
      <c r="D149" s="189" t="s">
        <v>6056</v>
      </c>
      <c r="E149" s="195" t="s">
        <v>6253</v>
      </c>
      <c r="F149" s="189">
        <v>1</v>
      </c>
      <c r="G149" s="196">
        <v>3200</v>
      </c>
    </row>
    <row r="150" spans="1:7">
      <c r="A150" s="189">
        <v>2675843</v>
      </c>
      <c r="B150" s="189">
        <v>1542814</v>
      </c>
      <c r="C150" s="189" t="s">
        <v>6254</v>
      </c>
      <c r="D150" s="189" t="s">
        <v>6056</v>
      </c>
      <c r="E150" s="195" t="s">
        <v>6255</v>
      </c>
      <c r="F150" s="189">
        <v>2</v>
      </c>
      <c r="G150" s="196">
        <v>6400</v>
      </c>
    </row>
    <row r="151" spans="1:7">
      <c r="A151" s="189">
        <v>2673515</v>
      </c>
      <c r="B151" s="189">
        <v>1533572</v>
      </c>
      <c r="C151" s="189" t="s">
        <v>6256</v>
      </c>
      <c r="D151" s="189" t="s">
        <v>6056</v>
      </c>
      <c r="E151" s="195" t="s">
        <v>6255</v>
      </c>
      <c r="F151" s="189">
        <v>2</v>
      </c>
      <c r="G151" s="196">
        <v>6400</v>
      </c>
    </row>
    <row r="152" spans="1:7">
      <c r="A152" s="189">
        <v>2676693</v>
      </c>
      <c r="B152" s="189">
        <v>1546467</v>
      </c>
      <c r="C152" s="189" t="s">
        <v>6257</v>
      </c>
      <c r="D152" s="189" t="s">
        <v>6056</v>
      </c>
      <c r="E152" s="195" t="s">
        <v>6258</v>
      </c>
      <c r="F152" s="189">
        <v>4</v>
      </c>
      <c r="G152" s="196">
        <v>12800</v>
      </c>
    </row>
    <row r="153" spans="1:7">
      <c r="A153" s="189">
        <v>2673514</v>
      </c>
      <c r="B153" s="189">
        <v>1533572</v>
      </c>
      <c r="C153" s="189" t="s">
        <v>6259</v>
      </c>
      <c r="D153" s="189" t="s">
        <v>6056</v>
      </c>
      <c r="E153" s="195" t="s">
        <v>6255</v>
      </c>
      <c r="F153" s="189">
        <v>2</v>
      </c>
      <c r="G153" s="196">
        <v>6400</v>
      </c>
    </row>
    <row r="154" spans="1:7">
      <c r="A154" s="189">
        <v>2679060</v>
      </c>
      <c r="B154" s="189">
        <v>1557825</v>
      </c>
      <c r="C154" s="189" t="s">
        <v>6260</v>
      </c>
      <c r="D154" s="189" t="s">
        <v>6056</v>
      </c>
      <c r="E154" s="195" t="s">
        <v>6261</v>
      </c>
      <c r="F154" s="189">
        <v>1</v>
      </c>
      <c r="G154" s="196">
        <v>3200</v>
      </c>
    </row>
    <row r="155" spans="1:7">
      <c r="A155" s="189">
        <v>2674288</v>
      </c>
      <c r="B155" s="189">
        <v>1537023</v>
      </c>
      <c r="C155" s="189" t="s">
        <v>6262</v>
      </c>
      <c r="D155" s="189" t="s">
        <v>6056</v>
      </c>
      <c r="E155" s="195" t="s">
        <v>6263</v>
      </c>
      <c r="F155" s="189">
        <v>2</v>
      </c>
      <c r="G155" s="196">
        <v>6400</v>
      </c>
    </row>
    <row r="156" spans="1:7">
      <c r="A156" s="189">
        <v>2678829</v>
      </c>
      <c r="B156" s="189">
        <v>1556814</v>
      </c>
      <c r="C156" s="189" t="s">
        <v>6264</v>
      </c>
      <c r="D156" s="189" t="s">
        <v>6053</v>
      </c>
      <c r="E156" s="195" t="s">
        <v>6261</v>
      </c>
      <c r="F156" s="189">
        <v>1</v>
      </c>
      <c r="G156" s="196">
        <v>3200</v>
      </c>
    </row>
    <row r="157" spans="1:7">
      <c r="A157" s="189">
        <v>2678066</v>
      </c>
      <c r="B157" s="189">
        <v>1552575</v>
      </c>
      <c r="C157" s="189" t="s">
        <v>6265</v>
      </c>
      <c r="D157" s="189" t="s">
        <v>6056</v>
      </c>
      <c r="E157" s="195" t="s">
        <v>6266</v>
      </c>
      <c r="F157" s="189">
        <v>4</v>
      </c>
      <c r="G157" s="196">
        <v>12800</v>
      </c>
    </row>
    <row r="158" spans="1:7">
      <c r="A158" s="189">
        <v>2676066</v>
      </c>
      <c r="B158" s="189">
        <v>1544081</v>
      </c>
      <c r="C158" s="189" t="s">
        <v>6267</v>
      </c>
      <c r="D158" s="189" t="s">
        <v>6053</v>
      </c>
      <c r="E158" s="195" t="s">
        <v>6263</v>
      </c>
      <c r="F158" s="189">
        <v>2</v>
      </c>
      <c r="G158" s="196">
        <v>6400</v>
      </c>
    </row>
    <row r="159" spans="1:7">
      <c r="A159" s="189">
        <v>2672493</v>
      </c>
      <c r="B159" s="189">
        <v>1507542</v>
      </c>
      <c r="C159" s="189" t="s">
        <v>6268</v>
      </c>
      <c r="D159" s="189" t="s">
        <v>6056</v>
      </c>
      <c r="E159" s="195" t="s">
        <v>6269</v>
      </c>
      <c r="F159" s="189">
        <v>3</v>
      </c>
      <c r="G159" s="196">
        <v>9600</v>
      </c>
    </row>
    <row r="160" spans="1:7">
      <c r="A160" s="189">
        <v>2672492</v>
      </c>
      <c r="B160" s="189">
        <v>1507542</v>
      </c>
      <c r="C160" s="189" t="s">
        <v>6270</v>
      </c>
      <c r="D160" s="189" t="s">
        <v>6056</v>
      </c>
      <c r="E160" s="195" t="s">
        <v>6269</v>
      </c>
      <c r="F160" s="189">
        <v>3</v>
      </c>
      <c r="G160" s="196">
        <v>9600</v>
      </c>
    </row>
    <row r="161" spans="1:7">
      <c r="A161" s="189">
        <v>2673527</v>
      </c>
      <c r="B161" s="189">
        <v>1531803</v>
      </c>
      <c r="C161" s="189" t="s">
        <v>6271</v>
      </c>
      <c r="D161" s="189" t="s">
        <v>6056</v>
      </c>
      <c r="E161" s="195" t="s">
        <v>6272</v>
      </c>
      <c r="F161" s="189">
        <v>4</v>
      </c>
      <c r="G161" s="196">
        <v>12800</v>
      </c>
    </row>
    <row r="162" spans="1:7">
      <c r="A162" s="189">
        <v>2673529</v>
      </c>
      <c r="B162" s="189">
        <v>1531803</v>
      </c>
      <c r="C162" s="189" t="s">
        <v>6273</v>
      </c>
      <c r="D162" s="189" t="s">
        <v>6053</v>
      </c>
      <c r="E162" s="195" t="s">
        <v>6272</v>
      </c>
      <c r="F162" s="189">
        <v>4</v>
      </c>
      <c r="G162" s="196">
        <v>12800</v>
      </c>
    </row>
    <row r="163" spans="1:7">
      <c r="A163" s="189">
        <v>2675845</v>
      </c>
      <c r="B163" s="189">
        <v>1542604</v>
      </c>
      <c r="C163" s="189" t="s">
        <v>6274</v>
      </c>
      <c r="D163" s="189" t="s">
        <v>6056</v>
      </c>
      <c r="E163" s="195" t="s">
        <v>6275</v>
      </c>
      <c r="F163" s="189">
        <v>2</v>
      </c>
      <c r="G163" s="196">
        <v>6400</v>
      </c>
    </row>
    <row r="164" spans="1:7">
      <c r="A164" s="189">
        <v>2678068</v>
      </c>
      <c r="B164" s="189">
        <v>1552711</v>
      </c>
      <c r="C164" s="189" t="s">
        <v>6276</v>
      </c>
      <c r="D164" s="189" t="s">
        <v>6053</v>
      </c>
      <c r="E164" s="195" t="s">
        <v>6269</v>
      </c>
      <c r="F164" s="189">
        <v>3</v>
      </c>
      <c r="G164" s="196">
        <v>9600</v>
      </c>
    </row>
    <row r="165" spans="1:7">
      <c r="A165" s="189">
        <v>2677009</v>
      </c>
      <c r="B165" s="189">
        <v>1547748</v>
      </c>
      <c r="C165" s="189" t="s">
        <v>6277</v>
      </c>
      <c r="D165" s="189" t="s">
        <v>6053</v>
      </c>
      <c r="E165" s="195" t="s">
        <v>6269</v>
      </c>
      <c r="F165" s="189">
        <v>3</v>
      </c>
      <c r="G165" s="196">
        <v>9600</v>
      </c>
    </row>
    <row r="166" spans="1:7">
      <c r="A166" s="189">
        <v>2673528</v>
      </c>
      <c r="B166" s="189">
        <v>1531803</v>
      </c>
      <c r="C166" s="189" t="s">
        <v>3839</v>
      </c>
      <c r="D166" s="189" t="s">
        <v>6056</v>
      </c>
      <c r="E166" s="195" t="s">
        <v>6272</v>
      </c>
      <c r="F166" s="189">
        <v>4</v>
      </c>
      <c r="G166" s="196">
        <v>12800</v>
      </c>
    </row>
    <row r="167" spans="1:7">
      <c r="A167" s="189">
        <v>2676234</v>
      </c>
      <c r="B167" s="189">
        <v>1544427</v>
      </c>
      <c r="C167" s="189" t="s">
        <v>6278</v>
      </c>
      <c r="D167" s="189" t="s">
        <v>6053</v>
      </c>
      <c r="E167" s="195" t="s">
        <v>6279</v>
      </c>
      <c r="F167" s="189">
        <v>2</v>
      </c>
      <c r="G167" s="196">
        <v>6400</v>
      </c>
    </row>
    <row r="168" spans="1:7">
      <c r="A168" s="189">
        <v>2673531</v>
      </c>
      <c r="B168" s="189">
        <v>1533227</v>
      </c>
      <c r="C168" s="189" t="s">
        <v>6280</v>
      </c>
      <c r="D168" s="189" t="s">
        <v>6056</v>
      </c>
      <c r="E168" s="195" t="s">
        <v>6279</v>
      </c>
      <c r="F168" s="189">
        <v>2</v>
      </c>
      <c r="G168" s="196">
        <v>6400</v>
      </c>
    </row>
    <row r="169" spans="1:9">
      <c r="A169" s="189">
        <v>2672987</v>
      </c>
      <c r="B169" s="189">
        <v>1529850</v>
      </c>
      <c r="C169" s="189" t="s">
        <v>6281</v>
      </c>
      <c r="D169" s="189" t="s">
        <v>6056</v>
      </c>
      <c r="E169" s="195" t="s">
        <v>6282</v>
      </c>
      <c r="F169" s="189">
        <v>5</v>
      </c>
      <c r="G169" s="196">
        <v>16000</v>
      </c>
      <c r="H169" s="202"/>
      <c r="I169" s="202"/>
    </row>
    <row r="170" spans="1:7">
      <c r="A170" s="189">
        <v>2676236</v>
      </c>
      <c r="B170" s="189">
        <v>1544421</v>
      </c>
      <c r="C170" s="189" t="s">
        <v>6283</v>
      </c>
      <c r="D170" s="189" t="s">
        <v>6056</v>
      </c>
      <c r="E170" s="195" t="s">
        <v>6279</v>
      </c>
      <c r="F170" s="189">
        <v>2</v>
      </c>
      <c r="G170" s="196">
        <v>6400</v>
      </c>
    </row>
    <row r="171" spans="1:7">
      <c r="A171" s="189">
        <v>2677873</v>
      </c>
      <c r="B171" s="189">
        <v>1551714</v>
      </c>
      <c r="C171" s="189" t="s">
        <v>6284</v>
      </c>
      <c r="D171" s="189" t="s">
        <v>6053</v>
      </c>
      <c r="E171" s="195" t="s">
        <v>6285</v>
      </c>
      <c r="F171" s="189">
        <v>2</v>
      </c>
      <c r="G171" s="196">
        <v>6400</v>
      </c>
    </row>
    <row r="172" spans="1:7">
      <c r="A172" s="189">
        <v>2677886</v>
      </c>
      <c r="B172" s="189">
        <v>1551706</v>
      </c>
      <c r="C172" s="189" t="s">
        <v>6286</v>
      </c>
      <c r="D172" s="189" t="s">
        <v>6056</v>
      </c>
      <c r="E172" s="195" t="s">
        <v>6287</v>
      </c>
      <c r="F172" s="189">
        <v>5</v>
      </c>
      <c r="G172" s="196">
        <v>16000</v>
      </c>
    </row>
    <row r="173" spans="1:7">
      <c r="A173" s="189">
        <v>2677872</v>
      </c>
      <c r="B173" s="189">
        <v>1551714</v>
      </c>
      <c r="C173" s="189" t="s">
        <v>6288</v>
      </c>
      <c r="D173" s="189" t="s">
        <v>6053</v>
      </c>
      <c r="E173" s="195" t="s">
        <v>6285</v>
      </c>
      <c r="F173" s="189">
        <v>2</v>
      </c>
      <c r="G173" s="196">
        <v>6400</v>
      </c>
    </row>
    <row r="174" spans="1:7">
      <c r="A174" s="189">
        <v>2677639</v>
      </c>
      <c r="B174" s="203" t="s">
        <v>6289</v>
      </c>
      <c r="C174" s="189" t="s">
        <v>6290</v>
      </c>
      <c r="D174" s="189" t="s">
        <v>6056</v>
      </c>
      <c r="E174" s="195" t="s">
        <v>6291</v>
      </c>
      <c r="F174" s="189">
        <v>4</v>
      </c>
      <c r="G174" s="196">
        <v>12800</v>
      </c>
    </row>
    <row r="175" spans="1:7">
      <c r="A175" s="189">
        <v>2674708</v>
      </c>
      <c r="B175" s="189">
        <v>1538874</v>
      </c>
      <c r="C175" s="189" t="s">
        <v>6292</v>
      </c>
      <c r="D175" s="189" t="s">
        <v>6053</v>
      </c>
      <c r="E175" s="195" t="s">
        <v>6291</v>
      </c>
      <c r="F175" s="189">
        <v>4</v>
      </c>
      <c r="G175" s="196">
        <v>12800</v>
      </c>
    </row>
    <row r="176" spans="1:7">
      <c r="A176" s="189">
        <v>2672267</v>
      </c>
      <c r="B176" s="189">
        <v>1511521</v>
      </c>
      <c r="C176" s="189" t="s">
        <v>6293</v>
      </c>
      <c r="D176" s="189" t="s">
        <v>6056</v>
      </c>
      <c r="E176" s="195" t="s">
        <v>6291</v>
      </c>
      <c r="F176" s="189">
        <v>4</v>
      </c>
      <c r="G176" s="196">
        <v>12800</v>
      </c>
    </row>
    <row r="177" spans="1:7">
      <c r="A177" s="189">
        <v>2672266</v>
      </c>
      <c r="B177" s="189">
        <v>1511521</v>
      </c>
      <c r="C177" s="189" t="s">
        <v>6294</v>
      </c>
      <c r="D177" s="189" t="s">
        <v>6056</v>
      </c>
      <c r="E177" s="195" t="s">
        <v>6291</v>
      </c>
      <c r="F177" s="189">
        <v>4</v>
      </c>
      <c r="G177" s="196">
        <v>12800</v>
      </c>
    </row>
    <row r="178" spans="1:7">
      <c r="A178" s="189">
        <v>2675172</v>
      </c>
      <c r="B178" s="189">
        <v>1540776</v>
      </c>
      <c r="C178" s="189" t="s">
        <v>6295</v>
      </c>
      <c r="D178" s="189" t="s">
        <v>6053</v>
      </c>
      <c r="E178" s="195" t="s">
        <v>6296</v>
      </c>
      <c r="F178" s="189">
        <v>3</v>
      </c>
      <c r="G178" s="196">
        <v>9600</v>
      </c>
    </row>
    <row r="179" spans="1:7">
      <c r="A179" s="189">
        <v>2675171</v>
      </c>
      <c r="B179" s="189">
        <v>1540776</v>
      </c>
      <c r="C179" s="189" t="s">
        <v>6297</v>
      </c>
      <c r="D179" s="189" t="s">
        <v>6053</v>
      </c>
      <c r="E179" s="195" t="s">
        <v>6296</v>
      </c>
      <c r="F179" s="189">
        <v>3</v>
      </c>
      <c r="G179" s="196">
        <v>9600</v>
      </c>
    </row>
    <row r="180" spans="1:7">
      <c r="A180" s="189">
        <v>2676563</v>
      </c>
      <c r="B180" s="189">
        <v>1545565</v>
      </c>
      <c r="C180" s="189" t="s">
        <v>6298</v>
      </c>
      <c r="D180" s="189" t="s">
        <v>6053</v>
      </c>
      <c r="E180" s="195" t="s">
        <v>6296</v>
      </c>
      <c r="F180" s="189">
        <v>3</v>
      </c>
      <c r="G180" s="196">
        <v>9600</v>
      </c>
    </row>
    <row r="181" spans="1:7">
      <c r="A181" s="189">
        <v>2674707</v>
      </c>
      <c r="B181" s="189">
        <v>1538874</v>
      </c>
      <c r="C181" s="189" t="s">
        <v>6299</v>
      </c>
      <c r="D181" s="189" t="s">
        <v>6053</v>
      </c>
      <c r="E181" s="195" t="s">
        <v>6291</v>
      </c>
      <c r="F181" s="189">
        <v>4</v>
      </c>
      <c r="G181" s="196">
        <v>12800</v>
      </c>
    </row>
    <row r="182" spans="1:7">
      <c r="A182" s="189">
        <v>2676559</v>
      </c>
      <c r="B182" s="189">
        <v>1545872</v>
      </c>
      <c r="C182" s="189" t="s">
        <v>6300</v>
      </c>
      <c r="D182" s="189" t="s">
        <v>6056</v>
      </c>
      <c r="E182" s="195" t="s">
        <v>6301</v>
      </c>
      <c r="F182" s="189">
        <v>2</v>
      </c>
      <c r="G182" s="196">
        <v>6400</v>
      </c>
    </row>
    <row r="183" spans="1:7">
      <c r="A183" s="189">
        <v>2677051</v>
      </c>
      <c r="B183" s="189">
        <v>1548240</v>
      </c>
      <c r="C183" s="189" t="s">
        <v>6302</v>
      </c>
      <c r="D183" s="189" t="s">
        <v>6053</v>
      </c>
      <c r="E183" s="195" t="s">
        <v>6303</v>
      </c>
      <c r="F183" s="189">
        <v>1</v>
      </c>
      <c r="G183" s="196">
        <v>3200</v>
      </c>
    </row>
    <row r="184" spans="1:7">
      <c r="A184" s="189">
        <v>2676572</v>
      </c>
      <c r="B184" s="189">
        <v>1545832</v>
      </c>
      <c r="C184" s="189" t="s">
        <v>6304</v>
      </c>
      <c r="D184" s="189" t="s">
        <v>6056</v>
      </c>
      <c r="E184" s="195" t="s">
        <v>6301</v>
      </c>
      <c r="F184" s="189">
        <v>2</v>
      </c>
      <c r="G184" s="196">
        <v>6400</v>
      </c>
    </row>
    <row r="185" spans="1:7">
      <c r="A185" s="189">
        <v>2676153</v>
      </c>
      <c r="B185" s="189">
        <v>1544089</v>
      </c>
      <c r="C185" s="189" t="s">
        <v>6305</v>
      </c>
      <c r="D185" s="189" t="s">
        <v>6053</v>
      </c>
      <c r="E185" s="195" t="s">
        <v>6306</v>
      </c>
      <c r="F185" s="189">
        <v>5</v>
      </c>
      <c r="G185" s="196">
        <v>16000</v>
      </c>
    </row>
    <row r="186" spans="1:7">
      <c r="A186" s="189">
        <v>2674711</v>
      </c>
      <c r="B186" s="189">
        <v>1538841</v>
      </c>
      <c r="C186" s="189" t="s">
        <v>6307</v>
      </c>
      <c r="D186" s="189" t="s">
        <v>6056</v>
      </c>
      <c r="E186" s="195" t="s">
        <v>6308</v>
      </c>
      <c r="F186" s="189">
        <v>2</v>
      </c>
      <c r="G186" s="196">
        <v>6400</v>
      </c>
    </row>
    <row r="187" spans="1:7">
      <c r="A187" s="189">
        <v>2679019</v>
      </c>
      <c r="B187" s="189">
        <v>1557235</v>
      </c>
      <c r="C187" s="189" t="s">
        <v>6309</v>
      </c>
      <c r="D187" s="189" t="s">
        <v>6053</v>
      </c>
      <c r="E187" s="195" t="s">
        <v>6310</v>
      </c>
      <c r="F187" s="189">
        <v>3</v>
      </c>
      <c r="G187" s="196">
        <v>9600</v>
      </c>
    </row>
    <row r="188" spans="5:7">
      <c r="E188" s="195"/>
      <c r="G188" s="196"/>
    </row>
    <row r="189" spans="6:6">
      <c r="F189" s="204"/>
    </row>
    <row r="192" spans="1:8">
      <c r="A192" s="189" t="s">
        <v>6311</v>
      </c>
      <c r="G192" s="205">
        <f>SUM(G6:G187)</f>
        <v>1552500</v>
      </c>
      <c r="H192" s="206" t="s">
        <v>6312</v>
      </c>
    </row>
    <row r="193" spans="1:8">
      <c r="A193" s="202" t="s">
        <v>6313</v>
      </c>
      <c r="B193" s="202"/>
      <c r="C193" s="202"/>
      <c r="D193" s="202"/>
      <c r="E193" s="202"/>
      <c r="F193" s="202"/>
      <c r="G193" s="207">
        <v>-1190400</v>
      </c>
      <c r="H193" s="189" t="s">
        <v>28</v>
      </c>
    </row>
    <row r="195" ht="14.25" spans="1:8">
      <c r="A195" s="208" t="s">
        <v>6314</v>
      </c>
      <c r="B195" s="208"/>
      <c r="C195" s="208"/>
      <c r="D195" s="192" t="s">
        <v>6315</v>
      </c>
      <c r="E195" s="192"/>
      <c r="F195" s="192"/>
      <c r="G195" s="209">
        <f>SUM(G192:G193)</f>
        <v>362100</v>
      </c>
      <c r="H195" s="189" t="s">
        <v>28</v>
      </c>
    </row>
  </sheetData>
  <mergeCells count="1">
    <mergeCell ref="D195:F195"/>
  </mergeCells>
  <conditionalFormatting sqref="B6:B187">
    <cfRule type="duplicateValues" dxfId="0" priority="1"/>
  </conditionalFormatting>
  <pageMargins left="0.75" right="0.75" top="1" bottom="1" header="0.5" footer="0.5"/>
  <headerFooter/>
  <legacy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4"/>
  <sheetViews>
    <sheetView tabSelected="1" topLeftCell="A52" workbookViewId="0">
      <selection activeCell="L83" sqref="L8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4" style="98" customWidth="1"/>
    <col min="14" max="15" width="9.14285714285714" style="99"/>
  </cols>
  <sheetData>
    <row r="1" spans="1:15">
      <c r="A1" s="2"/>
      <c r="B1" s="2"/>
      <c r="C1" s="2"/>
      <c r="D1" s="2"/>
      <c r="E1" s="2"/>
      <c r="F1" s="2"/>
      <c r="N1" s="138"/>
      <c r="O1" s="138"/>
    </row>
    <row r="2" spans="1:15">
      <c r="A2" s="2"/>
      <c r="B2" s="2"/>
      <c r="C2" s="2"/>
      <c r="D2" s="2"/>
      <c r="E2" s="2"/>
      <c r="F2" s="2"/>
      <c r="N2" s="139"/>
      <c r="O2" s="139"/>
    </row>
    <row r="3" spans="1:15">
      <c r="A3" s="2"/>
      <c r="B3" s="2"/>
      <c r="C3" s="2"/>
      <c r="D3" s="2"/>
      <c r="E3" s="2"/>
      <c r="F3" s="2"/>
      <c r="N3" s="139"/>
      <c r="O3" s="139"/>
    </row>
    <row r="4" spans="1:15">
      <c r="A4" s="2"/>
      <c r="B4" s="2"/>
      <c r="C4" s="2"/>
      <c r="D4" s="2"/>
      <c r="E4" s="2"/>
      <c r="F4" s="2"/>
      <c r="H4" s="100"/>
      <c r="N4" s="139"/>
      <c r="O4" s="139"/>
    </row>
    <row r="5" spans="1:15">
      <c r="A5" s="2"/>
      <c r="B5" s="2"/>
      <c r="C5" s="2"/>
      <c r="D5" s="2"/>
      <c r="E5" s="2"/>
      <c r="F5" s="2"/>
      <c r="H5" s="100"/>
      <c r="N5" s="139"/>
      <c r="O5" s="139"/>
    </row>
    <row r="6" spans="1:15">
      <c r="A6" s="2"/>
      <c r="B6" s="2"/>
      <c r="C6" s="2"/>
      <c r="D6" s="2"/>
      <c r="E6" s="2"/>
      <c r="F6" s="2"/>
      <c r="H6" s="101"/>
      <c r="N6" s="139"/>
      <c r="O6" s="139"/>
    </row>
    <row r="7" ht="15.75" spans="1:15">
      <c r="A7" s="2"/>
      <c r="B7" s="2"/>
      <c r="C7" s="2"/>
      <c r="D7" s="2"/>
      <c r="E7" s="2"/>
      <c r="F7" s="2"/>
      <c r="G7" s="3"/>
      <c r="H7" s="3"/>
      <c r="N7" s="139"/>
      <c r="O7" s="139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43678</v>
      </c>
      <c r="N8" s="139"/>
      <c r="O8" s="139"/>
    </row>
    <row r="9" spans="1:15">
      <c r="A9" s="4" t="s">
        <v>3</v>
      </c>
      <c r="B9" s="4"/>
      <c r="C9" s="8" t="s">
        <v>4</v>
      </c>
      <c r="D9" s="8"/>
      <c r="E9" s="8"/>
      <c r="F9" s="2"/>
      <c r="N9" s="139"/>
      <c r="O9" s="139"/>
    </row>
    <row r="10" ht="13.2" customHeight="1" spans="1:15">
      <c r="A10" s="4"/>
      <c r="B10" s="4"/>
      <c r="C10" s="8" t="s">
        <v>5</v>
      </c>
      <c r="D10" s="8"/>
      <c r="E10" s="8"/>
      <c r="F10" s="2"/>
      <c r="N10" s="139"/>
      <c r="O10" s="139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139"/>
      <c r="O11" s="139"/>
    </row>
    <row r="12" spans="1:15">
      <c r="A12" s="4" t="s">
        <v>8</v>
      </c>
      <c r="B12" s="4"/>
      <c r="C12" s="704" t="s">
        <v>9</v>
      </c>
      <c r="D12" s="12"/>
      <c r="E12" s="10"/>
      <c r="F12" s="2"/>
      <c r="N12" s="139"/>
      <c r="O12" s="139"/>
    </row>
    <row r="13" spans="1:15">
      <c r="A13" s="4" t="s">
        <v>10</v>
      </c>
      <c r="B13" s="4"/>
      <c r="C13" s="704" t="s">
        <v>11</v>
      </c>
      <c r="D13" s="12"/>
      <c r="E13" s="10"/>
      <c r="F13" s="2"/>
      <c r="N13" s="139"/>
      <c r="O13" s="139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139"/>
      <c r="O14" s="139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139"/>
      <c r="O15" s="139"/>
    </row>
    <row r="16" spans="1:15">
      <c r="A16" s="4"/>
      <c r="B16" s="4"/>
      <c r="C16" s="16"/>
      <c r="D16" s="17"/>
      <c r="E16" s="17"/>
      <c r="F16" s="2"/>
      <c r="N16" s="139"/>
      <c r="O16" s="139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139"/>
      <c r="O17" s="139"/>
    </row>
    <row r="18" spans="3:15">
      <c r="C18" s="20" t="s">
        <v>18</v>
      </c>
      <c r="D18" s="21"/>
      <c r="E18" s="21"/>
      <c r="F18" s="2"/>
      <c r="N18" s="139"/>
      <c r="O18" s="139"/>
    </row>
    <row r="19" spans="3:15">
      <c r="C19" s="22" t="s">
        <v>19</v>
      </c>
      <c r="D19" s="21"/>
      <c r="E19" s="21"/>
      <c r="F19" s="2"/>
      <c r="N19" s="139"/>
      <c r="O19" s="139"/>
    </row>
    <row r="20" spans="3:15">
      <c r="C20" s="102" t="s">
        <v>5149</v>
      </c>
      <c r="D20" s="21"/>
      <c r="E20" s="21"/>
      <c r="F20" s="2"/>
      <c r="N20" s="139"/>
      <c r="O20" s="139"/>
    </row>
    <row r="21" ht="4.2" customHeight="1" spans="1:15">
      <c r="A21" s="2"/>
      <c r="B21" s="2"/>
      <c r="C21" s="2"/>
      <c r="D21" s="2"/>
      <c r="E21" s="23"/>
      <c r="F21" s="24"/>
      <c r="N21" s="139"/>
      <c r="O21" s="139"/>
    </row>
    <row r="22" spans="1:15">
      <c r="A22" s="103" t="s">
        <v>20</v>
      </c>
      <c r="B22" s="103" t="s">
        <v>1163</v>
      </c>
      <c r="C22" s="103" t="s">
        <v>21</v>
      </c>
      <c r="D22" s="104" t="s">
        <v>22</v>
      </c>
      <c r="E22" s="105" t="s">
        <v>23</v>
      </c>
      <c r="F22" s="106">
        <v>0</v>
      </c>
      <c r="G22" s="104" t="s">
        <v>24</v>
      </c>
      <c r="H22" s="104" t="s">
        <v>2250</v>
      </c>
      <c r="J22" s="140"/>
      <c r="N22" s="139"/>
      <c r="O22" s="139"/>
    </row>
    <row r="23" s="1" customFormat="1" spans="1:15">
      <c r="A23" s="107" t="s">
        <v>26</v>
      </c>
      <c r="B23" s="108">
        <v>572117</v>
      </c>
      <c r="C23" s="108" t="s">
        <v>6316</v>
      </c>
      <c r="D23" s="109">
        <v>1506615</v>
      </c>
      <c r="E23" s="110">
        <v>43653</v>
      </c>
      <c r="F23" s="111">
        <v>43655</v>
      </c>
      <c r="G23" s="112" t="s">
        <v>28</v>
      </c>
      <c r="H23" s="113">
        <v>9000</v>
      </c>
      <c r="I23" s="141"/>
      <c r="N23" s="139"/>
      <c r="O23" s="139"/>
    </row>
    <row r="24" s="1" customFormat="1" spans="1:15">
      <c r="A24" s="107" t="s">
        <v>26</v>
      </c>
      <c r="B24" s="114">
        <v>572118</v>
      </c>
      <c r="C24" s="114" t="s">
        <v>6317</v>
      </c>
      <c r="D24" s="115">
        <v>1544838</v>
      </c>
      <c r="E24" s="116">
        <v>43653</v>
      </c>
      <c r="F24" s="117">
        <v>43655</v>
      </c>
      <c r="G24" s="118" t="s">
        <v>28</v>
      </c>
      <c r="H24" s="119">
        <v>6800</v>
      </c>
      <c r="I24" s="141"/>
      <c r="N24" s="139"/>
      <c r="O24" s="139"/>
    </row>
    <row r="25" s="1" customFormat="1" spans="1:15">
      <c r="A25" s="107" t="s">
        <v>26</v>
      </c>
      <c r="B25" s="114">
        <v>572121</v>
      </c>
      <c r="C25" s="114" t="s">
        <v>6318</v>
      </c>
      <c r="D25" s="115">
        <v>1544301</v>
      </c>
      <c r="E25" s="116">
        <v>43654</v>
      </c>
      <c r="F25" s="117">
        <v>43655</v>
      </c>
      <c r="G25" s="118" t="s">
        <v>28</v>
      </c>
      <c r="H25" s="119">
        <v>3400</v>
      </c>
      <c r="I25" s="141"/>
      <c r="N25" s="139"/>
      <c r="O25" s="139"/>
    </row>
    <row r="26" s="1" customFormat="1" spans="1:15">
      <c r="A26" s="107" t="s">
        <v>26</v>
      </c>
      <c r="B26" s="114">
        <v>572122</v>
      </c>
      <c r="C26" s="114" t="s">
        <v>6319</v>
      </c>
      <c r="D26" s="115">
        <v>1543628</v>
      </c>
      <c r="E26" s="116">
        <v>43653</v>
      </c>
      <c r="F26" s="117">
        <v>43655</v>
      </c>
      <c r="G26" s="118" t="s">
        <v>28</v>
      </c>
      <c r="H26" s="119">
        <v>6800</v>
      </c>
      <c r="I26" s="141"/>
      <c r="N26" s="139"/>
      <c r="O26" s="139"/>
    </row>
    <row r="27" s="1" customFormat="1" spans="1:15">
      <c r="A27" s="107" t="s">
        <v>26</v>
      </c>
      <c r="B27" s="114">
        <v>572123</v>
      </c>
      <c r="C27" s="114" t="s">
        <v>6320</v>
      </c>
      <c r="D27" s="115">
        <v>1496353</v>
      </c>
      <c r="E27" s="116">
        <v>43652</v>
      </c>
      <c r="F27" s="117">
        <v>43655</v>
      </c>
      <c r="G27" s="118" t="s">
        <v>28</v>
      </c>
      <c r="H27" s="119">
        <v>10800</v>
      </c>
      <c r="I27" s="141"/>
      <c r="N27" s="139"/>
      <c r="O27" s="139"/>
    </row>
    <row r="28" s="1" customFormat="1" spans="1:15">
      <c r="A28" s="107" t="s">
        <v>26</v>
      </c>
      <c r="B28" s="120">
        <v>572127</v>
      </c>
      <c r="C28" s="120" t="s">
        <v>6321</v>
      </c>
      <c r="D28" s="121">
        <v>1484375</v>
      </c>
      <c r="E28" s="122">
        <v>43652</v>
      </c>
      <c r="F28" s="123">
        <v>43655</v>
      </c>
      <c r="G28" s="124" t="s">
        <v>28</v>
      </c>
      <c r="H28" s="125">
        <v>10800</v>
      </c>
      <c r="I28" s="141"/>
      <c r="N28" s="139"/>
      <c r="O28" s="139"/>
    </row>
    <row r="29" s="1" customFormat="1" spans="1:15">
      <c r="A29" s="107" t="s">
        <v>26</v>
      </c>
      <c r="B29" s="120">
        <v>572128</v>
      </c>
      <c r="C29" s="120" t="s">
        <v>6322</v>
      </c>
      <c r="D29" s="121">
        <v>1484375</v>
      </c>
      <c r="E29" s="122">
        <v>43652</v>
      </c>
      <c r="F29" s="123">
        <v>43655</v>
      </c>
      <c r="G29" s="124" t="s">
        <v>28</v>
      </c>
      <c r="H29" s="125">
        <v>10800</v>
      </c>
      <c r="I29" s="141"/>
      <c r="N29" s="139"/>
      <c r="O29" s="139"/>
    </row>
    <row r="30" s="1" customFormat="1" spans="1:15">
      <c r="A30" s="107" t="s">
        <v>26</v>
      </c>
      <c r="B30" s="114">
        <v>572129</v>
      </c>
      <c r="C30" s="114" t="s">
        <v>6323</v>
      </c>
      <c r="D30" s="115">
        <v>1548020</v>
      </c>
      <c r="E30" s="116">
        <v>43654</v>
      </c>
      <c r="F30" s="117">
        <v>43655</v>
      </c>
      <c r="G30" s="118" t="s">
        <v>28</v>
      </c>
      <c r="H30" s="119">
        <v>3400</v>
      </c>
      <c r="I30" s="141"/>
      <c r="N30" s="139"/>
      <c r="O30" s="139"/>
    </row>
    <row r="31" s="1" customFormat="1" spans="1:15">
      <c r="A31" s="107" t="s">
        <v>26</v>
      </c>
      <c r="B31" s="114">
        <v>572130</v>
      </c>
      <c r="C31" s="114" t="s">
        <v>6324</v>
      </c>
      <c r="D31" s="115">
        <v>1548090</v>
      </c>
      <c r="E31" s="116">
        <v>43654</v>
      </c>
      <c r="F31" s="117">
        <v>43655</v>
      </c>
      <c r="G31" s="118" t="s">
        <v>28</v>
      </c>
      <c r="H31" s="119">
        <v>3400</v>
      </c>
      <c r="I31" s="141"/>
      <c r="N31" s="139"/>
      <c r="O31" s="139"/>
    </row>
    <row r="32" s="1" customFormat="1" spans="1:15">
      <c r="A32" s="107" t="s">
        <v>26</v>
      </c>
      <c r="B32" s="114">
        <v>572133</v>
      </c>
      <c r="C32" s="114" t="s">
        <v>6325</v>
      </c>
      <c r="D32" s="115">
        <v>1548586</v>
      </c>
      <c r="E32" s="116">
        <v>43654</v>
      </c>
      <c r="F32" s="117">
        <v>43655</v>
      </c>
      <c r="G32" s="118" t="s">
        <v>28</v>
      </c>
      <c r="H32" s="119">
        <v>3400</v>
      </c>
      <c r="I32" s="141"/>
      <c r="N32" s="139"/>
      <c r="O32" s="139"/>
    </row>
    <row r="33" s="1" customFormat="1" spans="1:15">
      <c r="A33" s="107" t="s">
        <v>26</v>
      </c>
      <c r="B33" s="114">
        <v>572134</v>
      </c>
      <c r="C33" s="114" t="s">
        <v>5948</v>
      </c>
      <c r="D33" s="115">
        <v>1549200</v>
      </c>
      <c r="E33" s="116">
        <v>43654</v>
      </c>
      <c r="F33" s="117">
        <v>43655</v>
      </c>
      <c r="G33" s="118" t="s">
        <v>28</v>
      </c>
      <c r="H33" s="119">
        <v>3400</v>
      </c>
      <c r="I33" s="141"/>
      <c r="N33" s="139"/>
      <c r="O33" s="139"/>
    </row>
    <row r="34" s="1" customFormat="1" spans="1:15">
      <c r="A34" s="107" t="s">
        <v>26</v>
      </c>
      <c r="B34" s="114">
        <v>572412</v>
      </c>
      <c r="C34" s="114" t="s">
        <v>1283</v>
      </c>
      <c r="D34" s="115">
        <v>1548908</v>
      </c>
      <c r="E34" s="116">
        <v>43653</v>
      </c>
      <c r="F34" s="117">
        <v>43655</v>
      </c>
      <c r="G34" s="118" t="s">
        <v>28</v>
      </c>
      <c r="H34" s="119">
        <v>6800</v>
      </c>
      <c r="I34" s="141"/>
      <c r="N34" s="139"/>
      <c r="O34" s="139"/>
    </row>
    <row r="35" s="1" customFormat="1" spans="1:15">
      <c r="A35" s="107" t="s">
        <v>26</v>
      </c>
      <c r="B35" s="114">
        <v>572436</v>
      </c>
      <c r="C35" s="114" t="s">
        <v>6326</v>
      </c>
      <c r="D35" s="115">
        <v>1467991</v>
      </c>
      <c r="E35" s="116">
        <v>43654</v>
      </c>
      <c r="F35" s="117">
        <v>43656</v>
      </c>
      <c r="G35" s="118" t="s">
        <v>28</v>
      </c>
      <c r="H35" s="119">
        <v>7200</v>
      </c>
      <c r="I35" s="141"/>
      <c r="N35" s="139"/>
      <c r="O35" s="139"/>
    </row>
    <row r="36" s="1" customFormat="1" spans="1:15">
      <c r="A36" s="107" t="s">
        <v>26</v>
      </c>
      <c r="B36" s="114">
        <v>572715</v>
      </c>
      <c r="C36" s="114" t="s">
        <v>4607</v>
      </c>
      <c r="D36" s="115">
        <v>1544291</v>
      </c>
      <c r="E36" s="116">
        <v>43654</v>
      </c>
      <c r="F36" s="117">
        <v>43657</v>
      </c>
      <c r="G36" s="118" t="s">
        <v>28</v>
      </c>
      <c r="H36" s="119">
        <v>13500</v>
      </c>
      <c r="I36" s="141"/>
      <c r="N36" s="139"/>
      <c r="O36" s="139"/>
    </row>
    <row r="37" s="1" customFormat="1" spans="1:15">
      <c r="A37" s="107" t="s">
        <v>26</v>
      </c>
      <c r="B37" s="114">
        <v>572936</v>
      </c>
      <c r="C37" s="114" t="s">
        <v>6327</v>
      </c>
      <c r="D37" s="115">
        <v>1495035</v>
      </c>
      <c r="E37" s="116">
        <v>43656</v>
      </c>
      <c r="F37" s="117">
        <v>43658</v>
      </c>
      <c r="G37" s="118" t="s">
        <v>28</v>
      </c>
      <c r="H37" s="119">
        <v>12000</v>
      </c>
      <c r="I37" s="141"/>
      <c r="N37" s="139"/>
      <c r="O37" s="139"/>
    </row>
    <row r="38" s="1" customFormat="1" spans="1:15">
      <c r="A38" s="107" t="s">
        <v>26</v>
      </c>
      <c r="B38" s="114">
        <v>572943</v>
      </c>
      <c r="C38" s="114" t="s">
        <v>6324</v>
      </c>
      <c r="D38" s="115">
        <v>1548092</v>
      </c>
      <c r="E38" s="116">
        <v>43657</v>
      </c>
      <c r="F38" s="117">
        <v>43658</v>
      </c>
      <c r="G38" s="118" t="s">
        <v>28</v>
      </c>
      <c r="H38" s="119">
        <v>3400</v>
      </c>
      <c r="I38" s="141"/>
      <c r="N38" s="139"/>
      <c r="O38" s="139"/>
    </row>
    <row r="39" s="1" customFormat="1" spans="1:15">
      <c r="A39" s="107" t="s">
        <v>26</v>
      </c>
      <c r="B39" s="114">
        <v>573283</v>
      </c>
      <c r="C39" s="114" t="s">
        <v>6328</v>
      </c>
      <c r="D39" s="115">
        <v>1549591</v>
      </c>
      <c r="E39" s="116">
        <v>43657</v>
      </c>
      <c r="F39" s="117">
        <v>43659</v>
      </c>
      <c r="G39" s="118" t="s">
        <v>28</v>
      </c>
      <c r="H39" s="119">
        <v>6800</v>
      </c>
      <c r="I39" s="141"/>
      <c r="N39" s="139"/>
      <c r="O39" s="139"/>
    </row>
    <row r="40" s="1" customFormat="1" spans="1:15">
      <c r="A40" s="107" t="s">
        <v>26</v>
      </c>
      <c r="B40" s="114">
        <v>573297</v>
      </c>
      <c r="C40" s="114" t="s">
        <v>6329</v>
      </c>
      <c r="D40" s="115">
        <v>1549254</v>
      </c>
      <c r="E40" s="116">
        <v>43657</v>
      </c>
      <c r="F40" s="117">
        <v>43659</v>
      </c>
      <c r="G40" s="118" t="s">
        <v>28</v>
      </c>
      <c r="H40" s="119">
        <v>6800</v>
      </c>
      <c r="I40" s="141"/>
      <c r="N40" s="139"/>
      <c r="O40" s="139"/>
    </row>
    <row r="41" s="1" customFormat="1" spans="1:15">
      <c r="A41" s="107" t="s">
        <v>26</v>
      </c>
      <c r="B41" s="114">
        <v>573300</v>
      </c>
      <c r="C41" s="114" t="s">
        <v>6330</v>
      </c>
      <c r="D41" s="115">
        <v>1548833</v>
      </c>
      <c r="E41" s="116">
        <v>43657</v>
      </c>
      <c r="F41" s="117">
        <v>43659</v>
      </c>
      <c r="G41" s="118" t="s">
        <v>28</v>
      </c>
      <c r="H41" s="119">
        <v>6800</v>
      </c>
      <c r="I41" s="141"/>
      <c r="N41" s="139"/>
      <c r="O41" s="139"/>
    </row>
    <row r="42" s="1" customFormat="1" spans="1:15">
      <c r="A42" s="107" t="s">
        <v>26</v>
      </c>
      <c r="B42" s="114">
        <v>574234</v>
      </c>
      <c r="C42" s="114" t="s">
        <v>6331</v>
      </c>
      <c r="D42" s="115">
        <v>1522306</v>
      </c>
      <c r="E42" s="116">
        <v>43660</v>
      </c>
      <c r="F42" s="117">
        <v>43662</v>
      </c>
      <c r="G42" s="118" t="s">
        <v>28</v>
      </c>
      <c r="H42" s="119">
        <v>9000</v>
      </c>
      <c r="I42" s="141"/>
      <c r="N42" s="139"/>
      <c r="O42" s="139"/>
    </row>
    <row r="43" s="1" customFormat="1" spans="1:15">
      <c r="A43" s="107" t="s">
        <v>26</v>
      </c>
      <c r="B43" s="126">
        <v>574658</v>
      </c>
      <c r="C43" s="126" t="s">
        <v>6332</v>
      </c>
      <c r="D43" s="127">
        <v>1528149</v>
      </c>
      <c r="E43" s="128">
        <v>43662</v>
      </c>
      <c r="F43" s="129">
        <v>43664</v>
      </c>
      <c r="G43" s="130" t="s">
        <v>28</v>
      </c>
      <c r="H43" s="131">
        <v>7200</v>
      </c>
      <c r="I43" s="141"/>
      <c r="N43" s="139"/>
      <c r="O43" s="139"/>
    </row>
    <row r="44" s="1" customFormat="1" spans="1:15">
      <c r="A44" s="107" t="s">
        <v>26</v>
      </c>
      <c r="B44" s="126">
        <v>574662</v>
      </c>
      <c r="C44" s="126" t="s">
        <v>6333</v>
      </c>
      <c r="D44" s="127">
        <v>1528149</v>
      </c>
      <c r="E44" s="128">
        <v>43662</v>
      </c>
      <c r="F44" s="129">
        <v>43664</v>
      </c>
      <c r="G44" s="130" t="s">
        <v>28</v>
      </c>
      <c r="H44" s="131">
        <v>7200</v>
      </c>
      <c r="I44" s="141"/>
      <c r="N44" s="139"/>
      <c r="O44" s="139"/>
    </row>
    <row r="45" s="1" customFormat="1" spans="1:15">
      <c r="A45" s="107" t="s">
        <v>26</v>
      </c>
      <c r="B45" s="132">
        <v>574716</v>
      </c>
      <c r="C45" s="114" t="s">
        <v>6334</v>
      </c>
      <c r="D45" s="133">
        <v>1509886</v>
      </c>
      <c r="E45" s="134">
        <v>43661</v>
      </c>
      <c r="F45" s="135">
        <v>43665</v>
      </c>
      <c r="G45" s="136" t="s">
        <v>28</v>
      </c>
      <c r="H45" s="137">
        <v>14400</v>
      </c>
      <c r="I45" s="141"/>
      <c r="N45" s="139"/>
      <c r="O45" s="139"/>
    </row>
    <row r="46" s="1" customFormat="1" spans="1:15">
      <c r="A46" s="107" t="s">
        <v>26</v>
      </c>
      <c r="B46" s="114">
        <v>574717</v>
      </c>
      <c r="C46" s="114" t="s">
        <v>6335</v>
      </c>
      <c r="D46" s="115">
        <v>1551260</v>
      </c>
      <c r="E46" s="116">
        <v>43663</v>
      </c>
      <c r="F46" s="117">
        <v>43665</v>
      </c>
      <c r="G46" s="118" t="s">
        <v>28</v>
      </c>
      <c r="H46" s="119">
        <v>6800</v>
      </c>
      <c r="I46" s="141"/>
      <c r="N46" s="139"/>
      <c r="O46" s="139"/>
    </row>
    <row r="47" s="1" customFormat="1" spans="1:15">
      <c r="A47" s="107" t="s">
        <v>26</v>
      </c>
      <c r="B47" s="114">
        <v>575016</v>
      </c>
      <c r="C47" s="114" t="s">
        <v>6336</v>
      </c>
      <c r="D47" s="115">
        <v>1554972</v>
      </c>
      <c r="E47" s="116">
        <v>43665</v>
      </c>
      <c r="F47" s="117">
        <v>43666</v>
      </c>
      <c r="G47" s="118" t="s">
        <v>28</v>
      </c>
      <c r="H47" s="119"/>
      <c r="I47" s="141"/>
      <c r="N47" s="139"/>
      <c r="O47" s="139"/>
    </row>
    <row r="48" s="1" customFormat="1" spans="1:15">
      <c r="A48" s="107" t="s">
        <v>26</v>
      </c>
      <c r="B48" s="120">
        <v>575018</v>
      </c>
      <c r="C48" s="120" t="s">
        <v>4924</v>
      </c>
      <c r="D48" s="121">
        <v>1549937</v>
      </c>
      <c r="E48" s="122">
        <v>43665</v>
      </c>
      <c r="F48" s="123">
        <v>43666</v>
      </c>
      <c r="G48" s="124" t="s">
        <v>28</v>
      </c>
      <c r="H48" s="125">
        <v>3400</v>
      </c>
      <c r="I48" s="141"/>
      <c r="N48" s="139"/>
      <c r="O48" s="139"/>
    </row>
    <row r="49" s="1" customFormat="1" spans="1:15">
      <c r="A49" s="107" t="s">
        <v>26</v>
      </c>
      <c r="B49" s="120">
        <v>575019</v>
      </c>
      <c r="C49" s="120" t="s">
        <v>6198</v>
      </c>
      <c r="D49" s="121">
        <v>1549937</v>
      </c>
      <c r="E49" s="122">
        <v>43665</v>
      </c>
      <c r="F49" s="123">
        <v>43666</v>
      </c>
      <c r="G49" s="124" t="s">
        <v>28</v>
      </c>
      <c r="H49" s="125">
        <v>3400</v>
      </c>
      <c r="I49" s="141"/>
      <c r="N49" s="139"/>
      <c r="O49" s="139"/>
    </row>
    <row r="50" s="1" customFormat="1" spans="1:15">
      <c r="A50" s="107" t="s">
        <v>26</v>
      </c>
      <c r="B50" s="114">
        <v>575020</v>
      </c>
      <c r="C50" s="114" t="s">
        <v>6337</v>
      </c>
      <c r="D50" s="115">
        <v>1506820</v>
      </c>
      <c r="E50" s="116">
        <v>43662</v>
      </c>
      <c r="F50" s="117">
        <v>43666</v>
      </c>
      <c r="G50" s="118" t="s">
        <v>28</v>
      </c>
      <c r="H50" s="119">
        <v>14400</v>
      </c>
      <c r="I50" s="141"/>
      <c r="N50" s="139"/>
      <c r="O50" s="139"/>
    </row>
    <row r="51" s="1" customFormat="1" spans="1:15">
      <c r="A51" s="107" t="s">
        <v>26</v>
      </c>
      <c r="B51" s="114">
        <v>575373</v>
      </c>
      <c r="C51" s="114" t="s">
        <v>3985</v>
      </c>
      <c r="D51" s="115">
        <v>1555837</v>
      </c>
      <c r="E51" s="116">
        <v>43664</v>
      </c>
      <c r="F51" s="117">
        <v>43667</v>
      </c>
      <c r="G51" s="118" t="s">
        <v>28</v>
      </c>
      <c r="H51" s="119">
        <v>24000</v>
      </c>
      <c r="I51" s="141"/>
      <c r="N51" s="139"/>
      <c r="O51" s="139"/>
    </row>
    <row r="52" s="1" customFormat="1" spans="1:15">
      <c r="A52" s="107" t="s">
        <v>26</v>
      </c>
      <c r="B52" s="114">
        <v>575598</v>
      </c>
      <c r="C52" s="114" t="s">
        <v>6338</v>
      </c>
      <c r="D52" s="115">
        <v>1562032</v>
      </c>
      <c r="E52" s="116">
        <v>43666</v>
      </c>
      <c r="F52" s="117">
        <v>43668</v>
      </c>
      <c r="G52" s="118" t="s">
        <v>28</v>
      </c>
      <c r="H52" s="119">
        <v>6800</v>
      </c>
      <c r="I52" s="141"/>
      <c r="N52" s="139"/>
      <c r="O52" s="139"/>
    </row>
    <row r="53" s="1" customFormat="1" spans="1:15">
      <c r="A53" s="107" t="s">
        <v>26</v>
      </c>
      <c r="B53" s="114">
        <v>575809</v>
      </c>
      <c r="C53" s="114" t="s">
        <v>6209</v>
      </c>
      <c r="D53" s="115">
        <v>1549085</v>
      </c>
      <c r="E53" s="116">
        <v>43666</v>
      </c>
      <c r="F53" s="117">
        <v>43669</v>
      </c>
      <c r="G53" s="118" t="s">
        <v>28</v>
      </c>
      <c r="H53" s="119">
        <v>10200</v>
      </c>
      <c r="I53" s="141"/>
      <c r="N53" s="139"/>
      <c r="O53" s="139"/>
    </row>
    <row r="54" s="1" customFormat="1" spans="1:15">
      <c r="A54" s="107" t="s">
        <v>26</v>
      </c>
      <c r="B54" s="114">
        <v>575810</v>
      </c>
      <c r="C54" s="114" t="s">
        <v>6339</v>
      </c>
      <c r="D54" s="115">
        <v>1548245</v>
      </c>
      <c r="E54" s="116">
        <v>43666</v>
      </c>
      <c r="F54" s="117">
        <v>43669</v>
      </c>
      <c r="G54" s="118" t="s">
        <v>28</v>
      </c>
      <c r="H54" s="119">
        <v>10200</v>
      </c>
      <c r="I54" s="141"/>
      <c r="N54" s="139"/>
      <c r="O54" s="139"/>
    </row>
    <row r="55" s="1" customFormat="1" spans="1:15">
      <c r="A55" s="107" t="s">
        <v>26</v>
      </c>
      <c r="B55" s="126">
        <v>576432</v>
      </c>
      <c r="C55" s="126" t="s">
        <v>6340</v>
      </c>
      <c r="D55" s="127">
        <v>1493363</v>
      </c>
      <c r="E55" s="128">
        <v>43665</v>
      </c>
      <c r="F55" s="129">
        <v>43671</v>
      </c>
      <c r="G55" s="130" t="s">
        <v>28</v>
      </c>
      <c r="H55" s="131">
        <v>21600</v>
      </c>
      <c r="I55" s="141"/>
      <c r="N55" s="139"/>
      <c r="O55" s="139"/>
    </row>
    <row r="56" s="1" customFormat="1" spans="1:15">
      <c r="A56" s="107" t="s">
        <v>26</v>
      </c>
      <c r="B56" s="126">
        <v>576433</v>
      </c>
      <c r="C56" s="126" t="s">
        <v>6341</v>
      </c>
      <c r="D56" s="127">
        <v>1493363</v>
      </c>
      <c r="E56" s="128">
        <v>43665</v>
      </c>
      <c r="F56" s="129">
        <v>43671</v>
      </c>
      <c r="G56" s="130" t="s">
        <v>28</v>
      </c>
      <c r="H56" s="131">
        <v>21600</v>
      </c>
      <c r="I56" s="141"/>
      <c r="N56" s="139"/>
      <c r="O56" s="139"/>
    </row>
    <row r="57" s="1" customFormat="1" spans="1:15">
      <c r="A57" s="107" t="s">
        <v>26</v>
      </c>
      <c r="B57" s="126">
        <v>576434</v>
      </c>
      <c r="C57" s="126" t="s">
        <v>6342</v>
      </c>
      <c r="D57" s="127">
        <v>1493363</v>
      </c>
      <c r="E57" s="128">
        <v>43665</v>
      </c>
      <c r="F57" s="129">
        <v>43671</v>
      </c>
      <c r="G57" s="130" t="s">
        <v>28</v>
      </c>
      <c r="H57" s="131">
        <v>21600</v>
      </c>
      <c r="I57" s="141"/>
      <c r="N57" s="139"/>
      <c r="O57" s="139"/>
    </row>
    <row r="58" s="1" customFormat="1" spans="1:15">
      <c r="A58" s="107" t="s">
        <v>26</v>
      </c>
      <c r="B58" s="126">
        <v>576435</v>
      </c>
      <c r="C58" s="126" t="s">
        <v>6343</v>
      </c>
      <c r="D58" s="127">
        <v>1493363</v>
      </c>
      <c r="E58" s="128">
        <v>43665</v>
      </c>
      <c r="F58" s="129">
        <v>43671</v>
      </c>
      <c r="G58" s="130" t="s">
        <v>28</v>
      </c>
      <c r="H58" s="131">
        <v>21600</v>
      </c>
      <c r="I58" s="141"/>
      <c r="N58" s="139"/>
      <c r="O58" s="139"/>
    </row>
    <row r="59" s="1" customFormat="1" spans="1:15">
      <c r="A59" s="107" t="s">
        <v>26</v>
      </c>
      <c r="B59" s="114">
        <v>576436</v>
      </c>
      <c r="C59" s="114" t="s">
        <v>6344</v>
      </c>
      <c r="D59" s="115">
        <v>1556535</v>
      </c>
      <c r="E59" s="116">
        <v>43668</v>
      </c>
      <c r="F59" s="117">
        <v>43671</v>
      </c>
      <c r="G59" s="118" t="s">
        <v>28</v>
      </c>
      <c r="H59" s="119">
        <v>10200</v>
      </c>
      <c r="I59" s="141"/>
      <c r="N59" s="139"/>
      <c r="O59" s="139"/>
    </row>
    <row r="60" s="1" customFormat="1" spans="1:15">
      <c r="A60" s="107" t="s">
        <v>26</v>
      </c>
      <c r="B60" s="114">
        <v>576437</v>
      </c>
      <c r="C60" s="114" t="s">
        <v>6345</v>
      </c>
      <c r="D60" s="115">
        <v>1555789</v>
      </c>
      <c r="E60" s="116">
        <v>43668</v>
      </c>
      <c r="F60" s="117">
        <v>43671</v>
      </c>
      <c r="G60" s="118" t="s">
        <v>28</v>
      </c>
      <c r="H60" s="119">
        <v>10200</v>
      </c>
      <c r="I60" s="141"/>
      <c r="N60" s="139"/>
      <c r="O60" s="139"/>
    </row>
    <row r="61" s="1" customFormat="1" spans="1:15">
      <c r="A61" s="107" t="s">
        <v>26</v>
      </c>
      <c r="B61" s="114">
        <v>576439</v>
      </c>
      <c r="C61" s="114" t="s">
        <v>6346</v>
      </c>
      <c r="D61" s="115">
        <v>1557823</v>
      </c>
      <c r="E61" s="116">
        <v>43669</v>
      </c>
      <c r="F61" s="117">
        <v>43671</v>
      </c>
      <c r="G61" s="118" t="s">
        <v>28</v>
      </c>
      <c r="H61" s="119">
        <v>6800</v>
      </c>
      <c r="I61" s="141"/>
      <c r="N61" s="139"/>
      <c r="O61" s="139"/>
    </row>
    <row r="62" s="1" customFormat="1" spans="1:15">
      <c r="A62" s="107" t="s">
        <v>26</v>
      </c>
      <c r="B62" s="114">
        <v>576445</v>
      </c>
      <c r="C62" s="114" t="s">
        <v>6347</v>
      </c>
      <c r="D62" s="115">
        <v>1556813</v>
      </c>
      <c r="E62" s="116">
        <v>43668</v>
      </c>
      <c r="F62" s="117">
        <v>43671</v>
      </c>
      <c r="G62" s="118" t="s">
        <v>28</v>
      </c>
      <c r="H62" s="119">
        <v>10200</v>
      </c>
      <c r="I62" s="141"/>
      <c r="N62" s="139"/>
      <c r="O62" s="139"/>
    </row>
    <row r="63" s="1" customFormat="1" spans="1:15">
      <c r="A63" s="107" t="s">
        <v>26</v>
      </c>
      <c r="B63" s="114">
        <v>576785</v>
      </c>
      <c r="C63" s="114" t="s">
        <v>6348</v>
      </c>
      <c r="D63" s="115">
        <v>1556550</v>
      </c>
      <c r="E63" s="116">
        <v>43668</v>
      </c>
      <c r="F63" s="117">
        <v>43672</v>
      </c>
      <c r="G63" s="118" t="s">
        <v>28</v>
      </c>
      <c r="H63" s="119">
        <v>13600</v>
      </c>
      <c r="I63" s="141"/>
      <c r="N63" s="139"/>
      <c r="O63" s="139"/>
    </row>
    <row r="64" s="1" customFormat="1" spans="1:15">
      <c r="A64" s="107" t="s">
        <v>26</v>
      </c>
      <c r="B64" s="114">
        <v>576999</v>
      </c>
      <c r="C64" s="114" t="s">
        <v>6349</v>
      </c>
      <c r="D64" s="115">
        <v>1557230</v>
      </c>
      <c r="E64" s="116">
        <v>43671</v>
      </c>
      <c r="F64" s="117">
        <v>43673</v>
      </c>
      <c r="G64" s="118" t="s">
        <v>28</v>
      </c>
      <c r="H64" s="119">
        <v>9000</v>
      </c>
      <c r="I64" s="141"/>
      <c r="N64" s="139"/>
      <c r="O64" s="139"/>
    </row>
    <row r="65" s="1" customFormat="1" spans="1:15">
      <c r="A65" s="107" t="s">
        <v>26</v>
      </c>
      <c r="B65" s="114">
        <v>577002</v>
      </c>
      <c r="C65" s="114" t="s">
        <v>1431</v>
      </c>
      <c r="D65" s="115">
        <v>1562832</v>
      </c>
      <c r="E65" s="116">
        <v>43671</v>
      </c>
      <c r="F65" s="117">
        <v>43673</v>
      </c>
      <c r="G65" s="118" t="s">
        <v>28</v>
      </c>
      <c r="H65" s="119">
        <v>6800</v>
      </c>
      <c r="I65" s="141"/>
      <c r="N65" s="139"/>
      <c r="O65" s="139"/>
    </row>
    <row r="66" s="1" customFormat="1" spans="1:15">
      <c r="A66" s="107" t="s">
        <v>26</v>
      </c>
      <c r="B66" s="114">
        <v>577284</v>
      </c>
      <c r="C66" s="114" t="s">
        <v>6350</v>
      </c>
      <c r="D66" s="115">
        <v>1484686</v>
      </c>
      <c r="E66" s="116">
        <v>43672</v>
      </c>
      <c r="F66" s="117">
        <v>43674</v>
      </c>
      <c r="G66" s="118" t="s">
        <v>28</v>
      </c>
      <c r="H66" s="119">
        <v>12000</v>
      </c>
      <c r="I66" s="141"/>
      <c r="N66" s="139"/>
      <c r="O66" s="139"/>
    </row>
    <row r="67" s="1" customFormat="1" spans="1:15">
      <c r="A67" s="107" t="s">
        <v>26</v>
      </c>
      <c r="B67" s="114">
        <v>577285</v>
      </c>
      <c r="C67" s="114" t="s">
        <v>6351</v>
      </c>
      <c r="D67" s="115">
        <v>1556019</v>
      </c>
      <c r="E67" s="116">
        <v>43672</v>
      </c>
      <c r="F67" s="117">
        <v>43674</v>
      </c>
      <c r="G67" s="118" t="s">
        <v>28</v>
      </c>
      <c r="H67" s="119">
        <v>6800</v>
      </c>
      <c r="I67" s="141"/>
      <c r="N67" s="139"/>
      <c r="O67" s="139"/>
    </row>
    <row r="68" s="1" customFormat="1" spans="1:15">
      <c r="A68" s="107" t="s">
        <v>26</v>
      </c>
      <c r="B68" s="120">
        <v>577286</v>
      </c>
      <c r="C68" s="120" t="s">
        <v>6352</v>
      </c>
      <c r="D68" s="121">
        <v>1561708</v>
      </c>
      <c r="E68" s="122">
        <v>43672</v>
      </c>
      <c r="F68" s="123">
        <v>43674</v>
      </c>
      <c r="G68" s="124" t="s">
        <v>28</v>
      </c>
      <c r="H68" s="125">
        <v>6800</v>
      </c>
      <c r="I68" s="141"/>
      <c r="N68" s="139"/>
      <c r="O68" s="139"/>
    </row>
    <row r="69" s="1" customFormat="1" spans="1:15">
      <c r="A69" s="107" t="s">
        <v>26</v>
      </c>
      <c r="B69" s="120">
        <v>577287</v>
      </c>
      <c r="C69" s="120" t="s">
        <v>6353</v>
      </c>
      <c r="D69" s="121">
        <v>1561708</v>
      </c>
      <c r="E69" s="122">
        <v>43672</v>
      </c>
      <c r="F69" s="123">
        <v>43674</v>
      </c>
      <c r="G69" s="124" t="s">
        <v>28</v>
      </c>
      <c r="H69" s="125">
        <v>6800</v>
      </c>
      <c r="I69" s="141"/>
      <c r="N69" s="139"/>
      <c r="O69" s="139"/>
    </row>
    <row r="70" s="1" customFormat="1" spans="1:15">
      <c r="A70" s="107" t="s">
        <v>26</v>
      </c>
      <c r="B70" s="120">
        <v>577288</v>
      </c>
      <c r="C70" s="120" t="s">
        <v>6354</v>
      </c>
      <c r="D70" s="121">
        <v>1561708</v>
      </c>
      <c r="E70" s="122">
        <v>43672</v>
      </c>
      <c r="F70" s="123">
        <v>43674</v>
      </c>
      <c r="G70" s="124" t="s">
        <v>28</v>
      </c>
      <c r="H70" s="125">
        <v>6800</v>
      </c>
      <c r="I70" s="141"/>
      <c r="N70" s="139"/>
      <c r="O70" s="139"/>
    </row>
    <row r="71" s="1" customFormat="1" spans="1:15">
      <c r="A71" s="107" t="s">
        <v>26</v>
      </c>
      <c r="B71" s="114">
        <v>577521</v>
      </c>
      <c r="C71" s="114" t="s">
        <v>6260</v>
      </c>
      <c r="D71" s="115">
        <v>1557826</v>
      </c>
      <c r="E71" s="116">
        <v>43672</v>
      </c>
      <c r="F71" s="117">
        <v>43675</v>
      </c>
      <c r="G71" s="118" t="s">
        <v>28</v>
      </c>
      <c r="H71" s="119">
        <v>10200</v>
      </c>
      <c r="I71" s="141"/>
      <c r="N71" s="139"/>
      <c r="O71" s="139"/>
    </row>
    <row r="72" s="1" customFormat="1" spans="1:15">
      <c r="A72" s="107" t="s">
        <v>26</v>
      </c>
      <c r="B72" s="142">
        <v>578110</v>
      </c>
      <c r="C72" s="142" t="s">
        <v>6355</v>
      </c>
      <c r="D72" s="115">
        <v>1561246</v>
      </c>
      <c r="E72" s="143">
        <v>43675</v>
      </c>
      <c r="F72" s="144">
        <v>43677</v>
      </c>
      <c r="G72" s="118" t="s">
        <v>28</v>
      </c>
      <c r="H72" s="145">
        <v>6800</v>
      </c>
      <c r="I72" s="141"/>
      <c r="N72" s="139"/>
      <c r="O72" s="139"/>
    </row>
    <row r="73" s="1" customFormat="1" spans="1:15">
      <c r="A73" s="146"/>
      <c r="B73" s="147"/>
      <c r="C73" s="146"/>
      <c r="D73" s="148"/>
      <c r="E73" s="149"/>
      <c r="F73" s="150"/>
      <c r="G73" s="151"/>
      <c r="H73" s="152"/>
      <c r="I73" s="141"/>
      <c r="N73" s="139"/>
      <c r="O73" s="139"/>
    </row>
    <row r="74" s="1" customFormat="1" ht="12" customHeight="1" spans="1:15">
      <c r="A74" s="153" t="s">
        <v>6038</v>
      </c>
      <c r="B74" s="154"/>
      <c r="C74" s="155"/>
      <c r="D74" s="156"/>
      <c r="E74" s="157"/>
      <c r="F74" s="158"/>
      <c r="G74" s="159"/>
      <c r="H74" s="158"/>
      <c r="I74" s="141"/>
      <c r="N74" s="139"/>
      <c r="O74" s="139"/>
    </row>
    <row r="75" s="1" customFormat="1" ht="17.4" customHeight="1" spans="1:15">
      <c r="A75" s="160" t="s">
        <v>5950</v>
      </c>
      <c r="B75" s="86"/>
      <c r="C75" s="87"/>
      <c r="D75" s="81"/>
      <c r="E75" s="161"/>
      <c r="F75" s="83"/>
      <c r="G75" s="162" t="s">
        <v>80</v>
      </c>
      <c r="H75" s="163">
        <f>SUM(H23:H74)</f>
        <v>461700</v>
      </c>
      <c r="I75" s="141"/>
      <c r="N75" s="139"/>
      <c r="O75" s="139"/>
    </row>
    <row r="76" s="97" customFormat="1" ht="17.4" customHeight="1" spans="1:15">
      <c r="A76" s="164" t="s">
        <v>6356</v>
      </c>
      <c r="B76" s="165"/>
      <c r="C76" s="165"/>
      <c r="D76" s="166"/>
      <c r="E76" s="167"/>
      <c r="F76" s="168"/>
      <c r="G76" s="169"/>
      <c r="H76" s="170" t="s">
        <v>6357</v>
      </c>
      <c r="I76" s="188"/>
      <c r="N76" s="139"/>
      <c r="O76" s="139"/>
    </row>
    <row r="77" s="1" customFormat="1" ht="16.2" customHeight="1" spans="1:15">
      <c r="A77" s="171" t="s">
        <v>6041</v>
      </c>
      <c r="B77" s="172"/>
      <c r="C77" s="160"/>
      <c r="D77" s="160"/>
      <c r="E77" s="160"/>
      <c r="F77" s="173"/>
      <c r="G77" s="160"/>
      <c r="H77" s="160"/>
      <c r="I77" s="141"/>
      <c r="N77" s="139"/>
      <c r="O77" s="139"/>
    </row>
    <row r="78" ht="12" customHeight="1" spans="1:15">
      <c r="A78" s="174" t="s">
        <v>423</v>
      </c>
      <c r="B78" s="90"/>
      <c r="C78" s="175" t="s">
        <v>424</v>
      </c>
      <c r="D78" s="175" t="s">
        <v>424</v>
      </c>
      <c r="E78" s="175" t="s">
        <v>424</v>
      </c>
      <c r="F78" s="175" t="s">
        <v>424</v>
      </c>
      <c r="G78" s="175" t="s">
        <v>424</v>
      </c>
      <c r="H78" s="176" t="s">
        <v>5146</v>
      </c>
      <c r="N78" s="139"/>
      <c r="O78" s="139"/>
    </row>
    <row r="79" ht="12" customHeight="1" spans="1:15">
      <c r="A79" s="177" t="s">
        <v>5445</v>
      </c>
      <c r="B79" s="177"/>
      <c r="C79" s="178" t="s">
        <v>5446</v>
      </c>
      <c r="D79" s="179" t="s">
        <v>85</v>
      </c>
      <c r="E79" s="179" t="s">
        <v>86</v>
      </c>
      <c r="F79" s="179" t="s">
        <v>5447</v>
      </c>
      <c r="G79" s="179" t="s">
        <v>5448</v>
      </c>
      <c r="H79" s="180" t="s">
        <v>5147</v>
      </c>
      <c r="N79" s="139"/>
      <c r="O79" s="139"/>
    </row>
    <row r="80" ht="13.5" spans="1:15">
      <c r="A80" s="181">
        <f>H75+565900</f>
        <v>1027600</v>
      </c>
      <c r="B80" s="93"/>
      <c r="C80" s="181">
        <v>0</v>
      </c>
      <c r="D80" s="181">
        <v>0</v>
      </c>
      <c r="E80" s="181">
        <v>0</v>
      </c>
      <c r="F80" s="181">
        <v>0</v>
      </c>
      <c r="G80" s="181">
        <v>0</v>
      </c>
      <c r="H80" s="182">
        <f>SUM(A80:G80)</f>
        <v>1027600</v>
      </c>
      <c r="N80" s="139"/>
      <c r="O80" s="139"/>
    </row>
    <row r="81" ht="13.5" spans="14:15">
      <c r="N81" s="139"/>
      <c r="O81" s="139"/>
    </row>
    <row r="82" ht="18" customHeight="1" spans="14:15">
      <c r="N82" s="139"/>
      <c r="O82" s="139"/>
    </row>
    <row r="83" spans="14:15">
      <c r="N83" s="139"/>
      <c r="O83" s="139"/>
    </row>
    <row r="84" spans="1:15">
      <c r="A84" s="96"/>
      <c r="B84" s="96"/>
      <c r="N84" s="139"/>
      <c r="O84" s="139"/>
    </row>
    <row r="85" ht="15.75" spans="1:15">
      <c r="A85" s="183" t="s">
        <v>1157</v>
      </c>
      <c r="N85" s="139"/>
      <c r="O85" s="139"/>
    </row>
    <row r="86" spans="3:15">
      <c r="C86" s="184"/>
      <c r="D86" s="184"/>
      <c r="N86" s="139"/>
      <c r="O86" s="139"/>
    </row>
    <row r="87" ht="15.75" spans="3:15">
      <c r="C87" s="185" t="s">
        <v>1158</v>
      </c>
      <c r="N87" s="139"/>
      <c r="O87" s="139"/>
    </row>
    <row r="88" spans="3:15">
      <c r="C88" s="186" t="s">
        <v>1207</v>
      </c>
      <c r="N88" s="139"/>
      <c r="O88" s="139"/>
    </row>
    <row r="89" spans="3:15">
      <c r="C89" s="187" t="s">
        <v>1160</v>
      </c>
      <c r="D89" s="172"/>
      <c r="N89" s="139"/>
      <c r="O89" s="139"/>
    </row>
    <row r="90" spans="14:15">
      <c r="N90" s="139"/>
      <c r="O90" s="139"/>
    </row>
    <row r="91" spans="14:15">
      <c r="N91" s="139"/>
      <c r="O91" s="139"/>
    </row>
    <row r="92" spans="1:15">
      <c r="A92" s="172"/>
      <c r="N92" s="139"/>
      <c r="O92" s="139"/>
    </row>
    <row r="93" spans="14:15">
      <c r="N93" s="139"/>
      <c r="O93" s="139"/>
    </row>
    <row r="94" spans="14:15">
      <c r="N94" s="139"/>
      <c r="O94" s="139"/>
    </row>
    <row r="95" spans="14:15">
      <c r="N95" s="139"/>
      <c r="O95" s="139"/>
    </row>
    <row r="96" spans="14:15">
      <c r="N96" s="139"/>
      <c r="O96" s="139"/>
    </row>
    <row r="97" spans="14:15">
      <c r="N97" s="139"/>
      <c r="O97" s="139"/>
    </row>
    <row r="98" spans="14:15">
      <c r="N98" s="139"/>
      <c r="O98" s="139"/>
    </row>
    <row r="99" spans="14:15">
      <c r="N99" s="139"/>
      <c r="O99" s="139"/>
    </row>
    <row r="100" spans="14:15">
      <c r="N100" s="139"/>
      <c r="O100" s="139"/>
    </row>
    <row r="101" spans="14:15">
      <c r="N101" s="139"/>
      <c r="O101" s="139"/>
    </row>
    <row r="102" spans="14:15">
      <c r="N102" s="139"/>
      <c r="O102" s="139"/>
    </row>
    <row r="103" spans="14:15">
      <c r="N103" s="139"/>
      <c r="O103" s="139"/>
    </row>
    <row r="104" spans="14:15">
      <c r="N104" s="139"/>
      <c r="O104" s="139"/>
    </row>
    <row r="105" spans="14:15">
      <c r="N105" s="139"/>
      <c r="O105" s="139"/>
    </row>
    <row r="106" spans="14:15">
      <c r="N106" s="139"/>
      <c r="O106" s="139"/>
    </row>
    <row r="107" spans="14:15">
      <c r="N107" s="139"/>
      <c r="O107" s="139"/>
    </row>
    <row r="108" spans="14:15">
      <c r="N108" s="139"/>
      <c r="O108" s="139"/>
    </row>
    <row r="109" spans="14:15">
      <c r="N109" s="139"/>
      <c r="O109" s="139"/>
    </row>
    <row r="110" spans="14:15">
      <c r="N110" s="139"/>
      <c r="O110" s="139"/>
    </row>
    <row r="111" spans="14:15">
      <c r="N111" s="139"/>
      <c r="O111" s="139"/>
    </row>
    <row r="112" spans="14:15">
      <c r="N112" s="139"/>
      <c r="O112" s="139"/>
    </row>
    <row r="113" spans="14:15">
      <c r="N113" s="139"/>
      <c r="O113" s="139"/>
    </row>
    <row r="114" spans="14:15">
      <c r="N114" s="139"/>
      <c r="O114" s="139"/>
    </row>
    <row r="115" spans="14:15">
      <c r="N115" s="139"/>
      <c r="O115" s="139"/>
    </row>
    <row r="116" spans="14:15">
      <c r="N116" s="139"/>
      <c r="O116" s="139"/>
    </row>
    <row r="117" spans="14:15">
      <c r="N117" s="139"/>
      <c r="O117" s="139"/>
    </row>
    <row r="118" spans="14:15">
      <c r="N118" s="139"/>
      <c r="O118" s="139"/>
    </row>
    <row r="119" spans="14:15">
      <c r="N119" s="139"/>
      <c r="O119" s="139"/>
    </row>
    <row r="120" spans="14:15">
      <c r="N120" s="139"/>
      <c r="O120" s="139"/>
    </row>
    <row r="121" spans="14:15">
      <c r="N121" s="139"/>
      <c r="O121" s="139"/>
    </row>
    <row r="122" spans="14:15">
      <c r="N122" s="139"/>
      <c r="O122" s="139"/>
    </row>
    <row r="123" spans="14:15">
      <c r="N123" s="139"/>
      <c r="O123" s="139"/>
    </row>
    <row r="124" spans="14:15">
      <c r="N124" s="139"/>
      <c r="O124" s="139"/>
    </row>
    <row r="125" spans="14:15">
      <c r="N125" s="139"/>
      <c r="O125" s="139"/>
    </row>
    <row r="126" spans="14:15">
      <c r="N126" s="139"/>
      <c r="O126" s="139"/>
    </row>
    <row r="127" spans="14:15">
      <c r="N127" s="139"/>
      <c r="O127" s="139"/>
    </row>
    <row r="128" spans="14:15">
      <c r="N128" s="139"/>
      <c r="O128" s="139"/>
    </row>
    <row r="129" spans="14:15">
      <c r="N129" s="139"/>
      <c r="O129" s="139"/>
    </row>
    <row r="130" spans="14:15">
      <c r="N130" s="139"/>
      <c r="O130" s="139"/>
    </row>
    <row r="131" spans="14:15">
      <c r="N131" s="139"/>
      <c r="O131" s="139"/>
    </row>
    <row r="132" spans="14:15">
      <c r="N132" s="139"/>
      <c r="O132" s="139"/>
    </row>
    <row r="133" spans="14:15">
      <c r="N133" s="139"/>
      <c r="O133" s="139"/>
    </row>
    <row r="134" spans="14:15">
      <c r="N134" s="139"/>
      <c r="O134" s="139"/>
    </row>
    <row r="135" spans="14:15">
      <c r="N135" s="139"/>
      <c r="O135" s="139"/>
    </row>
    <row r="136" spans="14:15">
      <c r="N136" s="139"/>
      <c r="O136" s="139"/>
    </row>
    <row r="137" spans="14:15">
      <c r="N137" s="139"/>
      <c r="O137" s="139"/>
    </row>
    <row r="138" spans="14:15">
      <c r="N138" s="139"/>
      <c r="O138" s="139"/>
    </row>
    <row r="139" spans="14:15">
      <c r="N139" s="139"/>
      <c r="O139" s="139"/>
    </row>
    <row r="140" spans="14:15">
      <c r="N140" s="139"/>
      <c r="O140" s="139"/>
    </row>
    <row r="141" spans="14:15">
      <c r="N141" s="139"/>
      <c r="O141" s="139"/>
    </row>
    <row r="142" spans="14:15">
      <c r="N142" s="139"/>
      <c r="O142" s="139"/>
    </row>
    <row r="143" spans="14:15">
      <c r="N143" s="139"/>
      <c r="O143" s="139"/>
    </row>
    <row r="144" spans="14:15">
      <c r="N144" s="139"/>
      <c r="O144" s="139"/>
    </row>
    <row r="145" spans="14:15">
      <c r="N145" s="139"/>
      <c r="O145" s="139"/>
    </row>
    <row r="146" spans="14:15">
      <c r="N146" s="139"/>
      <c r="O146" s="139"/>
    </row>
    <row r="147" spans="14:15">
      <c r="N147" s="139"/>
      <c r="O147" s="139"/>
    </row>
    <row r="148" spans="14:15">
      <c r="N148" s="139"/>
      <c r="O148" s="139"/>
    </row>
    <row r="149" spans="14:15">
      <c r="N149" s="139"/>
      <c r="O149" s="139"/>
    </row>
    <row r="150" spans="14:15">
      <c r="N150" s="139"/>
      <c r="O150" s="139"/>
    </row>
    <row r="151" spans="14:15">
      <c r="N151" s="139"/>
      <c r="O151" s="139"/>
    </row>
    <row r="152" spans="14:15">
      <c r="N152" s="139"/>
      <c r="O152" s="139"/>
    </row>
    <row r="153" spans="14:15">
      <c r="N153" s="139"/>
      <c r="O153" s="139"/>
    </row>
    <row r="154" spans="14:15">
      <c r="N154" s="139"/>
      <c r="O154" s="139"/>
    </row>
    <row r="155" spans="14:15">
      <c r="N155" s="139"/>
      <c r="O155" s="139"/>
    </row>
    <row r="156" spans="14:15">
      <c r="N156" s="139"/>
      <c r="O156" s="139"/>
    </row>
    <row r="157" spans="14:15">
      <c r="N157" s="139"/>
      <c r="O157" s="139"/>
    </row>
    <row r="158" spans="14:15">
      <c r="N158" s="139"/>
      <c r="O158" s="139"/>
    </row>
    <row r="159" spans="14:15">
      <c r="N159" s="139"/>
      <c r="O159" s="139"/>
    </row>
    <row r="160" spans="14:15">
      <c r="N160" s="139"/>
      <c r="O160" s="139"/>
    </row>
    <row r="161" spans="14:15">
      <c r="N161" s="139"/>
      <c r="O161" s="139"/>
    </row>
    <row r="162" spans="14:15">
      <c r="N162" s="139"/>
      <c r="O162" s="139"/>
    </row>
    <row r="163" spans="14:15">
      <c r="N163" s="139"/>
      <c r="O163" s="139"/>
    </row>
    <row r="164" spans="14:15">
      <c r="N164" s="139"/>
      <c r="O164" s="139"/>
    </row>
    <row r="165" spans="14:15">
      <c r="N165" s="139"/>
      <c r="O165" s="139"/>
    </row>
    <row r="166" spans="14:15">
      <c r="N166" s="139"/>
      <c r="O166" s="139"/>
    </row>
    <row r="167" spans="14:15">
      <c r="N167" s="139"/>
      <c r="O167" s="139"/>
    </row>
    <row r="168" spans="14:15">
      <c r="N168" s="139"/>
      <c r="O168" s="139"/>
    </row>
    <row r="169" spans="14:15">
      <c r="N169" s="139"/>
      <c r="O169" s="139"/>
    </row>
    <row r="170" spans="14:15">
      <c r="N170" s="139"/>
      <c r="O170" s="139"/>
    </row>
    <row r="171" spans="14:15">
      <c r="N171" s="139"/>
      <c r="O171" s="139"/>
    </row>
    <row r="172" spans="14:15">
      <c r="N172" s="139"/>
      <c r="O172" s="139"/>
    </row>
    <row r="173" spans="14:15">
      <c r="N173" s="139"/>
      <c r="O173" s="139"/>
    </row>
    <row r="174" spans="14:15">
      <c r="N174" s="139"/>
      <c r="O174" s="139"/>
    </row>
    <row r="175" spans="14:15">
      <c r="N175" s="139"/>
      <c r="O175" s="139"/>
    </row>
    <row r="176" spans="14:15">
      <c r="N176" s="139"/>
      <c r="O176" s="139"/>
    </row>
    <row r="177" spans="14:15">
      <c r="N177" s="139"/>
      <c r="O177" s="139"/>
    </row>
    <row r="178" spans="14:15">
      <c r="N178" s="139"/>
      <c r="O178" s="139"/>
    </row>
    <row r="179" spans="14:15">
      <c r="N179" s="139"/>
      <c r="O179" s="139"/>
    </row>
    <row r="180" spans="14:15">
      <c r="N180" s="139"/>
      <c r="O180" s="139"/>
    </row>
    <row r="181" spans="14:15">
      <c r="N181" s="139"/>
      <c r="O181" s="139"/>
    </row>
    <row r="182" spans="14:15">
      <c r="N182" s="139"/>
      <c r="O182" s="139"/>
    </row>
    <row r="183" spans="14:15">
      <c r="N183" s="139"/>
      <c r="O183" s="139"/>
    </row>
    <row r="184" spans="14:15">
      <c r="N184" s="139"/>
      <c r="O184" s="139"/>
    </row>
    <row r="185" spans="14:15">
      <c r="N185" s="139"/>
      <c r="O185" s="139"/>
    </row>
    <row r="186" spans="14:15">
      <c r="N186" s="139"/>
      <c r="O186" s="139"/>
    </row>
    <row r="187" spans="14:15">
      <c r="N187" s="139"/>
      <c r="O187" s="139"/>
    </row>
    <row r="188" spans="14:15">
      <c r="N188" s="139"/>
      <c r="O188" s="139"/>
    </row>
    <row r="189" spans="14:15">
      <c r="N189" s="139"/>
      <c r="O189" s="139"/>
    </row>
    <row r="190" spans="14:15">
      <c r="N190" s="139"/>
      <c r="O190" s="139"/>
    </row>
    <row r="191" spans="14:15">
      <c r="N191" s="139"/>
      <c r="O191" s="139"/>
    </row>
    <row r="192" spans="14:15">
      <c r="N192" s="139"/>
      <c r="O192" s="139"/>
    </row>
    <row r="193" spans="14:15">
      <c r="N193" s="139"/>
      <c r="O193" s="139"/>
    </row>
    <row r="194" spans="14:15">
      <c r="N194" s="139"/>
      <c r="O194" s="139"/>
    </row>
    <row r="195" spans="14:15">
      <c r="N195" s="139"/>
      <c r="O195" s="139"/>
    </row>
    <row r="196" spans="14:15">
      <c r="N196" s="139"/>
      <c r="O196" s="139"/>
    </row>
    <row r="197" spans="14:15">
      <c r="N197" s="139"/>
      <c r="O197" s="139"/>
    </row>
    <row r="198" spans="14:15">
      <c r="N198" s="139"/>
      <c r="O198" s="139"/>
    </row>
    <row r="199" spans="14:15">
      <c r="N199" s="139"/>
      <c r="O199" s="139"/>
    </row>
    <row r="200" spans="14:15">
      <c r="N200" s="139"/>
      <c r="O200" s="139"/>
    </row>
    <row r="201" spans="14:15">
      <c r="N201" s="139"/>
      <c r="O201" s="139"/>
    </row>
    <row r="202" spans="14:15">
      <c r="N202" s="139"/>
      <c r="O202" s="139"/>
    </row>
    <row r="203" spans="14:15">
      <c r="N203" s="139"/>
      <c r="O203" s="139"/>
    </row>
    <row r="204" spans="14:15">
      <c r="N204" s="139"/>
      <c r="O204" s="139"/>
    </row>
  </sheetData>
  <mergeCells count="1">
    <mergeCell ref="G7:H7"/>
  </mergeCells>
  <hyperlinks>
    <hyperlink ref="C15" r:id="rId4" display="pongsura.pattaramahasaed@ihg.com"/>
    <hyperlink ref="C88" r:id="rId5" display="E: pongsura.pattaramahasaed@ihg.com"/>
    <hyperlink ref="C8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704" t="s">
        <v>9</v>
      </c>
      <c r="D14" s="12"/>
      <c r="E14" s="10"/>
      <c r="F14" s="2"/>
    </row>
    <row r="15" spans="1:6">
      <c r="A15" s="4" t="s">
        <v>10</v>
      </c>
      <c r="B15" s="4"/>
      <c r="C15" s="704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705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705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705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705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705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705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707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707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705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710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710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705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705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705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705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704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704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310" t="s">
        <v>23</v>
      </c>
      <c r="F23" s="311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666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666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666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666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666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666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662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662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666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666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666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666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666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666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666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666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666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666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666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666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666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666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666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667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667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666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666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666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662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662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662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662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666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666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691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691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74" t="s">
        <v>423</v>
      </c>
      <c r="B64" s="90"/>
      <c r="C64" s="175" t="s">
        <v>424</v>
      </c>
      <c r="D64" s="175" t="s">
        <v>424</v>
      </c>
      <c r="E64" s="175" t="s">
        <v>424</v>
      </c>
      <c r="F64" s="175" t="s">
        <v>424</v>
      </c>
      <c r="G64" s="175" t="s">
        <v>424</v>
      </c>
      <c r="H64" s="176" t="s">
        <v>90</v>
      </c>
    </row>
    <row r="65" customFormat="1" ht="12" customHeight="1" spans="1:8">
      <c r="A65" s="177" t="s">
        <v>425</v>
      </c>
      <c r="B65" s="177"/>
      <c r="C65" s="178" t="s">
        <v>85</v>
      </c>
      <c r="D65" s="179" t="s">
        <v>86</v>
      </c>
      <c r="E65" s="179" t="s">
        <v>87</v>
      </c>
      <c r="F65" s="179" t="s">
        <v>88</v>
      </c>
      <c r="G65" s="179" t="s">
        <v>89</v>
      </c>
      <c r="H65" s="375" t="s">
        <v>426</v>
      </c>
    </row>
    <row r="66" customFormat="1" ht="13.5" spans="1:8">
      <c r="A66" s="181">
        <f>H60+1094240+511745+511745</f>
        <v>2488815</v>
      </c>
      <c r="B66" s="93"/>
      <c r="C66" s="230">
        <f>749262</f>
        <v>749262</v>
      </c>
      <c r="D66" s="181">
        <v>0</v>
      </c>
      <c r="E66" s="181">
        <v>0</v>
      </c>
      <c r="F66" s="181">
        <v>0</v>
      </c>
      <c r="G66" s="181">
        <v>0</v>
      </c>
      <c r="H66" s="376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675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676"/>
      <c r="E1" s="2"/>
      <c r="F1" s="2"/>
    </row>
    <row r="2" customFormat="1" spans="1:6">
      <c r="A2" s="2"/>
      <c r="B2" s="2"/>
      <c r="C2" s="2"/>
      <c r="D2" s="676"/>
      <c r="E2" s="2"/>
      <c r="F2" s="2"/>
    </row>
    <row r="3" customFormat="1" spans="1:6">
      <c r="A3" s="2"/>
      <c r="B3" s="2"/>
      <c r="C3" s="2"/>
      <c r="D3" s="676"/>
      <c r="E3" s="2"/>
      <c r="F3" s="2"/>
    </row>
    <row r="4" customFormat="1" spans="1:6">
      <c r="A4" s="2"/>
      <c r="B4" s="2"/>
      <c r="C4" s="2"/>
      <c r="D4" s="676"/>
      <c r="E4" s="2"/>
      <c r="F4" s="2"/>
    </row>
    <row r="5" customFormat="1" spans="1:6">
      <c r="A5" s="2"/>
      <c r="B5" s="2"/>
      <c r="C5" s="2"/>
      <c r="D5" s="676"/>
      <c r="E5" s="2"/>
      <c r="F5" s="2"/>
    </row>
    <row r="6" customFormat="1" spans="1:6">
      <c r="A6" s="2"/>
      <c r="B6" s="2"/>
      <c r="C6" s="2"/>
      <c r="D6" s="676"/>
      <c r="E6" s="2"/>
      <c r="F6" s="2"/>
    </row>
    <row r="7" customFormat="1" ht="15.75" spans="1:8">
      <c r="A7" s="2"/>
      <c r="B7" s="2"/>
      <c r="C7" s="2"/>
      <c r="D7" s="676"/>
      <c r="E7" s="2"/>
      <c r="F7" s="2"/>
      <c r="G7" s="3"/>
      <c r="H7" s="3"/>
    </row>
    <row r="8" customFormat="1" spans="1:6">
      <c r="A8" s="2"/>
      <c r="B8" s="2"/>
      <c r="C8" s="2"/>
      <c r="D8" s="676"/>
      <c r="E8" s="2"/>
      <c r="F8" s="2"/>
    </row>
    <row r="9" customFormat="1" spans="1:6">
      <c r="A9" s="2"/>
      <c r="B9" s="2"/>
      <c r="C9" s="2"/>
      <c r="D9" s="676"/>
      <c r="E9" s="2"/>
      <c r="F9" s="2"/>
    </row>
    <row r="10" customFormat="1" spans="1:8">
      <c r="A10" s="4" t="s">
        <v>0</v>
      </c>
      <c r="B10" s="4"/>
      <c r="C10" s="5" t="s">
        <v>1</v>
      </c>
      <c r="D10" s="677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678"/>
      <c r="E11" s="8"/>
      <c r="F11" s="2"/>
    </row>
    <row r="12" customFormat="1" ht="13.2" customHeight="1" spans="1:6">
      <c r="A12" s="4"/>
      <c r="B12" s="4"/>
      <c r="C12" s="8" t="s">
        <v>5</v>
      </c>
      <c r="D12" s="678"/>
      <c r="E12" s="8"/>
      <c r="F12" s="2"/>
    </row>
    <row r="13" customFormat="1" spans="1:6">
      <c r="A13" s="4" t="s">
        <v>6</v>
      </c>
      <c r="B13" s="4"/>
      <c r="C13" s="9" t="s">
        <v>7</v>
      </c>
      <c r="D13" s="679"/>
      <c r="E13" s="10"/>
      <c r="F13" s="2"/>
    </row>
    <row r="14" customFormat="1" spans="1:6">
      <c r="A14" s="4" t="s">
        <v>8</v>
      </c>
      <c r="B14" s="4"/>
      <c r="C14" s="704" t="s">
        <v>9</v>
      </c>
      <c r="D14" s="680"/>
      <c r="E14" s="10"/>
      <c r="F14" s="2"/>
    </row>
    <row r="15" customFormat="1" spans="1:6">
      <c r="A15" s="4" t="s">
        <v>10</v>
      </c>
      <c r="B15" s="4"/>
      <c r="C15" s="704" t="s">
        <v>11</v>
      </c>
      <c r="D15" s="680"/>
      <c r="E15" s="10"/>
      <c r="F15" s="2"/>
    </row>
    <row r="16" customFormat="1" spans="1:6">
      <c r="A16" s="4" t="s">
        <v>12</v>
      </c>
      <c r="B16" s="4"/>
      <c r="C16" s="13" t="s">
        <v>13</v>
      </c>
      <c r="D16" s="679"/>
      <c r="E16" s="10"/>
      <c r="F16" s="2"/>
    </row>
    <row r="17" customFormat="1" spans="1:6">
      <c r="A17" s="4" t="s">
        <v>14</v>
      </c>
      <c r="B17" s="4"/>
      <c r="C17" s="14" t="s">
        <v>15</v>
      </c>
      <c r="D17" s="681"/>
      <c r="E17" s="15"/>
      <c r="F17" s="2"/>
    </row>
    <row r="18" customFormat="1" spans="1:6">
      <c r="A18" s="4"/>
      <c r="B18" s="4"/>
      <c r="C18" s="16"/>
      <c r="D18" s="682"/>
      <c r="E18" s="17"/>
      <c r="F18" s="2"/>
    </row>
    <row r="19" customFormat="1" spans="1:6">
      <c r="A19" s="18" t="s">
        <v>16</v>
      </c>
      <c r="B19" s="18"/>
      <c r="C19" s="19" t="s">
        <v>17</v>
      </c>
      <c r="D19" s="682"/>
      <c r="E19" s="11"/>
      <c r="F19" s="2"/>
    </row>
    <row r="20" customFormat="1" spans="3:6">
      <c r="C20" s="20" t="s">
        <v>18</v>
      </c>
      <c r="D20" s="683"/>
      <c r="E20" s="21"/>
      <c r="F20" s="2"/>
    </row>
    <row r="21" customFormat="1" spans="3:6">
      <c r="C21" s="22" t="s">
        <v>19</v>
      </c>
      <c r="D21" s="683"/>
      <c r="E21" s="21"/>
      <c r="F21" s="2"/>
    </row>
    <row r="22" customFormat="1" ht="8.4" customHeight="1" spans="1:6">
      <c r="A22" s="2"/>
      <c r="B22" s="2"/>
      <c r="C22" s="2"/>
      <c r="D22" s="676"/>
      <c r="E22" s="23"/>
      <c r="F22" s="24"/>
    </row>
    <row r="23" customFormat="1" spans="1:8">
      <c r="A23" s="25" t="s">
        <v>20</v>
      </c>
      <c r="B23" s="25"/>
      <c r="C23" s="25" t="s">
        <v>21</v>
      </c>
      <c r="D23" s="684" t="s">
        <v>22</v>
      </c>
      <c r="E23" s="310" t="s">
        <v>23</v>
      </c>
      <c r="F23" s="311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662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662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666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666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666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666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666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663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663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663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667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667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668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648" t="s">
        <v>510</v>
      </c>
      <c r="D37" s="668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666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666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666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666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666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666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666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666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666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666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666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666"/>
      <c r="E49" s="32"/>
      <c r="F49" s="33"/>
      <c r="G49" s="34"/>
      <c r="H49" s="35"/>
    </row>
    <row r="50" s="1" customFormat="1" spans="1:8">
      <c r="A50" s="29"/>
      <c r="B50" s="30"/>
      <c r="C50" s="66"/>
      <c r="D50" s="666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685"/>
      <c r="E51" s="72"/>
      <c r="F51" s="73"/>
      <c r="G51" s="74" t="s">
        <v>80</v>
      </c>
      <c r="H51" s="75">
        <f>SUM(H24:H50)</f>
        <v>293185</v>
      </c>
      <c r="I51" s="655" t="s">
        <v>522</v>
      </c>
      <c r="J51" s="358" t="s">
        <v>523</v>
      </c>
    </row>
    <row r="52" s="1" customFormat="1" ht="17.4" customHeight="1" spans="1:8">
      <c r="A52" s="78" t="s">
        <v>82</v>
      </c>
      <c r="B52" s="79"/>
      <c r="C52" s="80"/>
      <c r="D52" s="686"/>
      <c r="E52" s="82"/>
      <c r="F52" s="83"/>
      <c r="G52" s="84"/>
      <c r="H52" s="85"/>
    </row>
    <row r="53" s="1" customFormat="1" ht="15" customHeight="1" spans="2:8">
      <c r="B53" s="86"/>
      <c r="C53" s="87"/>
      <c r="D53" s="686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687"/>
      <c r="F54" s="89"/>
    </row>
    <row r="55" customFormat="1" ht="12" customHeight="1" spans="1:8">
      <c r="A55" s="174" t="s">
        <v>423</v>
      </c>
      <c r="B55" s="90"/>
      <c r="C55" s="175" t="s">
        <v>424</v>
      </c>
      <c r="D55" s="688" t="s">
        <v>424</v>
      </c>
      <c r="E55" s="175" t="s">
        <v>424</v>
      </c>
      <c r="F55" s="175" t="s">
        <v>424</v>
      </c>
      <c r="G55" s="175" t="s">
        <v>424</v>
      </c>
      <c r="H55" s="176" t="s">
        <v>90</v>
      </c>
    </row>
    <row r="56" customFormat="1" ht="12" customHeight="1" spans="1:8">
      <c r="A56" s="177" t="s">
        <v>425</v>
      </c>
      <c r="B56" s="177"/>
      <c r="C56" s="178" t="s">
        <v>85</v>
      </c>
      <c r="D56" s="689" t="s">
        <v>86</v>
      </c>
      <c r="E56" s="179" t="s">
        <v>87</v>
      </c>
      <c r="F56" s="179" t="s">
        <v>88</v>
      </c>
      <c r="G56" s="179" t="s">
        <v>89</v>
      </c>
      <c r="H56" s="375" t="s">
        <v>426</v>
      </c>
    </row>
    <row r="57" customFormat="1" ht="13.5" spans="1:8">
      <c r="A57" s="181">
        <f>H51+371085+511745</f>
        <v>1176015</v>
      </c>
      <c r="B57" s="93"/>
      <c r="C57" s="181">
        <v>0</v>
      </c>
      <c r="D57" s="690">
        <v>0</v>
      </c>
      <c r="E57" s="181">
        <v>0</v>
      </c>
      <c r="F57" s="181">
        <v>0</v>
      </c>
      <c r="G57" s="181">
        <v>0</v>
      </c>
      <c r="H57" s="376">
        <f>SUM(A57:G57)</f>
        <v>1176015</v>
      </c>
    </row>
    <row r="58" customFormat="1" ht="13.5" spans="4:4">
      <c r="D58" s="675"/>
    </row>
    <row r="59" customFormat="1" spans="1:4">
      <c r="A59" s="96"/>
      <c r="B59" s="96"/>
      <c r="D59" s="67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74</vt:i4>
      </vt:variant>
    </vt:vector>
  </HeadingPairs>
  <TitlesOfParts>
    <vt:vector size="74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3.22</vt:lpstr>
      <vt:lpstr>4.11</vt:lpstr>
      <vt:lpstr>4.24</vt:lpstr>
      <vt:lpstr>5.8</vt:lpstr>
      <vt:lpstr>5.28</vt:lpstr>
      <vt:lpstr>6.5</vt:lpstr>
      <vt:lpstr>6.18</vt:lpstr>
      <vt:lpstr>6.27</vt:lpstr>
      <vt:lpstr>7.9</vt:lpstr>
      <vt:lpstr>8.15</vt:lpstr>
      <vt:lpstr>19年暑假包房</vt:lpstr>
      <vt:lpstr>8.27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2019-08-28T01:34:28Z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