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activeTab="5"/>
  </bookViews>
  <sheets>
    <sheet name="2018" sheetId="1" r:id="rId1"/>
    <sheet name="2019.1-3" sheetId="2" r:id="rId2"/>
    <sheet name="2019.4-6" sheetId="3" r:id="rId3"/>
    <sheet name="2019.7" sheetId="4" r:id="rId4"/>
    <sheet name="2019.8" sheetId="5" r:id="rId5"/>
    <sheet name="2019.9" sheetId="6" r:id="rId6"/>
  </sheets>
  <definedNames>
    <definedName name="_xlnm.Print_Area" localSheetId="0">'2018'!$A$1:$K$33</definedName>
  </definedNames>
  <calcPr calcId="144525"/>
</workbook>
</file>

<file path=xl/sharedStrings.xml><?xml version="1.0" encoding="utf-8"?>
<sst xmlns="http://schemas.openxmlformats.org/spreadsheetml/2006/main" count="804" uniqueCount="404">
  <si>
    <t>31 August 2018 Bookings</t>
  </si>
  <si>
    <t>CIT Thailand Cvo.,Ltd.   Floating for 30 Sep - 6 Oct'2018</t>
  </si>
  <si>
    <t>Total  deposit for  October  2018</t>
  </si>
  <si>
    <t>Res# No.</t>
  </si>
  <si>
    <t>In 30/09/18-03/10/18</t>
  </si>
  <si>
    <t>In 30/09/18-02/10/18</t>
  </si>
  <si>
    <t>In 02/010/18-03/10/18</t>
  </si>
  <si>
    <t>In 02/10/18-04/10/18</t>
  </si>
  <si>
    <t>In 30/09/18-04/10/18</t>
  </si>
  <si>
    <t>In 02/10/18-07/10/18</t>
  </si>
  <si>
    <t>IN 05/10/18-06/10/18</t>
  </si>
  <si>
    <t>In 04/10/18-06/10/18</t>
  </si>
  <si>
    <t>Total</t>
  </si>
  <si>
    <t>P181107154837489</t>
  </si>
  <si>
    <t>Balance</t>
  </si>
  <si>
    <t>包房超售已付</t>
  </si>
  <si>
    <t xml:space="preserve">In 01/12/18-03/12/18 </t>
  </si>
  <si>
    <t>In 02/12/18-04/12/18</t>
  </si>
  <si>
    <t>In 02/12/18-07/12/18</t>
  </si>
  <si>
    <t>In 05/12/18-09/12/18</t>
  </si>
  <si>
    <t>In 07/12/18-10/12/18</t>
  </si>
  <si>
    <t>In 10/12/18-12/12/18</t>
  </si>
  <si>
    <t>In 11/12/18-13/12/18</t>
  </si>
  <si>
    <t>In 10/12/18-13/12/18</t>
  </si>
  <si>
    <t>In 11/12/18-14/12/18</t>
  </si>
  <si>
    <t>In 13/12/18-15/12/18</t>
  </si>
  <si>
    <t>In 12/121/8-15/12/18</t>
  </si>
  <si>
    <t>In 14/12/18-16/12/18</t>
  </si>
  <si>
    <t>In 14/12/18-17/12/18</t>
  </si>
  <si>
    <t>In 13/12/18-20/12/18</t>
  </si>
  <si>
    <t>In 17/12/18-21/12/18</t>
  </si>
  <si>
    <t>In 19/12/18-21/12/18</t>
  </si>
  <si>
    <t>In 16/12/18-21/12/18</t>
  </si>
  <si>
    <t>In 18/12/18-21/12/18</t>
  </si>
  <si>
    <t>In 17/12/18-22/12/18</t>
  </si>
  <si>
    <t>In 20/12/18-22/12/18</t>
  </si>
  <si>
    <t>In 18/12/18-22/12/18</t>
  </si>
  <si>
    <t>In 21/12/18-23/12/18</t>
  </si>
  <si>
    <t>In 19/121/8-23/12/18</t>
  </si>
  <si>
    <t>In 19/12/18-23/12/18</t>
  </si>
  <si>
    <t>In 23/12/18-25/12/18</t>
  </si>
  <si>
    <t xml:space="preserve"> P181227150845489</t>
  </si>
  <si>
    <t>Dec'18</t>
  </si>
  <si>
    <t>Jan'19</t>
  </si>
  <si>
    <t>Feb'19</t>
  </si>
  <si>
    <t>TOTAL</t>
  </si>
  <si>
    <t>Total  deposit for  January 2019</t>
  </si>
  <si>
    <t xml:space="preserve">In 30/12/18-02/01/19 </t>
  </si>
  <si>
    <t xml:space="preserve">02/01/19-03/01/19 </t>
  </si>
  <si>
    <t xml:space="preserve">In 01/01/19-05/01/19 </t>
  </si>
  <si>
    <t xml:space="preserve">In 11/01/19-12/01/19 </t>
  </si>
  <si>
    <t>In 11/01/19-12/01/19</t>
  </si>
  <si>
    <t xml:space="preserve">In 13/01/19-15/01/19 </t>
  </si>
  <si>
    <t xml:space="preserve">In 19/01/19-22/01/19 </t>
  </si>
  <si>
    <t xml:space="preserve">In 16/01/119-18/01/19 </t>
  </si>
  <si>
    <t>In 16/01/19-18/01/19</t>
  </si>
  <si>
    <t xml:space="preserve">In 13/01/19-18/01/19 </t>
  </si>
  <si>
    <t xml:space="preserve">In 15/01/19-19/01/19 </t>
  </si>
  <si>
    <t xml:space="preserve">In 16/01/19-19/01/19 </t>
  </si>
  <si>
    <t xml:space="preserve">In 17/01/19-19/01/19 </t>
  </si>
  <si>
    <t xml:space="preserve">In 18/01/19-21/01/19 </t>
  </si>
  <si>
    <t xml:space="preserve">In 20/01/19-22/01/19 </t>
  </si>
  <si>
    <t xml:space="preserve">In 18/01/19-23/01/19 </t>
  </si>
  <si>
    <t xml:space="preserve">In 21/01/19-23/01/19 </t>
  </si>
  <si>
    <t xml:space="preserve">In 20/01/19-23/01/19 </t>
  </si>
  <si>
    <t xml:space="preserve">In 22/01/19-24/01/19 </t>
  </si>
  <si>
    <t xml:space="preserve">In 23/01/19-26/01/19 </t>
  </si>
  <si>
    <t xml:space="preserve">In 22/01/19-26/01/19  </t>
  </si>
  <si>
    <t xml:space="preserve">In 24/01/19-26/01/19 </t>
  </si>
  <si>
    <t>In 24/01/19-26/01/19</t>
  </si>
  <si>
    <t xml:space="preserve">In 25/01/19-27/01/19 </t>
  </si>
  <si>
    <t xml:space="preserve">In 26/01/19-28/01/19 </t>
  </si>
  <si>
    <t xml:space="preserve">In 24/01/19-28/01/19 </t>
  </si>
  <si>
    <t>In 26/01/19-28/01/19</t>
  </si>
  <si>
    <t xml:space="preserve">In 27/01/19-29/01/19 </t>
  </si>
  <si>
    <t xml:space="preserve">In 28/01/19-30/01/19 </t>
  </si>
  <si>
    <t>P190325165240489</t>
  </si>
  <si>
    <t>Total  deposit for  February 2019</t>
  </si>
  <si>
    <t>In 30/01/19-01/02/19 # 77245</t>
  </si>
  <si>
    <t>In 30/01/19-01/02/19# 78321</t>
  </si>
  <si>
    <t>In 29/01/19-01/02/19 # 77993</t>
  </si>
  <si>
    <t>In 29/01/19-01/02/19# 77994</t>
  </si>
  <si>
    <t>In 29/01/19-01/02/19 # 77995</t>
  </si>
  <si>
    <t>In 01/02/19-06/02/19 # 79140</t>
  </si>
  <si>
    <t>In 02/02/19-04/02/19 # 78655</t>
  </si>
  <si>
    <t>In 01/02/19-05/02/19 # 79512</t>
  </si>
  <si>
    <t>In 02/02/19-06/02/19 # 78571</t>
  </si>
  <si>
    <t>In 02/02/19-06/02/19# 78492</t>
  </si>
  <si>
    <t>In 04/02/19-07/02/19 # 78817</t>
  </si>
  <si>
    <t>In 06/02/19-07/02/19 # 75699</t>
  </si>
  <si>
    <t>In 05/02/19-08/02/19 # 75872</t>
  </si>
  <si>
    <t>In 06/02/19-08/02/19 # 78735</t>
  </si>
  <si>
    <t>In 06/02/19-08/02/19 # 75871</t>
  </si>
  <si>
    <t>In 05/02/19-09/02/19 # 76154</t>
  </si>
  <si>
    <t>In 06/02/19-09/02/19 # 75813</t>
  </si>
  <si>
    <t>In 07/02/19-09/02/19 # 75700</t>
  </si>
  <si>
    <t>In 08/02/19-10/02/19 # 75776</t>
  </si>
  <si>
    <t>In 08/02/19-11/02/19 # 75918</t>
  </si>
  <si>
    <t>In 08/02/19-11/02/19# 79029</t>
  </si>
  <si>
    <t>In 09/02/19-11/02/19 # 79217</t>
  </si>
  <si>
    <t>In 10/02/19-12/02/19 # 78767</t>
  </si>
  <si>
    <t>In 10/02/19-12/02/19# 78766</t>
  </si>
  <si>
    <t>In 11/02/19-13/02/19 # 78501</t>
  </si>
  <si>
    <t>In 10/02/19-14/02/19 # 78226</t>
  </si>
  <si>
    <t>In 12/02/19-15/02/19 # 78928</t>
  </si>
  <si>
    <t>In 12/02/19-15/02/19# 78931</t>
  </si>
  <si>
    <t>In 13/02/19-15/02/19 # 78895</t>
  </si>
  <si>
    <t>In 14/02/19-16/02/19 # 78127</t>
  </si>
  <si>
    <t>In 14/02/19-16/02/19# 78365</t>
  </si>
  <si>
    <t>In 14/02/19-16/02/19 # 78436</t>
  </si>
  <si>
    <t>In 11/02/19-16/02/19 # 76543</t>
  </si>
  <si>
    <t>In 14/02/19-16/02/19 # 79591</t>
  </si>
  <si>
    <t>In 12/02/19-17/02/19 # 78308</t>
  </si>
  <si>
    <t>In 15/02/19-17/02/19 # 78404</t>
  </si>
  <si>
    <t>In 16/02/19-20/02/19 # 79041</t>
  </si>
  <si>
    <t>In 16/02/19-21/02/19 # 78627</t>
  </si>
  <si>
    <t>In 19/02/19-23/02/19 # 80001</t>
  </si>
  <si>
    <t>In 21/02/19-23/02/19 # 80084</t>
  </si>
  <si>
    <t>In 20/02/19-23/02/19 # 79548</t>
  </si>
  <si>
    <t>In 21/02/19-23/02/19# 79629</t>
  </si>
  <si>
    <t>In 23/02/19-25/02/19 # 80037</t>
  </si>
  <si>
    <t>In 21/02/19-25/02/19 # 80004</t>
  </si>
  <si>
    <t>In 23/02/19-26/02/19 # 79395</t>
  </si>
  <si>
    <t>P190325165047489</t>
  </si>
  <si>
    <t>超售列表</t>
  </si>
  <si>
    <t>已结清</t>
  </si>
  <si>
    <t xml:space="preserve">Total  deposit for 21 March 2019 Master Card </t>
  </si>
  <si>
    <t>In 26/02/19-01/03/19</t>
  </si>
  <si>
    <t>In 01/03/19-03/03/19</t>
  </si>
  <si>
    <t>In 01/03/19-05/03/19</t>
  </si>
  <si>
    <t>In 04/03/19-06/03/19</t>
  </si>
  <si>
    <t>In 02/03/19-08/03/19</t>
  </si>
  <si>
    <t>In 05/03/19-08/03/19</t>
  </si>
  <si>
    <t>In 07/03/19-09/03/19</t>
  </si>
  <si>
    <t>In 08/03/19-10/03/19</t>
  </si>
  <si>
    <t>In 10/03/19-12/03/19</t>
  </si>
  <si>
    <t>In 10/03/19-13/03/19</t>
  </si>
  <si>
    <t>In 12/03/19-14/03/19</t>
  </si>
  <si>
    <t>In 13/031/9-15/03/19</t>
  </si>
  <si>
    <t>In 13/03/19-15/03/19</t>
  </si>
  <si>
    <t>In 15/03/19-17/03/19</t>
  </si>
  <si>
    <t>In 16/031/9-17/03/19</t>
  </si>
  <si>
    <t>In 13/03/19-18/03/19</t>
  </si>
  <si>
    <t>In 16/03/19-18/03/19</t>
  </si>
  <si>
    <t>In 17/03/19-19/03/19</t>
  </si>
  <si>
    <t>In 17/03/19-20/03/19</t>
  </si>
  <si>
    <t>In 19/03/19-21/03/19</t>
  </si>
  <si>
    <t>In 20/03/19-22/03/19</t>
  </si>
  <si>
    <t>In 21/03/19-23/03/19</t>
  </si>
  <si>
    <t>In 22/03/19-25/03/19</t>
  </si>
  <si>
    <t>In 23/031/9-25/03/19</t>
  </si>
  <si>
    <t>In 22/03/19-27/03/19</t>
  </si>
  <si>
    <t>In 21/03/19-27/03/19</t>
  </si>
  <si>
    <t>In 25/03/19-28/03/19</t>
  </si>
  <si>
    <t>In 26/03/19-28/03/19</t>
  </si>
  <si>
    <t>In 27/03/19-29/03/19</t>
  </si>
  <si>
    <t>In 26/03/19-29/03/19</t>
  </si>
  <si>
    <t>In 27/03/19-30/03/19</t>
  </si>
  <si>
    <t>In 28/03/19-30/03/19</t>
  </si>
  <si>
    <t>P190403141715489</t>
  </si>
  <si>
    <t>VC No.</t>
  </si>
  <si>
    <t>RSVN</t>
  </si>
  <si>
    <t xml:space="preserve">Period </t>
  </si>
  <si>
    <t>Rate</t>
  </si>
  <si>
    <t>Room</t>
  </si>
  <si>
    <t>Nts/R</t>
  </si>
  <si>
    <t>T.R.N Sep'18</t>
  </si>
  <si>
    <t xml:space="preserve">T.R.N </t>
  </si>
  <si>
    <t>Amount</t>
  </si>
  <si>
    <t>Revenue June'19</t>
  </si>
  <si>
    <t>1-2/4/19</t>
  </si>
  <si>
    <t>1-3/4/19</t>
  </si>
  <si>
    <t>2-4/4/19</t>
  </si>
  <si>
    <t>4-7/4/19</t>
  </si>
  <si>
    <t>30/3/19-01/1/19</t>
  </si>
  <si>
    <t>4-5/4/19</t>
  </si>
  <si>
    <t>6-8/4/19</t>
  </si>
  <si>
    <t>08-12/4/19</t>
  </si>
  <si>
    <t>10-14/4/19</t>
  </si>
  <si>
    <t>09-11/4/19</t>
  </si>
  <si>
    <t>15-17/04/19</t>
  </si>
  <si>
    <t>15-18/4/19</t>
  </si>
  <si>
    <t>-</t>
  </si>
  <si>
    <t>16-20/4/19</t>
  </si>
  <si>
    <t>18-20/4/19</t>
  </si>
  <si>
    <t>P190711171406489</t>
  </si>
  <si>
    <t>Revenue May'19</t>
  </si>
  <si>
    <t>28/04/19-1-/05/19</t>
  </si>
  <si>
    <t>29/04/19-1-/05/19</t>
  </si>
  <si>
    <t>30/04/19-04/05/19</t>
  </si>
  <si>
    <t>2 Rooms</t>
  </si>
  <si>
    <t>03/05/19-07/05/19</t>
  </si>
  <si>
    <t>6 Rooms</t>
  </si>
  <si>
    <t>2rooms</t>
  </si>
  <si>
    <t>04/05/19-07/05/19</t>
  </si>
  <si>
    <t>02/05/19-07/05/19</t>
  </si>
  <si>
    <t>04/05/19-08/05/19</t>
  </si>
  <si>
    <t>06/05/19-28/05/19</t>
  </si>
  <si>
    <t>08/05/19-09/05/19</t>
  </si>
  <si>
    <t>07/05/19-09/05/19</t>
  </si>
  <si>
    <t>08/05/19-11/05/19</t>
  </si>
  <si>
    <t>09/05/19-12/05/19</t>
  </si>
  <si>
    <t>10/05/19-12/05/19</t>
  </si>
  <si>
    <t>11/05/19-13/05/19</t>
  </si>
  <si>
    <t>11/05/19-15/05/19</t>
  </si>
  <si>
    <t>13/05/19-15/05/19</t>
  </si>
  <si>
    <t>10/05/19-16/05/19</t>
  </si>
  <si>
    <t>15/05/19-17/05/19</t>
  </si>
  <si>
    <t>17/05/19-19/05/19</t>
  </si>
  <si>
    <t>18/05/19-20/05/19</t>
  </si>
  <si>
    <t>17/05/19-20/05/19</t>
  </si>
  <si>
    <t>19/05/19-21/05/19</t>
  </si>
  <si>
    <t>22/05/19-24/05/19</t>
  </si>
  <si>
    <t>25/05/19-27/05/19</t>
  </si>
  <si>
    <t>24/05/19-27/05/19</t>
  </si>
  <si>
    <t>26/05/19-28/05/19</t>
  </si>
  <si>
    <t>28/05/19-30/05/19</t>
  </si>
  <si>
    <t>20/05/19-22/05/19</t>
  </si>
  <si>
    <t>27/05/19-29/05/19</t>
  </si>
  <si>
    <t>包房款</t>
  </si>
  <si>
    <t>outstanding</t>
  </si>
  <si>
    <t>P190711165731489</t>
  </si>
  <si>
    <t>30/05/19-01/06/19</t>
  </si>
  <si>
    <t>28/05/19-01/06/19</t>
  </si>
  <si>
    <t>1-03/06/2019</t>
  </si>
  <si>
    <t>31/05/19-02/06/19</t>
  </si>
  <si>
    <t>01-05/06/19</t>
  </si>
  <si>
    <t>04-06/06/19</t>
  </si>
  <si>
    <t>04-07/06/19</t>
  </si>
  <si>
    <t>03-07/06/19</t>
  </si>
  <si>
    <t>05-08/06/19</t>
  </si>
  <si>
    <t>06-09/06/19</t>
  </si>
  <si>
    <t>09-11/06/19</t>
  </si>
  <si>
    <t>06-11/06/19</t>
  </si>
  <si>
    <t>13-15/06/19</t>
  </si>
  <si>
    <t>14-16/06/19</t>
  </si>
  <si>
    <t>12-17/06/19</t>
  </si>
  <si>
    <t>16-18/06/19</t>
  </si>
  <si>
    <t>17-22/06/19</t>
  </si>
  <si>
    <t>19-22/06/19</t>
  </si>
  <si>
    <t>19-23/06/19</t>
  </si>
  <si>
    <t>20-23/06/19</t>
  </si>
  <si>
    <t>22-25/06/19</t>
  </si>
  <si>
    <t>23-26/06/19</t>
  </si>
  <si>
    <t>24-26/06/19</t>
  </si>
  <si>
    <t>25-27/06/19</t>
  </si>
  <si>
    <t>23-25/06/19</t>
  </si>
  <si>
    <t>27-27/06/19</t>
  </si>
  <si>
    <t>27-29/06/19</t>
  </si>
  <si>
    <t>28/06/19-01/07/19</t>
  </si>
  <si>
    <t>No show Charges</t>
  </si>
  <si>
    <t>20-24/06/19</t>
  </si>
  <si>
    <t>28-30/06/19</t>
  </si>
  <si>
    <t xml:space="preserve">2 Rooms </t>
  </si>
  <si>
    <t>26-28/06/19</t>
  </si>
  <si>
    <t>P190711171519489</t>
  </si>
  <si>
    <t>MAR outstanding</t>
  </si>
  <si>
    <t>APR outstanding</t>
  </si>
  <si>
    <t>MAY outstanding</t>
  </si>
  <si>
    <t>JUN remaining</t>
  </si>
  <si>
    <t>outstanding balance</t>
  </si>
  <si>
    <t>Date of Payment</t>
  </si>
  <si>
    <t>Revenue July'19</t>
  </si>
  <si>
    <t>01/07/19-02/07/19</t>
  </si>
  <si>
    <t>4680 is correct，pls check</t>
  </si>
  <si>
    <t>30/06/19-02/07/19</t>
  </si>
  <si>
    <t>29/06/19-02/07/19</t>
  </si>
  <si>
    <t>02/07/19-04/07/19</t>
  </si>
  <si>
    <t>01/07/19-05/07/19</t>
  </si>
  <si>
    <t>02/07/19-05/07/19</t>
  </si>
  <si>
    <t>05/07/19-07/07/19</t>
  </si>
  <si>
    <t>04/07/19-07/07/19</t>
  </si>
  <si>
    <t>03/07/19-08/07/19</t>
  </si>
  <si>
    <t>07/07/19-09/07/19</t>
  </si>
  <si>
    <t>08/07/19-10/07/19</t>
  </si>
  <si>
    <t>06/07/19-10/07/19</t>
  </si>
  <si>
    <t>09/07/19-11/07/19</t>
  </si>
  <si>
    <t>07/07/19-11/07/19</t>
  </si>
  <si>
    <t>11/07/19-13/07/19</t>
  </si>
  <si>
    <t>10/07/19-13/07/19</t>
  </si>
  <si>
    <t>11/07/19-14/07/19</t>
  </si>
  <si>
    <t>108330-33</t>
  </si>
  <si>
    <t>12/07/19-15/07/19</t>
  </si>
  <si>
    <t>14/07/19-16/07/19</t>
  </si>
  <si>
    <t>13/07/19-16/07/19</t>
  </si>
  <si>
    <t>17/07/19-19/07/19</t>
  </si>
  <si>
    <t>21/07/19-23/07/19</t>
  </si>
  <si>
    <t>20/07/19-23/07/19</t>
  </si>
  <si>
    <t>21/07/19-24/07/19</t>
  </si>
  <si>
    <t>24/07/19-26/07/19</t>
  </si>
  <si>
    <t xml:space="preserve">3 Rooms </t>
  </si>
  <si>
    <t>25/07/19-28/07/19</t>
  </si>
  <si>
    <t>26/07/19-29/07/19</t>
  </si>
  <si>
    <t>P190803181358489</t>
  </si>
  <si>
    <t>T.R.N Nov'18</t>
  </si>
  <si>
    <t>Revenue Feb'19</t>
  </si>
  <si>
    <t>Revenue Mar'19</t>
  </si>
  <si>
    <t>1-4/2/19</t>
  </si>
  <si>
    <t>4-6/2/19</t>
  </si>
  <si>
    <t>11-13/2/19</t>
  </si>
  <si>
    <t>13-15/2/19</t>
  </si>
  <si>
    <t>12-17/2/19</t>
  </si>
  <si>
    <t>15-17/2/19</t>
  </si>
  <si>
    <t>15-18/2/19</t>
  </si>
  <si>
    <t>17-19/2/19</t>
  </si>
  <si>
    <t>18-20/2/19</t>
  </si>
  <si>
    <t>19-21/2/19</t>
  </si>
  <si>
    <t>21-23/2/19</t>
  </si>
  <si>
    <t>20-25/2/19</t>
  </si>
  <si>
    <t>23-27/2/19</t>
  </si>
  <si>
    <t>26-28/2/19</t>
  </si>
  <si>
    <t>1-2/3/19</t>
  </si>
  <si>
    <t>3-5/2/19</t>
  </si>
  <si>
    <t>6-8/2/19</t>
  </si>
  <si>
    <t>6-9/2/19</t>
  </si>
  <si>
    <t>7-9/2/19</t>
  </si>
  <si>
    <t>5-7/2/19</t>
  </si>
  <si>
    <t>1-3/2/19</t>
  </si>
  <si>
    <t>1-7/2/19</t>
  </si>
  <si>
    <t>7-10/2/19</t>
  </si>
  <si>
    <t>4-7/2/19</t>
  </si>
  <si>
    <t>4-5/2/19</t>
  </si>
  <si>
    <t>3-6/2/19</t>
  </si>
  <si>
    <t>8-10/2/19</t>
  </si>
  <si>
    <t>7-11/2/19</t>
  </si>
  <si>
    <t>Total R/N</t>
  </si>
  <si>
    <t>Total Balance</t>
  </si>
  <si>
    <t>Floating Deposit</t>
  </si>
  <si>
    <t>Short payment</t>
  </si>
  <si>
    <t>Total Balance Payment</t>
  </si>
  <si>
    <t>Revenue August'19</t>
  </si>
  <si>
    <t>In 29/07/19-01/08/19</t>
  </si>
  <si>
    <t>In 31/07/19-02/08/19</t>
  </si>
  <si>
    <t>In 31/07/19-03/08/19</t>
  </si>
  <si>
    <t>In 03/08/19-05/08/19</t>
  </si>
  <si>
    <t>In 04/08/19-05/08/19</t>
  </si>
  <si>
    <t>In 04/08/19-06/08/19</t>
  </si>
  <si>
    <t>In 05/08/19-07/08/19</t>
  </si>
  <si>
    <t>In 06/08/19-08/08/19</t>
  </si>
  <si>
    <t>In 04/08/19-08/08/19</t>
  </si>
  <si>
    <t>In 03/08/19-08/08/19</t>
  </si>
  <si>
    <t>In 07/08/19-09/08/19</t>
  </si>
  <si>
    <t>In 07/08/91-09/08/19</t>
  </si>
  <si>
    <t>In 09/08/19-11/08/19</t>
  </si>
  <si>
    <t>In 08/08/19-12/08/19</t>
  </si>
  <si>
    <t>Rate 2578X2N and 2396X2N</t>
  </si>
  <si>
    <t>In 11/08/19-14/08/19</t>
  </si>
  <si>
    <t>In 12/08/19-16/08/19</t>
  </si>
  <si>
    <t>In 14/08/19-16/08/19</t>
  </si>
  <si>
    <t>In 15/08/19-17/08/19</t>
  </si>
  <si>
    <t>In 16/08/19-18/08/19</t>
  </si>
  <si>
    <t>In 14/08/19-18/08/19</t>
  </si>
  <si>
    <t>In 17/08/19-20/08/19</t>
  </si>
  <si>
    <t>In 18/08/19-20/08/19</t>
  </si>
  <si>
    <t>In 17/08/19-21/08/19</t>
  </si>
  <si>
    <t>In 21/08/19-23/08/19</t>
  </si>
  <si>
    <t>in 22/08/19-24/08/19</t>
  </si>
  <si>
    <t>In 20/08/19-24/08/19</t>
  </si>
  <si>
    <t>In 22/08/19-24/08/19</t>
  </si>
  <si>
    <t>In 23/08/19-25/08/19</t>
  </si>
  <si>
    <t>In 23/08/19-26/08/19</t>
  </si>
  <si>
    <t>In 24/08/19-26/08/19</t>
  </si>
  <si>
    <t>3Rooms</t>
  </si>
  <si>
    <t>In 25/08/19-27/08/19</t>
  </si>
  <si>
    <t>In 26/08/19-27/08/19</t>
  </si>
  <si>
    <t>IN 25/08/19-28/08/19</t>
  </si>
  <si>
    <t>In 25/08/19-28/08/19</t>
  </si>
  <si>
    <t>In 26/08/19-28/08/19</t>
  </si>
  <si>
    <t>In 27/08/19-29/08/19</t>
  </si>
  <si>
    <t>ok</t>
  </si>
  <si>
    <t>No show charge 1 Nts</t>
  </si>
  <si>
    <t>Late CXL charge 1 Nts</t>
  </si>
  <si>
    <t>Revenue September'19</t>
  </si>
  <si>
    <t>In 29/08/19-01/09/19</t>
  </si>
  <si>
    <t>In 31/08/19-02/09/19</t>
  </si>
  <si>
    <t>3000X1 N &amp; 3300X1N</t>
  </si>
  <si>
    <t>In 30/08/19-03/09/19</t>
  </si>
  <si>
    <t>3000X2 N &amp; 2700X2N</t>
  </si>
  <si>
    <t>In 02/09/19-04/09/19</t>
  </si>
  <si>
    <t>In 30/08/19-04/09/19</t>
  </si>
  <si>
    <t>In 03/09/19-05/09/19</t>
  </si>
  <si>
    <t>In 03/09/19-06/09/19</t>
  </si>
  <si>
    <t>In 01/09/19-06/09/19</t>
  </si>
  <si>
    <t>In 02/09/19-07/09/19</t>
  </si>
  <si>
    <t>In 06/09/19-08/09/19</t>
  </si>
  <si>
    <t>In 06/09/19-09/09/19</t>
  </si>
  <si>
    <t>In 07/09/19-10/09/19</t>
  </si>
  <si>
    <t>In 08/09/19-10/09/19</t>
  </si>
  <si>
    <t>In 08/09/19-11/09/19</t>
  </si>
  <si>
    <t>In 09/09/19-11/09/19</t>
  </si>
  <si>
    <t>In 12/09/19-14/09/19</t>
  </si>
  <si>
    <t>In 10/09/19-14/09/19</t>
  </si>
  <si>
    <t>In 13/09/19-15/09/19</t>
  </si>
  <si>
    <t>In 12/09/19-17/09/19</t>
  </si>
  <si>
    <t>In 15/09/19-18/09/19</t>
  </si>
  <si>
    <t>In 17/09/19-20/09/19</t>
  </si>
  <si>
    <t>In 19/09/19-21/09/19</t>
  </si>
  <si>
    <t>In 17/09/19-22/09/19</t>
  </si>
  <si>
    <t>In 20/09/19-23/09/19</t>
  </si>
  <si>
    <t>In 25/09/19-27/09/19</t>
  </si>
  <si>
    <t>In 26/09/19-28/09/19</t>
  </si>
  <si>
    <t>In 28/09/19-30/09/19</t>
  </si>
  <si>
    <t>In 27/09/19-30/09/19</t>
  </si>
  <si>
    <t>P191006170025489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</si>
</sst>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_-* #,##0_-;\-* #,##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_-* #,##0.00_-;\-* #,##0.00_-;_-* &quot;-&quot;??_-;_-@_-"/>
  </numFmts>
  <fonts count="50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134"/>
      <scheme val="minor"/>
    </font>
    <font>
      <u val="singleAccounting"/>
      <sz val="11"/>
      <color theme="1"/>
      <name val="宋体"/>
      <charset val="134"/>
      <scheme val="minor"/>
    </font>
    <font>
      <u val="doubleAccounting"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u val="singleAccounting"/>
      <sz val="11"/>
      <color theme="1"/>
      <name val="宋体"/>
      <charset val="134"/>
      <scheme val="minor"/>
    </font>
    <font>
      <u val="doubleAccounting"/>
      <sz val="11"/>
      <color theme="1"/>
      <name val="宋体"/>
      <charset val="134"/>
      <scheme val="minor"/>
    </font>
    <font>
      <sz val="10"/>
      <name val="Arial"/>
      <charset val="0"/>
    </font>
    <font>
      <sz val="10.5"/>
      <color rgb="FF0000FF"/>
      <name val="Helvetica"/>
      <charset val="134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Arial"/>
      <charset val="134"/>
    </font>
    <font>
      <sz val="12"/>
      <color rgb="FFFF0000"/>
      <name val="Arial"/>
      <charset val="134"/>
    </font>
    <font>
      <sz val="11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0" fillId="1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34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4" fillId="26" borderId="16" applyNumberFormat="0" applyAlignment="0" applyProtection="0">
      <alignment vertical="center"/>
    </xf>
    <xf numFmtId="0" fontId="45" fillId="26" borderId="14" applyNumberFormat="0" applyAlignment="0" applyProtection="0">
      <alignment vertical="center"/>
    </xf>
    <xf numFmtId="0" fontId="46" fillId="29" borderId="17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0" fontId="31" fillId="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</cellStyleXfs>
  <cellXfs count="187">
    <xf numFmtId="0" fontId="0" fillId="0" borderId="0" xfId="0"/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/>
    <xf numFmtId="0" fontId="0" fillId="0" borderId="1" xfId="0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7" fontId="3" fillId="0" borderId="1" xfId="8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7" fontId="4" fillId="0" borderId="1" xfId="8" applyFont="1" applyFill="1" applyBorder="1"/>
    <xf numFmtId="0" fontId="4" fillId="0" borderId="1" xfId="0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177" fontId="2" fillId="0" borderId="0" xfId="8" applyFont="1" applyFill="1"/>
    <xf numFmtId="176" fontId="2" fillId="0" borderId="0" xfId="8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8" applyFont="1" applyFill="1"/>
    <xf numFmtId="177" fontId="0" fillId="0" borderId="1" xfId="8" applyFont="1" applyFill="1" applyBorder="1" applyAlignment="1">
      <alignment horizontal="center"/>
    </xf>
    <xf numFmtId="177" fontId="2" fillId="0" borderId="1" xfId="8" applyFont="1" applyFill="1" applyBorder="1"/>
    <xf numFmtId="177" fontId="5" fillId="0" borderId="1" xfId="8" applyFont="1" applyFill="1" applyBorder="1"/>
    <xf numFmtId="177" fontId="2" fillId="0" borderId="5" xfId="8" applyFont="1" applyFill="1" applyBorder="1"/>
    <xf numFmtId="0" fontId="6" fillId="2" borderId="7" xfId="0" applyFont="1" applyFill="1" applyBorder="1" applyAlignment="1">
      <alignment vertical="center" wrapText="1"/>
    </xf>
    <xf numFmtId="177" fontId="7" fillId="0" borderId="0" xfId="8" applyFont="1" applyFill="1"/>
    <xf numFmtId="177" fontId="8" fillId="0" borderId="0" xfId="8" applyFont="1" applyFill="1"/>
    <xf numFmtId="177" fontId="9" fillId="0" borderId="0" xfId="8" applyFont="1" applyFill="1"/>
    <xf numFmtId="0" fontId="10" fillId="0" borderId="0" xfId="0" applyFont="1" applyFill="1"/>
    <xf numFmtId="0" fontId="11" fillId="0" borderId="0" xfId="0" applyFont="1" applyFill="1"/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77" fontId="13" fillId="0" borderId="1" xfId="8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wrapText="1"/>
    </xf>
    <xf numFmtId="14" fontId="10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1" fillId="0" borderId="1" xfId="0" applyFont="1" applyFill="1" applyBorder="1"/>
    <xf numFmtId="177" fontId="11" fillId="0" borderId="1" xfId="8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176" fontId="11" fillId="0" borderId="1" xfId="8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/>
    </xf>
    <xf numFmtId="177" fontId="10" fillId="0" borderId="0" xfId="8" applyFont="1" applyFill="1"/>
    <xf numFmtId="176" fontId="10" fillId="0" borderId="0" xfId="8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7" fontId="0" fillId="0" borderId="1" xfId="8" applyFont="1" applyFill="1" applyBorder="1"/>
    <xf numFmtId="0" fontId="14" fillId="0" borderId="4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177" fontId="15" fillId="0" borderId="1" xfId="8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177" fontId="10" fillId="0" borderId="1" xfId="8" applyFont="1" applyFill="1" applyBorder="1"/>
    <xf numFmtId="177" fontId="10" fillId="0" borderId="5" xfId="8" applyFont="1" applyFill="1" applyBorder="1"/>
    <xf numFmtId="0" fontId="14" fillId="0" borderId="9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/>
    </xf>
    <xf numFmtId="176" fontId="0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0" xfId="8" applyNumberFormat="1" applyFont="1" applyFill="1" applyAlignment="1">
      <alignment vertical="center"/>
    </xf>
    <xf numFmtId="176" fontId="0" fillId="0" borderId="1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10" fillId="0" borderId="5" xfId="8" applyFont="1" applyFill="1" applyBorder="1" applyAlignment="1">
      <alignment horizontal="center" vertical="center"/>
    </xf>
    <xf numFmtId="177" fontId="10" fillId="0" borderId="10" xfId="8" applyFont="1" applyFill="1" applyBorder="1" applyAlignment="1">
      <alignment horizontal="center" vertical="center"/>
    </xf>
    <xf numFmtId="177" fontId="17" fillId="0" borderId="1" xfId="8" applyFont="1" applyFill="1" applyBorder="1"/>
    <xf numFmtId="177" fontId="17" fillId="0" borderId="0" xfId="8" applyFont="1" applyFill="1"/>
    <xf numFmtId="177" fontId="0" fillId="0" borderId="0" xfId="8" applyFont="1" applyFill="1" applyAlignment="1">
      <alignment horizontal="center"/>
    </xf>
    <xf numFmtId="177" fontId="18" fillId="0" borderId="0" xfId="8" applyFont="1" applyFill="1"/>
    <xf numFmtId="177" fontId="19" fillId="0" borderId="0" xfId="8" applyFont="1" applyFill="1"/>
    <xf numFmtId="177" fontId="20" fillId="0" borderId="0" xfId="8" applyFont="1" applyFill="1"/>
    <xf numFmtId="0" fontId="21" fillId="0" borderId="0" xfId="0" applyFont="1" applyFill="1" applyBorder="1" applyAlignment="1"/>
    <xf numFmtId="0" fontId="22" fillId="0" borderId="0" xfId="0" applyFont="1"/>
    <xf numFmtId="0" fontId="6" fillId="0" borderId="0" xfId="0" applyFont="1"/>
    <xf numFmtId="0" fontId="23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/>
    <xf numFmtId="0" fontId="0" fillId="3" borderId="1" xfId="0" applyFont="1" applyFill="1" applyBorder="1" applyAlignment="1">
      <alignment horizontal="center"/>
    </xf>
    <xf numFmtId="176" fontId="0" fillId="3" borderId="1" xfId="0" applyNumberFormat="1" applyFont="1" applyFill="1" applyBorder="1" applyAlignment="1"/>
    <xf numFmtId="0" fontId="0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177" fontId="13" fillId="0" borderId="1" xfId="8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177" fontId="11" fillId="4" borderId="1" xfId="8" applyFont="1" applyFill="1" applyBorder="1"/>
    <xf numFmtId="0" fontId="11" fillId="4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177" fontId="24" fillId="0" borderId="1" xfId="8" applyFont="1" applyBorder="1"/>
    <xf numFmtId="176" fontId="24" fillId="0" borderId="1" xfId="8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/>
    </xf>
    <xf numFmtId="176" fontId="10" fillId="4" borderId="1" xfId="8" applyNumberFormat="1" applyFont="1" applyFill="1" applyBorder="1"/>
    <xf numFmtId="177" fontId="0" fillId="3" borderId="1" xfId="8" applyFont="1" applyFill="1" applyBorder="1" applyAlignment="1">
      <alignment horizontal="center"/>
    </xf>
    <xf numFmtId="177" fontId="10" fillId="4" borderId="1" xfId="8" applyFont="1" applyFill="1" applyBorder="1"/>
    <xf numFmtId="177" fontId="17" fillId="4" borderId="1" xfId="8" applyFont="1" applyFill="1" applyBorder="1"/>
    <xf numFmtId="177" fontId="10" fillId="4" borderId="5" xfId="8" applyFont="1" applyFill="1" applyBorder="1"/>
    <xf numFmtId="177" fontId="25" fillId="5" borderId="1" xfId="8" applyFont="1" applyFill="1" applyBorder="1"/>
    <xf numFmtId="177" fontId="17" fillId="4" borderId="5" xfId="8" applyFont="1" applyFill="1" applyBorder="1" applyAlignment="1">
      <alignment horizontal="center"/>
    </xf>
    <xf numFmtId="177" fontId="17" fillId="4" borderId="10" xfId="8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177" fontId="24" fillId="0" borderId="0" xfId="8" applyFont="1"/>
    <xf numFmtId="176" fontId="24" fillId="0" borderId="0" xfId="8" applyNumberFormat="1" applyFont="1" applyAlignment="1">
      <alignment vertical="center"/>
    </xf>
    <xf numFmtId="0" fontId="24" fillId="0" borderId="0" xfId="0" applyFont="1" applyFill="1" applyAlignment="1">
      <alignment horizontal="center" vertical="center"/>
    </xf>
    <xf numFmtId="177" fontId="24" fillId="0" borderId="0" xfId="8" applyFont="1" applyFill="1"/>
    <xf numFmtId="176" fontId="24" fillId="0" borderId="0" xfId="8" applyNumberFormat="1" applyFont="1" applyFill="1" applyAlignment="1">
      <alignment vertical="center"/>
    </xf>
    <xf numFmtId="177" fontId="25" fillId="5" borderId="0" xfId="8" applyFont="1" applyFill="1"/>
    <xf numFmtId="177" fontId="25" fillId="0" borderId="0" xfId="8" applyFont="1" applyFill="1"/>
    <xf numFmtId="0" fontId="6" fillId="2" borderId="7" xfId="0" applyFont="1" applyFill="1" applyBorder="1" applyAlignment="1">
      <alignment vertical="center"/>
    </xf>
    <xf numFmtId="0" fontId="0" fillId="0" borderId="11" xfId="0" applyBorder="1"/>
    <xf numFmtId="0" fontId="21" fillId="0" borderId="11" xfId="0" applyNumberFormat="1" applyFont="1" applyFill="1" applyBorder="1" applyAlignment="1"/>
    <xf numFmtId="0" fontId="0" fillId="0" borderId="1" xfId="0" applyFont="1" applyFill="1" applyBorder="1" applyAlignment="1"/>
    <xf numFmtId="177" fontId="0" fillId="6" borderId="1" xfId="8" applyFont="1" applyFill="1" applyBorder="1"/>
    <xf numFmtId="0" fontId="0" fillId="0" borderId="8" xfId="0" applyFont="1" applyFill="1" applyBorder="1" applyAlignment="1">
      <alignment horizontal="center"/>
    </xf>
    <xf numFmtId="0" fontId="0" fillId="0" borderId="0" xfId="0" applyFont="1" applyFill="1" applyAlignment="1"/>
    <xf numFmtId="49" fontId="26" fillId="0" borderId="1" xfId="0" applyNumberFormat="1" applyFont="1" applyFill="1" applyBorder="1" applyAlignment="1"/>
    <xf numFmtId="177" fontId="26" fillId="0" borderId="1" xfId="8" applyFont="1" applyFill="1" applyBorder="1" applyAlignment="1"/>
    <xf numFmtId="0" fontId="10" fillId="0" borderId="8" xfId="0" applyFont="1" applyFill="1" applyBorder="1" applyAlignment="1"/>
    <xf numFmtId="0" fontId="24" fillId="0" borderId="1" xfId="0" applyFont="1" applyFill="1" applyBorder="1" applyAlignment="1"/>
    <xf numFmtId="177" fontId="24" fillId="0" borderId="1" xfId="0" applyNumberFormat="1" applyFont="1" applyFill="1" applyBorder="1" applyAlignment="1"/>
    <xf numFmtId="0" fontId="6" fillId="0" borderId="0" xfId="0" applyFont="1" applyFill="1" applyAlignment="1"/>
    <xf numFmtId="0" fontId="0" fillId="0" borderId="8" xfId="0" applyFont="1" applyFill="1" applyBorder="1" applyAlignment="1"/>
    <xf numFmtId="0" fontId="24" fillId="6" borderId="1" xfId="0" applyFont="1" applyFill="1" applyBorder="1" applyAlignment="1"/>
    <xf numFmtId="177" fontId="24" fillId="6" borderId="1" xfId="0" applyNumberFormat="1" applyFont="1" applyFill="1" applyBorder="1" applyAlignment="1"/>
    <xf numFmtId="0" fontId="24" fillId="0" borderId="8" xfId="0" applyFont="1" applyFill="1" applyBorder="1" applyAlignment="1"/>
    <xf numFmtId="0" fontId="10" fillId="0" borderId="1" xfId="0" applyFont="1" applyFill="1" applyBorder="1" applyAlignment="1"/>
    <xf numFmtId="49" fontId="26" fillId="5" borderId="1" xfId="0" applyNumberFormat="1" applyFont="1" applyFill="1" applyBorder="1" applyAlignment="1"/>
    <xf numFmtId="0" fontId="6" fillId="0" borderId="1" xfId="0" applyFont="1" applyFill="1" applyBorder="1" applyAlignment="1"/>
    <xf numFmtId="0" fontId="0" fillId="0" borderId="1" xfId="0" applyBorder="1"/>
    <xf numFmtId="16" fontId="0" fillId="0" borderId="0" xfId="0" applyNumberFormat="1" applyFont="1" applyFill="1" applyAlignment="1"/>
    <xf numFmtId="0" fontId="0" fillId="0" borderId="11" xfId="0" applyFont="1" applyFill="1" applyBorder="1" applyAlignment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10" fillId="0" borderId="1" xfId="0" applyFont="1" applyFill="1" applyBorder="1"/>
    <xf numFmtId="0" fontId="0" fillId="0" borderId="1" xfId="0" applyFill="1" applyBorder="1"/>
    <xf numFmtId="49" fontId="27" fillId="5" borderId="1" xfId="0" applyNumberFormat="1" applyFont="1" applyFill="1" applyBorder="1" applyAlignment="1"/>
    <xf numFmtId="177" fontId="27" fillId="5" borderId="1" xfId="8" applyFont="1" applyFill="1" applyBorder="1" applyAlignment="1"/>
    <xf numFmtId="0" fontId="17" fillId="5" borderId="1" xfId="0" applyFont="1" applyFill="1" applyBorder="1"/>
    <xf numFmtId="0" fontId="22" fillId="0" borderId="1" xfId="0" applyFont="1" applyBorder="1"/>
    <xf numFmtId="0" fontId="10" fillId="0" borderId="1" xfId="0" applyFont="1" applyBorder="1"/>
    <xf numFmtId="49" fontId="27" fillId="0" borderId="1" xfId="0" applyNumberFormat="1" applyFont="1" applyFill="1" applyBorder="1" applyAlignment="1"/>
    <xf numFmtId="177" fontId="27" fillId="0" borderId="1" xfId="8" applyFont="1" applyFill="1" applyBorder="1" applyAlignment="1"/>
    <xf numFmtId="0" fontId="17" fillId="0" borderId="1" xfId="0" applyFont="1" applyBorder="1"/>
    <xf numFmtId="0" fontId="28" fillId="0" borderId="1" xfId="0" applyFont="1" applyFill="1" applyBorder="1"/>
    <xf numFmtId="0" fontId="24" fillId="0" borderId="1" xfId="0" applyFont="1" applyBorder="1"/>
    <xf numFmtId="177" fontId="24" fillId="0" borderId="1" xfId="0" applyNumberFormat="1" applyFont="1" applyBorder="1"/>
    <xf numFmtId="0" fontId="24" fillId="6" borderId="1" xfId="0" applyFont="1" applyFill="1" applyBorder="1"/>
    <xf numFmtId="177" fontId="24" fillId="6" borderId="1" xfId="0" applyNumberFormat="1" applyFont="1" applyFill="1" applyBorder="1"/>
    <xf numFmtId="0" fontId="28" fillId="0" borderId="0" xfId="0" applyFont="1" applyFill="1" applyAlignment="1"/>
    <xf numFmtId="177" fontId="0" fillId="0" borderId="0" xfId="8" applyFont="1"/>
    <xf numFmtId="0" fontId="29" fillId="0" borderId="0" xfId="0" applyFont="1" applyFill="1" applyAlignment="1"/>
    <xf numFmtId="0" fontId="0" fillId="0" borderId="0" xfId="0" applyFont="1" applyFill="1" applyAlignment="1">
      <alignment horizontal="center"/>
    </xf>
    <xf numFmtId="49" fontId="30" fillId="0" borderId="1" xfId="0" applyNumberFormat="1" applyFont="1" applyFill="1" applyBorder="1" applyAlignment="1"/>
    <xf numFmtId="177" fontId="30" fillId="0" borderId="1" xfId="8" applyFont="1" applyFill="1" applyBorder="1" applyAlignment="1"/>
    <xf numFmtId="0" fontId="10" fillId="0" borderId="0" xfId="0" applyFont="1" applyFill="1" applyAlignment="1"/>
    <xf numFmtId="0" fontId="17" fillId="0" borderId="1" xfId="0" applyFont="1" applyFill="1" applyBorder="1" applyAlignment="1"/>
    <xf numFmtId="0" fontId="17" fillId="0" borderId="0" xfId="0" applyFont="1" applyFill="1" applyAlignment="1"/>
    <xf numFmtId="0" fontId="24" fillId="0" borderId="0" xfId="0" applyFont="1" applyFill="1" applyAlignment="1"/>
    <xf numFmtId="0" fontId="24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  <xf numFmtId="177" fontId="17" fillId="0" borderId="0" xfId="0" applyNumberFormat="1" applyFont="1" applyFill="1" applyAlignment="1"/>
    <xf numFmtId="0" fontId="6" fillId="0" borderId="1" xfId="0" applyFont="1" applyBorder="1"/>
    <xf numFmtId="3" fontId="21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opLeftCell="C73" workbookViewId="0">
      <selection activeCell="E80" sqref="E80:F83"/>
    </sheetView>
  </sheetViews>
  <sheetFormatPr defaultColWidth="9" defaultRowHeight="13.5"/>
  <cols>
    <col min="1" max="3" width="9" style="138"/>
    <col min="4" max="4" width="52.125" style="138" customWidth="1"/>
    <col min="5" max="5" width="18.25" style="138" customWidth="1"/>
    <col min="6" max="6" width="9" style="138"/>
    <col min="7" max="7" width="19.375" style="138" customWidth="1"/>
    <col min="8" max="10" width="9" style="138"/>
    <col min="11" max="11" width="24.125" style="138"/>
    <col min="12" max="16384" width="9" style="138"/>
  </cols>
  <sheetData>
    <row r="1" s="138" customFormat="1" spans="10:12">
      <c r="J1" s="97"/>
      <c r="K1" s="97"/>
      <c r="L1" s="97"/>
    </row>
    <row r="2" s="138" customFormat="1" spans="10:12">
      <c r="J2" s="97"/>
      <c r="K2" s="97"/>
      <c r="L2" s="97"/>
    </row>
    <row r="3" s="138" customFormat="1" spans="10:12">
      <c r="J3" s="97"/>
      <c r="K3" s="97"/>
      <c r="L3" s="97"/>
    </row>
    <row r="4" s="138" customFormat="1" spans="10:12">
      <c r="J4" s="97"/>
      <c r="K4" s="97"/>
      <c r="L4" s="97"/>
    </row>
    <row r="5" s="138" customFormat="1" spans="1:12">
      <c r="A5" s="138" t="s">
        <v>0</v>
      </c>
      <c r="J5" s="97"/>
      <c r="K5" s="97"/>
      <c r="L5" s="97"/>
    </row>
    <row r="6" s="138" customFormat="1" spans="5:12">
      <c r="E6" s="173"/>
      <c r="J6" s="97"/>
      <c r="K6" s="97"/>
      <c r="L6" s="97"/>
    </row>
    <row r="7" s="138" customFormat="1" spans="1:12">
      <c r="A7" s="138" t="s">
        <v>1</v>
      </c>
      <c r="E7" s="173"/>
      <c r="F7" s="174"/>
      <c r="G7" s="174"/>
      <c r="H7" s="174"/>
      <c r="J7" s="97"/>
      <c r="K7" s="97"/>
      <c r="L7" s="97"/>
    </row>
    <row r="8" s="138" customFormat="1" spans="4:12">
      <c r="D8" s="135" t="s">
        <v>2</v>
      </c>
      <c r="E8" s="136">
        <v>75900</v>
      </c>
      <c r="F8" s="104" t="s">
        <v>3</v>
      </c>
      <c r="G8" s="104"/>
      <c r="H8" s="175"/>
      <c r="J8" s="97"/>
      <c r="K8" s="97"/>
      <c r="L8" s="97"/>
    </row>
    <row r="9" s="138" customFormat="1" ht="15.75" customHeight="1" spans="4:12">
      <c r="D9" s="176"/>
      <c r="E9" s="177"/>
      <c r="F9" s="135"/>
      <c r="G9" s="135"/>
      <c r="J9" s="97"/>
      <c r="K9" s="97"/>
      <c r="L9" s="97"/>
    </row>
    <row r="10" s="172" customFormat="1" ht="15" spans="4:12">
      <c r="D10" s="139" t="s">
        <v>4</v>
      </c>
      <c r="E10" s="140">
        <v>9900</v>
      </c>
      <c r="F10" s="149">
        <v>74318</v>
      </c>
      <c r="G10" s="149">
        <v>1370972</v>
      </c>
      <c r="H10" s="178"/>
      <c r="J10" s="97"/>
      <c r="K10" s="97"/>
      <c r="L10" s="97"/>
    </row>
    <row r="11" s="172" customFormat="1" ht="15" spans="4:12">
      <c r="D11" s="139" t="s">
        <v>5</v>
      </c>
      <c r="E11" s="140">
        <v>6600</v>
      </c>
      <c r="F11" s="149">
        <v>74445</v>
      </c>
      <c r="G11" s="149">
        <v>1371865</v>
      </c>
      <c r="H11" s="178"/>
      <c r="J11" s="97"/>
      <c r="K11" s="97"/>
      <c r="L11" s="97"/>
    </row>
    <row r="12" s="172" customFormat="1" ht="15" spans="4:12">
      <c r="D12" s="139" t="s">
        <v>6</v>
      </c>
      <c r="E12" s="140">
        <v>3300</v>
      </c>
      <c r="F12" s="149">
        <v>74404</v>
      </c>
      <c r="G12" s="149">
        <v>1371289</v>
      </c>
      <c r="H12" s="178"/>
      <c r="J12" s="97"/>
      <c r="K12" s="97"/>
      <c r="L12" s="97"/>
    </row>
    <row r="13" s="172" customFormat="1" ht="15" spans="4:12">
      <c r="D13" s="139" t="s">
        <v>7</v>
      </c>
      <c r="E13" s="140">
        <v>6600</v>
      </c>
      <c r="F13" s="149">
        <v>74114</v>
      </c>
      <c r="G13" s="149">
        <v>1369489</v>
      </c>
      <c r="H13" s="178"/>
      <c r="J13" s="97"/>
      <c r="K13" s="97"/>
      <c r="L13" s="97"/>
    </row>
    <row r="14" s="172" customFormat="1" ht="15" spans="4:8">
      <c r="D14" s="139" t="s">
        <v>8</v>
      </c>
      <c r="E14" s="140">
        <v>13200</v>
      </c>
      <c r="F14" s="149">
        <v>74490</v>
      </c>
      <c r="G14" s="149">
        <v>1372310</v>
      </c>
      <c r="H14" s="178"/>
    </row>
    <row r="15" s="172" customFormat="1" ht="15" spans="4:8">
      <c r="D15" s="139" t="s">
        <v>9</v>
      </c>
      <c r="E15" s="140">
        <v>16500</v>
      </c>
      <c r="F15" s="149">
        <v>74166</v>
      </c>
      <c r="G15" s="149">
        <v>1370042</v>
      </c>
      <c r="H15" s="178"/>
    </row>
    <row r="16" s="172" customFormat="1" ht="15" spans="4:8">
      <c r="D16" s="139" t="s">
        <v>10</v>
      </c>
      <c r="E16" s="140">
        <v>3300</v>
      </c>
      <c r="F16" s="149">
        <v>74347</v>
      </c>
      <c r="G16" s="149">
        <v>1371125</v>
      </c>
      <c r="H16" s="178"/>
    </row>
    <row r="17" s="172" customFormat="1" ht="15" spans="4:8">
      <c r="D17" s="139" t="s">
        <v>11</v>
      </c>
      <c r="E17" s="140">
        <v>6600</v>
      </c>
      <c r="F17" s="149">
        <v>73987</v>
      </c>
      <c r="G17" s="149">
        <v>1368037</v>
      </c>
      <c r="H17" s="178"/>
    </row>
    <row r="18" s="172" customFormat="1" ht="15" spans="4:8">
      <c r="D18" s="139" t="s">
        <v>11</v>
      </c>
      <c r="E18" s="140">
        <v>6600</v>
      </c>
      <c r="F18" s="149">
        <v>74189</v>
      </c>
      <c r="G18" s="149">
        <v>1370094</v>
      </c>
      <c r="H18" s="178"/>
    </row>
    <row r="19" s="172" customFormat="1" ht="15" spans="4:8">
      <c r="D19" s="164"/>
      <c r="E19" s="165">
        <v>6600</v>
      </c>
      <c r="F19" s="179">
        <v>74882</v>
      </c>
      <c r="G19" s="149">
        <v>1376537</v>
      </c>
      <c r="H19" s="178"/>
    </row>
    <row r="20" s="138" customFormat="1" ht="15" spans="4:8">
      <c r="D20" s="164"/>
      <c r="E20" s="165">
        <v>6600</v>
      </c>
      <c r="F20" s="179">
        <v>74113</v>
      </c>
      <c r="G20" s="149">
        <v>1369233</v>
      </c>
      <c r="H20" s="180"/>
    </row>
    <row r="21" s="138" customFormat="1" spans="4:8">
      <c r="D21" s="142" t="s">
        <v>12</v>
      </c>
      <c r="E21" s="143">
        <f>SUM(E9:E20)</f>
        <v>85800</v>
      </c>
      <c r="F21" s="135"/>
      <c r="G21" s="135"/>
      <c r="H21" s="180" t="s">
        <v>13</v>
      </c>
    </row>
    <row r="22" s="138" customFormat="1" spans="4:7">
      <c r="D22" s="142"/>
      <c r="E22" s="142"/>
      <c r="F22" s="135"/>
      <c r="G22" s="135"/>
    </row>
    <row r="23" s="138" customFormat="1" spans="4:8">
      <c r="D23" s="146" t="s">
        <v>14</v>
      </c>
      <c r="E23" s="147">
        <f>E8-E21</f>
        <v>-9900</v>
      </c>
      <c r="F23" s="142"/>
      <c r="G23" s="142"/>
      <c r="H23" s="138" t="s">
        <v>15</v>
      </c>
    </row>
    <row r="24" s="138" customFormat="1" spans="8:8">
      <c r="H24" s="181"/>
    </row>
    <row r="25" spans="4:5">
      <c r="D25" s="182"/>
      <c r="E25" s="125"/>
    </row>
    <row r="26" s="138" customFormat="1" spans="4:5">
      <c r="D26" s="183"/>
      <c r="E26" s="184"/>
    </row>
    <row r="27" s="138" customFormat="1" spans="4:13">
      <c r="D27" s="135" t="s">
        <v>2</v>
      </c>
      <c r="E27" s="136">
        <v>374200</v>
      </c>
      <c r="F27" s="104" t="s">
        <v>3</v>
      </c>
      <c r="G27" s="135"/>
      <c r="K27" s="97"/>
      <c r="L27" s="97"/>
      <c r="M27" s="97"/>
    </row>
    <row r="28" ht="15" spans="4:13">
      <c r="D28" s="176"/>
      <c r="E28" s="177"/>
      <c r="F28" s="135"/>
      <c r="G28" s="135"/>
      <c r="K28" s="97"/>
      <c r="L28" s="97"/>
      <c r="M28" s="97"/>
    </row>
    <row r="29" ht="15" spans="4:13">
      <c r="D29" s="139" t="s">
        <v>16</v>
      </c>
      <c r="E29" s="140">
        <v>7400</v>
      </c>
      <c r="F29" s="149">
        <v>76661</v>
      </c>
      <c r="G29" s="185">
        <v>1398494</v>
      </c>
      <c r="K29" s="97"/>
      <c r="L29" s="97"/>
      <c r="M29" s="97"/>
    </row>
    <row r="30" ht="15" spans="4:13">
      <c r="D30" s="139" t="s">
        <v>17</v>
      </c>
      <c r="E30" s="140">
        <v>6600</v>
      </c>
      <c r="F30" s="149">
        <v>77203</v>
      </c>
      <c r="G30" s="135">
        <v>1403901</v>
      </c>
      <c r="K30" s="97"/>
      <c r="L30" s="97"/>
      <c r="M30" s="97"/>
    </row>
    <row r="31" ht="15" spans="4:13">
      <c r="D31" s="139" t="s">
        <v>18</v>
      </c>
      <c r="E31" s="140">
        <v>18500</v>
      </c>
      <c r="F31" s="149">
        <v>76577</v>
      </c>
      <c r="G31" s="135">
        <v>1396081</v>
      </c>
      <c r="K31" s="97"/>
      <c r="L31" s="97"/>
      <c r="M31" s="97"/>
    </row>
    <row r="32" ht="15" spans="4:13">
      <c r="D32" s="139" t="s">
        <v>19</v>
      </c>
      <c r="E32" s="140">
        <v>26400</v>
      </c>
      <c r="F32" s="149">
        <v>77114</v>
      </c>
      <c r="G32" s="135">
        <v>1402587</v>
      </c>
      <c r="K32" s="97"/>
      <c r="L32" s="97"/>
      <c r="M32" s="97"/>
    </row>
    <row r="33" ht="15" spans="4:13">
      <c r="D33" s="139" t="s">
        <v>19</v>
      </c>
      <c r="E33" s="140">
        <v>14800</v>
      </c>
      <c r="F33" s="149">
        <v>77115</v>
      </c>
      <c r="G33" s="135">
        <v>1402590</v>
      </c>
      <c r="K33" s="97"/>
      <c r="L33" s="97"/>
      <c r="M33" s="97"/>
    </row>
    <row r="34" ht="15" spans="4:13">
      <c r="D34" s="139" t="s">
        <v>20</v>
      </c>
      <c r="E34" s="140">
        <v>11100</v>
      </c>
      <c r="F34" s="149">
        <v>77088</v>
      </c>
      <c r="G34" s="135">
        <v>1402504</v>
      </c>
      <c r="K34" s="97"/>
      <c r="L34" s="97"/>
      <c r="M34" s="97"/>
    </row>
    <row r="35" ht="15" spans="4:13">
      <c r="D35" s="139" t="s">
        <v>21</v>
      </c>
      <c r="E35" s="140">
        <v>6600</v>
      </c>
      <c r="F35" s="149">
        <v>77577</v>
      </c>
      <c r="G35" s="135">
        <v>1408870</v>
      </c>
      <c r="K35" s="97"/>
      <c r="L35" s="97"/>
      <c r="M35" s="97"/>
    </row>
    <row r="36" ht="15" spans="4:13">
      <c r="D36" s="139" t="s">
        <v>22</v>
      </c>
      <c r="E36" s="140">
        <v>6600</v>
      </c>
      <c r="F36" s="149">
        <v>77419</v>
      </c>
      <c r="G36" s="135">
        <v>1406609</v>
      </c>
      <c r="K36" s="97"/>
      <c r="L36" s="97"/>
      <c r="M36" s="97"/>
    </row>
    <row r="37" ht="15" spans="4:13">
      <c r="D37" s="139" t="s">
        <v>23</v>
      </c>
      <c r="E37" s="140">
        <v>9900</v>
      </c>
      <c r="F37" s="149">
        <v>77157</v>
      </c>
      <c r="G37" s="135">
        <v>1403527</v>
      </c>
      <c r="K37" s="97"/>
      <c r="L37" s="97"/>
      <c r="M37" s="97"/>
    </row>
    <row r="38" ht="15" spans="4:13">
      <c r="D38" s="139" t="s">
        <v>22</v>
      </c>
      <c r="E38" s="140">
        <v>13200</v>
      </c>
      <c r="F38" s="149">
        <v>77028</v>
      </c>
      <c r="G38" s="135">
        <v>1402251</v>
      </c>
      <c r="K38" s="97"/>
      <c r="L38" s="97"/>
      <c r="M38" s="97"/>
    </row>
    <row r="39" ht="15" spans="4:13">
      <c r="D39" s="139" t="s">
        <v>24</v>
      </c>
      <c r="E39" s="140">
        <v>9900</v>
      </c>
      <c r="F39" s="149">
        <v>77319</v>
      </c>
      <c r="G39" s="135">
        <v>1405628</v>
      </c>
      <c r="K39" s="97"/>
      <c r="L39" s="97"/>
      <c r="M39" s="97"/>
    </row>
    <row r="40" ht="15" spans="4:13">
      <c r="D40" s="139" t="s">
        <v>25</v>
      </c>
      <c r="E40" s="140">
        <v>6600</v>
      </c>
      <c r="F40" s="149">
        <v>77680</v>
      </c>
      <c r="G40" s="135">
        <v>1410214</v>
      </c>
      <c r="K40" s="97"/>
      <c r="L40" s="97"/>
      <c r="M40" s="97"/>
    </row>
    <row r="41" ht="15" spans="4:13">
      <c r="D41" s="139" t="s">
        <v>25</v>
      </c>
      <c r="E41" s="140">
        <v>6600</v>
      </c>
      <c r="F41" s="149">
        <v>77772</v>
      </c>
      <c r="G41" s="135">
        <v>1411518</v>
      </c>
      <c r="K41" s="97"/>
      <c r="L41" s="97"/>
      <c r="M41" s="97"/>
    </row>
    <row r="42" ht="15" spans="4:13">
      <c r="D42" s="139" t="s">
        <v>26</v>
      </c>
      <c r="E42" s="140">
        <v>9900</v>
      </c>
      <c r="F42" s="149">
        <v>77393</v>
      </c>
      <c r="G42" s="135">
        <v>1406496</v>
      </c>
      <c r="K42" s="97"/>
      <c r="L42" s="97"/>
      <c r="M42" s="97"/>
    </row>
    <row r="43" ht="15" spans="4:13">
      <c r="D43" s="139" t="s">
        <v>25</v>
      </c>
      <c r="E43" s="140">
        <v>6600</v>
      </c>
      <c r="F43" s="149">
        <v>77289</v>
      </c>
      <c r="G43" s="135">
        <v>1405280</v>
      </c>
      <c r="K43" s="97"/>
      <c r="L43" s="97"/>
      <c r="M43" s="97"/>
    </row>
    <row r="44" ht="15" spans="4:13">
      <c r="D44" s="139" t="s">
        <v>27</v>
      </c>
      <c r="E44" s="140">
        <v>6600</v>
      </c>
      <c r="F44" s="149">
        <v>77808</v>
      </c>
      <c r="G44" s="135">
        <v>1412325</v>
      </c>
      <c r="K44" s="97"/>
      <c r="L44" s="97"/>
      <c r="M44" s="97"/>
    </row>
    <row r="45" ht="15" spans="4:13">
      <c r="D45" s="139" t="s">
        <v>27</v>
      </c>
      <c r="E45" s="140">
        <v>6600</v>
      </c>
      <c r="F45" s="149">
        <v>77241</v>
      </c>
      <c r="G45" s="135">
        <v>1404451</v>
      </c>
      <c r="K45" s="97"/>
      <c r="L45" s="97"/>
      <c r="M45" s="97"/>
    </row>
    <row r="46" ht="15" spans="4:13">
      <c r="D46" s="139" t="s">
        <v>28</v>
      </c>
      <c r="E46" s="140">
        <v>9900</v>
      </c>
      <c r="F46" s="149">
        <v>77779</v>
      </c>
      <c r="G46" s="135">
        <v>1411955</v>
      </c>
      <c r="K46" s="97"/>
      <c r="L46" s="97"/>
      <c r="M46" s="97"/>
    </row>
    <row r="47" ht="15" spans="4:13">
      <c r="D47" s="139" t="s">
        <v>29</v>
      </c>
      <c r="E47" s="140">
        <v>25900</v>
      </c>
      <c r="F47" s="149">
        <v>77279</v>
      </c>
      <c r="G47" s="135">
        <v>1405028</v>
      </c>
      <c r="K47" s="97"/>
      <c r="L47" s="97"/>
      <c r="M47" s="97"/>
    </row>
    <row r="48" ht="15" spans="4:13">
      <c r="D48" s="139" t="s">
        <v>30</v>
      </c>
      <c r="E48" s="140">
        <v>26400</v>
      </c>
      <c r="F48" s="149">
        <v>77027</v>
      </c>
      <c r="G48" s="135">
        <v>1402189</v>
      </c>
      <c r="K48" s="97"/>
      <c r="L48" s="97"/>
      <c r="M48" s="97"/>
    </row>
    <row r="49" ht="15" spans="4:13">
      <c r="D49" s="139" t="s">
        <v>31</v>
      </c>
      <c r="E49" s="140">
        <v>6600</v>
      </c>
      <c r="F49" s="149">
        <v>77806</v>
      </c>
      <c r="G49" s="135">
        <v>1411707</v>
      </c>
      <c r="K49" s="97"/>
      <c r="L49" s="97"/>
      <c r="M49" s="97"/>
    </row>
    <row r="50" ht="15" spans="4:13">
      <c r="D50" s="139" t="s">
        <v>30</v>
      </c>
      <c r="E50" s="140">
        <v>14800</v>
      </c>
      <c r="F50" s="149">
        <v>77683</v>
      </c>
      <c r="G50" s="135">
        <v>1410303</v>
      </c>
      <c r="K50" s="97"/>
      <c r="L50" s="97"/>
      <c r="M50" s="97"/>
    </row>
    <row r="51" ht="15" spans="4:13">
      <c r="D51" s="139" t="s">
        <v>32</v>
      </c>
      <c r="E51" s="140">
        <v>33000</v>
      </c>
      <c r="F51" s="149">
        <v>77239</v>
      </c>
      <c r="G51" s="135">
        <v>1404570</v>
      </c>
      <c r="K51" s="97"/>
      <c r="L51" s="97"/>
      <c r="M51" s="97"/>
    </row>
    <row r="52" ht="15" spans="4:13">
      <c r="D52" s="139" t="s">
        <v>31</v>
      </c>
      <c r="E52" s="140">
        <v>6600</v>
      </c>
      <c r="F52" s="149">
        <v>77701</v>
      </c>
      <c r="G52" s="135">
        <v>1410406</v>
      </c>
      <c r="K52" s="97"/>
      <c r="L52" s="97"/>
      <c r="M52" s="97"/>
    </row>
    <row r="53" ht="15" spans="4:13">
      <c r="D53" s="139" t="s">
        <v>31</v>
      </c>
      <c r="E53" s="140">
        <v>6600</v>
      </c>
      <c r="F53" s="149">
        <v>77725</v>
      </c>
      <c r="G53" s="135">
        <v>1411144</v>
      </c>
      <c r="K53" s="97"/>
      <c r="L53" s="97"/>
      <c r="M53" s="97"/>
    </row>
    <row r="54" ht="15" spans="4:13">
      <c r="D54" s="139" t="s">
        <v>33</v>
      </c>
      <c r="E54" s="140">
        <v>11100</v>
      </c>
      <c r="F54" s="149">
        <v>76193</v>
      </c>
      <c r="G54" s="135">
        <v>1405888</v>
      </c>
      <c r="K54" s="97"/>
      <c r="L54" s="97"/>
      <c r="M54" s="97"/>
    </row>
    <row r="55" ht="15" spans="4:13">
      <c r="D55" s="139" t="s">
        <v>34</v>
      </c>
      <c r="E55" s="140">
        <v>16500</v>
      </c>
      <c r="F55" s="149">
        <v>77253</v>
      </c>
      <c r="G55" s="135">
        <v>1404867</v>
      </c>
      <c r="K55" s="97"/>
      <c r="L55" s="97"/>
      <c r="M55" s="97"/>
    </row>
    <row r="56" ht="15" spans="4:13">
      <c r="D56" s="139" t="s">
        <v>35</v>
      </c>
      <c r="E56" s="140">
        <v>7400</v>
      </c>
      <c r="F56" s="149">
        <v>77842</v>
      </c>
      <c r="G56" s="135">
        <v>1411453</v>
      </c>
      <c r="K56" s="97"/>
      <c r="L56" s="97"/>
      <c r="M56" s="97"/>
    </row>
    <row r="57" ht="15" spans="4:13">
      <c r="D57" s="139" t="s">
        <v>36</v>
      </c>
      <c r="E57" s="140">
        <v>13200</v>
      </c>
      <c r="F57" s="149">
        <v>77477</v>
      </c>
      <c r="G57" s="135">
        <v>1407439</v>
      </c>
      <c r="K57" s="97"/>
      <c r="L57" s="97"/>
      <c r="M57" s="97"/>
    </row>
    <row r="58" ht="15" spans="4:13">
      <c r="D58" s="139" t="s">
        <v>37</v>
      </c>
      <c r="E58" s="140">
        <v>6600</v>
      </c>
      <c r="F58" s="149">
        <v>77478</v>
      </c>
      <c r="G58" s="135">
        <v>1407453</v>
      </c>
      <c r="K58" s="97"/>
      <c r="L58" s="97"/>
      <c r="M58" s="97"/>
    </row>
    <row r="59" ht="15" spans="4:13">
      <c r="D59" s="139" t="s">
        <v>37</v>
      </c>
      <c r="E59" s="140">
        <v>7400</v>
      </c>
      <c r="F59" s="149">
        <v>77684</v>
      </c>
      <c r="G59" s="135">
        <v>1410205</v>
      </c>
      <c r="K59" s="97"/>
      <c r="L59" s="97"/>
      <c r="M59" s="97"/>
    </row>
    <row r="60" ht="15" spans="4:13">
      <c r="D60" s="139" t="s">
        <v>38</v>
      </c>
      <c r="E60" s="140">
        <v>14800</v>
      </c>
      <c r="F60" s="149">
        <v>75816</v>
      </c>
      <c r="G60" s="135">
        <v>1385725</v>
      </c>
      <c r="K60" s="97"/>
      <c r="L60" s="97"/>
      <c r="M60" s="97"/>
    </row>
    <row r="61" ht="15" spans="4:13">
      <c r="D61" s="139" t="s">
        <v>39</v>
      </c>
      <c r="E61" s="140">
        <v>39600</v>
      </c>
      <c r="F61" s="149">
        <v>77116</v>
      </c>
      <c r="G61" s="135">
        <v>1402960</v>
      </c>
      <c r="K61" s="97"/>
      <c r="L61" s="97"/>
      <c r="M61" s="97"/>
    </row>
    <row r="62" ht="15" spans="4:13">
      <c r="D62" s="139" t="s">
        <v>40</v>
      </c>
      <c r="E62" s="140">
        <v>7400</v>
      </c>
      <c r="F62" s="149">
        <v>77786</v>
      </c>
      <c r="G62" s="135">
        <v>1411829</v>
      </c>
      <c r="K62" s="97"/>
      <c r="L62" s="97"/>
      <c r="M62" s="97"/>
    </row>
    <row r="63" ht="15" spans="4:13">
      <c r="D63" s="139"/>
      <c r="E63" s="140"/>
      <c r="F63" s="149"/>
      <c r="G63" s="135"/>
      <c r="K63" s="97"/>
      <c r="L63" s="97"/>
      <c r="M63" s="97"/>
    </row>
    <row r="64" ht="15" spans="4:13">
      <c r="D64" s="139"/>
      <c r="E64" s="140"/>
      <c r="F64" s="149"/>
      <c r="G64" s="135"/>
      <c r="K64" s="97"/>
      <c r="L64" s="97"/>
      <c r="M64" s="97"/>
    </row>
    <row r="65" ht="15" spans="4:13">
      <c r="D65" s="139"/>
      <c r="E65" s="140"/>
      <c r="F65" s="149"/>
      <c r="G65" s="135"/>
      <c r="K65" s="97"/>
      <c r="L65" s="97"/>
      <c r="M65" s="97"/>
    </row>
    <row r="66" ht="15" spans="4:13">
      <c r="D66" s="139"/>
      <c r="E66" s="140"/>
      <c r="F66" s="149"/>
      <c r="G66" s="135"/>
      <c r="K66" s="97"/>
      <c r="L66" s="97"/>
      <c r="M66" s="97"/>
    </row>
    <row r="67" ht="15" spans="4:13">
      <c r="D67" s="139"/>
      <c r="E67" s="140"/>
      <c r="F67" s="149"/>
      <c r="G67" s="135"/>
      <c r="K67" s="97"/>
      <c r="L67" s="97"/>
      <c r="M67" s="97"/>
    </row>
    <row r="68" ht="15" spans="4:13">
      <c r="D68" s="139"/>
      <c r="E68" s="140"/>
      <c r="F68" s="149"/>
      <c r="G68" s="135"/>
      <c r="K68" s="97"/>
      <c r="L68" s="97"/>
      <c r="M68" s="97"/>
    </row>
    <row r="69" ht="15" spans="4:13">
      <c r="D69" s="139"/>
      <c r="E69" s="140"/>
      <c r="F69" s="149"/>
      <c r="G69" s="135"/>
      <c r="K69" s="93"/>
      <c r="L69" s="97"/>
      <c r="M69" s="97"/>
    </row>
    <row r="70" ht="15" spans="4:13">
      <c r="D70" s="164"/>
      <c r="E70" s="165"/>
      <c r="F70" s="179"/>
      <c r="G70" s="135"/>
      <c r="K70" s="97"/>
      <c r="L70" s="97"/>
      <c r="M70" s="97"/>
    </row>
    <row r="71" ht="15" spans="4:13">
      <c r="D71" s="164"/>
      <c r="E71" s="165"/>
      <c r="F71" s="179"/>
      <c r="G71" s="135"/>
      <c r="K71" s="97"/>
      <c r="L71" s="97"/>
      <c r="M71" s="97"/>
    </row>
    <row r="72" spans="4:13">
      <c r="D72" s="142" t="s">
        <v>12</v>
      </c>
      <c r="E72" s="143">
        <f>SUM(E28:E71)</f>
        <v>427700</v>
      </c>
      <c r="F72" s="135"/>
      <c r="G72" s="135" t="s">
        <v>41</v>
      </c>
      <c r="K72" s="97"/>
      <c r="L72" s="97"/>
      <c r="M72" s="97"/>
    </row>
    <row r="73" spans="4:13">
      <c r="D73" s="142"/>
      <c r="E73" s="142"/>
      <c r="F73" s="135"/>
      <c r="G73" s="135"/>
      <c r="K73" s="97"/>
      <c r="L73" s="97"/>
      <c r="M73" s="97"/>
    </row>
    <row r="74" spans="4:13">
      <c r="D74" s="146" t="s">
        <v>14</v>
      </c>
      <c r="E74" s="147">
        <f>E27-E72</f>
        <v>-53500</v>
      </c>
      <c r="F74" s="142"/>
      <c r="G74" s="135"/>
      <c r="K74" s="97"/>
      <c r="L74" s="97"/>
      <c r="M74" s="97"/>
    </row>
    <row r="75" spans="11:13">
      <c r="K75" s="97"/>
      <c r="L75" s="97"/>
      <c r="M75" s="97"/>
    </row>
    <row r="76" spans="11:13">
      <c r="K76" s="97"/>
      <c r="L76" s="97"/>
      <c r="M76" s="97"/>
    </row>
    <row r="77" spans="11:13">
      <c r="K77" s="97"/>
      <c r="L77" s="97"/>
      <c r="M77" s="97"/>
    </row>
    <row r="78" spans="11:13">
      <c r="K78" s="97"/>
      <c r="L78" s="97"/>
      <c r="M78" s="97"/>
    </row>
    <row r="79" spans="11:13">
      <c r="K79" s="97"/>
      <c r="L79" s="97"/>
      <c r="M79" s="97"/>
    </row>
    <row r="80" spans="5:13">
      <c r="E80" s="153" t="s">
        <v>42</v>
      </c>
      <c r="F80" s="138">
        <v>53500</v>
      </c>
      <c r="K80" s="97"/>
      <c r="L80" s="97"/>
      <c r="M80" s="97"/>
    </row>
    <row r="81" spans="5:13">
      <c r="E81" s="138" t="s">
        <v>43</v>
      </c>
      <c r="F81" s="138">
        <v>186600</v>
      </c>
      <c r="K81" s="97"/>
      <c r="L81" s="97"/>
      <c r="M81" s="97"/>
    </row>
    <row r="82" ht="14.25" spans="5:13">
      <c r="E82" s="154" t="s">
        <v>44</v>
      </c>
      <c r="F82" s="154">
        <v>182500</v>
      </c>
      <c r="K82" s="97"/>
      <c r="L82" s="97"/>
      <c r="M82" s="97"/>
    </row>
    <row r="83" ht="14.25" spans="5:13">
      <c r="E83" s="138" t="s">
        <v>45</v>
      </c>
      <c r="F83" s="138">
        <v>422600</v>
      </c>
      <c r="K83" s="97"/>
      <c r="L83" s="97"/>
      <c r="M83" s="97"/>
    </row>
    <row r="84" spans="11:13">
      <c r="K84" s="97"/>
      <c r="L84" s="97"/>
      <c r="M84" s="97"/>
    </row>
    <row r="85" spans="11:13">
      <c r="K85" s="186"/>
      <c r="L85" s="97"/>
      <c r="M85" s="97"/>
    </row>
    <row r="86" spans="11:13">
      <c r="K86" s="97"/>
      <c r="L86" s="97"/>
      <c r="M86" s="97"/>
    </row>
    <row r="87" spans="11:13">
      <c r="K87" s="97"/>
      <c r="L87" s="97"/>
      <c r="M87" s="97"/>
    </row>
    <row r="88" spans="11:13">
      <c r="K88" s="97"/>
      <c r="L88" s="97"/>
      <c r="M88" s="97"/>
    </row>
  </sheetData>
  <conditionalFormatting sqref="F10:H10 G11:G20 H11:H19 F11:F18">
    <cfRule type="duplicateValues" dxfId="0" priority="1"/>
  </conditionalFormatting>
  <pageMargins left="0.699305555555556" right="0.699305555555556" top="0.75" bottom="0.75" header="0.3" footer="0.3"/>
  <pageSetup paperSize="9" scale="4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topLeftCell="A127" workbookViewId="0">
      <selection activeCell="D156" sqref="D156"/>
    </sheetView>
  </sheetViews>
  <sheetFormatPr defaultColWidth="9" defaultRowHeight="13.5" outlineLevelCol="4"/>
  <cols>
    <col min="1" max="1" width="37.125" customWidth="1"/>
    <col min="2" max="2" width="17.875" customWidth="1"/>
    <col min="3" max="3" width="18.375" customWidth="1"/>
    <col min="4" max="4" width="8.375" customWidth="1"/>
    <col min="5" max="5" width="6.375" customWidth="1"/>
  </cols>
  <sheetData>
    <row r="1" spans="1:5">
      <c r="A1" s="135" t="s">
        <v>46</v>
      </c>
      <c r="B1" s="136">
        <v>420200</v>
      </c>
      <c r="C1" s="137" t="s">
        <v>3</v>
      </c>
      <c r="D1" s="135"/>
      <c r="E1" s="138"/>
    </row>
    <row r="2" ht="15" spans="1:5">
      <c r="A2" s="139" t="s">
        <v>47</v>
      </c>
      <c r="B2" s="140">
        <v>24000</v>
      </c>
      <c r="C2" s="141">
        <v>78326</v>
      </c>
      <c r="D2" s="135">
        <v>1421675</v>
      </c>
      <c r="E2" s="138"/>
    </row>
    <row r="3" ht="15" spans="1:5">
      <c r="A3" s="139" t="s">
        <v>48</v>
      </c>
      <c r="B3" s="140">
        <v>6000</v>
      </c>
      <c r="C3" s="141">
        <v>78325</v>
      </c>
      <c r="D3" s="135">
        <v>1421490</v>
      </c>
      <c r="E3" s="138"/>
    </row>
    <row r="4" ht="15" spans="1:5">
      <c r="A4" s="139" t="s">
        <v>49</v>
      </c>
      <c r="B4" s="140">
        <v>24000</v>
      </c>
      <c r="C4" s="141">
        <v>78327</v>
      </c>
      <c r="D4" s="135">
        <v>1421573</v>
      </c>
      <c r="E4" s="138"/>
    </row>
    <row r="5" ht="15" spans="1:5">
      <c r="A5" s="139" t="s">
        <v>50</v>
      </c>
      <c r="B5" s="140">
        <v>9000</v>
      </c>
      <c r="C5" s="141">
        <v>78292</v>
      </c>
      <c r="D5" s="135">
        <v>1421130</v>
      </c>
      <c r="E5" s="138"/>
    </row>
    <row r="6" ht="15" spans="1:5">
      <c r="A6" s="139" t="s">
        <v>51</v>
      </c>
      <c r="B6" s="140">
        <v>18000</v>
      </c>
      <c r="C6" s="141">
        <v>78288</v>
      </c>
      <c r="D6" s="135">
        <v>1421089</v>
      </c>
      <c r="E6" s="138"/>
    </row>
    <row r="7" ht="15" spans="1:5">
      <c r="A7" s="139" t="s">
        <v>50</v>
      </c>
      <c r="B7" s="140">
        <v>9000</v>
      </c>
      <c r="C7" s="141">
        <v>78286</v>
      </c>
      <c r="D7" s="135">
        <v>1421097</v>
      </c>
      <c r="E7" s="138"/>
    </row>
    <row r="8" ht="15" spans="1:5">
      <c r="A8" s="139" t="s">
        <v>50</v>
      </c>
      <c r="B8" s="140">
        <v>18000</v>
      </c>
      <c r="C8" s="141">
        <v>78287</v>
      </c>
      <c r="D8" s="135">
        <v>1421093</v>
      </c>
      <c r="E8" s="138"/>
    </row>
    <row r="9" ht="15" spans="1:5">
      <c r="A9" s="139" t="s">
        <v>52</v>
      </c>
      <c r="B9" s="140">
        <v>9600</v>
      </c>
      <c r="C9" s="141">
        <v>78493</v>
      </c>
      <c r="D9" s="135">
        <v>1423625</v>
      </c>
      <c r="E9" s="138"/>
    </row>
    <row r="10" ht="15" spans="1:5">
      <c r="A10" s="139" t="s">
        <v>53</v>
      </c>
      <c r="B10" s="140">
        <v>14400</v>
      </c>
      <c r="C10" s="141">
        <v>76233</v>
      </c>
      <c r="D10" s="135">
        <v>1391039</v>
      </c>
      <c r="E10" s="138"/>
    </row>
    <row r="11" ht="15" spans="1:5">
      <c r="A11" s="139" t="s">
        <v>54</v>
      </c>
      <c r="B11" s="140">
        <v>10600</v>
      </c>
      <c r="C11" s="141">
        <v>78557</v>
      </c>
      <c r="D11" s="135">
        <v>1424255</v>
      </c>
      <c r="E11" s="138"/>
    </row>
    <row r="12" ht="15" spans="1:5">
      <c r="A12" s="139" t="s">
        <v>55</v>
      </c>
      <c r="B12" s="140">
        <v>10600</v>
      </c>
      <c r="C12" s="141">
        <v>78617</v>
      </c>
      <c r="D12" s="135">
        <v>1425344</v>
      </c>
      <c r="E12" s="138"/>
    </row>
    <row r="13" ht="15" spans="1:5">
      <c r="A13" s="139" t="s">
        <v>56</v>
      </c>
      <c r="B13" s="140">
        <v>34000</v>
      </c>
      <c r="C13" s="141">
        <v>78474</v>
      </c>
      <c r="D13" s="135">
        <v>1423273</v>
      </c>
      <c r="E13" s="138"/>
    </row>
    <row r="14" ht="15" spans="1:5">
      <c r="A14" s="139" t="s">
        <v>57</v>
      </c>
      <c r="B14" s="140">
        <v>23200</v>
      </c>
      <c r="C14" s="141">
        <v>76611</v>
      </c>
      <c r="D14" s="135">
        <v>1397671</v>
      </c>
      <c r="E14" s="138"/>
    </row>
    <row r="15" ht="15" spans="1:5">
      <c r="A15" s="139" t="s">
        <v>58</v>
      </c>
      <c r="B15" s="140">
        <v>14400</v>
      </c>
      <c r="C15" s="141">
        <v>76298</v>
      </c>
      <c r="D15" s="135">
        <v>1391802</v>
      </c>
      <c r="E15" s="138"/>
    </row>
    <row r="16" ht="15" spans="1:5">
      <c r="A16" s="139" t="s">
        <v>59</v>
      </c>
      <c r="B16" s="140">
        <v>9600</v>
      </c>
      <c r="C16" s="141">
        <v>77983</v>
      </c>
      <c r="D16" s="135">
        <v>1416237</v>
      </c>
      <c r="E16" s="138"/>
    </row>
    <row r="17" ht="15" spans="1:5">
      <c r="A17" s="139" t="s">
        <v>60</v>
      </c>
      <c r="B17" s="140">
        <v>72000</v>
      </c>
      <c r="C17" s="141">
        <v>77945</v>
      </c>
      <c r="D17" s="135">
        <v>1415144</v>
      </c>
      <c r="E17" s="138"/>
    </row>
    <row r="18" ht="15" spans="1:5">
      <c r="A18" s="139" t="s">
        <v>60</v>
      </c>
      <c r="B18" s="140">
        <v>15900</v>
      </c>
      <c r="C18" s="141">
        <v>78644</v>
      </c>
      <c r="D18" s="135">
        <v>1425693</v>
      </c>
      <c r="E18" s="138"/>
    </row>
    <row r="19" ht="15" spans="1:5">
      <c r="A19" s="139" t="s">
        <v>53</v>
      </c>
      <c r="B19" s="140">
        <v>21900</v>
      </c>
      <c r="C19" s="141">
        <v>78397</v>
      </c>
      <c r="D19" s="135">
        <v>1422294</v>
      </c>
      <c r="E19" s="138"/>
    </row>
    <row r="20" ht="15" spans="1:5">
      <c r="A20" s="139" t="s">
        <v>61</v>
      </c>
      <c r="B20" s="140">
        <v>11600</v>
      </c>
      <c r="C20" s="141">
        <v>77254</v>
      </c>
      <c r="D20" s="135">
        <v>1404869</v>
      </c>
      <c r="E20" s="138"/>
    </row>
    <row r="21" ht="15" spans="1:5">
      <c r="A21" s="139" t="s">
        <v>62</v>
      </c>
      <c r="B21" s="140">
        <v>24000</v>
      </c>
      <c r="C21" s="141">
        <v>77793</v>
      </c>
      <c r="D21" s="135">
        <v>1411599</v>
      </c>
      <c r="E21" s="138"/>
    </row>
    <row r="22" ht="15" spans="1:5">
      <c r="A22" s="139" t="s">
        <v>63</v>
      </c>
      <c r="B22" s="140">
        <v>19200</v>
      </c>
      <c r="C22" s="141">
        <v>76806</v>
      </c>
      <c r="D22" s="135">
        <v>1400359</v>
      </c>
      <c r="E22" s="138"/>
    </row>
    <row r="23" ht="15" spans="1:5">
      <c r="A23" s="139" t="s">
        <v>64</v>
      </c>
      <c r="B23" s="140">
        <v>14400</v>
      </c>
      <c r="C23" s="141">
        <v>77860</v>
      </c>
      <c r="D23" s="135">
        <v>1413483</v>
      </c>
      <c r="E23" s="138"/>
    </row>
    <row r="24" ht="15" spans="1:5">
      <c r="A24" s="139" t="s">
        <v>65</v>
      </c>
      <c r="B24" s="140">
        <v>11600</v>
      </c>
      <c r="C24" s="141">
        <v>76385</v>
      </c>
      <c r="D24" s="135">
        <v>1393769</v>
      </c>
      <c r="E24" s="138"/>
    </row>
    <row r="25" ht="15" spans="1:5">
      <c r="A25" s="139" t="s">
        <v>66</v>
      </c>
      <c r="B25" s="140">
        <v>14400</v>
      </c>
      <c r="C25" s="141">
        <v>77902</v>
      </c>
      <c r="D25" s="135">
        <v>1414359</v>
      </c>
      <c r="E25" s="138"/>
    </row>
    <row r="26" ht="15" spans="1:5">
      <c r="A26" s="139" t="s">
        <v>67</v>
      </c>
      <c r="B26" s="140">
        <v>58400</v>
      </c>
      <c r="C26" s="141">
        <v>78087</v>
      </c>
      <c r="D26" s="135">
        <v>1417587</v>
      </c>
      <c r="E26" s="138"/>
    </row>
    <row r="27" ht="15" spans="1:5">
      <c r="A27" s="139" t="s">
        <v>68</v>
      </c>
      <c r="B27" s="140">
        <v>9600</v>
      </c>
      <c r="C27" s="141">
        <v>77190</v>
      </c>
      <c r="D27" s="135">
        <v>1403804</v>
      </c>
      <c r="E27" s="138"/>
    </row>
    <row r="28" ht="15" spans="1:5">
      <c r="A28" s="139" t="s">
        <v>69</v>
      </c>
      <c r="B28" s="140">
        <v>9600</v>
      </c>
      <c r="C28" s="141">
        <v>77189</v>
      </c>
      <c r="D28" s="135">
        <v>1403786</v>
      </c>
      <c r="E28" s="138"/>
    </row>
    <row r="29" ht="15" spans="1:5">
      <c r="A29" s="139" t="s">
        <v>68</v>
      </c>
      <c r="B29" s="140">
        <v>11600</v>
      </c>
      <c r="C29" s="141">
        <v>77867</v>
      </c>
      <c r="D29" s="135">
        <v>1413697</v>
      </c>
      <c r="E29" s="138"/>
    </row>
    <row r="30" ht="15" spans="1:5">
      <c r="A30" s="139" t="s">
        <v>70</v>
      </c>
      <c r="B30" s="140">
        <v>11600</v>
      </c>
      <c r="C30" s="141">
        <v>78823</v>
      </c>
      <c r="D30" s="135">
        <v>1428563</v>
      </c>
      <c r="E30" s="138"/>
    </row>
    <row r="31" ht="15" spans="1:5">
      <c r="A31" s="139" t="s">
        <v>71</v>
      </c>
      <c r="B31" s="140">
        <v>10600</v>
      </c>
      <c r="C31" s="141">
        <v>79135</v>
      </c>
      <c r="D31" s="135">
        <v>1434199</v>
      </c>
      <c r="E31" s="138"/>
    </row>
    <row r="32" ht="15" spans="1:5">
      <c r="A32" s="139" t="s">
        <v>72</v>
      </c>
      <c r="B32" s="140">
        <v>27200</v>
      </c>
      <c r="C32" s="141">
        <v>78128</v>
      </c>
      <c r="D32" s="135">
        <v>1418302</v>
      </c>
      <c r="E32" s="138"/>
    </row>
    <row r="33" ht="15" spans="1:5">
      <c r="A33" s="139" t="s">
        <v>73</v>
      </c>
      <c r="B33" s="140">
        <v>9600</v>
      </c>
      <c r="C33" s="141">
        <v>77866</v>
      </c>
      <c r="D33" s="135">
        <v>1413600</v>
      </c>
      <c r="E33" s="138"/>
    </row>
    <row r="34" ht="15" spans="1:5">
      <c r="A34" s="139" t="s">
        <v>74</v>
      </c>
      <c r="B34" s="140">
        <v>9600</v>
      </c>
      <c r="C34" s="141">
        <v>78396</v>
      </c>
      <c r="D34" s="135">
        <v>1422266</v>
      </c>
      <c r="E34" s="138"/>
    </row>
    <row r="35" ht="15" spans="1:5">
      <c r="A35" s="139" t="s">
        <v>75</v>
      </c>
      <c r="B35" s="140">
        <v>9600</v>
      </c>
      <c r="C35" s="141">
        <v>79131</v>
      </c>
      <c r="D35" s="135">
        <v>1434073</v>
      </c>
      <c r="E35" s="138"/>
    </row>
    <row r="36" spans="1:5">
      <c r="A36" s="142" t="s">
        <v>12</v>
      </c>
      <c r="B36" s="143">
        <f>SUM(B2:B35)</f>
        <v>606800</v>
      </c>
      <c r="C36" s="144" t="s">
        <v>76</v>
      </c>
      <c r="D36" s="135"/>
      <c r="E36" s="138"/>
    </row>
    <row r="37" spans="1:5">
      <c r="A37" s="142"/>
      <c r="B37" s="142"/>
      <c r="C37" s="145"/>
      <c r="D37" s="135"/>
      <c r="E37" s="138"/>
    </row>
    <row r="38" spans="1:5">
      <c r="A38" s="146" t="s">
        <v>14</v>
      </c>
      <c r="B38" s="147">
        <f>B1-B36</f>
        <v>-186600</v>
      </c>
      <c r="C38" s="148"/>
      <c r="D38" s="135"/>
      <c r="E38" s="138"/>
    </row>
    <row r="41" spans="1:4">
      <c r="A41" s="135" t="s">
        <v>77</v>
      </c>
      <c r="B41" s="136">
        <v>640900</v>
      </c>
      <c r="C41" s="104" t="s">
        <v>3</v>
      </c>
      <c r="D41" s="135"/>
    </row>
    <row r="42" ht="15" spans="1:4">
      <c r="A42" s="139" t="s">
        <v>78</v>
      </c>
      <c r="B42" s="140">
        <v>9600</v>
      </c>
      <c r="C42" s="149">
        <v>77245</v>
      </c>
      <c r="D42" s="135">
        <v>1404669</v>
      </c>
    </row>
    <row r="43" ht="15" spans="1:4">
      <c r="A43" s="139" t="s">
        <v>79</v>
      </c>
      <c r="B43" s="140">
        <v>48000</v>
      </c>
      <c r="C43" s="149">
        <v>78321</v>
      </c>
      <c r="D43" s="135">
        <v>1421366</v>
      </c>
    </row>
    <row r="44" ht="15" spans="1:4">
      <c r="A44" s="139" t="s">
        <v>80</v>
      </c>
      <c r="B44" s="140">
        <v>14400</v>
      </c>
      <c r="C44" s="149">
        <v>77993</v>
      </c>
      <c r="D44" s="135">
        <v>1416324</v>
      </c>
    </row>
    <row r="45" ht="15" spans="1:4">
      <c r="A45" s="139" t="s">
        <v>81</v>
      </c>
      <c r="B45" s="140">
        <v>20400</v>
      </c>
      <c r="C45" s="149">
        <v>77994</v>
      </c>
      <c r="D45" s="135">
        <v>1416330</v>
      </c>
    </row>
    <row r="46" ht="15" spans="1:4">
      <c r="A46" s="139" t="s">
        <v>82</v>
      </c>
      <c r="B46" s="140">
        <v>31800</v>
      </c>
      <c r="C46" s="149">
        <v>77995</v>
      </c>
      <c r="D46" s="135">
        <v>1416325</v>
      </c>
    </row>
    <row r="47" ht="15" spans="1:4">
      <c r="A47" s="139" t="s">
        <v>83</v>
      </c>
      <c r="B47" s="140">
        <v>12000</v>
      </c>
      <c r="C47" s="149">
        <v>79140</v>
      </c>
      <c r="D47" s="135">
        <v>1434332</v>
      </c>
    </row>
    <row r="48" ht="15" spans="1:4">
      <c r="A48" s="139" t="s">
        <v>84</v>
      </c>
      <c r="B48" s="140">
        <v>13000</v>
      </c>
      <c r="C48" s="149">
        <v>78655</v>
      </c>
      <c r="D48" s="135">
        <v>1425972</v>
      </c>
    </row>
    <row r="49" ht="15" spans="1:4">
      <c r="A49" s="139" t="s">
        <v>85</v>
      </c>
      <c r="B49" s="140">
        <v>24000</v>
      </c>
      <c r="C49" s="149">
        <v>79512</v>
      </c>
      <c r="D49" s="135">
        <v>1438751</v>
      </c>
    </row>
    <row r="50" ht="15" spans="1:4">
      <c r="A50" s="139" t="s">
        <v>86</v>
      </c>
      <c r="B50" s="140">
        <v>48000</v>
      </c>
      <c r="C50" s="149">
        <v>78571</v>
      </c>
      <c r="D50" s="135">
        <v>1424358</v>
      </c>
    </row>
    <row r="51" ht="15" spans="1:4">
      <c r="A51" s="139" t="s">
        <v>87</v>
      </c>
      <c r="B51" s="140">
        <v>24000</v>
      </c>
      <c r="C51" s="149">
        <v>78492</v>
      </c>
      <c r="D51" s="135">
        <v>1423378</v>
      </c>
    </row>
    <row r="52" ht="15" spans="1:4">
      <c r="A52" s="139" t="s">
        <v>88</v>
      </c>
      <c r="B52" s="140">
        <v>25500</v>
      </c>
      <c r="C52" s="149">
        <v>78817</v>
      </c>
      <c r="D52" s="135">
        <v>1425255</v>
      </c>
    </row>
    <row r="53" ht="15" spans="1:4">
      <c r="A53" s="139" t="s">
        <v>89</v>
      </c>
      <c r="B53" s="140">
        <v>7300</v>
      </c>
      <c r="C53" s="149">
        <v>75699</v>
      </c>
      <c r="D53" s="135">
        <v>1384295</v>
      </c>
    </row>
    <row r="54" ht="15" spans="1:4">
      <c r="A54" s="139" t="s">
        <v>90</v>
      </c>
      <c r="B54" s="140">
        <v>20400</v>
      </c>
      <c r="C54" s="149">
        <v>75872</v>
      </c>
      <c r="D54" s="135">
        <v>1385931</v>
      </c>
    </row>
    <row r="55" ht="15" spans="1:4">
      <c r="A55" s="150" t="s">
        <v>91</v>
      </c>
      <c r="B55" s="140">
        <v>24000</v>
      </c>
      <c r="C55" s="149">
        <v>78735</v>
      </c>
      <c r="D55" s="151">
        <v>1425792</v>
      </c>
    </row>
    <row r="56" ht="15" spans="1:4">
      <c r="A56" s="139" t="s">
        <v>92</v>
      </c>
      <c r="B56" s="140">
        <v>13600</v>
      </c>
      <c r="C56" s="149">
        <v>75871</v>
      </c>
      <c r="D56" s="135">
        <v>1385928</v>
      </c>
    </row>
    <row r="57" ht="15" spans="1:4">
      <c r="A57" s="139" t="s">
        <v>93</v>
      </c>
      <c r="B57" s="140">
        <v>24000</v>
      </c>
      <c r="C57" s="149">
        <v>76154</v>
      </c>
      <c r="D57" s="135">
        <v>1390001</v>
      </c>
    </row>
    <row r="58" ht="15" spans="1:4">
      <c r="A58" s="150" t="s">
        <v>94</v>
      </c>
      <c r="B58" s="140">
        <v>26400</v>
      </c>
      <c r="C58" s="149">
        <v>75813</v>
      </c>
      <c r="D58" s="135">
        <v>1385671</v>
      </c>
    </row>
    <row r="59" ht="15" spans="1:4">
      <c r="A59" s="139" t="s">
        <v>95</v>
      </c>
      <c r="B59" s="140">
        <v>14600</v>
      </c>
      <c r="C59" s="149">
        <v>75700</v>
      </c>
      <c r="D59" s="135">
        <v>1384306</v>
      </c>
    </row>
    <row r="60" ht="15" spans="1:4">
      <c r="A60" s="139" t="s">
        <v>96</v>
      </c>
      <c r="B60" s="140">
        <v>13600</v>
      </c>
      <c r="C60" s="149">
        <v>75776</v>
      </c>
      <c r="D60" s="135">
        <v>1385487</v>
      </c>
    </row>
    <row r="61" ht="15" spans="1:4">
      <c r="A61" s="139" t="s">
        <v>97</v>
      </c>
      <c r="B61" s="140">
        <v>18000</v>
      </c>
      <c r="C61" s="149">
        <v>78918</v>
      </c>
      <c r="D61" s="135">
        <v>1430314</v>
      </c>
    </row>
    <row r="62" ht="15" spans="1:4">
      <c r="A62" s="139" t="s">
        <v>98</v>
      </c>
      <c r="B62" s="140">
        <v>18000</v>
      </c>
      <c r="C62" s="149">
        <v>79029</v>
      </c>
      <c r="D62" s="135">
        <v>1432348</v>
      </c>
    </row>
    <row r="63" ht="15" spans="1:4">
      <c r="A63" s="139" t="s">
        <v>99</v>
      </c>
      <c r="B63" s="140">
        <v>12000</v>
      </c>
      <c r="C63" s="149">
        <v>79217</v>
      </c>
      <c r="D63" s="135">
        <v>1435600</v>
      </c>
    </row>
    <row r="64" ht="15" spans="1:4">
      <c r="A64" s="139" t="s">
        <v>100</v>
      </c>
      <c r="B64" s="140">
        <v>10800</v>
      </c>
      <c r="C64" s="149">
        <v>78767</v>
      </c>
      <c r="D64" s="135">
        <v>1427864</v>
      </c>
    </row>
    <row r="65" ht="15" spans="1:4">
      <c r="A65" s="139" t="s">
        <v>101</v>
      </c>
      <c r="B65" s="140">
        <v>10800</v>
      </c>
      <c r="C65" s="149">
        <v>78766</v>
      </c>
      <c r="D65" s="135">
        <v>1427870</v>
      </c>
    </row>
    <row r="66" ht="15" spans="1:4">
      <c r="A66" s="139" t="s">
        <v>102</v>
      </c>
      <c r="B66" s="140">
        <v>9600</v>
      </c>
      <c r="C66" s="149">
        <v>78501</v>
      </c>
      <c r="D66" s="135">
        <v>1423767</v>
      </c>
    </row>
    <row r="67" ht="15" spans="1:4">
      <c r="A67" s="139" t="s">
        <v>103</v>
      </c>
      <c r="B67" s="140">
        <v>20400</v>
      </c>
      <c r="C67" s="149">
        <v>78226</v>
      </c>
      <c r="D67" s="135">
        <v>1419951</v>
      </c>
    </row>
    <row r="68" ht="15" spans="1:4">
      <c r="A68" s="139" t="s">
        <v>104</v>
      </c>
      <c r="B68" s="140">
        <v>15900</v>
      </c>
      <c r="C68" s="149">
        <v>78928</v>
      </c>
      <c r="D68" s="135">
        <v>1430586</v>
      </c>
    </row>
    <row r="69" ht="15" spans="1:4">
      <c r="A69" s="139" t="s">
        <v>105</v>
      </c>
      <c r="B69" s="140">
        <v>14400</v>
      </c>
      <c r="C69" s="149">
        <v>78931</v>
      </c>
      <c r="D69" s="135">
        <v>1430589</v>
      </c>
    </row>
    <row r="70" ht="15" spans="1:4">
      <c r="A70" s="139" t="s">
        <v>106</v>
      </c>
      <c r="B70" s="140">
        <v>9600</v>
      </c>
      <c r="C70" s="149">
        <v>78895</v>
      </c>
      <c r="D70" s="135">
        <v>1429818</v>
      </c>
    </row>
    <row r="71" ht="15" spans="1:4">
      <c r="A71" s="139" t="s">
        <v>107</v>
      </c>
      <c r="B71" s="140">
        <v>11600</v>
      </c>
      <c r="C71" s="149">
        <v>78127</v>
      </c>
      <c r="D71" s="135">
        <v>1418079</v>
      </c>
    </row>
    <row r="72" ht="15" spans="1:4">
      <c r="A72" s="139" t="s">
        <v>108</v>
      </c>
      <c r="B72" s="140">
        <v>9600</v>
      </c>
      <c r="C72" s="149">
        <v>73865</v>
      </c>
      <c r="D72" s="135">
        <v>1421900</v>
      </c>
    </row>
    <row r="73" ht="15" spans="1:4">
      <c r="A73" s="139" t="s">
        <v>109</v>
      </c>
      <c r="B73" s="140">
        <v>9600</v>
      </c>
      <c r="C73" s="149">
        <v>78436</v>
      </c>
      <c r="D73" s="135">
        <v>1423111</v>
      </c>
    </row>
    <row r="74" ht="15" spans="1:4">
      <c r="A74" s="139" t="s">
        <v>110</v>
      </c>
      <c r="B74" s="140">
        <v>24000</v>
      </c>
      <c r="C74" s="149">
        <v>76543</v>
      </c>
      <c r="D74" s="135">
        <v>1395913</v>
      </c>
    </row>
    <row r="75" ht="15" spans="1:4">
      <c r="A75" s="139" t="s">
        <v>111</v>
      </c>
      <c r="B75" s="140">
        <v>10600</v>
      </c>
      <c r="C75" s="149">
        <v>79591</v>
      </c>
      <c r="D75" s="135">
        <v>1438578</v>
      </c>
    </row>
    <row r="76" ht="15" spans="1:4">
      <c r="A76" s="139" t="s">
        <v>112</v>
      </c>
      <c r="B76" s="140">
        <v>26500</v>
      </c>
      <c r="C76" s="149">
        <v>78308</v>
      </c>
      <c r="D76" s="135">
        <v>1421221</v>
      </c>
    </row>
    <row r="77" ht="15" spans="1:4">
      <c r="A77" s="139" t="s">
        <v>113</v>
      </c>
      <c r="B77" s="140">
        <v>11600</v>
      </c>
      <c r="C77" s="149">
        <v>78404</v>
      </c>
      <c r="D77" s="135">
        <v>1422682</v>
      </c>
    </row>
    <row r="78" ht="15" spans="1:4">
      <c r="A78" s="139" t="s">
        <v>114</v>
      </c>
      <c r="B78" s="140">
        <v>38400</v>
      </c>
      <c r="C78" s="149">
        <v>79041</v>
      </c>
      <c r="D78" s="135">
        <v>1432581</v>
      </c>
    </row>
    <row r="79" ht="15" spans="1:4">
      <c r="A79" s="139" t="s">
        <v>115</v>
      </c>
      <c r="B79" s="140">
        <v>24000</v>
      </c>
      <c r="C79" s="149">
        <v>78627</v>
      </c>
      <c r="D79" s="135">
        <v>1425556</v>
      </c>
    </row>
    <row r="80" ht="15" spans="1:4">
      <c r="A80" s="139" t="s">
        <v>116</v>
      </c>
      <c r="B80" s="140">
        <v>21200</v>
      </c>
      <c r="C80" s="149">
        <v>80001</v>
      </c>
      <c r="D80" s="135">
        <v>1445696</v>
      </c>
    </row>
    <row r="81" ht="15" spans="1:4">
      <c r="A81" s="139" t="s">
        <v>117</v>
      </c>
      <c r="B81" s="140">
        <v>9600</v>
      </c>
      <c r="C81" s="149">
        <v>80084</v>
      </c>
      <c r="D81" s="135">
        <v>1446471</v>
      </c>
    </row>
    <row r="82" ht="15" spans="1:4">
      <c r="A82" s="139" t="s">
        <v>118</v>
      </c>
      <c r="B82" s="140">
        <v>15900</v>
      </c>
      <c r="C82" s="149">
        <v>79548</v>
      </c>
      <c r="D82" s="135">
        <v>1441376</v>
      </c>
    </row>
    <row r="83" ht="15" spans="1:4">
      <c r="A83" s="139" t="s">
        <v>119</v>
      </c>
      <c r="B83" s="140">
        <v>14400</v>
      </c>
      <c r="C83" s="149">
        <v>79629</v>
      </c>
      <c r="D83" s="135">
        <v>1442286</v>
      </c>
    </row>
    <row r="84" ht="15" spans="1:4">
      <c r="A84" s="139" t="s">
        <v>120</v>
      </c>
      <c r="B84" s="140">
        <v>8700</v>
      </c>
      <c r="C84" s="149">
        <v>80037</v>
      </c>
      <c r="D84" s="135">
        <v>1446168</v>
      </c>
    </row>
    <row r="85" ht="15" spans="1:4">
      <c r="A85" s="139" t="s">
        <v>121</v>
      </c>
      <c r="B85" s="140">
        <v>19200</v>
      </c>
      <c r="C85" s="149">
        <v>80004</v>
      </c>
      <c r="D85" s="135">
        <v>1445763</v>
      </c>
    </row>
    <row r="86" ht="15" spans="1:4">
      <c r="A86" s="139" t="s">
        <v>122</v>
      </c>
      <c r="B86" s="140">
        <v>14400</v>
      </c>
      <c r="C86" s="149">
        <v>79395</v>
      </c>
      <c r="D86" s="135">
        <v>1438518</v>
      </c>
    </row>
    <row r="87" spans="1:4">
      <c r="A87" s="142" t="s">
        <v>12</v>
      </c>
      <c r="B87" s="143">
        <f>SUM(B42:B86)</f>
        <v>823400</v>
      </c>
      <c r="C87" s="135" t="s">
        <v>123</v>
      </c>
      <c r="D87" s="152"/>
    </row>
    <row r="88" spans="1:4">
      <c r="A88" s="142"/>
      <c r="B88" s="142"/>
      <c r="C88" s="135"/>
      <c r="D88" s="152"/>
    </row>
    <row r="89" spans="1:4">
      <c r="A89" s="146" t="s">
        <v>14</v>
      </c>
      <c r="B89" s="147">
        <f>B41-B87</f>
        <v>-182500</v>
      </c>
      <c r="C89" s="142"/>
      <c r="D89" s="152"/>
    </row>
    <row r="92" spans="1:1">
      <c r="A92" t="s">
        <v>124</v>
      </c>
    </row>
    <row r="93" spans="1:2">
      <c r="A93" s="153" t="s">
        <v>42</v>
      </c>
      <c r="B93" s="138">
        <v>53500</v>
      </c>
    </row>
    <row r="94" spans="1:2">
      <c r="A94" s="138" t="s">
        <v>43</v>
      </c>
      <c r="B94" s="138">
        <v>186600</v>
      </c>
    </row>
    <row r="95" ht="14.25" spans="1:2">
      <c r="A95" s="154" t="s">
        <v>44</v>
      </c>
      <c r="B95" s="154">
        <v>182500</v>
      </c>
    </row>
    <row r="96" ht="14.25" spans="1:3">
      <c r="A96" s="138" t="s">
        <v>45</v>
      </c>
      <c r="B96" s="138">
        <v>422600</v>
      </c>
      <c r="C96" t="s">
        <v>125</v>
      </c>
    </row>
    <row r="99" spans="1:4">
      <c r="A99" s="155" t="s">
        <v>126</v>
      </c>
      <c r="B99" s="136">
        <v>521000</v>
      </c>
      <c r="C99" s="156" t="s">
        <v>3</v>
      </c>
      <c r="D99" s="152"/>
    </row>
    <row r="100" ht="15" spans="1:4">
      <c r="A100" s="139" t="s">
        <v>127</v>
      </c>
      <c r="B100" s="140">
        <v>15900</v>
      </c>
      <c r="C100" s="157">
        <v>76439</v>
      </c>
      <c r="D100" s="158">
        <v>1394365</v>
      </c>
    </row>
    <row r="101" ht="15" spans="1:4">
      <c r="A101" s="139" t="s">
        <v>128</v>
      </c>
      <c r="B101" s="140">
        <v>12800</v>
      </c>
      <c r="C101" s="157">
        <v>77515</v>
      </c>
      <c r="D101" s="158">
        <v>1407999</v>
      </c>
    </row>
    <row r="102" ht="15" spans="1:4">
      <c r="A102" s="139" t="s">
        <v>129</v>
      </c>
      <c r="B102" s="140">
        <v>16000</v>
      </c>
      <c r="C102" s="157">
        <v>78845</v>
      </c>
      <c r="D102" s="158">
        <v>1428973</v>
      </c>
    </row>
    <row r="103" ht="15" spans="1:4">
      <c r="A103" s="159" t="s">
        <v>130</v>
      </c>
      <c r="B103" s="160">
        <v>7000</v>
      </c>
      <c r="C103" s="161">
        <v>80688</v>
      </c>
      <c r="D103" s="162">
        <v>1451558</v>
      </c>
    </row>
    <row r="104" ht="15" spans="1:4">
      <c r="A104" s="139" t="s">
        <v>131</v>
      </c>
      <c r="B104" s="140">
        <v>24000</v>
      </c>
      <c r="C104" s="157">
        <v>78477</v>
      </c>
      <c r="D104" s="158">
        <v>1423452</v>
      </c>
    </row>
    <row r="105" ht="15" spans="1:4">
      <c r="A105" s="139" t="s">
        <v>132</v>
      </c>
      <c r="B105" s="140">
        <v>12000</v>
      </c>
      <c r="C105" s="157">
        <v>80125</v>
      </c>
      <c r="D105" s="158">
        <v>1447143</v>
      </c>
    </row>
    <row r="106" ht="15" spans="1:4">
      <c r="A106" s="139" t="s">
        <v>133</v>
      </c>
      <c r="B106" s="140">
        <v>8000</v>
      </c>
      <c r="C106" s="157">
        <v>80726</v>
      </c>
      <c r="D106" s="158">
        <v>1453176</v>
      </c>
    </row>
    <row r="107" ht="15" spans="1:4">
      <c r="A107" s="139" t="s">
        <v>134</v>
      </c>
      <c r="B107" s="140">
        <v>8000</v>
      </c>
      <c r="C107" s="157">
        <v>79653</v>
      </c>
      <c r="D107" s="158">
        <v>1442508</v>
      </c>
    </row>
    <row r="108" ht="15" spans="1:4">
      <c r="A108" s="139" t="s">
        <v>134</v>
      </c>
      <c r="B108" s="140">
        <v>7000</v>
      </c>
      <c r="C108" s="157">
        <v>80686</v>
      </c>
      <c r="D108" s="158">
        <v>1451865</v>
      </c>
    </row>
    <row r="109" ht="15" spans="1:4">
      <c r="A109" s="139" t="s">
        <v>135</v>
      </c>
      <c r="B109" s="140">
        <v>8000</v>
      </c>
      <c r="C109" s="163">
        <v>80144</v>
      </c>
      <c r="D109" s="158">
        <v>1447238</v>
      </c>
    </row>
    <row r="110" ht="15" spans="1:4">
      <c r="A110" s="139" t="s">
        <v>135</v>
      </c>
      <c r="B110" s="140">
        <v>8000</v>
      </c>
      <c r="C110" s="163">
        <v>79779</v>
      </c>
      <c r="D110" s="158">
        <v>1443500</v>
      </c>
    </row>
    <row r="111" ht="15" spans="1:4">
      <c r="A111" s="139" t="s">
        <v>136</v>
      </c>
      <c r="B111" s="140">
        <v>10500</v>
      </c>
      <c r="C111" s="157">
        <v>80689</v>
      </c>
      <c r="D111" s="158">
        <v>1452161</v>
      </c>
    </row>
    <row r="112" ht="15" spans="1:4">
      <c r="A112" s="159" t="s">
        <v>137</v>
      </c>
      <c r="B112" s="160"/>
      <c r="C112" s="161">
        <v>80227</v>
      </c>
      <c r="D112" s="158"/>
    </row>
    <row r="113" ht="15" spans="1:4">
      <c r="A113" s="139" t="s">
        <v>137</v>
      </c>
      <c r="B113" s="140">
        <v>7000</v>
      </c>
      <c r="C113" s="157">
        <v>80920</v>
      </c>
      <c r="D113" s="158">
        <v>1455881</v>
      </c>
    </row>
    <row r="114" ht="15" spans="1:4">
      <c r="A114" s="139" t="s">
        <v>137</v>
      </c>
      <c r="B114" s="140">
        <v>7000</v>
      </c>
      <c r="C114" s="157">
        <v>80966</v>
      </c>
      <c r="D114" s="158">
        <v>1456306</v>
      </c>
    </row>
    <row r="115" ht="15" spans="1:4">
      <c r="A115" s="139" t="s">
        <v>137</v>
      </c>
      <c r="B115" s="140">
        <v>7000</v>
      </c>
      <c r="C115" s="157">
        <v>80924</v>
      </c>
      <c r="D115" s="158">
        <v>1455912</v>
      </c>
    </row>
    <row r="116" ht="15" spans="1:4">
      <c r="A116" s="139" t="s">
        <v>138</v>
      </c>
      <c r="B116" s="140">
        <v>7000</v>
      </c>
      <c r="C116" s="157">
        <v>81046</v>
      </c>
      <c r="D116" s="158">
        <v>1457474</v>
      </c>
    </row>
    <row r="117" ht="15" spans="1:4">
      <c r="A117" s="159" t="s">
        <v>139</v>
      </c>
      <c r="B117" s="160">
        <v>7000</v>
      </c>
      <c r="C117" s="161">
        <v>80911</v>
      </c>
      <c r="D117" s="158">
        <v>1455411</v>
      </c>
    </row>
    <row r="118" ht="15" spans="1:4">
      <c r="A118" s="139" t="s">
        <v>140</v>
      </c>
      <c r="B118" s="140">
        <v>8000</v>
      </c>
      <c r="C118" s="157">
        <v>80124</v>
      </c>
      <c r="D118" s="158">
        <v>1447134</v>
      </c>
    </row>
    <row r="119" ht="15" spans="1:4">
      <c r="A119" s="139" t="s">
        <v>141</v>
      </c>
      <c r="B119" s="140">
        <v>9000</v>
      </c>
      <c r="C119" s="157">
        <v>80328</v>
      </c>
      <c r="D119" s="158">
        <v>1449464</v>
      </c>
    </row>
    <row r="120" ht="15" spans="1:4">
      <c r="A120" s="139" t="s">
        <v>140</v>
      </c>
      <c r="B120" s="140">
        <v>8000</v>
      </c>
      <c r="C120" s="163">
        <v>79777</v>
      </c>
      <c r="D120" s="158">
        <v>1443471</v>
      </c>
    </row>
    <row r="121" ht="15" spans="1:4">
      <c r="A121" s="139" t="s">
        <v>142</v>
      </c>
      <c r="B121" s="140">
        <v>20000</v>
      </c>
      <c r="C121" s="163">
        <v>81014</v>
      </c>
      <c r="D121" s="158">
        <v>1457203</v>
      </c>
    </row>
    <row r="122" ht="15" spans="1:4">
      <c r="A122" s="139" t="s">
        <v>143</v>
      </c>
      <c r="B122" s="140">
        <v>7000</v>
      </c>
      <c r="C122" s="157">
        <v>80816</v>
      </c>
      <c r="D122" s="158">
        <v>1454327</v>
      </c>
    </row>
    <row r="123" ht="15" spans="1:4">
      <c r="A123" s="139" t="s">
        <v>144</v>
      </c>
      <c r="B123" s="140">
        <v>7000</v>
      </c>
      <c r="C123" s="157">
        <v>80743</v>
      </c>
      <c r="D123" s="158">
        <v>1453543</v>
      </c>
    </row>
    <row r="124" ht="15" spans="1:4">
      <c r="A124" s="139" t="s">
        <v>145</v>
      </c>
      <c r="B124" s="140">
        <v>10500</v>
      </c>
      <c r="C124" s="157">
        <v>80958</v>
      </c>
      <c r="D124" s="158">
        <v>1456073</v>
      </c>
    </row>
    <row r="125" ht="15" spans="1:4">
      <c r="A125" s="139" t="s">
        <v>146</v>
      </c>
      <c r="B125" s="140">
        <v>7000</v>
      </c>
      <c r="C125" s="157">
        <v>80925</v>
      </c>
      <c r="D125" s="158">
        <v>1455923</v>
      </c>
    </row>
    <row r="126" ht="15" spans="1:4">
      <c r="A126" s="139" t="s">
        <v>146</v>
      </c>
      <c r="B126" s="140">
        <v>7000</v>
      </c>
      <c r="C126" s="157">
        <v>80687</v>
      </c>
      <c r="D126" s="158">
        <v>1452181</v>
      </c>
    </row>
    <row r="127" ht="15" spans="1:4">
      <c r="A127" s="139" t="s">
        <v>147</v>
      </c>
      <c r="B127" s="140">
        <v>7034</v>
      </c>
      <c r="C127" s="157">
        <v>80733</v>
      </c>
      <c r="D127" s="158">
        <v>1452656</v>
      </c>
    </row>
    <row r="128" ht="15" spans="1:4">
      <c r="A128" s="139" t="s">
        <v>148</v>
      </c>
      <c r="B128" s="140">
        <v>7000</v>
      </c>
      <c r="C128" s="157">
        <v>81184</v>
      </c>
      <c r="D128" s="158">
        <v>1459792</v>
      </c>
    </row>
    <row r="129" ht="15" spans="1:4">
      <c r="A129" s="139" t="s">
        <v>149</v>
      </c>
      <c r="B129" s="140">
        <v>10500</v>
      </c>
      <c r="C129" s="157">
        <v>80915</v>
      </c>
      <c r="D129" s="158">
        <v>1455659</v>
      </c>
    </row>
    <row r="130" ht="15" spans="1:4">
      <c r="A130" s="139" t="s">
        <v>149</v>
      </c>
      <c r="B130" s="140">
        <v>10500</v>
      </c>
      <c r="C130" s="157">
        <v>80919</v>
      </c>
      <c r="D130" s="158">
        <v>1455344</v>
      </c>
    </row>
    <row r="131" ht="15" spans="1:4">
      <c r="A131" s="139" t="s">
        <v>150</v>
      </c>
      <c r="B131" s="140">
        <v>21000</v>
      </c>
      <c r="C131" s="163">
        <v>80875</v>
      </c>
      <c r="D131" s="158">
        <v>1454890</v>
      </c>
    </row>
    <row r="132" ht="15" spans="1:4">
      <c r="A132" s="139" t="s">
        <v>151</v>
      </c>
      <c r="B132" s="140">
        <v>17500</v>
      </c>
      <c r="C132" s="163">
        <v>81244</v>
      </c>
      <c r="D132" s="158">
        <v>1460785</v>
      </c>
    </row>
    <row r="133" ht="15" spans="1:4">
      <c r="A133" s="159" t="s">
        <v>152</v>
      </c>
      <c r="B133" s="160">
        <v>48000</v>
      </c>
      <c r="C133" s="161">
        <v>81261</v>
      </c>
      <c r="D133" s="158">
        <v>1460984</v>
      </c>
    </row>
    <row r="134" ht="15" spans="1:4">
      <c r="A134" s="139" t="s">
        <v>153</v>
      </c>
      <c r="B134" s="140">
        <v>13500</v>
      </c>
      <c r="C134" s="157">
        <v>81482</v>
      </c>
      <c r="D134" s="158">
        <v>1464262</v>
      </c>
    </row>
    <row r="135" ht="15" spans="1:4">
      <c r="A135" s="139" t="s">
        <v>154</v>
      </c>
      <c r="B135" s="140">
        <v>9000</v>
      </c>
      <c r="C135" s="157">
        <v>81153</v>
      </c>
      <c r="D135" s="158">
        <v>1459385</v>
      </c>
    </row>
    <row r="136" ht="15" spans="1:4">
      <c r="A136" s="139" t="s">
        <v>154</v>
      </c>
      <c r="B136" s="140">
        <v>16000</v>
      </c>
      <c r="C136" s="157">
        <v>81374</v>
      </c>
      <c r="D136" s="158">
        <v>1463130</v>
      </c>
    </row>
    <row r="137" ht="15" spans="1:4">
      <c r="A137" s="139" t="s">
        <v>155</v>
      </c>
      <c r="B137" s="140">
        <v>8000</v>
      </c>
      <c r="C137" s="157">
        <v>81613</v>
      </c>
      <c r="D137" s="158">
        <v>1467859</v>
      </c>
    </row>
    <row r="138" ht="15" spans="1:4">
      <c r="A138" s="139" t="s">
        <v>156</v>
      </c>
      <c r="B138" s="140">
        <v>10500</v>
      </c>
      <c r="C138" s="157">
        <v>81008</v>
      </c>
      <c r="D138" s="158">
        <v>1456963</v>
      </c>
    </row>
    <row r="139" ht="15" spans="1:4">
      <c r="A139" s="139" t="s">
        <v>155</v>
      </c>
      <c r="B139" s="140">
        <v>8000</v>
      </c>
      <c r="C139" s="157">
        <v>81627</v>
      </c>
      <c r="D139" s="158">
        <v>1468302</v>
      </c>
    </row>
    <row r="140" ht="15" spans="1:4">
      <c r="A140" s="139" t="s">
        <v>156</v>
      </c>
      <c r="B140" s="140">
        <v>31500</v>
      </c>
      <c r="C140" s="157">
        <v>80957</v>
      </c>
      <c r="D140" s="158">
        <v>1456065</v>
      </c>
    </row>
    <row r="141" ht="15" spans="1:4">
      <c r="A141" s="139" t="s">
        <v>157</v>
      </c>
      <c r="B141" s="140">
        <v>10500</v>
      </c>
      <c r="C141" s="163">
        <v>81167</v>
      </c>
      <c r="D141" s="158">
        <v>1459486</v>
      </c>
    </row>
    <row r="142" ht="15" spans="1:4">
      <c r="A142" s="139" t="s">
        <v>157</v>
      </c>
      <c r="B142" s="140">
        <v>10500</v>
      </c>
      <c r="C142" s="163">
        <v>80907</v>
      </c>
      <c r="D142" s="158">
        <v>1455347</v>
      </c>
    </row>
    <row r="143" ht="15" spans="1:4">
      <c r="A143" s="139" t="s">
        <v>158</v>
      </c>
      <c r="B143" s="140">
        <v>9000</v>
      </c>
      <c r="C143" s="157">
        <v>81313</v>
      </c>
      <c r="D143" s="158">
        <v>1461829</v>
      </c>
    </row>
    <row r="144" ht="15" spans="1:4">
      <c r="A144" s="139" t="s">
        <v>157</v>
      </c>
      <c r="B144" s="140">
        <v>10500</v>
      </c>
      <c r="C144" s="157">
        <v>81167</v>
      </c>
      <c r="D144" s="158">
        <v>1459486</v>
      </c>
    </row>
    <row r="145" ht="15" spans="1:4">
      <c r="A145" s="139" t="s">
        <v>157</v>
      </c>
      <c r="B145" s="140">
        <v>10500</v>
      </c>
      <c r="C145" s="163">
        <v>81167</v>
      </c>
      <c r="D145" s="158">
        <v>1459486</v>
      </c>
    </row>
    <row r="146" ht="15" spans="1:4">
      <c r="A146" s="164"/>
      <c r="B146" s="165"/>
      <c r="C146" s="166"/>
      <c r="D146" s="152"/>
    </row>
    <row r="147" ht="15" spans="1:4">
      <c r="A147" s="139"/>
      <c r="B147" s="140"/>
      <c r="C147" s="157"/>
      <c r="D147" s="167"/>
    </row>
    <row r="148" ht="15" spans="1:4">
      <c r="A148" s="139"/>
      <c r="B148" s="140"/>
      <c r="C148" s="157"/>
      <c r="D148" s="167"/>
    </row>
    <row r="149" ht="15" spans="1:4">
      <c r="A149" s="164"/>
      <c r="B149" s="165"/>
      <c r="C149" s="166"/>
      <c r="D149" s="152"/>
    </row>
    <row r="150" ht="15" spans="1:4">
      <c r="A150" s="164"/>
      <c r="B150" s="165"/>
      <c r="C150" s="166"/>
      <c r="D150" s="152"/>
    </row>
    <row r="151" spans="1:4">
      <c r="A151" s="168" t="s">
        <v>12</v>
      </c>
      <c r="B151" s="169">
        <f>SUM(B100:B150)</f>
        <v>524734</v>
      </c>
      <c r="C151" s="95" t="s">
        <v>159</v>
      </c>
      <c r="D151" s="152"/>
    </row>
    <row r="152" spans="1:4">
      <c r="A152" s="168"/>
      <c r="B152" s="168"/>
      <c r="C152" s="152"/>
      <c r="D152" s="152"/>
    </row>
    <row r="153" spans="1:4">
      <c r="A153" s="170" t="s">
        <v>14</v>
      </c>
      <c r="B153" s="171">
        <f>B99-B151</f>
        <v>-3734</v>
      </c>
      <c r="C153" s="168"/>
      <c r="D153" s="152"/>
    </row>
  </sheetData>
  <conditionalFormatting sqref="C2:C35">
    <cfRule type="duplicateValues" dxfId="0" priority="4"/>
  </conditionalFormatting>
  <conditionalFormatting sqref="C42:C86">
    <cfRule type="duplicateValues" dxfId="0" priority="3"/>
  </conditionalFormatting>
  <conditionalFormatting sqref="D99:D15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7"/>
  <sheetViews>
    <sheetView topLeftCell="A109" workbookViewId="0">
      <selection activeCell="J136" sqref="J136"/>
    </sheetView>
  </sheetViews>
  <sheetFormatPr defaultColWidth="9" defaultRowHeight="13.5"/>
  <cols>
    <col min="3" max="3" width="19.625" customWidth="1"/>
    <col min="4" max="4" width="13.875" customWidth="1"/>
    <col min="9" max="9" width="17.625" customWidth="1"/>
    <col min="10" max="10" width="21.375" customWidth="1"/>
    <col min="15" max="15" width="21.5" customWidth="1"/>
    <col min="16" max="17" width="8" style="93"/>
  </cols>
  <sheetData>
    <row r="1" ht="27" spans="1:17">
      <c r="A1" s="98" t="s">
        <v>160</v>
      </c>
      <c r="B1" s="98" t="s">
        <v>161</v>
      </c>
      <c r="C1" s="98" t="s">
        <v>162</v>
      </c>
      <c r="D1" s="98" t="s">
        <v>163</v>
      </c>
      <c r="E1" s="99" t="s">
        <v>164</v>
      </c>
      <c r="F1" s="98" t="s">
        <v>165</v>
      </c>
      <c r="G1" s="100" t="s">
        <v>166</v>
      </c>
      <c r="H1" s="100" t="s">
        <v>167</v>
      </c>
      <c r="I1" s="117" t="s">
        <v>168</v>
      </c>
      <c r="J1" s="98" t="s">
        <v>169</v>
      </c>
      <c r="K1" s="98"/>
      <c r="P1" s="96"/>
      <c r="Q1" s="96"/>
    </row>
    <row r="2" ht="15" spans="1:17">
      <c r="A2" s="41">
        <v>1468239</v>
      </c>
      <c r="B2" s="42">
        <v>79559</v>
      </c>
      <c r="C2" s="101" t="s">
        <v>170</v>
      </c>
      <c r="D2" s="102">
        <v>3500</v>
      </c>
      <c r="E2" s="103">
        <v>1</v>
      </c>
      <c r="F2" s="101">
        <v>2</v>
      </c>
      <c r="G2" s="101"/>
      <c r="H2" s="101">
        <f>F2*E2</f>
        <v>2</v>
      </c>
      <c r="I2" s="118">
        <v>6600</v>
      </c>
      <c r="J2" s="119">
        <v>6600</v>
      </c>
      <c r="K2" s="118"/>
      <c r="P2" s="97"/>
      <c r="Q2" s="97"/>
    </row>
    <row r="3" ht="15" spans="1:17">
      <c r="A3" s="94">
        <v>1469150</v>
      </c>
      <c r="B3" s="65">
        <v>76669</v>
      </c>
      <c r="C3" s="104" t="s">
        <v>171</v>
      </c>
      <c r="D3" s="102">
        <v>4500</v>
      </c>
      <c r="E3" s="103">
        <v>2</v>
      </c>
      <c r="F3" s="104">
        <v>4</v>
      </c>
      <c r="G3" s="105"/>
      <c r="H3" s="101">
        <v>4</v>
      </c>
      <c r="I3" s="118">
        <v>7600</v>
      </c>
      <c r="J3" s="119">
        <v>7600</v>
      </c>
      <c r="K3" s="118"/>
      <c r="P3" s="97"/>
      <c r="Q3" s="97"/>
    </row>
    <row r="4" ht="15" spans="1:17">
      <c r="A4" s="94">
        <v>1469150</v>
      </c>
      <c r="B4" s="65">
        <v>78903</v>
      </c>
      <c r="C4" s="104" t="s">
        <v>172</v>
      </c>
      <c r="D4" s="102">
        <v>3100</v>
      </c>
      <c r="E4" s="103">
        <v>1</v>
      </c>
      <c r="F4" s="104">
        <v>2</v>
      </c>
      <c r="G4" s="105"/>
      <c r="H4" s="101">
        <v>2</v>
      </c>
      <c r="I4" s="118">
        <v>6200</v>
      </c>
      <c r="J4" s="119"/>
      <c r="K4" s="118"/>
      <c r="P4" s="97"/>
      <c r="Q4" s="97"/>
    </row>
    <row r="5" ht="15" spans="1:17">
      <c r="A5" s="64">
        <v>1471488</v>
      </c>
      <c r="B5" s="65">
        <v>78879</v>
      </c>
      <c r="C5" s="104" t="s">
        <v>173</v>
      </c>
      <c r="D5" s="102">
        <v>3800</v>
      </c>
      <c r="E5" s="103">
        <v>1</v>
      </c>
      <c r="F5" s="104">
        <v>3</v>
      </c>
      <c r="G5" s="105"/>
      <c r="H5" s="101">
        <v>3</v>
      </c>
      <c r="I5" s="118">
        <f t="shared" ref="I2:I20" si="0">H5*D5</f>
        <v>11400</v>
      </c>
      <c r="J5" s="119">
        <f t="shared" ref="J2:J20" si="1">I5</f>
        <v>11400</v>
      </c>
      <c r="K5" s="118"/>
      <c r="P5" s="97"/>
      <c r="Q5" s="97"/>
    </row>
    <row r="6" ht="15" spans="1:17">
      <c r="A6" s="64">
        <v>1469509</v>
      </c>
      <c r="B6" s="65">
        <v>81682</v>
      </c>
      <c r="C6" s="104" t="s">
        <v>174</v>
      </c>
      <c r="D6" s="102">
        <v>4000</v>
      </c>
      <c r="E6" s="103">
        <v>1</v>
      </c>
      <c r="F6" s="104">
        <v>2</v>
      </c>
      <c r="G6" s="105"/>
      <c r="H6" s="101">
        <v>2</v>
      </c>
      <c r="I6" s="118">
        <f t="shared" si="0"/>
        <v>8000</v>
      </c>
      <c r="J6" s="119">
        <f t="shared" si="1"/>
        <v>8000</v>
      </c>
      <c r="K6" s="118"/>
      <c r="P6" s="97"/>
      <c r="Q6" s="97"/>
    </row>
    <row r="7" ht="15" spans="1:17">
      <c r="A7" s="67">
        <v>1475076</v>
      </c>
      <c r="B7" s="76">
        <v>80286</v>
      </c>
      <c r="C7" s="104" t="s">
        <v>175</v>
      </c>
      <c r="D7" s="102">
        <v>3900</v>
      </c>
      <c r="E7" s="103">
        <v>1</v>
      </c>
      <c r="F7" s="104">
        <v>2</v>
      </c>
      <c r="G7" s="105"/>
      <c r="H7" s="101">
        <v>2</v>
      </c>
      <c r="I7" s="118">
        <f t="shared" si="0"/>
        <v>7800</v>
      </c>
      <c r="J7" s="119">
        <f t="shared" si="1"/>
        <v>7800</v>
      </c>
      <c r="K7" s="118"/>
      <c r="P7" s="97"/>
      <c r="Q7" s="97"/>
    </row>
    <row r="8" ht="15" spans="1:17">
      <c r="A8" s="67">
        <v>1467723</v>
      </c>
      <c r="B8" s="76">
        <v>80535</v>
      </c>
      <c r="C8" s="104" t="s">
        <v>176</v>
      </c>
      <c r="D8" s="102">
        <v>3800</v>
      </c>
      <c r="E8" s="103">
        <v>1</v>
      </c>
      <c r="F8" s="104">
        <v>2</v>
      </c>
      <c r="G8" s="105"/>
      <c r="H8" s="101">
        <v>2</v>
      </c>
      <c r="I8" s="118">
        <f t="shared" si="0"/>
        <v>7600</v>
      </c>
      <c r="J8" s="119">
        <f t="shared" si="1"/>
        <v>7600</v>
      </c>
      <c r="K8" s="118"/>
      <c r="P8" s="97"/>
      <c r="Q8" s="97"/>
    </row>
    <row r="9" ht="15" spans="1:17">
      <c r="A9" s="67">
        <v>1474171</v>
      </c>
      <c r="B9" s="76">
        <v>79977</v>
      </c>
      <c r="C9" s="104" t="s">
        <v>177</v>
      </c>
      <c r="D9" s="102">
        <v>3800</v>
      </c>
      <c r="E9" s="103">
        <v>1</v>
      </c>
      <c r="F9" s="104">
        <v>4</v>
      </c>
      <c r="G9" s="105"/>
      <c r="H9" s="101">
        <v>4</v>
      </c>
      <c r="I9" s="118">
        <f t="shared" si="0"/>
        <v>15200</v>
      </c>
      <c r="J9" s="119">
        <f t="shared" si="1"/>
        <v>15200</v>
      </c>
      <c r="K9" s="118"/>
      <c r="P9" s="97"/>
      <c r="Q9" s="97"/>
    </row>
    <row r="10" ht="15" spans="1:17">
      <c r="A10" s="64">
        <v>1467931</v>
      </c>
      <c r="B10" s="65">
        <v>81617</v>
      </c>
      <c r="C10" s="104" t="s">
        <v>178</v>
      </c>
      <c r="D10" s="102">
        <v>3800</v>
      </c>
      <c r="E10" s="103">
        <v>1</v>
      </c>
      <c r="F10" s="104">
        <v>4</v>
      </c>
      <c r="G10" s="105"/>
      <c r="H10" s="101">
        <v>4</v>
      </c>
      <c r="I10" s="118">
        <f t="shared" si="0"/>
        <v>15200</v>
      </c>
      <c r="J10" s="119">
        <f t="shared" si="1"/>
        <v>15200</v>
      </c>
      <c r="K10" s="118"/>
      <c r="P10" s="97"/>
      <c r="Q10" s="97"/>
    </row>
    <row r="11" ht="15" spans="1:17">
      <c r="A11" s="64">
        <v>1472459</v>
      </c>
      <c r="B11" s="65">
        <v>79164</v>
      </c>
      <c r="C11" s="104" t="s">
        <v>179</v>
      </c>
      <c r="D11" s="102">
        <v>3400</v>
      </c>
      <c r="E11" s="103">
        <v>1</v>
      </c>
      <c r="F11" s="104">
        <v>2</v>
      </c>
      <c r="G11" s="105"/>
      <c r="H11" s="101">
        <v>2</v>
      </c>
      <c r="I11" s="118">
        <f t="shared" si="0"/>
        <v>6800</v>
      </c>
      <c r="J11" s="119">
        <f t="shared" si="1"/>
        <v>6800</v>
      </c>
      <c r="K11" s="118"/>
      <c r="P11" s="97"/>
      <c r="Q11" s="97"/>
    </row>
    <row r="12" ht="15" spans="1:17">
      <c r="A12" s="68">
        <v>1473730</v>
      </c>
      <c r="B12" s="69">
        <v>79623</v>
      </c>
      <c r="C12" s="104" t="s">
        <v>180</v>
      </c>
      <c r="D12" s="102">
        <v>3100</v>
      </c>
      <c r="E12" s="103">
        <v>1</v>
      </c>
      <c r="F12" s="104">
        <v>2</v>
      </c>
      <c r="G12" s="105"/>
      <c r="H12" s="101">
        <v>2</v>
      </c>
      <c r="I12" s="118">
        <f t="shared" si="0"/>
        <v>6200</v>
      </c>
      <c r="J12" s="119">
        <f t="shared" si="1"/>
        <v>6200</v>
      </c>
      <c r="K12" s="118"/>
      <c r="P12" s="97"/>
      <c r="Q12" s="97"/>
    </row>
    <row r="13" ht="15" spans="1:17">
      <c r="A13" s="68">
        <v>1469014</v>
      </c>
      <c r="B13" s="69">
        <v>81668</v>
      </c>
      <c r="C13" s="104" t="s">
        <v>181</v>
      </c>
      <c r="D13" s="102">
        <v>3100</v>
      </c>
      <c r="E13" s="103">
        <v>1</v>
      </c>
      <c r="F13" s="104">
        <v>3</v>
      </c>
      <c r="G13" s="105"/>
      <c r="H13" s="101">
        <v>3</v>
      </c>
      <c r="I13" s="118">
        <f t="shared" si="0"/>
        <v>9300</v>
      </c>
      <c r="J13" s="119">
        <f t="shared" si="1"/>
        <v>9300</v>
      </c>
      <c r="K13" s="118"/>
      <c r="P13" s="97"/>
      <c r="Q13" s="97"/>
    </row>
    <row r="14" ht="15" spans="1:17">
      <c r="A14" s="68" t="s">
        <v>182</v>
      </c>
      <c r="B14" s="69">
        <v>81583</v>
      </c>
      <c r="C14" s="106">
        <v>43570</v>
      </c>
      <c r="D14" s="102">
        <v>3100</v>
      </c>
      <c r="E14" s="103">
        <v>1</v>
      </c>
      <c r="F14" s="104">
        <v>3</v>
      </c>
      <c r="G14" s="105"/>
      <c r="H14" s="101">
        <v>3</v>
      </c>
      <c r="I14" s="118">
        <f t="shared" si="0"/>
        <v>9300</v>
      </c>
      <c r="J14" s="119">
        <f t="shared" si="1"/>
        <v>9300</v>
      </c>
      <c r="K14" s="118"/>
      <c r="P14" s="97"/>
      <c r="Q14" s="97"/>
    </row>
    <row r="15" ht="15" spans="1:17">
      <c r="A15" s="68">
        <v>1468177</v>
      </c>
      <c r="B15" s="69">
        <v>81618</v>
      </c>
      <c r="C15" s="104" t="s">
        <v>181</v>
      </c>
      <c r="D15" s="102">
        <v>3100</v>
      </c>
      <c r="E15" s="103">
        <v>1</v>
      </c>
      <c r="F15" s="104">
        <v>3</v>
      </c>
      <c r="G15" s="105"/>
      <c r="H15" s="101">
        <v>3</v>
      </c>
      <c r="I15" s="118">
        <f t="shared" si="0"/>
        <v>9300</v>
      </c>
      <c r="J15" s="119">
        <f t="shared" si="1"/>
        <v>9300</v>
      </c>
      <c r="K15" s="118"/>
      <c r="P15" s="97"/>
      <c r="Q15" s="97"/>
    </row>
    <row r="16" ht="15" spans="1:17">
      <c r="A16" s="68">
        <v>1474146</v>
      </c>
      <c r="B16" s="69">
        <v>79976</v>
      </c>
      <c r="C16" s="104" t="s">
        <v>183</v>
      </c>
      <c r="D16" s="102">
        <v>3800</v>
      </c>
      <c r="E16" s="103">
        <v>1</v>
      </c>
      <c r="F16" s="104">
        <v>4</v>
      </c>
      <c r="G16" s="105"/>
      <c r="H16" s="101">
        <v>4</v>
      </c>
      <c r="I16" s="118">
        <f t="shared" si="0"/>
        <v>15200</v>
      </c>
      <c r="J16" s="119">
        <f t="shared" si="1"/>
        <v>15200</v>
      </c>
      <c r="K16" s="118"/>
      <c r="P16" s="97"/>
      <c r="Q16" s="97"/>
    </row>
    <row r="17" ht="15" spans="1:17">
      <c r="A17" s="68">
        <v>1485060</v>
      </c>
      <c r="B17" s="69">
        <v>85553</v>
      </c>
      <c r="C17" s="104" t="s">
        <v>184</v>
      </c>
      <c r="D17" s="102">
        <v>4100</v>
      </c>
      <c r="E17" s="103">
        <v>1</v>
      </c>
      <c r="F17" s="104">
        <v>2</v>
      </c>
      <c r="G17" s="105"/>
      <c r="H17" s="101">
        <v>2</v>
      </c>
      <c r="I17" s="118">
        <f t="shared" si="0"/>
        <v>8200</v>
      </c>
      <c r="J17" s="119">
        <f t="shared" si="1"/>
        <v>8200</v>
      </c>
      <c r="K17" s="118"/>
      <c r="P17" s="97"/>
      <c r="Q17" s="97"/>
    </row>
    <row r="18" ht="15" spans="1:17">
      <c r="A18" s="41">
        <v>1484808</v>
      </c>
      <c r="B18" s="69">
        <v>85511</v>
      </c>
      <c r="C18" s="104" t="s">
        <v>184</v>
      </c>
      <c r="D18" s="102">
        <v>4100</v>
      </c>
      <c r="E18" s="103">
        <v>1</v>
      </c>
      <c r="F18" s="104">
        <v>2</v>
      </c>
      <c r="G18" s="105"/>
      <c r="H18" s="101">
        <v>2</v>
      </c>
      <c r="I18" s="118">
        <f t="shared" si="0"/>
        <v>8200</v>
      </c>
      <c r="J18" s="119">
        <f t="shared" si="1"/>
        <v>8200</v>
      </c>
      <c r="K18" s="118"/>
      <c r="P18" s="97"/>
      <c r="Q18" s="97"/>
    </row>
    <row r="19" ht="15" spans="1:17">
      <c r="A19" s="107"/>
      <c r="B19" s="76"/>
      <c r="C19" s="104"/>
      <c r="D19" s="102"/>
      <c r="E19" s="103"/>
      <c r="F19" s="104"/>
      <c r="G19" s="105"/>
      <c r="H19" s="101">
        <f>F19*E19</f>
        <v>0</v>
      </c>
      <c r="I19" s="120">
        <f t="shared" si="0"/>
        <v>0</v>
      </c>
      <c r="J19" s="118">
        <f t="shared" si="1"/>
        <v>0</v>
      </c>
      <c r="K19" s="118"/>
      <c r="P19" s="97"/>
      <c r="Q19" s="97"/>
    </row>
    <row r="20" spans="1:17">
      <c r="A20" s="108"/>
      <c r="B20" s="108"/>
      <c r="C20" s="108"/>
      <c r="D20" s="109"/>
      <c r="E20" s="110"/>
      <c r="F20" s="108"/>
      <c r="G20" s="108"/>
      <c r="H20" s="101">
        <f>F20*E20</f>
        <v>0</v>
      </c>
      <c r="I20" s="120">
        <f t="shared" si="0"/>
        <v>0</v>
      </c>
      <c r="J20" s="118">
        <f t="shared" si="1"/>
        <v>0</v>
      </c>
      <c r="K20" s="109"/>
      <c r="P20" s="97"/>
      <c r="Q20" s="97"/>
    </row>
    <row r="21" spans="1:17">
      <c r="A21" s="111"/>
      <c r="B21" s="111"/>
      <c r="C21" s="111"/>
      <c r="D21" s="112"/>
      <c r="E21" s="113"/>
      <c r="F21" s="111"/>
      <c r="G21" s="114">
        <f>SUM(G20:G20)</f>
        <v>0</v>
      </c>
      <c r="H21" s="114">
        <f t="shared" ref="H21:K21" si="2">SUM(H2:H20)</f>
        <v>46</v>
      </c>
      <c r="I21" s="121">
        <f t="shared" si="2"/>
        <v>158100</v>
      </c>
      <c r="J21" s="121">
        <f t="shared" si="2"/>
        <v>151900</v>
      </c>
      <c r="K21" s="121">
        <f t="shared" si="2"/>
        <v>0</v>
      </c>
      <c r="P21" s="97"/>
      <c r="Q21" s="97"/>
    </row>
    <row r="22" spans="10:17">
      <c r="J22" s="95" t="s">
        <v>185</v>
      </c>
      <c r="P22" s="97"/>
      <c r="Q22" s="97"/>
    </row>
    <row r="23" ht="27" spans="1:17">
      <c r="A23" s="98" t="s">
        <v>160</v>
      </c>
      <c r="B23" s="98" t="s">
        <v>161</v>
      </c>
      <c r="C23" s="98" t="s">
        <v>162</v>
      </c>
      <c r="D23" s="98" t="s">
        <v>163</v>
      </c>
      <c r="E23" s="99" t="s">
        <v>164</v>
      </c>
      <c r="F23" s="98" t="s">
        <v>165</v>
      </c>
      <c r="G23" s="100" t="s">
        <v>166</v>
      </c>
      <c r="H23" s="100" t="s">
        <v>167</v>
      </c>
      <c r="I23" s="117" t="s">
        <v>168</v>
      </c>
      <c r="J23" s="98" t="s">
        <v>186</v>
      </c>
      <c r="K23" s="98"/>
      <c r="P23" s="97"/>
      <c r="Q23" s="97"/>
    </row>
    <row r="24" ht="15" spans="1:17">
      <c r="A24" s="41">
        <v>1471683</v>
      </c>
      <c r="B24" s="42">
        <v>78949</v>
      </c>
      <c r="C24" s="101" t="s">
        <v>187</v>
      </c>
      <c r="D24" s="102">
        <v>3800</v>
      </c>
      <c r="E24" s="103">
        <v>1</v>
      </c>
      <c r="F24" s="101">
        <v>3</v>
      </c>
      <c r="G24" s="101"/>
      <c r="H24" s="101">
        <v>3</v>
      </c>
      <c r="I24" s="118">
        <f t="shared" ref="I24:I64" si="3">H24*D24</f>
        <v>11400</v>
      </c>
      <c r="J24" s="119">
        <f t="shared" ref="J24:J28" si="4">I24</f>
        <v>11400</v>
      </c>
      <c r="K24" s="118"/>
      <c r="P24" s="97"/>
      <c r="Q24" s="97"/>
    </row>
    <row r="25" ht="15" spans="1:17">
      <c r="A25" s="95">
        <v>1467753</v>
      </c>
      <c r="B25" s="65">
        <v>80779</v>
      </c>
      <c r="C25" s="104" t="s">
        <v>188</v>
      </c>
      <c r="D25" s="102">
        <v>3800</v>
      </c>
      <c r="E25" s="103">
        <v>1</v>
      </c>
      <c r="F25" s="104">
        <v>2</v>
      </c>
      <c r="G25" s="105"/>
      <c r="H25" s="101">
        <v>2</v>
      </c>
      <c r="I25" s="118">
        <f t="shared" si="3"/>
        <v>7600</v>
      </c>
      <c r="J25" s="119">
        <f t="shared" si="4"/>
        <v>7600</v>
      </c>
      <c r="K25" s="118"/>
      <c r="P25" s="97"/>
      <c r="Q25" s="97"/>
    </row>
    <row r="26" ht="15" spans="1:17">
      <c r="A26" s="64">
        <v>1476367</v>
      </c>
      <c r="B26" s="65">
        <v>81416</v>
      </c>
      <c r="C26" s="104" t="s">
        <v>189</v>
      </c>
      <c r="D26" s="102">
        <v>4100</v>
      </c>
      <c r="E26" s="103">
        <v>2</v>
      </c>
      <c r="F26" s="104">
        <v>2</v>
      </c>
      <c r="G26" s="105"/>
      <c r="H26" s="101">
        <v>2</v>
      </c>
      <c r="I26" s="118">
        <f>H25*D26</f>
        <v>8200</v>
      </c>
      <c r="J26" s="122">
        <f>8200+21600</f>
        <v>29800</v>
      </c>
      <c r="K26" s="118"/>
      <c r="P26" s="97"/>
      <c r="Q26" s="97"/>
    </row>
    <row r="27" ht="15" spans="1:17">
      <c r="A27" s="64">
        <v>1476367</v>
      </c>
      <c r="B27" s="65">
        <v>81416</v>
      </c>
      <c r="C27" s="104" t="s">
        <v>189</v>
      </c>
      <c r="D27" s="102">
        <v>3600</v>
      </c>
      <c r="E27" s="103">
        <v>2</v>
      </c>
      <c r="F27" s="104">
        <v>6</v>
      </c>
      <c r="G27" s="105"/>
      <c r="H27" s="101">
        <v>6</v>
      </c>
      <c r="I27" s="118">
        <f t="shared" si="3"/>
        <v>21600</v>
      </c>
      <c r="J27" s="123"/>
      <c r="K27" s="118" t="s">
        <v>190</v>
      </c>
      <c r="P27" s="97"/>
      <c r="Q27" s="97"/>
    </row>
    <row r="28" ht="15" spans="1:17">
      <c r="A28" s="64">
        <v>1486616</v>
      </c>
      <c r="B28" s="65">
        <v>86481</v>
      </c>
      <c r="C28" s="104" t="s">
        <v>191</v>
      </c>
      <c r="D28" s="102">
        <v>3600</v>
      </c>
      <c r="E28" s="103">
        <v>6</v>
      </c>
      <c r="F28" s="104">
        <v>24</v>
      </c>
      <c r="G28" s="105"/>
      <c r="H28" s="101">
        <v>24</v>
      </c>
      <c r="I28" s="118">
        <f t="shared" si="3"/>
        <v>86400</v>
      </c>
      <c r="J28" s="119">
        <f t="shared" si="4"/>
        <v>86400</v>
      </c>
      <c r="K28" s="118" t="s">
        <v>192</v>
      </c>
      <c r="P28" s="97"/>
      <c r="Q28" s="97"/>
    </row>
    <row r="29" ht="15" spans="1:17">
      <c r="A29" s="115">
        <v>1480015</v>
      </c>
      <c r="B29" s="76">
        <v>86181</v>
      </c>
      <c r="C29" s="104" t="s">
        <v>191</v>
      </c>
      <c r="D29" s="102">
        <v>3300</v>
      </c>
      <c r="E29" s="103">
        <v>1</v>
      </c>
      <c r="F29" s="116">
        <v>3</v>
      </c>
      <c r="G29" s="105"/>
      <c r="H29" s="101">
        <v>3</v>
      </c>
      <c r="I29" s="118">
        <f t="shared" si="3"/>
        <v>9900</v>
      </c>
      <c r="J29" s="122">
        <v>14400</v>
      </c>
      <c r="K29" s="118" t="s">
        <v>193</v>
      </c>
      <c r="P29" s="97"/>
      <c r="Q29" s="97"/>
    </row>
    <row r="30" ht="15" spans="1:17">
      <c r="A30" s="115">
        <v>1480015</v>
      </c>
      <c r="B30" s="76">
        <v>86181</v>
      </c>
      <c r="C30" s="104" t="s">
        <v>191</v>
      </c>
      <c r="D30" s="102">
        <v>3600</v>
      </c>
      <c r="E30" s="103">
        <v>1</v>
      </c>
      <c r="F30" s="104">
        <v>1</v>
      </c>
      <c r="G30" s="105"/>
      <c r="H30" s="101">
        <v>1</v>
      </c>
      <c r="I30" s="118">
        <f t="shared" si="3"/>
        <v>3600</v>
      </c>
      <c r="J30" s="123"/>
      <c r="K30" s="118"/>
      <c r="P30" s="97"/>
      <c r="Q30" s="97"/>
    </row>
    <row r="31" ht="15" spans="1:17">
      <c r="A31" s="67">
        <v>1483738</v>
      </c>
      <c r="B31" s="76">
        <v>85224</v>
      </c>
      <c r="C31" s="104" t="s">
        <v>194</v>
      </c>
      <c r="D31" s="102">
        <v>3000</v>
      </c>
      <c r="E31" s="103">
        <v>1</v>
      </c>
      <c r="F31" s="104">
        <v>3</v>
      </c>
      <c r="G31" s="105"/>
      <c r="H31" s="101">
        <v>3</v>
      </c>
      <c r="I31" s="118">
        <f t="shared" si="3"/>
        <v>9000</v>
      </c>
      <c r="J31" s="119">
        <f t="shared" ref="J31:J64" si="5">I31</f>
        <v>9000</v>
      </c>
      <c r="K31" s="118"/>
      <c r="P31" s="97"/>
      <c r="Q31" s="97"/>
    </row>
    <row r="32" ht="15" spans="1:17">
      <c r="A32" s="64">
        <v>1480935</v>
      </c>
      <c r="B32" s="65">
        <v>84146</v>
      </c>
      <c r="C32" s="104" t="s">
        <v>194</v>
      </c>
      <c r="D32" s="102">
        <v>3000</v>
      </c>
      <c r="E32" s="103">
        <v>1</v>
      </c>
      <c r="F32" s="104">
        <v>3</v>
      </c>
      <c r="G32" s="105"/>
      <c r="H32" s="101">
        <v>3</v>
      </c>
      <c r="I32" s="118">
        <f t="shared" si="3"/>
        <v>9000</v>
      </c>
      <c r="J32" s="119">
        <f t="shared" si="5"/>
        <v>9000</v>
      </c>
      <c r="K32" s="118"/>
      <c r="P32" s="97"/>
      <c r="Q32" s="97"/>
    </row>
    <row r="33" ht="15" spans="1:17">
      <c r="A33" s="64">
        <v>1477822</v>
      </c>
      <c r="B33" s="65">
        <v>82549</v>
      </c>
      <c r="C33" s="104" t="s">
        <v>195</v>
      </c>
      <c r="D33" s="102">
        <v>3000</v>
      </c>
      <c r="E33" s="103">
        <v>1</v>
      </c>
      <c r="F33" s="104">
        <v>5</v>
      </c>
      <c r="G33" s="105"/>
      <c r="H33" s="101">
        <v>5</v>
      </c>
      <c r="I33" s="118">
        <f t="shared" si="3"/>
        <v>15000</v>
      </c>
      <c r="J33" s="119">
        <f t="shared" si="5"/>
        <v>15000</v>
      </c>
      <c r="K33" s="118"/>
      <c r="P33" s="97"/>
      <c r="Q33" s="97"/>
    </row>
    <row r="34" ht="15" spans="1:17">
      <c r="A34" s="68">
        <v>1486108</v>
      </c>
      <c r="B34" s="69">
        <v>86112</v>
      </c>
      <c r="C34" s="104" t="s">
        <v>196</v>
      </c>
      <c r="D34" s="102">
        <v>3000</v>
      </c>
      <c r="E34" s="103">
        <v>1</v>
      </c>
      <c r="F34" s="104">
        <v>4</v>
      </c>
      <c r="G34" s="105"/>
      <c r="H34" s="101">
        <v>4</v>
      </c>
      <c r="I34" s="118">
        <f t="shared" si="3"/>
        <v>12000</v>
      </c>
      <c r="J34" s="119">
        <f t="shared" si="5"/>
        <v>12000</v>
      </c>
      <c r="K34" s="118"/>
      <c r="P34" s="97"/>
      <c r="Q34" s="97"/>
    </row>
    <row r="35" ht="15" spans="1:17">
      <c r="A35" s="68">
        <v>1497629</v>
      </c>
      <c r="B35" s="69">
        <v>91500</v>
      </c>
      <c r="C35" s="104" t="s">
        <v>197</v>
      </c>
      <c r="D35" s="102">
        <v>3000</v>
      </c>
      <c r="E35" s="103">
        <v>1</v>
      </c>
      <c r="F35" s="104">
        <v>2</v>
      </c>
      <c r="G35" s="105"/>
      <c r="H35" s="101">
        <v>2</v>
      </c>
      <c r="I35" s="118">
        <f t="shared" si="3"/>
        <v>6000</v>
      </c>
      <c r="J35" s="119">
        <f t="shared" si="5"/>
        <v>6000</v>
      </c>
      <c r="K35" s="118"/>
      <c r="P35" s="97"/>
      <c r="Q35" s="97"/>
    </row>
    <row r="36" ht="15" spans="1:17">
      <c r="A36" s="68">
        <v>1493267</v>
      </c>
      <c r="B36" s="69">
        <v>89240</v>
      </c>
      <c r="C36" s="106" t="s">
        <v>198</v>
      </c>
      <c r="D36" s="102">
        <v>6000</v>
      </c>
      <c r="E36" s="103">
        <v>1</v>
      </c>
      <c r="F36" s="104">
        <v>1</v>
      </c>
      <c r="G36" s="105"/>
      <c r="H36" s="101">
        <v>1</v>
      </c>
      <c r="I36" s="118">
        <f t="shared" si="3"/>
        <v>6000</v>
      </c>
      <c r="J36" s="119">
        <f t="shared" si="5"/>
        <v>6000</v>
      </c>
      <c r="K36" s="118"/>
      <c r="P36" s="97"/>
      <c r="Q36" s="97"/>
    </row>
    <row r="37" ht="15" spans="1:17">
      <c r="A37" s="68">
        <v>1479587</v>
      </c>
      <c r="B37" s="69">
        <v>83617</v>
      </c>
      <c r="C37" s="104" t="s">
        <v>199</v>
      </c>
      <c r="D37" s="102">
        <v>3000</v>
      </c>
      <c r="E37" s="103">
        <v>1</v>
      </c>
      <c r="F37" s="104">
        <v>2</v>
      </c>
      <c r="G37" s="105"/>
      <c r="H37" s="101">
        <v>2</v>
      </c>
      <c r="I37" s="118">
        <f t="shared" si="3"/>
        <v>6000</v>
      </c>
      <c r="J37" s="119">
        <f t="shared" si="5"/>
        <v>6000</v>
      </c>
      <c r="K37" s="118"/>
      <c r="P37" s="97"/>
      <c r="Q37" s="97"/>
    </row>
    <row r="38" ht="15" spans="1:17">
      <c r="A38" s="68">
        <v>1475759</v>
      </c>
      <c r="B38" s="69">
        <v>93492</v>
      </c>
      <c r="C38" s="104" t="s">
        <v>200</v>
      </c>
      <c r="D38" s="102">
        <v>3000</v>
      </c>
      <c r="E38" s="103">
        <v>1</v>
      </c>
      <c r="F38" s="104">
        <v>3</v>
      </c>
      <c r="G38" s="105"/>
      <c r="H38" s="101">
        <v>3</v>
      </c>
      <c r="I38" s="118">
        <f t="shared" si="3"/>
        <v>9000</v>
      </c>
      <c r="J38" s="119">
        <f t="shared" si="5"/>
        <v>9000</v>
      </c>
      <c r="K38" s="118"/>
      <c r="P38" s="97"/>
      <c r="Q38" s="97"/>
    </row>
    <row r="39" s="24" customFormat="1" ht="15" spans="1:17">
      <c r="A39" s="68">
        <v>1476924</v>
      </c>
      <c r="B39" s="69">
        <v>81963</v>
      </c>
      <c r="C39" s="104" t="s">
        <v>201</v>
      </c>
      <c r="D39" s="44">
        <v>3600</v>
      </c>
      <c r="E39" s="45">
        <v>1</v>
      </c>
      <c r="F39" s="104">
        <v>4</v>
      </c>
      <c r="G39" s="105"/>
      <c r="H39" s="43">
        <v>4</v>
      </c>
      <c r="I39" s="73">
        <f t="shared" si="3"/>
        <v>14400</v>
      </c>
      <c r="J39" s="87">
        <f t="shared" si="5"/>
        <v>14400</v>
      </c>
      <c r="K39" s="73"/>
      <c r="P39" s="97"/>
      <c r="Q39" s="97"/>
    </row>
    <row r="40" ht="15" spans="1:17">
      <c r="A40" s="41">
        <v>1500271</v>
      </c>
      <c r="B40" s="69">
        <v>92281</v>
      </c>
      <c r="C40" s="104" t="s">
        <v>202</v>
      </c>
      <c r="D40" s="102">
        <v>2800</v>
      </c>
      <c r="E40" s="103">
        <v>1</v>
      </c>
      <c r="F40" s="104">
        <v>2</v>
      </c>
      <c r="G40" s="105"/>
      <c r="H40" s="101">
        <v>2</v>
      </c>
      <c r="I40" s="118">
        <f t="shared" si="3"/>
        <v>5600</v>
      </c>
      <c r="J40" s="119">
        <f t="shared" si="5"/>
        <v>5600</v>
      </c>
      <c r="K40" s="118"/>
      <c r="P40" s="97"/>
      <c r="Q40" s="97"/>
    </row>
    <row r="41" ht="15" spans="1:17">
      <c r="A41" s="107">
        <v>1500270</v>
      </c>
      <c r="B41" s="76">
        <v>92282</v>
      </c>
      <c r="C41" s="104" t="s">
        <v>202</v>
      </c>
      <c r="D41" s="102">
        <v>2800</v>
      </c>
      <c r="E41" s="103">
        <v>1</v>
      </c>
      <c r="F41" s="104">
        <v>2</v>
      </c>
      <c r="G41" s="105"/>
      <c r="H41" s="101">
        <v>2</v>
      </c>
      <c r="I41" s="120">
        <f t="shared" si="3"/>
        <v>5600</v>
      </c>
      <c r="J41" s="119">
        <f t="shared" si="5"/>
        <v>5600</v>
      </c>
      <c r="K41" s="118"/>
      <c r="P41" s="97"/>
      <c r="Q41" s="97"/>
    </row>
    <row r="42" spans="1:17">
      <c r="A42" s="108">
        <v>1483653</v>
      </c>
      <c r="B42" s="108">
        <v>85226</v>
      </c>
      <c r="C42" s="108" t="s">
        <v>202</v>
      </c>
      <c r="D42" s="109">
        <v>3000</v>
      </c>
      <c r="E42" s="110">
        <v>1</v>
      </c>
      <c r="F42" s="108">
        <v>2</v>
      </c>
      <c r="G42" s="108"/>
      <c r="H42" s="101">
        <f t="shared" ref="H42:H48" si="6">F42*E42</f>
        <v>2</v>
      </c>
      <c r="I42" s="120">
        <f t="shared" si="3"/>
        <v>6000</v>
      </c>
      <c r="J42" s="119">
        <f t="shared" si="5"/>
        <v>6000</v>
      </c>
      <c r="K42" s="109"/>
      <c r="P42" s="97"/>
      <c r="Q42" s="97"/>
    </row>
    <row r="43" ht="15" spans="1:17">
      <c r="A43" s="94">
        <v>1500586</v>
      </c>
      <c r="B43" s="69">
        <v>92427</v>
      </c>
      <c r="C43" s="104" t="s">
        <v>203</v>
      </c>
      <c r="D43" s="102">
        <v>2800</v>
      </c>
      <c r="E43" s="103">
        <v>1</v>
      </c>
      <c r="F43" s="104">
        <v>2</v>
      </c>
      <c r="G43" s="105"/>
      <c r="H43" s="101">
        <v>2</v>
      </c>
      <c r="I43" s="118">
        <f t="shared" si="3"/>
        <v>5600</v>
      </c>
      <c r="J43" s="119">
        <f t="shared" si="5"/>
        <v>5600</v>
      </c>
      <c r="K43" s="118"/>
      <c r="P43" s="97"/>
      <c r="Q43" s="97"/>
    </row>
    <row r="44" ht="15" spans="1:17">
      <c r="A44" s="107">
        <v>1500588</v>
      </c>
      <c r="B44" s="76">
        <v>92428</v>
      </c>
      <c r="C44" s="104" t="s">
        <v>203</v>
      </c>
      <c r="D44" s="102">
        <v>3400</v>
      </c>
      <c r="E44" s="103">
        <v>1</v>
      </c>
      <c r="F44" s="104">
        <v>2</v>
      </c>
      <c r="G44" s="105"/>
      <c r="H44" s="101">
        <v>2</v>
      </c>
      <c r="I44" s="120">
        <f t="shared" si="3"/>
        <v>6800</v>
      </c>
      <c r="J44" s="119">
        <f t="shared" si="5"/>
        <v>6800</v>
      </c>
      <c r="K44" s="118"/>
      <c r="P44" s="97"/>
      <c r="Q44" s="97"/>
    </row>
    <row r="45" spans="1:17">
      <c r="A45" s="108">
        <v>1499215</v>
      </c>
      <c r="B45" s="108">
        <v>91953</v>
      </c>
      <c r="C45" s="108" t="s">
        <v>204</v>
      </c>
      <c r="D45" s="109">
        <v>2800</v>
      </c>
      <c r="E45" s="110">
        <v>1</v>
      </c>
      <c r="F45" s="108">
        <v>4</v>
      </c>
      <c r="G45" s="108"/>
      <c r="H45" s="101">
        <f t="shared" si="6"/>
        <v>4</v>
      </c>
      <c r="I45" s="120">
        <f t="shared" si="3"/>
        <v>11200</v>
      </c>
      <c r="J45" s="119">
        <f t="shared" si="5"/>
        <v>11200</v>
      </c>
      <c r="K45" s="109"/>
      <c r="P45" s="97"/>
      <c r="Q45" s="97"/>
    </row>
    <row r="46" ht="15" spans="1:17">
      <c r="A46" s="41">
        <v>1501477</v>
      </c>
      <c r="B46" s="69">
        <v>92666</v>
      </c>
      <c r="C46" s="104" t="s">
        <v>205</v>
      </c>
      <c r="D46" s="102">
        <v>2800</v>
      </c>
      <c r="E46" s="103">
        <v>1</v>
      </c>
      <c r="F46" s="104">
        <v>2</v>
      </c>
      <c r="G46" s="105"/>
      <c r="H46" s="101">
        <v>2</v>
      </c>
      <c r="I46" s="118">
        <f t="shared" si="3"/>
        <v>5600</v>
      </c>
      <c r="J46" s="119">
        <f t="shared" si="5"/>
        <v>5600</v>
      </c>
      <c r="K46" s="118"/>
      <c r="P46" s="97"/>
      <c r="Q46" s="97"/>
    </row>
    <row r="47" ht="15" spans="1:17">
      <c r="A47" s="107">
        <v>1484362</v>
      </c>
      <c r="B47" s="76">
        <v>85462</v>
      </c>
      <c r="C47" s="104" t="s">
        <v>206</v>
      </c>
      <c r="D47" s="102">
        <v>4800</v>
      </c>
      <c r="E47" s="103">
        <v>1</v>
      </c>
      <c r="F47" s="104">
        <v>6</v>
      </c>
      <c r="G47" s="105"/>
      <c r="H47" s="101">
        <f t="shared" si="6"/>
        <v>6</v>
      </c>
      <c r="I47" s="120">
        <f t="shared" si="3"/>
        <v>28800</v>
      </c>
      <c r="J47" s="119">
        <f t="shared" si="5"/>
        <v>28800</v>
      </c>
      <c r="K47" s="118"/>
      <c r="P47" s="97"/>
      <c r="Q47" s="97"/>
    </row>
    <row r="48" spans="1:17">
      <c r="A48" s="108">
        <v>1475814</v>
      </c>
      <c r="B48" s="108">
        <v>93494</v>
      </c>
      <c r="C48" s="108" t="s">
        <v>207</v>
      </c>
      <c r="D48" s="109">
        <v>4800</v>
      </c>
      <c r="E48" s="110">
        <v>1</v>
      </c>
      <c r="F48" s="108">
        <v>2</v>
      </c>
      <c r="G48" s="108"/>
      <c r="H48" s="101">
        <f t="shared" si="6"/>
        <v>2</v>
      </c>
      <c r="I48" s="120">
        <f t="shared" si="3"/>
        <v>9600</v>
      </c>
      <c r="J48" s="119">
        <f t="shared" si="5"/>
        <v>9600</v>
      </c>
      <c r="K48" s="109"/>
      <c r="P48" s="97"/>
      <c r="Q48" s="97"/>
    </row>
    <row r="49" ht="15" spans="1:17">
      <c r="A49" s="94">
        <v>1497883</v>
      </c>
      <c r="B49" s="69">
        <v>91671</v>
      </c>
      <c r="C49" s="104" t="s">
        <v>207</v>
      </c>
      <c r="D49" s="102">
        <v>3000</v>
      </c>
      <c r="E49" s="103">
        <v>1</v>
      </c>
      <c r="F49" s="104">
        <v>2</v>
      </c>
      <c r="G49" s="105"/>
      <c r="H49" s="101">
        <v>2</v>
      </c>
      <c r="I49" s="118">
        <f t="shared" si="3"/>
        <v>6000</v>
      </c>
      <c r="J49" s="119">
        <f t="shared" si="5"/>
        <v>6000</v>
      </c>
      <c r="K49" s="118"/>
      <c r="P49" s="97"/>
      <c r="Q49" s="97"/>
    </row>
    <row r="50" ht="15" spans="1:17">
      <c r="A50" s="107">
        <v>1476705</v>
      </c>
      <c r="B50" s="76">
        <v>83511</v>
      </c>
      <c r="C50" s="104" t="s">
        <v>208</v>
      </c>
      <c r="D50" s="102">
        <v>3000</v>
      </c>
      <c r="E50" s="103">
        <v>1</v>
      </c>
      <c r="F50" s="104">
        <v>2</v>
      </c>
      <c r="G50" s="105"/>
      <c r="H50" s="101">
        <f t="shared" ref="H50:H64" si="7">F50*E50</f>
        <v>2</v>
      </c>
      <c r="I50" s="120">
        <f t="shared" si="3"/>
        <v>6000</v>
      </c>
      <c r="J50" s="119">
        <f t="shared" si="5"/>
        <v>6000</v>
      </c>
      <c r="K50" s="118"/>
      <c r="P50" s="97"/>
      <c r="Q50" s="97"/>
    </row>
    <row r="51" spans="1:17">
      <c r="A51" s="108">
        <v>1505638</v>
      </c>
      <c r="B51" s="108">
        <v>94496</v>
      </c>
      <c r="C51" s="108" t="s">
        <v>209</v>
      </c>
      <c r="D51" s="109">
        <v>2600</v>
      </c>
      <c r="E51" s="110">
        <v>1</v>
      </c>
      <c r="F51" s="108">
        <v>2</v>
      </c>
      <c r="G51" s="108"/>
      <c r="H51" s="101">
        <f t="shared" si="7"/>
        <v>2</v>
      </c>
      <c r="I51" s="120">
        <f t="shared" si="3"/>
        <v>5200</v>
      </c>
      <c r="J51" s="119">
        <f t="shared" si="5"/>
        <v>5200</v>
      </c>
      <c r="K51" s="109"/>
      <c r="P51" s="97"/>
      <c r="Q51" s="97"/>
    </row>
    <row r="52" ht="15" spans="1:17">
      <c r="A52" s="107">
        <v>1499200</v>
      </c>
      <c r="B52" s="76">
        <v>91939</v>
      </c>
      <c r="C52" s="104" t="s">
        <v>210</v>
      </c>
      <c r="D52" s="102">
        <v>3100</v>
      </c>
      <c r="E52" s="103">
        <v>1</v>
      </c>
      <c r="F52" s="104">
        <v>3</v>
      </c>
      <c r="G52" s="105"/>
      <c r="H52" s="101">
        <f t="shared" si="7"/>
        <v>3</v>
      </c>
      <c r="I52" s="120">
        <f t="shared" si="3"/>
        <v>9300</v>
      </c>
      <c r="J52" s="119">
        <f t="shared" si="5"/>
        <v>9300</v>
      </c>
      <c r="K52" s="118"/>
      <c r="P52" s="97"/>
      <c r="Q52" s="97"/>
    </row>
    <row r="53" spans="1:17">
      <c r="A53" s="108">
        <v>1499200</v>
      </c>
      <c r="B53" s="108">
        <v>93713</v>
      </c>
      <c r="C53" s="108" t="s">
        <v>210</v>
      </c>
      <c r="D53" s="109">
        <v>3100</v>
      </c>
      <c r="E53" s="110">
        <v>1</v>
      </c>
      <c r="F53" s="108">
        <v>3</v>
      </c>
      <c r="G53" s="108"/>
      <c r="H53" s="101">
        <f t="shared" si="7"/>
        <v>3</v>
      </c>
      <c r="I53" s="120">
        <f t="shared" si="3"/>
        <v>9300</v>
      </c>
      <c r="J53" s="119">
        <f t="shared" si="5"/>
        <v>9300</v>
      </c>
      <c r="K53" s="109"/>
      <c r="P53" s="97"/>
      <c r="Q53" s="97"/>
    </row>
    <row r="54" ht="15" spans="1:17">
      <c r="A54" s="41">
        <v>1506636</v>
      </c>
      <c r="B54" s="69">
        <v>94761</v>
      </c>
      <c r="C54" s="104" t="s">
        <v>211</v>
      </c>
      <c r="D54" s="102">
        <v>4100</v>
      </c>
      <c r="E54" s="103">
        <v>1</v>
      </c>
      <c r="F54" s="104">
        <v>2</v>
      </c>
      <c r="G54" s="105"/>
      <c r="H54" s="101">
        <f t="shared" si="7"/>
        <v>2</v>
      </c>
      <c r="I54" s="118">
        <f t="shared" si="3"/>
        <v>8200</v>
      </c>
      <c r="J54" s="119">
        <f t="shared" si="5"/>
        <v>8200</v>
      </c>
      <c r="K54" s="118"/>
      <c r="P54" s="97"/>
      <c r="Q54" s="97"/>
    </row>
    <row r="55" ht="15" spans="1:17">
      <c r="A55" s="107">
        <v>1479729</v>
      </c>
      <c r="B55" s="76">
        <v>83510</v>
      </c>
      <c r="C55" s="104" t="s">
        <v>212</v>
      </c>
      <c r="D55" s="102">
        <v>3000</v>
      </c>
      <c r="E55" s="103">
        <v>1</v>
      </c>
      <c r="F55" s="104">
        <v>2</v>
      </c>
      <c r="G55" s="105"/>
      <c r="H55" s="101">
        <f t="shared" si="7"/>
        <v>2</v>
      </c>
      <c r="I55" s="120">
        <f t="shared" si="3"/>
        <v>6000</v>
      </c>
      <c r="J55" s="119">
        <f t="shared" si="5"/>
        <v>6000</v>
      </c>
      <c r="K55" s="118"/>
      <c r="P55" s="97"/>
      <c r="Q55" s="97"/>
    </row>
    <row r="56" spans="1:17">
      <c r="A56" s="108">
        <v>1502427</v>
      </c>
      <c r="B56" s="108">
        <v>92981</v>
      </c>
      <c r="C56" s="108" t="s">
        <v>212</v>
      </c>
      <c r="D56" s="109">
        <v>2800</v>
      </c>
      <c r="E56" s="110">
        <v>1</v>
      </c>
      <c r="F56" s="108">
        <v>2</v>
      </c>
      <c r="G56" s="108"/>
      <c r="H56" s="101">
        <f t="shared" si="7"/>
        <v>2</v>
      </c>
      <c r="I56" s="120">
        <f t="shared" si="3"/>
        <v>5600</v>
      </c>
      <c r="J56" s="119">
        <f t="shared" si="5"/>
        <v>5600</v>
      </c>
      <c r="K56" s="109"/>
      <c r="P56" s="97"/>
      <c r="Q56" s="97"/>
    </row>
    <row r="57" ht="15" spans="1:17">
      <c r="A57" s="107">
        <v>1506259</v>
      </c>
      <c r="B57" s="76">
        <v>94562</v>
      </c>
      <c r="C57" s="104" t="s">
        <v>213</v>
      </c>
      <c r="D57" s="102">
        <v>2600</v>
      </c>
      <c r="E57" s="103">
        <v>1</v>
      </c>
      <c r="F57" s="104">
        <v>2</v>
      </c>
      <c r="G57" s="105"/>
      <c r="H57" s="101">
        <f t="shared" si="7"/>
        <v>2</v>
      </c>
      <c r="I57" s="120">
        <f t="shared" si="3"/>
        <v>5200</v>
      </c>
      <c r="J57" s="119">
        <f t="shared" si="5"/>
        <v>5200</v>
      </c>
      <c r="K57" s="118"/>
      <c r="P57" s="97"/>
      <c r="Q57" s="97"/>
    </row>
    <row r="58" spans="1:17">
      <c r="A58" s="108">
        <v>1504087</v>
      </c>
      <c r="B58" s="108">
        <v>93658</v>
      </c>
      <c r="C58" s="108" t="s">
        <v>214</v>
      </c>
      <c r="D58" s="109">
        <v>2800</v>
      </c>
      <c r="E58" s="110">
        <v>1</v>
      </c>
      <c r="F58" s="108">
        <v>3</v>
      </c>
      <c r="G58" s="108"/>
      <c r="H58" s="101">
        <f t="shared" si="7"/>
        <v>3</v>
      </c>
      <c r="I58" s="120">
        <f t="shared" si="3"/>
        <v>8400</v>
      </c>
      <c r="J58" s="119">
        <f t="shared" si="5"/>
        <v>8400</v>
      </c>
      <c r="K58" s="109"/>
      <c r="P58" s="97"/>
      <c r="Q58" s="97"/>
    </row>
    <row r="59" ht="15" spans="1:17">
      <c r="A59" s="41">
        <v>1511008</v>
      </c>
      <c r="B59" s="69">
        <v>97008</v>
      </c>
      <c r="C59" s="104" t="s">
        <v>215</v>
      </c>
      <c r="D59" s="102">
        <v>2600</v>
      </c>
      <c r="E59" s="103">
        <v>1</v>
      </c>
      <c r="F59" s="104">
        <v>2</v>
      </c>
      <c r="G59" s="105"/>
      <c r="H59" s="101">
        <f t="shared" si="7"/>
        <v>2</v>
      </c>
      <c r="I59" s="118">
        <f t="shared" si="3"/>
        <v>5200</v>
      </c>
      <c r="J59" s="119">
        <f t="shared" si="5"/>
        <v>5200</v>
      </c>
      <c r="K59" s="118"/>
      <c r="P59" s="97"/>
      <c r="Q59" s="97"/>
    </row>
    <row r="60" ht="15" spans="1:17">
      <c r="A60" s="107">
        <v>1513185</v>
      </c>
      <c r="B60" s="76">
        <v>97964</v>
      </c>
      <c r="C60" s="104" t="s">
        <v>216</v>
      </c>
      <c r="D60" s="102">
        <v>4000</v>
      </c>
      <c r="E60" s="103">
        <v>1</v>
      </c>
      <c r="F60" s="104">
        <v>2</v>
      </c>
      <c r="G60" s="105"/>
      <c r="H60" s="101">
        <f t="shared" si="7"/>
        <v>2</v>
      </c>
      <c r="I60" s="120">
        <f t="shared" si="3"/>
        <v>8000</v>
      </c>
      <c r="J60" s="119">
        <f t="shared" si="5"/>
        <v>8000</v>
      </c>
      <c r="K60" s="118"/>
      <c r="P60" s="97"/>
      <c r="Q60" s="97"/>
    </row>
    <row r="61" spans="1:17">
      <c r="A61" s="108">
        <v>1500982</v>
      </c>
      <c r="B61" s="108">
        <v>92503</v>
      </c>
      <c r="C61" s="108" t="s">
        <v>217</v>
      </c>
      <c r="D61" s="109">
        <v>3100</v>
      </c>
      <c r="E61" s="110">
        <v>1</v>
      </c>
      <c r="F61" s="108">
        <v>2</v>
      </c>
      <c r="G61" s="108"/>
      <c r="H61" s="101">
        <f t="shared" si="7"/>
        <v>2</v>
      </c>
      <c r="I61" s="120">
        <f t="shared" si="3"/>
        <v>6200</v>
      </c>
      <c r="J61" s="119">
        <f t="shared" si="5"/>
        <v>6200</v>
      </c>
      <c r="K61" s="109"/>
      <c r="P61" s="97"/>
      <c r="Q61" s="97"/>
    </row>
    <row r="62" ht="15" spans="1:17">
      <c r="A62" s="41">
        <v>1500030</v>
      </c>
      <c r="B62" s="69">
        <v>92264</v>
      </c>
      <c r="C62" s="104" t="s">
        <v>218</v>
      </c>
      <c r="D62" s="102">
        <v>2800</v>
      </c>
      <c r="E62" s="103">
        <v>1</v>
      </c>
      <c r="F62" s="104">
        <v>2</v>
      </c>
      <c r="G62" s="105"/>
      <c r="H62" s="101">
        <f t="shared" si="7"/>
        <v>2</v>
      </c>
      <c r="I62" s="118">
        <f t="shared" si="3"/>
        <v>5600</v>
      </c>
      <c r="J62" s="119">
        <f t="shared" si="5"/>
        <v>5600</v>
      </c>
      <c r="K62" s="118"/>
      <c r="P62" s="97"/>
      <c r="Q62" s="97"/>
    </row>
    <row r="63" ht="15" spans="1:17">
      <c r="A63" s="107">
        <v>1499985</v>
      </c>
      <c r="B63" s="76">
        <v>92263</v>
      </c>
      <c r="C63" s="104" t="s">
        <v>218</v>
      </c>
      <c r="D63" s="102">
        <v>2800</v>
      </c>
      <c r="E63" s="103">
        <v>1</v>
      </c>
      <c r="F63" s="104">
        <v>2</v>
      </c>
      <c r="G63" s="105"/>
      <c r="H63" s="101">
        <f t="shared" si="7"/>
        <v>2</v>
      </c>
      <c r="I63" s="120">
        <f t="shared" si="3"/>
        <v>5600</v>
      </c>
      <c r="J63" s="119">
        <f t="shared" si="5"/>
        <v>5600</v>
      </c>
      <c r="K63" s="118"/>
      <c r="P63" s="97"/>
      <c r="Q63" s="97"/>
    </row>
    <row r="64" spans="1:17">
      <c r="A64" s="108"/>
      <c r="B64" s="108"/>
      <c r="C64" s="108"/>
      <c r="D64" s="109"/>
      <c r="E64" s="110"/>
      <c r="F64" s="108"/>
      <c r="G64" s="108"/>
      <c r="H64" s="101">
        <f t="shared" si="7"/>
        <v>0</v>
      </c>
      <c r="I64" s="120">
        <f t="shared" si="3"/>
        <v>0</v>
      </c>
      <c r="J64" s="118">
        <f t="shared" si="5"/>
        <v>0</v>
      </c>
      <c r="K64" s="109"/>
      <c r="P64" s="97"/>
      <c r="Q64" s="97"/>
    </row>
    <row r="65" spans="1:17">
      <c r="A65" s="111"/>
      <c r="B65" s="111"/>
      <c r="C65" s="111"/>
      <c r="D65" s="112"/>
      <c r="E65" s="113"/>
      <c r="F65" s="111"/>
      <c r="G65" s="114">
        <f>SUM(G64:G64)</f>
        <v>0</v>
      </c>
      <c r="H65" s="114">
        <f t="shared" ref="H65:K65" si="8">SUM(H24:H64)</f>
        <v>125</v>
      </c>
      <c r="I65" s="121">
        <f t="shared" si="8"/>
        <v>419700</v>
      </c>
      <c r="J65" s="121">
        <f t="shared" si="8"/>
        <v>420600</v>
      </c>
      <c r="K65" s="121">
        <f t="shared" si="8"/>
        <v>0</v>
      </c>
      <c r="P65" s="97"/>
      <c r="Q65" s="97"/>
    </row>
    <row r="66" spans="1:17">
      <c r="A66" s="124"/>
      <c r="B66" s="124"/>
      <c r="C66" s="124"/>
      <c r="D66" s="125"/>
      <c r="E66" s="126"/>
      <c r="F66" s="124"/>
      <c r="G66" s="127"/>
      <c r="H66" s="127"/>
      <c r="I66" s="130" t="s">
        <v>219</v>
      </c>
      <c r="J66" s="130">
        <v>-378000</v>
      </c>
      <c r="K66" s="130"/>
      <c r="P66" s="97"/>
      <c r="Q66" s="97"/>
    </row>
    <row r="67" spans="1:17">
      <c r="A67" s="124"/>
      <c r="B67" s="124"/>
      <c r="C67" s="124"/>
      <c r="D67" s="125"/>
      <c r="E67" s="126"/>
      <c r="F67" s="124"/>
      <c r="G67" s="127"/>
      <c r="H67" s="127"/>
      <c r="I67" s="130" t="s">
        <v>220</v>
      </c>
      <c r="J67" s="130">
        <f>J65+J66</f>
        <v>42600</v>
      </c>
      <c r="K67" s="130"/>
      <c r="P67" s="97"/>
      <c r="Q67" s="97"/>
    </row>
    <row r="68" s="24" customFormat="1" spans="1:17">
      <c r="A68" s="124"/>
      <c r="B68" s="124"/>
      <c r="C68" s="124"/>
      <c r="D68" s="128"/>
      <c r="E68" s="129"/>
      <c r="F68" s="124"/>
      <c r="G68" s="127"/>
      <c r="H68" s="127"/>
      <c r="I68" s="131"/>
      <c r="J68" s="131"/>
      <c r="K68" s="131"/>
      <c r="P68" s="97"/>
      <c r="Q68" s="97"/>
    </row>
    <row r="69" spans="10:17">
      <c r="J69" s="95" t="s">
        <v>221</v>
      </c>
      <c r="P69" s="97"/>
      <c r="Q69" s="97"/>
    </row>
    <row r="70" ht="27" spans="1:17">
      <c r="A70" s="98" t="s">
        <v>160</v>
      </c>
      <c r="B70" s="98" t="s">
        <v>161</v>
      </c>
      <c r="C70" s="98" t="s">
        <v>162</v>
      </c>
      <c r="D70" s="98" t="s">
        <v>163</v>
      </c>
      <c r="E70" s="99" t="s">
        <v>164</v>
      </c>
      <c r="F70" s="98" t="s">
        <v>165</v>
      </c>
      <c r="G70" s="100" t="s">
        <v>166</v>
      </c>
      <c r="H70" s="100" t="s">
        <v>167</v>
      </c>
      <c r="I70" s="117" t="s">
        <v>168</v>
      </c>
      <c r="J70" s="98" t="s">
        <v>169</v>
      </c>
      <c r="K70" s="98"/>
      <c r="P70" s="97"/>
      <c r="Q70" s="97"/>
    </row>
    <row r="71" ht="15" spans="1:17">
      <c r="A71" s="41">
        <v>1514806</v>
      </c>
      <c r="B71" s="42">
        <v>98517</v>
      </c>
      <c r="C71" s="101" t="s">
        <v>222</v>
      </c>
      <c r="D71" s="102">
        <v>2200</v>
      </c>
      <c r="E71" s="103">
        <v>1</v>
      </c>
      <c r="F71" s="101">
        <v>2</v>
      </c>
      <c r="G71" s="101"/>
      <c r="H71" s="101">
        <f>F71*E71</f>
        <v>2</v>
      </c>
      <c r="I71" s="118">
        <f t="shared" ref="I71:I118" si="9">H71*D71</f>
        <v>4400</v>
      </c>
      <c r="J71" s="119">
        <f t="shared" ref="J71:J118" si="10">I71</f>
        <v>4400</v>
      </c>
      <c r="K71" s="118"/>
      <c r="P71" s="97"/>
      <c r="Q71" s="97"/>
    </row>
    <row r="72" ht="15" spans="1:17">
      <c r="A72" s="64">
        <v>1479951</v>
      </c>
      <c r="B72" s="65">
        <v>83607</v>
      </c>
      <c r="C72" s="104" t="s">
        <v>222</v>
      </c>
      <c r="D72" s="102">
        <v>3000</v>
      </c>
      <c r="E72" s="103">
        <v>1</v>
      </c>
      <c r="F72" s="104">
        <v>2</v>
      </c>
      <c r="G72" s="105"/>
      <c r="H72" s="101">
        <v>2</v>
      </c>
      <c r="I72" s="118">
        <f t="shared" si="9"/>
        <v>6000</v>
      </c>
      <c r="J72" s="119">
        <f t="shared" si="10"/>
        <v>6000</v>
      </c>
      <c r="K72" s="118"/>
      <c r="P72" s="97"/>
      <c r="Q72" s="97"/>
    </row>
    <row r="73" ht="15" spans="1:17">
      <c r="A73" s="64">
        <v>1508535</v>
      </c>
      <c r="B73" s="65">
        <v>95956</v>
      </c>
      <c r="C73" s="104" t="s">
        <v>223</v>
      </c>
      <c r="D73" s="102">
        <v>2600</v>
      </c>
      <c r="E73" s="103">
        <v>1</v>
      </c>
      <c r="F73" s="104">
        <v>5</v>
      </c>
      <c r="G73" s="105"/>
      <c r="H73" s="101">
        <v>5</v>
      </c>
      <c r="I73" s="118">
        <f t="shared" si="9"/>
        <v>13000</v>
      </c>
      <c r="J73" s="119">
        <f t="shared" si="10"/>
        <v>13000</v>
      </c>
      <c r="K73" s="118"/>
      <c r="P73" s="97"/>
      <c r="Q73" s="97"/>
    </row>
    <row r="74" ht="15" spans="1:17">
      <c r="A74" s="64">
        <v>1500232</v>
      </c>
      <c r="B74" s="65">
        <v>92280</v>
      </c>
      <c r="C74" s="106" t="s">
        <v>224</v>
      </c>
      <c r="D74" s="102">
        <v>2800</v>
      </c>
      <c r="E74" s="103">
        <v>1</v>
      </c>
      <c r="F74" s="104">
        <v>2</v>
      </c>
      <c r="G74" s="105"/>
      <c r="H74" s="101">
        <v>2</v>
      </c>
      <c r="I74" s="118">
        <f t="shared" si="9"/>
        <v>5600</v>
      </c>
      <c r="J74" s="119">
        <f t="shared" si="10"/>
        <v>5600</v>
      </c>
      <c r="K74" s="118"/>
      <c r="P74" s="97"/>
      <c r="Q74" s="97"/>
    </row>
    <row r="75" ht="15" spans="1:17">
      <c r="A75" s="64">
        <v>1514954</v>
      </c>
      <c r="B75" s="65">
        <v>98542</v>
      </c>
      <c r="C75" s="104" t="s">
        <v>224</v>
      </c>
      <c r="D75" s="102">
        <v>2200</v>
      </c>
      <c r="E75" s="103">
        <v>1</v>
      </c>
      <c r="F75" s="104">
        <v>2</v>
      </c>
      <c r="G75" s="105"/>
      <c r="H75" s="101">
        <v>2</v>
      </c>
      <c r="I75" s="118">
        <f t="shared" si="9"/>
        <v>4400</v>
      </c>
      <c r="J75" s="119">
        <f t="shared" si="10"/>
        <v>4400</v>
      </c>
      <c r="K75" s="118"/>
      <c r="P75" s="97"/>
      <c r="Q75" s="97"/>
    </row>
    <row r="76" ht="15" spans="1:17">
      <c r="A76" s="67">
        <v>1508648</v>
      </c>
      <c r="B76" s="76">
        <v>95998</v>
      </c>
      <c r="C76" s="104" t="s">
        <v>225</v>
      </c>
      <c r="D76" s="102">
        <v>2600</v>
      </c>
      <c r="E76" s="103">
        <v>1</v>
      </c>
      <c r="F76" s="104">
        <v>2</v>
      </c>
      <c r="G76" s="105"/>
      <c r="H76" s="101">
        <v>2</v>
      </c>
      <c r="I76" s="118">
        <f t="shared" si="9"/>
        <v>5200</v>
      </c>
      <c r="J76" s="119">
        <f t="shared" si="10"/>
        <v>5200</v>
      </c>
      <c r="K76" s="118"/>
      <c r="P76" s="97"/>
      <c r="Q76" s="97"/>
    </row>
    <row r="77" ht="15" spans="1:17">
      <c r="A77" s="67">
        <v>1508648</v>
      </c>
      <c r="B77" s="76">
        <v>95998</v>
      </c>
      <c r="C77" s="104" t="s">
        <v>225</v>
      </c>
      <c r="D77" s="102">
        <v>2600</v>
      </c>
      <c r="E77" s="103">
        <v>1</v>
      </c>
      <c r="F77" s="104">
        <v>2</v>
      </c>
      <c r="G77" s="105"/>
      <c r="H77" s="101">
        <v>2</v>
      </c>
      <c r="I77" s="118">
        <f t="shared" si="9"/>
        <v>5200</v>
      </c>
      <c r="J77" s="119">
        <f t="shared" si="10"/>
        <v>5200</v>
      </c>
      <c r="K77" s="118"/>
      <c r="P77" s="97"/>
      <c r="Q77" s="97"/>
    </row>
    <row r="78" ht="15" spans="1:17">
      <c r="A78" s="67">
        <v>1517590</v>
      </c>
      <c r="B78" s="76">
        <v>99316</v>
      </c>
      <c r="C78" s="104" t="s">
        <v>226</v>
      </c>
      <c r="D78" s="102">
        <v>2800</v>
      </c>
      <c r="E78" s="103">
        <v>1</v>
      </c>
      <c r="F78" s="104">
        <v>4</v>
      </c>
      <c r="G78" s="105"/>
      <c r="H78" s="101">
        <v>4</v>
      </c>
      <c r="I78" s="118">
        <f t="shared" si="9"/>
        <v>11200</v>
      </c>
      <c r="J78" s="119">
        <f t="shared" si="10"/>
        <v>11200</v>
      </c>
      <c r="K78" s="118"/>
      <c r="P78" s="97"/>
      <c r="Q78" s="97"/>
    </row>
    <row r="79" ht="15" spans="1:17">
      <c r="A79" s="64">
        <v>1515204</v>
      </c>
      <c r="B79" s="65">
        <v>98593</v>
      </c>
      <c r="C79" s="104" t="s">
        <v>227</v>
      </c>
      <c r="D79" s="102">
        <v>2200</v>
      </c>
      <c r="E79" s="103">
        <v>1</v>
      </c>
      <c r="F79" s="104">
        <v>2</v>
      </c>
      <c r="G79" s="105"/>
      <c r="H79" s="101">
        <v>2</v>
      </c>
      <c r="I79" s="118">
        <f t="shared" si="9"/>
        <v>4400</v>
      </c>
      <c r="J79" s="119">
        <f t="shared" si="10"/>
        <v>4400</v>
      </c>
      <c r="K79" s="118"/>
      <c r="P79" s="97"/>
      <c r="Q79" s="97"/>
    </row>
    <row r="80" ht="15" spans="1:17">
      <c r="A80" s="64">
        <v>1513797</v>
      </c>
      <c r="B80" s="65">
        <v>98194</v>
      </c>
      <c r="C80" s="104" t="s">
        <v>227</v>
      </c>
      <c r="D80" s="102">
        <v>2200</v>
      </c>
      <c r="E80" s="103">
        <v>1</v>
      </c>
      <c r="F80" s="104">
        <v>2</v>
      </c>
      <c r="G80" s="105"/>
      <c r="H80" s="101">
        <v>2</v>
      </c>
      <c r="I80" s="118">
        <f t="shared" si="9"/>
        <v>4400</v>
      </c>
      <c r="J80" s="119">
        <f t="shared" si="10"/>
        <v>4400</v>
      </c>
      <c r="K80" s="118"/>
      <c r="P80" s="97"/>
      <c r="Q80" s="97"/>
    </row>
    <row r="81" ht="15" spans="1:17">
      <c r="A81" s="68">
        <v>1503249</v>
      </c>
      <c r="B81" s="69">
        <v>93322</v>
      </c>
      <c r="C81" s="104" t="s">
        <v>227</v>
      </c>
      <c r="D81" s="102">
        <v>2800</v>
      </c>
      <c r="E81" s="103">
        <v>1</v>
      </c>
      <c r="F81" s="104">
        <v>2</v>
      </c>
      <c r="G81" s="105"/>
      <c r="H81" s="101">
        <v>2</v>
      </c>
      <c r="I81" s="118">
        <f t="shared" si="9"/>
        <v>5600</v>
      </c>
      <c r="J81" s="119">
        <f t="shared" si="10"/>
        <v>5600</v>
      </c>
      <c r="K81" s="118"/>
      <c r="P81" s="97"/>
      <c r="Q81" s="97"/>
    </row>
    <row r="82" ht="15" spans="1:17">
      <c r="A82" s="68">
        <v>1518859</v>
      </c>
      <c r="B82" s="69">
        <v>100155</v>
      </c>
      <c r="C82" s="104" t="s">
        <v>228</v>
      </c>
      <c r="D82" s="102">
        <v>2500</v>
      </c>
      <c r="E82" s="103">
        <v>1</v>
      </c>
      <c r="F82" s="104">
        <v>3</v>
      </c>
      <c r="G82" s="105"/>
      <c r="H82" s="101">
        <v>3</v>
      </c>
      <c r="I82" s="118">
        <f t="shared" si="9"/>
        <v>7500</v>
      </c>
      <c r="J82" s="119">
        <f t="shared" si="10"/>
        <v>7500</v>
      </c>
      <c r="K82" s="118"/>
      <c r="P82" s="97"/>
      <c r="Q82" s="97"/>
    </row>
    <row r="83" ht="15" spans="1:17">
      <c r="A83" s="68">
        <v>1518859</v>
      </c>
      <c r="B83" s="69">
        <v>100029</v>
      </c>
      <c r="C83" s="104" t="s">
        <v>228</v>
      </c>
      <c r="D83" s="102">
        <v>2500</v>
      </c>
      <c r="E83" s="103">
        <v>1</v>
      </c>
      <c r="F83" s="104">
        <v>3</v>
      </c>
      <c r="G83" s="105"/>
      <c r="H83" s="101">
        <v>3</v>
      </c>
      <c r="I83" s="118">
        <f t="shared" si="9"/>
        <v>7500</v>
      </c>
      <c r="J83" s="119">
        <f t="shared" si="10"/>
        <v>7500</v>
      </c>
      <c r="K83" s="118"/>
      <c r="P83" s="97"/>
      <c r="Q83" s="97"/>
    </row>
    <row r="84" ht="15" spans="1:17">
      <c r="A84" s="68">
        <v>1482586</v>
      </c>
      <c r="B84" s="69">
        <v>84712</v>
      </c>
      <c r="C84" s="104" t="s">
        <v>229</v>
      </c>
      <c r="D84" s="102">
        <v>3000</v>
      </c>
      <c r="E84" s="103">
        <v>1</v>
      </c>
      <c r="F84" s="104">
        <v>4</v>
      </c>
      <c r="G84" s="105"/>
      <c r="H84" s="101">
        <v>4</v>
      </c>
      <c r="I84" s="118">
        <f t="shared" si="9"/>
        <v>12000</v>
      </c>
      <c r="J84" s="119">
        <f t="shared" si="10"/>
        <v>12000</v>
      </c>
      <c r="K84" s="118"/>
      <c r="P84" s="97"/>
      <c r="Q84" s="97"/>
    </row>
    <row r="85" ht="15" spans="1:17">
      <c r="A85" s="64">
        <v>1515233</v>
      </c>
      <c r="B85" s="65">
        <v>98642</v>
      </c>
      <c r="C85" s="104" t="s">
        <v>230</v>
      </c>
      <c r="D85" s="102">
        <v>2200</v>
      </c>
      <c r="E85" s="103">
        <v>1</v>
      </c>
      <c r="F85" s="104">
        <v>6</v>
      </c>
      <c r="G85" s="105"/>
      <c r="H85" s="101">
        <v>6</v>
      </c>
      <c r="I85" s="118">
        <f t="shared" si="9"/>
        <v>13200</v>
      </c>
      <c r="J85" s="119">
        <f t="shared" si="10"/>
        <v>13200</v>
      </c>
      <c r="K85" s="118"/>
      <c r="P85" s="97"/>
      <c r="Q85" s="97"/>
    </row>
    <row r="86" ht="15" spans="1:17">
      <c r="A86" s="64">
        <v>1511268</v>
      </c>
      <c r="B86" s="65">
        <v>97133</v>
      </c>
      <c r="C86" s="104" t="s">
        <v>231</v>
      </c>
      <c r="D86" s="102">
        <v>2600</v>
      </c>
      <c r="E86" s="103">
        <v>1</v>
      </c>
      <c r="F86" s="104">
        <v>3</v>
      </c>
      <c r="G86" s="105"/>
      <c r="H86" s="101">
        <v>3</v>
      </c>
      <c r="I86" s="118">
        <f t="shared" si="9"/>
        <v>7800</v>
      </c>
      <c r="J86" s="119">
        <f t="shared" si="10"/>
        <v>7800</v>
      </c>
      <c r="K86" s="118"/>
      <c r="P86" s="97"/>
      <c r="Q86" s="97"/>
    </row>
    <row r="87" ht="15" spans="1:17">
      <c r="A87" s="64">
        <v>1516820</v>
      </c>
      <c r="B87" s="65">
        <v>99212</v>
      </c>
      <c r="C87" s="104" t="s">
        <v>232</v>
      </c>
      <c r="D87" s="102">
        <v>2200</v>
      </c>
      <c r="E87" s="103">
        <v>1</v>
      </c>
      <c r="F87" s="104">
        <v>2</v>
      </c>
      <c r="G87" s="105"/>
      <c r="H87" s="101">
        <v>2</v>
      </c>
      <c r="I87" s="118">
        <f t="shared" si="9"/>
        <v>4400</v>
      </c>
      <c r="J87" s="119">
        <f t="shared" si="10"/>
        <v>4400</v>
      </c>
      <c r="K87" s="118"/>
      <c r="P87" s="97"/>
      <c r="Q87" s="97"/>
    </row>
    <row r="88" ht="15" spans="1:17">
      <c r="A88" s="64">
        <v>1521602</v>
      </c>
      <c r="B88" s="65">
        <v>102004</v>
      </c>
      <c r="C88" s="104" t="s">
        <v>233</v>
      </c>
      <c r="D88" s="102">
        <v>2200</v>
      </c>
      <c r="E88" s="103">
        <v>2</v>
      </c>
      <c r="F88" s="104">
        <v>10</v>
      </c>
      <c r="G88" s="105"/>
      <c r="H88" s="101">
        <v>10</v>
      </c>
      <c r="I88" s="118">
        <f t="shared" si="9"/>
        <v>22000</v>
      </c>
      <c r="J88" s="119">
        <f t="shared" si="10"/>
        <v>22000</v>
      </c>
      <c r="K88" s="118"/>
      <c r="P88" s="97"/>
      <c r="Q88" s="97"/>
    </row>
    <row r="89" ht="15" spans="1:17">
      <c r="A89" s="67">
        <v>1509409</v>
      </c>
      <c r="B89" s="76">
        <v>96333</v>
      </c>
      <c r="C89" s="104" t="s">
        <v>232</v>
      </c>
      <c r="D89" s="102">
        <v>4400</v>
      </c>
      <c r="E89" s="103">
        <v>1</v>
      </c>
      <c r="F89" s="104">
        <v>2</v>
      </c>
      <c r="G89" s="105"/>
      <c r="H89" s="101">
        <v>2</v>
      </c>
      <c r="I89" s="118">
        <f t="shared" si="9"/>
        <v>8800</v>
      </c>
      <c r="J89" s="119">
        <f t="shared" si="10"/>
        <v>8800</v>
      </c>
      <c r="K89" s="118"/>
      <c r="P89" s="97"/>
      <c r="Q89" s="97"/>
    </row>
    <row r="90" ht="15" spans="1:17">
      <c r="A90" s="67">
        <v>1510151</v>
      </c>
      <c r="B90" s="76">
        <v>96647</v>
      </c>
      <c r="C90" s="104" t="s">
        <v>234</v>
      </c>
      <c r="D90" s="102">
        <v>2600</v>
      </c>
      <c r="E90" s="103">
        <v>1</v>
      </c>
      <c r="F90" s="104">
        <v>2</v>
      </c>
      <c r="G90" s="105"/>
      <c r="H90" s="101">
        <v>2</v>
      </c>
      <c r="I90" s="118">
        <f t="shared" si="9"/>
        <v>5200</v>
      </c>
      <c r="J90" s="119">
        <f t="shared" si="10"/>
        <v>5200</v>
      </c>
      <c r="K90" s="118"/>
      <c r="P90" s="97"/>
      <c r="Q90" s="97"/>
    </row>
    <row r="91" ht="15" spans="1:17">
      <c r="A91" s="67">
        <v>1525510</v>
      </c>
      <c r="B91" s="76">
        <v>103805</v>
      </c>
      <c r="C91" s="104" t="s">
        <v>235</v>
      </c>
      <c r="D91" s="102">
        <v>2500</v>
      </c>
      <c r="E91" s="103">
        <v>1</v>
      </c>
      <c r="F91" s="104">
        <v>2</v>
      </c>
      <c r="G91" s="105"/>
      <c r="H91" s="101">
        <v>2</v>
      </c>
      <c r="I91" s="118">
        <f t="shared" si="9"/>
        <v>5000</v>
      </c>
      <c r="J91" s="119">
        <f t="shared" si="10"/>
        <v>5000</v>
      </c>
      <c r="K91" s="118"/>
      <c r="P91" s="97"/>
      <c r="Q91" s="97"/>
    </row>
    <row r="92" ht="15" spans="1:17">
      <c r="A92" s="64">
        <v>1522916</v>
      </c>
      <c r="B92" s="65">
        <v>102243</v>
      </c>
      <c r="C92" s="104" t="s">
        <v>236</v>
      </c>
      <c r="D92" s="102">
        <v>2500</v>
      </c>
      <c r="E92" s="103">
        <v>1</v>
      </c>
      <c r="F92" s="104">
        <v>5</v>
      </c>
      <c r="G92" s="105"/>
      <c r="H92" s="101">
        <v>5</v>
      </c>
      <c r="I92" s="118">
        <f t="shared" si="9"/>
        <v>12500</v>
      </c>
      <c r="J92" s="119">
        <f t="shared" si="10"/>
        <v>12500</v>
      </c>
      <c r="K92" s="118"/>
      <c r="P92" s="97"/>
      <c r="Q92" s="97"/>
    </row>
    <row r="93" ht="15" spans="1:17">
      <c r="A93" s="64">
        <v>1481002</v>
      </c>
      <c r="B93" s="65">
        <v>84145</v>
      </c>
      <c r="C93" s="104" t="s">
        <v>236</v>
      </c>
      <c r="D93" s="102">
        <v>3000</v>
      </c>
      <c r="E93" s="103">
        <v>2</v>
      </c>
      <c r="F93" s="104">
        <v>10</v>
      </c>
      <c r="G93" s="105"/>
      <c r="H93" s="101">
        <v>10</v>
      </c>
      <c r="I93" s="118">
        <f t="shared" si="9"/>
        <v>30000</v>
      </c>
      <c r="J93" s="119">
        <f t="shared" si="10"/>
        <v>30000</v>
      </c>
      <c r="K93" s="118"/>
      <c r="P93" s="97"/>
      <c r="Q93" s="97"/>
    </row>
    <row r="94" ht="15" spans="1:17">
      <c r="A94" s="68">
        <v>1518908</v>
      </c>
      <c r="B94" s="69">
        <v>100048</v>
      </c>
      <c r="C94" s="104" t="s">
        <v>237</v>
      </c>
      <c r="D94" s="102">
        <v>2200</v>
      </c>
      <c r="E94" s="103">
        <v>1</v>
      </c>
      <c r="F94" s="104">
        <v>2</v>
      </c>
      <c r="G94" s="105"/>
      <c r="H94" s="101">
        <v>2</v>
      </c>
      <c r="I94" s="118">
        <f t="shared" si="9"/>
        <v>4400</v>
      </c>
      <c r="J94" s="119">
        <f t="shared" si="10"/>
        <v>4400</v>
      </c>
      <c r="K94" s="118"/>
      <c r="P94" s="97"/>
      <c r="Q94" s="97"/>
    </row>
    <row r="95" ht="15" spans="1:17">
      <c r="A95" s="68">
        <v>1507153</v>
      </c>
      <c r="B95" s="69">
        <v>95081</v>
      </c>
      <c r="C95" s="104" t="s">
        <v>237</v>
      </c>
      <c r="D95" s="102">
        <v>4400</v>
      </c>
      <c r="E95" s="103">
        <v>1</v>
      </c>
      <c r="F95" s="104">
        <v>2</v>
      </c>
      <c r="G95" s="105"/>
      <c r="H95" s="101">
        <v>2</v>
      </c>
      <c r="I95" s="118">
        <f t="shared" si="9"/>
        <v>8800</v>
      </c>
      <c r="J95" s="119">
        <f t="shared" si="10"/>
        <v>8800</v>
      </c>
      <c r="K95" s="118"/>
      <c r="P95" s="97"/>
      <c r="Q95" s="97"/>
    </row>
    <row r="96" ht="15" spans="1:17">
      <c r="A96" s="68">
        <v>1502845</v>
      </c>
      <c r="B96" s="69">
        <v>93132</v>
      </c>
      <c r="C96" s="106" t="s">
        <v>238</v>
      </c>
      <c r="D96" s="102">
        <v>2800</v>
      </c>
      <c r="E96" s="103">
        <v>1</v>
      </c>
      <c r="F96" s="104">
        <v>5</v>
      </c>
      <c r="G96" s="105"/>
      <c r="H96" s="101">
        <v>5</v>
      </c>
      <c r="I96" s="118">
        <f t="shared" si="9"/>
        <v>14000</v>
      </c>
      <c r="J96" s="119">
        <f t="shared" si="10"/>
        <v>14000</v>
      </c>
      <c r="K96" s="118"/>
      <c r="P96" s="97"/>
      <c r="Q96" s="97"/>
    </row>
    <row r="97" ht="15" spans="1:17">
      <c r="A97" s="68">
        <v>1502845</v>
      </c>
      <c r="B97" s="69">
        <v>105827</v>
      </c>
      <c r="C97" s="104" t="s">
        <v>238</v>
      </c>
      <c r="D97" s="102">
        <v>2800</v>
      </c>
      <c r="E97" s="103">
        <v>1</v>
      </c>
      <c r="F97" s="104">
        <v>5</v>
      </c>
      <c r="G97" s="105"/>
      <c r="H97" s="101">
        <v>5</v>
      </c>
      <c r="I97" s="118">
        <f t="shared" si="9"/>
        <v>14000</v>
      </c>
      <c r="J97" s="119">
        <f t="shared" si="10"/>
        <v>14000</v>
      </c>
      <c r="K97" s="118"/>
      <c r="P97" s="97"/>
      <c r="Q97" s="97"/>
    </row>
    <row r="98" ht="15" spans="1:17">
      <c r="A98" s="68">
        <v>1513223</v>
      </c>
      <c r="B98" s="69">
        <v>97967</v>
      </c>
      <c r="C98" s="104" t="s">
        <v>238</v>
      </c>
      <c r="D98" s="102">
        <v>2200</v>
      </c>
      <c r="E98" s="103">
        <v>1</v>
      </c>
      <c r="F98" s="104">
        <v>5</v>
      </c>
      <c r="G98" s="105"/>
      <c r="H98" s="101">
        <v>5</v>
      </c>
      <c r="I98" s="118">
        <f t="shared" si="9"/>
        <v>11000</v>
      </c>
      <c r="J98" s="119">
        <f t="shared" si="10"/>
        <v>11000</v>
      </c>
      <c r="K98" s="118"/>
      <c r="P98" s="97"/>
      <c r="Q98" s="97"/>
    </row>
    <row r="99" ht="15" spans="1:17">
      <c r="A99" s="68">
        <v>1529499</v>
      </c>
      <c r="B99" s="69">
        <v>105746</v>
      </c>
      <c r="C99" s="104" t="s">
        <v>239</v>
      </c>
      <c r="D99" s="102">
        <v>2260</v>
      </c>
      <c r="E99" s="103">
        <v>1</v>
      </c>
      <c r="F99" s="104">
        <v>4</v>
      </c>
      <c r="G99" s="105"/>
      <c r="H99" s="101">
        <v>4</v>
      </c>
      <c r="I99" s="118">
        <f t="shared" si="9"/>
        <v>9040</v>
      </c>
      <c r="J99" s="119">
        <f t="shared" si="10"/>
        <v>9040</v>
      </c>
      <c r="K99" s="118"/>
      <c r="P99" s="97"/>
      <c r="Q99" s="97"/>
    </row>
    <row r="100" ht="15" spans="1:17">
      <c r="A100" s="41">
        <v>1519104</v>
      </c>
      <c r="B100" s="69">
        <v>100150</v>
      </c>
      <c r="C100" s="104" t="s">
        <v>240</v>
      </c>
      <c r="D100" s="102">
        <v>2200</v>
      </c>
      <c r="E100" s="103">
        <v>1</v>
      </c>
      <c r="F100" s="104">
        <v>4</v>
      </c>
      <c r="G100" s="105"/>
      <c r="H100" s="101">
        <v>4</v>
      </c>
      <c r="I100" s="118">
        <f t="shared" si="9"/>
        <v>8800</v>
      </c>
      <c r="J100" s="119">
        <f t="shared" si="10"/>
        <v>8800</v>
      </c>
      <c r="K100" s="118"/>
      <c r="P100" s="97"/>
      <c r="Q100" s="97"/>
    </row>
    <row r="101" ht="15" spans="1:17">
      <c r="A101" s="67">
        <v>1531313</v>
      </c>
      <c r="B101" s="76">
        <v>106680</v>
      </c>
      <c r="C101" s="104" t="s">
        <v>241</v>
      </c>
      <c r="D101" s="102">
        <v>2800</v>
      </c>
      <c r="E101" s="103">
        <v>1</v>
      </c>
      <c r="F101" s="104">
        <v>3</v>
      </c>
      <c r="G101" s="105"/>
      <c r="H101" s="101">
        <v>3</v>
      </c>
      <c r="I101" s="118">
        <f t="shared" si="9"/>
        <v>8400</v>
      </c>
      <c r="J101" s="119">
        <f t="shared" si="10"/>
        <v>8400</v>
      </c>
      <c r="K101" s="118"/>
      <c r="P101" s="97"/>
      <c r="Q101" s="97"/>
    </row>
    <row r="102" ht="15" spans="1:17">
      <c r="A102" s="67">
        <v>1535462</v>
      </c>
      <c r="B102" s="76">
        <v>108713</v>
      </c>
      <c r="C102" s="104" t="s">
        <v>242</v>
      </c>
      <c r="D102" s="102">
        <v>2200</v>
      </c>
      <c r="E102" s="103">
        <v>1</v>
      </c>
      <c r="F102" s="104">
        <v>3</v>
      </c>
      <c r="G102" s="105"/>
      <c r="H102" s="101">
        <v>3</v>
      </c>
      <c r="I102" s="118">
        <f t="shared" si="9"/>
        <v>6600</v>
      </c>
      <c r="J102" s="119">
        <f t="shared" si="10"/>
        <v>6600</v>
      </c>
      <c r="K102" s="118"/>
      <c r="P102" s="97"/>
      <c r="Q102" s="97"/>
    </row>
    <row r="103" ht="15" spans="1:17">
      <c r="A103" s="64">
        <v>1506949</v>
      </c>
      <c r="B103" s="65">
        <v>94829</v>
      </c>
      <c r="C103" s="104" t="s">
        <v>243</v>
      </c>
      <c r="D103" s="102">
        <v>2600</v>
      </c>
      <c r="E103" s="103">
        <v>1</v>
      </c>
      <c r="F103" s="104">
        <v>3</v>
      </c>
      <c r="G103" s="105"/>
      <c r="H103" s="101">
        <v>3</v>
      </c>
      <c r="I103" s="118">
        <f t="shared" si="9"/>
        <v>7800</v>
      </c>
      <c r="J103" s="119">
        <f t="shared" si="10"/>
        <v>7800</v>
      </c>
      <c r="K103" s="118"/>
      <c r="P103" s="97"/>
      <c r="Q103" s="97"/>
    </row>
    <row r="104" ht="15" spans="1:17">
      <c r="A104" s="64">
        <v>1506949</v>
      </c>
      <c r="B104" s="65">
        <v>94829</v>
      </c>
      <c r="C104" s="104" t="s">
        <v>243</v>
      </c>
      <c r="D104" s="102">
        <v>2600</v>
      </c>
      <c r="E104" s="103">
        <v>1</v>
      </c>
      <c r="F104" s="104">
        <v>3</v>
      </c>
      <c r="G104" s="105"/>
      <c r="H104" s="101">
        <v>3</v>
      </c>
      <c r="I104" s="118">
        <f t="shared" si="9"/>
        <v>7800</v>
      </c>
      <c r="J104" s="119">
        <f t="shared" si="10"/>
        <v>7800</v>
      </c>
      <c r="K104" s="118"/>
      <c r="P104" s="97"/>
      <c r="Q104" s="97"/>
    </row>
    <row r="105" ht="15" spans="1:17">
      <c r="A105" s="68">
        <v>1533453</v>
      </c>
      <c r="B105" s="69">
        <v>107471</v>
      </c>
      <c r="C105" s="104" t="s">
        <v>244</v>
      </c>
      <c r="D105" s="102">
        <v>4000</v>
      </c>
      <c r="E105" s="103">
        <v>1</v>
      </c>
      <c r="F105" s="104">
        <v>2</v>
      </c>
      <c r="G105" s="105"/>
      <c r="H105" s="101">
        <v>2</v>
      </c>
      <c r="I105" s="118">
        <f t="shared" si="9"/>
        <v>8000</v>
      </c>
      <c r="J105" s="119">
        <f t="shared" si="10"/>
        <v>8000</v>
      </c>
      <c r="K105" s="118"/>
      <c r="P105" s="97"/>
      <c r="Q105" s="97"/>
    </row>
    <row r="106" ht="15" spans="1:17">
      <c r="A106" s="68">
        <v>1499671</v>
      </c>
      <c r="B106" s="69">
        <v>92172</v>
      </c>
      <c r="C106" s="104" t="s">
        <v>245</v>
      </c>
      <c r="D106" s="102">
        <v>2800</v>
      </c>
      <c r="E106" s="103">
        <v>1</v>
      </c>
      <c r="F106" s="104">
        <v>2</v>
      </c>
      <c r="G106" s="105"/>
      <c r="H106" s="101">
        <v>2</v>
      </c>
      <c r="I106" s="118">
        <f t="shared" si="9"/>
        <v>5600</v>
      </c>
      <c r="J106" s="119">
        <f t="shared" si="10"/>
        <v>5600</v>
      </c>
      <c r="K106" s="118"/>
      <c r="P106" s="97"/>
      <c r="Q106" s="97"/>
    </row>
    <row r="107" ht="15" spans="1:17">
      <c r="A107" s="68">
        <v>1527181</v>
      </c>
      <c r="B107" s="69">
        <v>104607</v>
      </c>
      <c r="C107" s="106" t="s">
        <v>246</v>
      </c>
      <c r="D107" s="102">
        <v>2200</v>
      </c>
      <c r="E107" s="103">
        <v>1</v>
      </c>
      <c r="F107" s="104">
        <v>2</v>
      </c>
      <c r="G107" s="105"/>
      <c r="H107" s="101">
        <v>2</v>
      </c>
      <c r="I107" s="118">
        <f t="shared" si="9"/>
        <v>4400</v>
      </c>
      <c r="J107" s="119">
        <f t="shared" si="10"/>
        <v>4400</v>
      </c>
      <c r="K107" s="118"/>
      <c r="P107" s="97"/>
      <c r="Q107" s="97"/>
    </row>
    <row r="108" ht="15" spans="1:17">
      <c r="A108" s="68">
        <v>1514756</v>
      </c>
      <c r="B108" s="69">
        <v>98515</v>
      </c>
      <c r="C108" s="104" t="s">
        <v>247</v>
      </c>
      <c r="D108" s="102">
        <v>2200</v>
      </c>
      <c r="E108" s="103">
        <v>1</v>
      </c>
      <c r="F108" s="104">
        <v>2</v>
      </c>
      <c r="G108" s="105"/>
      <c r="H108" s="101">
        <v>2</v>
      </c>
      <c r="I108" s="118">
        <f t="shared" si="9"/>
        <v>4400</v>
      </c>
      <c r="J108" s="119">
        <f t="shared" si="10"/>
        <v>4400</v>
      </c>
      <c r="K108" s="118"/>
      <c r="P108" s="97"/>
      <c r="Q108" s="97"/>
    </row>
    <row r="109" ht="15" spans="1:17">
      <c r="A109" s="68">
        <v>1515056</v>
      </c>
      <c r="B109" s="69">
        <v>98554</v>
      </c>
      <c r="C109" s="104" t="s">
        <v>248</v>
      </c>
      <c r="D109" s="102">
        <v>2200</v>
      </c>
      <c r="E109" s="103">
        <v>1</v>
      </c>
      <c r="F109" s="104">
        <v>2</v>
      </c>
      <c r="G109" s="105"/>
      <c r="H109" s="101">
        <v>2</v>
      </c>
      <c r="I109" s="118">
        <f t="shared" si="9"/>
        <v>4400</v>
      </c>
      <c r="J109" s="119">
        <f t="shared" si="10"/>
        <v>4400</v>
      </c>
      <c r="K109" s="118"/>
      <c r="P109" s="97"/>
      <c r="Q109" s="97"/>
    </row>
    <row r="110" ht="15" spans="1:17">
      <c r="A110" s="68">
        <v>1538811</v>
      </c>
      <c r="B110" s="69">
        <v>110458</v>
      </c>
      <c r="C110" s="104" t="s">
        <v>248</v>
      </c>
      <c r="D110" s="102">
        <v>2800</v>
      </c>
      <c r="E110" s="103">
        <v>1</v>
      </c>
      <c r="F110" s="104">
        <v>2</v>
      </c>
      <c r="G110" s="105"/>
      <c r="H110" s="101">
        <v>2</v>
      </c>
      <c r="I110" s="118">
        <f t="shared" si="9"/>
        <v>5600</v>
      </c>
      <c r="J110" s="119">
        <f t="shared" si="10"/>
        <v>5600</v>
      </c>
      <c r="K110" s="118"/>
      <c r="P110" s="97"/>
      <c r="Q110" s="97"/>
    </row>
    <row r="111" ht="15" spans="1:17">
      <c r="A111" s="41">
        <v>1487379</v>
      </c>
      <c r="B111" s="69">
        <v>86419</v>
      </c>
      <c r="C111" s="104" t="s">
        <v>249</v>
      </c>
      <c r="D111" s="102">
        <v>3000</v>
      </c>
      <c r="E111" s="103">
        <v>1</v>
      </c>
      <c r="F111" s="104">
        <v>1</v>
      </c>
      <c r="G111" s="105"/>
      <c r="H111" s="101">
        <v>1</v>
      </c>
      <c r="I111" s="118">
        <f t="shared" si="9"/>
        <v>3000</v>
      </c>
      <c r="J111" s="119">
        <f t="shared" si="10"/>
        <v>3000</v>
      </c>
      <c r="K111" s="118" t="s">
        <v>250</v>
      </c>
      <c r="P111" s="97"/>
      <c r="Q111" s="97"/>
    </row>
    <row r="112" ht="15" spans="1:17">
      <c r="A112" s="107">
        <v>1531257</v>
      </c>
      <c r="B112" s="76">
        <v>106732</v>
      </c>
      <c r="C112" s="104" t="s">
        <v>251</v>
      </c>
      <c r="D112" s="102">
        <v>2800</v>
      </c>
      <c r="E112" s="103">
        <v>1</v>
      </c>
      <c r="F112" s="104">
        <v>4</v>
      </c>
      <c r="G112" s="105"/>
      <c r="H112" s="101">
        <v>4</v>
      </c>
      <c r="I112" s="120">
        <f t="shared" si="9"/>
        <v>11200</v>
      </c>
      <c r="J112" s="119">
        <f t="shared" si="10"/>
        <v>11200</v>
      </c>
      <c r="K112" s="118"/>
      <c r="P112" s="97"/>
      <c r="Q112" s="97"/>
    </row>
    <row r="113" spans="1:17">
      <c r="A113" s="108">
        <v>1492355</v>
      </c>
      <c r="B113" s="108">
        <v>88887</v>
      </c>
      <c r="C113" s="108" t="s">
        <v>252</v>
      </c>
      <c r="D113" s="109">
        <v>3000</v>
      </c>
      <c r="E113" s="110">
        <v>2</v>
      </c>
      <c r="F113" s="108">
        <v>4</v>
      </c>
      <c r="G113" s="108"/>
      <c r="H113" s="101">
        <v>4</v>
      </c>
      <c r="I113" s="120">
        <f t="shared" si="9"/>
        <v>12000</v>
      </c>
      <c r="J113" s="119">
        <f t="shared" si="10"/>
        <v>12000</v>
      </c>
      <c r="K113" s="109" t="s">
        <v>253</v>
      </c>
      <c r="P113" s="97"/>
      <c r="Q113" s="97"/>
    </row>
    <row r="114" ht="15" spans="1:17">
      <c r="A114" s="68">
        <v>1532622</v>
      </c>
      <c r="B114" s="69">
        <v>107138</v>
      </c>
      <c r="C114" s="104" t="s">
        <v>254</v>
      </c>
      <c r="D114" s="102">
        <v>4000</v>
      </c>
      <c r="E114" s="103">
        <v>1</v>
      </c>
      <c r="F114" s="104">
        <v>2</v>
      </c>
      <c r="G114" s="105"/>
      <c r="H114" s="101">
        <v>2</v>
      </c>
      <c r="I114" s="118">
        <f t="shared" si="9"/>
        <v>8000</v>
      </c>
      <c r="J114" s="119">
        <f t="shared" si="10"/>
        <v>8000</v>
      </c>
      <c r="K114" s="118"/>
      <c r="P114" s="97"/>
      <c r="Q114" s="97"/>
    </row>
    <row r="115" ht="15" spans="1:17">
      <c r="A115" s="68"/>
      <c r="B115" s="69"/>
      <c r="C115" s="104"/>
      <c r="D115" s="102"/>
      <c r="E115" s="103"/>
      <c r="F115" s="104"/>
      <c r="G115" s="105"/>
      <c r="H115" s="101"/>
      <c r="I115" s="118">
        <f t="shared" si="9"/>
        <v>0</v>
      </c>
      <c r="J115" s="119">
        <f t="shared" si="10"/>
        <v>0</v>
      </c>
      <c r="K115" s="118"/>
      <c r="P115" s="97"/>
      <c r="Q115" s="97"/>
    </row>
    <row r="116" ht="15" spans="1:17">
      <c r="A116" s="41"/>
      <c r="B116" s="69"/>
      <c r="C116" s="104"/>
      <c r="D116" s="102"/>
      <c r="E116" s="103"/>
      <c r="F116" s="104"/>
      <c r="G116" s="105"/>
      <c r="H116" s="101"/>
      <c r="I116" s="118">
        <f t="shared" si="9"/>
        <v>0</v>
      </c>
      <c r="J116" s="119">
        <f t="shared" si="10"/>
        <v>0</v>
      </c>
      <c r="K116" s="118"/>
      <c r="P116" s="97"/>
      <c r="Q116" s="97"/>
    </row>
    <row r="117" ht="15" spans="1:17">
      <c r="A117" s="107"/>
      <c r="B117" s="76"/>
      <c r="C117" s="104"/>
      <c r="D117" s="102"/>
      <c r="E117" s="103"/>
      <c r="F117" s="104"/>
      <c r="G117" s="105"/>
      <c r="H117" s="101">
        <f>F117*E117</f>
        <v>0</v>
      </c>
      <c r="I117" s="120">
        <f t="shared" si="9"/>
        <v>0</v>
      </c>
      <c r="J117" s="119">
        <f t="shared" si="10"/>
        <v>0</v>
      </c>
      <c r="K117" s="118"/>
      <c r="P117" s="97"/>
      <c r="Q117" s="97"/>
    </row>
    <row r="118" ht="14.25" spans="1:17">
      <c r="A118" s="108"/>
      <c r="B118" s="108"/>
      <c r="C118" s="108"/>
      <c r="D118" s="109"/>
      <c r="E118" s="110"/>
      <c r="F118" s="108"/>
      <c r="G118" s="108"/>
      <c r="H118" s="101">
        <f>F118*E118</f>
        <v>0</v>
      </c>
      <c r="I118" s="120">
        <f t="shared" si="9"/>
        <v>0</v>
      </c>
      <c r="J118" s="118">
        <f t="shared" si="10"/>
        <v>0</v>
      </c>
      <c r="K118" s="109"/>
      <c r="P118" s="97"/>
      <c r="Q118" s="97"/>
    </row>
    <row r="119" ht="14.25" spans="1:17">
      <c r="A119" s="111"/>
      <c r="B119" s="111"/>
      <c r="C119" s="111"/>
      <c r="D119" s="112"/>
      <c r="E119" s="113"/>
      <c r="F119" s="111"/>
      <c r="G119" s="114">
        <f>SUM(G118:G118)</f>
        <v>0</v>
      </c>
      <c r="H119" s="114">
        <f t="shared" ref="H119:K119" si="11">SUM(H71:H118)</f>
        <v>141</v>
      </c>
      <c r="I119" s="121">
        <f t="shared" si="11"/>
        <v>372540</v>
      </c>
      <c r="J119" s="121">
        <f t="shared" si="11"/>
        <v>372540</v>
      </c>
      <c r="K119" s="121">
        <f t="shared" si="11"/>
        <v>0</v>
      </c>
      <c r="L119" s="132" t="s">
        <v>255</v>
      </c>
      <c r="P119" s="97"/>
      <c r="Q119" s="97"/>
    </row>
    <row r="120" spans="9:17">
      <c r="I120" s="130" t="s">
        <v>219</v>
      </c>
      <c r="J120" s="130">
        <v>-378000</v>
      </c>
      <c r="P120" s="97"/>
      <c r="Q120" s="97"/>
    </row>
    <row r="121" spans="9:17">
      <c r="I121" s="130" t="s">
        <v>220</v>
      </c>
      <c r="J121" s="130">
        <f>J119+J120</f>
        <v>-5460</v>
      </c>
      <c r="Q121" s="97"/>
    </row>
    <row r="122" spans="17:17">
      <c r="Q122" s="97"/>
    </row>
    <row r="123" spans="17:17">
      <c r="Q123" s="97"/>
    </row>
    <row r="124" spans="10:17">
      <c r="J124" t="s">
        <v>256</v>
      </c>
      <c r="K124" s="97">
        <v>3734</v>
      </c>
      <c r="Q124" s="97"/>
    </row>
    <row r="125" spans="10:17">
      <c r="J125" t="s">
        <v>257</v>
      </c>
      <c r="K125" s="97">
        <v>151900</v>
      </c>
      <c r="Q125" s="97"/>
    </row>
    <row r="126" spans="10:17">
      <c r="J126" t="s">
        <v>258</v>
      </c>
      <c r="K126" s="97">
        <v>42600</v>
      </c>
      <c r="P126" s="97"/>
      <c r="Q126" s="97"/>
    </row>
    <row r="127" ht="14.25" spans="10:17">
      <c r="J127" s="133" t="s">
        <v>259</v>
      </c>
      <c r="K127" s="134">
        <v>-5460</v>
      </c>
      <c r="P127" s="97"/>
      <c r="Q127" s="97"/>
    </row>
    <row r="128" ht="14.25" spans="10:17">
      <c r="J128" t="s">
        <v>260</v>
      </c>
      <c r="K128" s="97">
        <f>SUM(K124:K127)</f>
        <v>192774</v>
      </c>
      <c r="P128" s="97"/>
      <c r="Q128" s="97"/>
    </row>
    <row r="129" spans="16:17">
      <c r="P129" s="97"/>
      <c r="Q129" s="97"/>
    </row>
    <row r="130" spans="16:17">
      <c r="P130" s="97"/>
      <c r="Q130" s="97"/>
    </row>
    <row r="131" spans="16:17">
      <c r="P131" s="97"/>
      <c r="Q131" s="97"/>
    </row>
    <row r="132" spans="16:17">
      <c r="P132" s="97"/>
      <c r="Q132" s="97"/>
    </row>
    <row r="133" spans="16:17">
      <c r="P133" s="97"/>
      <c r="Q133" s="97"/>
    </row>
    <row r="134" spans="16:17">
      <c r="P134" s="97"/>
      <c r="Q134" s="97"/>
    </row>
    <row r="135" spans="16:17">
      <c r="P135" s="97"/>
      <c r="Q135" s="97"/>
    </row>
    <row r="136" spans="16:17">
      <c r="P136" s="97"/>
      <c r="Q136" s="97"/>
    </row>
    <row r="137" spans="16:17">
      <c r="P137" s="97"/>
      <c r="Q137" s="97"/>
    </row>
    <row r="138" spans="16:17">
      <c r="P138" s="97"/>
      <c r="Q138" s="97"/>
    </row>
    <row r="139" spans="16:17">
      <c r="P139" s="97"/>
      <c r="Q139" s="97"/>
    </row>
    <row r="140" spans="16:17">
      <c r="P140" s="97"/>
      <c r="Q140" s="97"/>
    </row>
    <row r="141" spans="16:17">
      <c r="P141" s="97"/>
      <c r="Q141" s="97"/>
    </row>
    <row r="142" spans="16:17">
      <c r="P142" s="97"/>
      <c r="Q142" s="97"/>
    </row>
    <row r="143" spans="16:17">
      <c r="P143" s="97"/>
      <c r="Q143" s="97"/>
    </row>
    <row r="144" spans="16:17">
      <c r="P144" s="97"/>
      <c r="Q144" s="97"/>
    </row>
    <row r="145" spans="16:17">
      <c r="P145" s="97"/>
      <c r="Q145" s="97"/>
    </row>
    <row r="146" spans="16:17">
      <c r="P146" s="97"/>
      <c r="Q146" s="97"/>
    </row>
    <row r="147" spans="16:17">
      <c r="P147" s="97"/>
      <c r="Q147" s="97"/>
    </row>
    <row r="148" spans="16:17">
      <c r="P148" s="97"/>
      <c r="Q148" s="97"/>
    </row>
    <row r="149" spans="16:17">
      <c r="P149" s="97"/>
      <c r="Q149" s="97"/>
    </row>
    <row r="150" spans="16:17">
      <c r="P150" s="97"/>
      <c r="Q150" s="97"/>
    </row>
    <row r="151" spans="16:17">
      <c r="P151" s="97"/>
      <c r="Q151" s="97"/>
    </row>
    <row r="152" spans="16:17">
      <c r="P152" s="97"/>
      <c r="Q152" s="97"/>
    </row>
    <row r="153" spans="16:17">
      <c r="P153" s="97"/>
      <c r="Q153" s="97"/>
    </row>
    <row r="154" spans="16:17">
      <c r="P154" s="97"/>
      <c r="Q154" s="97"/>
    </row>
    <row r="155" spans="16:17">
      <c r="P155" s="97"/>
      <c r="Q155" s="97"/>
    </row>
    <row r="156" spans="16:17">
      <c r="P156" s="97"/>
      <c r="Q156" s="97"/>
    </row>
    <row r="157" spans="16:17">
      <c r="P157" s="97"/>
      <c r="Q157" s="97"/>
    </row>
  </sheetData>
  <mergeCells count="2">
    <mergeCell ref="J26:J27"/>
    <mergeCell ref="J29:J30"/>
  </mergeCells>
  <conditionalFormatting sqref="A24 A26:A28 A31:A42 A44:A48 A50:A6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5"/>
  <sheetViews>
    <sheetView topLeftCell="B46" workbookViewId="0">
      <selection activeCell="K136" sqref="K136"/>
    </sheetView>
  </sheetViews>
  <sheetFormatPr defaultColWidth="9" defaultRowHeight="13.5"/>
  <cols>
    <col min="1" max="1" width="8.28333333333333" style="24" hidden="1" customWidth="1"/>
    <col min="2" max="2" width="12.1416666666667" style="24" customWidth="1"/>
    <col min="3" max="3" width="14.1416666666667" style="24" customWidth="1"/>
    <col min="4" max="4" width="19.1416666666667" style="25" customWidth="1"/>
    <col min="5" max="5" width="11.7083333333333" style="24" customWidth="1"/>
    <col min="6" max="6" width="7.56666666666667" style="26" customWidth="1"/>
    <col min="7" max="7" width="8.70833333333333" style="25" customWidth="1"/>
    <col min="8" max="8" width="8.56666666666667" style="27" hidden="1" customWidth="1"/>
    <col min="9" max="9" width="8.56666666666667" style="27" customWidth="1"/>
    <col min="10" max="10" width="16.1416666666667" style="28" customWidth="1"/>
    <col min="11" max="11" width="16.425" style="28" customWidth="1"/>
    <col min="12" max="12" width="31.375" style="28" customWidth="1"/>
    <col min="13" max="16" width="9" style="24"/>
    <col min="17" max="18" width="8" style="93"/>
    <col min="19" max="16384" width="9" style="24"/>
  </cols>
  <sheetData>
    <row r="1" s="24" customFormat="1" ht="27" spans="1:18">
      <c r="A1" s="39" t="s">
        <v>261</v>
      </c>
      <c r="B1" s="1" t="s">
        <v>160</v>
      </c>
      <c r="C1" s="1" t="s">
        <v>161</v>
      </c>
      <c r="D1" s="1" t="s">
        <v>162</v>
      </c>
      <c r="E1" s="1" t="s">
        <v>163</v>
      </c>
      <c r="F1" s="2" t="s">
        <v>164</v>
      </c>
      <c r="G1" s="1" t="s">
        <v>165</v>
      </c>
      <c r="H1" s="3" t="s">
        <v>166</v>
      </c>
      <c r="I1" s="3" t="s">
        <v>167</v>
      </c>
      <c r="J1" s="29" t="s">
        <v>168</v>
      </c>
      <c r="K1" s="1" t="s">
        <v>262</v>
      </c>
      <c r="L1" s="1"/>
      <c r="Q1" s="96"/>
      <c r="R1" s="96"/>
    </row>
    <row r="2" s="37" customFormat="1" ht="15" spans="1:18">
      <c r="A2" s="40"/>
      <c r="B2" s="41">
        <v>1461616</v>
      </c>
      <c r="C2" s="42">
        <v>81303</v>
      </c>
      <c r="D2" s="43" t="s">
        <v>263</v>
      </c>
      <c r="E2" s="44">
        <v>5200</v>
      </c>
      <c r="F2" s="45">
        <v>1</v>
      </c>
      <c r="G2" s="43">
        <v>1</v>
      </c>
      <c r="H2" s="43"/>
      <c r="I2" s="43">
        <v>1</v>
      </c>
      <c r="J2" s="73">
        <v>4680</v>
      </c>
      <c r="K2" s="73">
        <f t="shared" ref="K2:K50" si="0">J2</f>
        <v>4680</v>
      </c>
      <c r="L2" s="73" t="s">
        <v>264</v>
      </c>
      <c r="Q2" s="97"/>
      <c r="R2" s="97"/>
    </row>
    <row r="3" s="37" customFormat="1" ht="15" spans="1:18">
      <c r="A3" s="40"/>
      <c r="B3" s="46">
        <v>1536773</v>
      </c>
      <c r="C3" s="47">
        <v>111516</v>
      </c>
      <c r="D3" s="43" t="s">
        <v>265</v>
      </c>
      <c r="E3" s="44">
        <v>2200</v>
      </c>
      <c r="F3" s="45">
        <v>1</v>
      </c>
      <c r="G3" s="43">
        <v>2</v>
      </c>
      <c r="H3" s="48"/>
      <c r="I3" s="43">
        <v>2</v>
      </c>
      <c r="J3" s="73">
        <f t="shared" ref="J2:J50" si="1">I3*E3</f>
        <v>4400</v>
      </c>
      <c r="K3" s="73">
        <f t="shared" si="0"/>
        <v>4400</v>
      </c>
      <c r="L3" s="73"/>
      <c r="Q3" s="97"/>
      <c r="R3" s="97"/>
    </row>
    <row r="4" s="37" customFormat="1" ht="15" spans="1:18">
      <c r="A4" s="49"/>
      <c r="B4" s="46">
        <v>1536773</v>
      </c>
      <c r="C4" s="47">
        <v>109527</v>
      </c>
      <c r="D4" s="43" t="s">
        <v>265</v>
      </c>
      <c r="E4" s="44">
        <v>2200</v>
      </c>
      <c r="F4" s="45">
        <v>1</v>
      </c>
      <c r="G4" s="43">
        <v>2</v>
      </c>
      <c r="H4" s="48"/>
      <c r="I4" s="43">
        <v>2</v>
      </c>
      <c r="J4" s="73">
        <f t="shared" si="1"/>
        <v>4400</v>
      </c>
      <c r="K4" s="73">
        <f t="shared" si="0"/>
        <v>4400</v>
      </c>
      <c r="L4" s="73"/>
      <c r="Q4" s="97"/>
      <c r="R4" s="97"/>
    </row>
    <row r="5" s="37" customFormat="1" ht="15" spans="1:18">
      <c r="A5" s="49"/>
      <c r="B5" s="46">
        <v>1521882</v>
      </c>
      <c r="C5" s="47">
        <v>101681</v>
      </c>
      <c r="D5" s="50" t="s">
        <v>266</v>
      </c>
      <c r="E5" s="44">
        <v>2500</v>
      </c>
      <c r="F5" s="45">
        <v>1</v>
      </c>
      <c r="G5" s="43">
        <v>3</v>
      </c>
      <c r="H5" s="48"/>
      <c r="I5" s="43">
        <v>3</v>
      </c>
      <c r="J5" s="73">
        <f t="shared" si="1"/>
        <v>7500</v>
      </c>
      <c r="K5" s="73">
        <f t="shared" si="0"/>
        <v>7500</v>
      </c>
      <c r="L5" s="73"/>
      <c r="Q5" s="97"/>
      <c r="R5" s="97"/>
    </row>
    <row r="6" s="37" customFormat="1" ht="15" spans="1:18">
      <c r="A6" s="49"/>
      <c r="B6" s="46">
        <v>1541774</v>
      </c>
      <c r="C6" s="47">
        <v>111451</v>
      </c>
      <c r="D6" s="43" t="s">
        <v>267</v>
      </c>
      <c r="E6" s="44">
        <v>2200</v>
      </c>
      <c r="F6" s="45">
        <v>1</v>
      </c>
      <c r="G6" s="43">
        <v>2</v>
      </c>
      <c r="H6" s="48"/>
      <c r="I6" s="43">
        <v>2</v>
      </c>
      <c r="J6" s="73">
        <f t="shared" si="1"/>
        <v>4400</v>
      </c>
      <c r="K6" s="73">
        <f t="shared" si="0"/>
        <v>4400</v>
      </c>
      <c r="L6" s="73"/>
      <c r="Q6" s="97"/>
      <c r="R6" s="97"/>
    </row>
    <row r="7" s="37" customFormat="1" ht="15" spans="1:18">
      <c r="A7" s="40"/>
      <c r="B7" s="94">
        <v>1536476</v>
      </c>
      <c r="C7" s="52">
        <v>109487</v>
      </c>
      <c r="D7" s="43" t="s">
        <v>268</v>
      </c>
      <c r="E7" s="44">
        <v>2200</v>
      </c>
      <c r="F7" s="45">
        <v>1</v>
      </c>
      <c r="G7" s="43">
        <v>4</v>
      </c>
      <c r="H7" s="48"/>
      <c r="I7" s="43">
        <v>4</v>
      </c>
      <c r="J7" s="73">
        <f t="shared" si="1"/>
        <v>8800</v>
      </c>
      <c r="K7" s="73">
        <f t="shared" si="0"/>
        <v>8800</v>
      </c>
      <c r="L7" s="73"/>
      <c r="Q7" s="97"/>
      <c r="R7" s="97"/>
    </row>
    <row r="8" s="37" customFormat="1" ht="15" spans="1:18">
      <c r="A8" s="40"/>
      <c r="B8" s="51">
        <v>1534257</v>
      </c>
      <c r="C8" s="52">
        <v>108228</v>
      </c>
      <c r="D8" s="43" t="s">
        <v>269</v>
      </c>
      <c r="E8" s="44">
        <v>2500</v>
      </c>
      <c r="F8" s="45">
        <v>1</v>
      </c>
      <c r="G8" s="43">
        <v>3</v>
      </c>
      <c r="H8" s="48"/>
      <c r="I8" s="43">
        <v>3</v>
      </c>
      <c r="J8" s="73">
        <f t="shared" si="1"/>
        <v>7500</v>
      </c>
      <c r="K8" s="73">
        <f t="shared" si="0"/>
        <v>7500</v>
      </c>
      <c r="L8" s="73"/>
      <c r="Q8" s="97"/>
      <c r="R8" s="97"/>
    </row>
    <row r="9" s="37" customFormat="1" ht="15.75" customHeight="1" spans="1:18">
      <c r="A9" s="40"/>
      <c r="B9" s="51">
        <v>1534263</v>
      </c>
      <c r="C9" s="52">
        <v>108229</v>
      </c>
      <c r="D9" s="43" t="s">
        <v>269</v>
      </c>
      <c r="E9" s="44">
        <v>2500</v>
      </c>
      <c r="F9" s="45">
        <v>1</v>
      </c>
      <c r="G9" s="43">
        <v>3</v>
      </c>
      <c r="H9" s="48"/>
      <c r="I9" s="43">
        <v>3</v>
      </c>
      <c r="J9" s="73">
        <f t="shared" si="1"/>
        <v>7500</v>
      </c>
      <c r="K9" s="73">
        <f t="shared" si="0"/>
        <v>7500</v>
      </c>
      <c r="L9" s="73"/>
      <c r="Q9" s="97"/>
      <c r="R9" s="97"/>
    </row>
    <row r="10" s="37" customFormat="1" ht="15" spans="1:18">
      <c r="A10" s="40"/>
      <c r="B10" s="46">
        <v>1528257</v>
      </c>
      <c r="C10" s="47">
        <v>105051</v>
      </c>
      <c r="D10" s="43" t="s">
        <v>270</v>
      </c>
      <c r="E10" s="44">
        <v>2500</v>
      </c>
      <c r="F10" s="45">
        <v>1</v>
      </c>
      <c r="G10" s="43">
        <v>4</v>
      </c>
      <c r="H10" s="48"/>
      <c r="I10" s="43">
        <v>4</v>
      </c>
      <c r="J10" s="73">
        <f t="shared" si="1"/>
        <v>10000</v>
      </c>
      <c r="K10" s="73">
        <f t="shared" si="0"/>
        <v>10000</v>
      </c>
      <c r="L10" s="73"/>
      <c r="Q10" s="97"/>
      <c r="R10" s="97"/>
    </row>
    <row r="11" s="37" customFormat="1" ht="15" spans="1:18">
      <c r="A11" s="40"/>
      <c r="B11" s="47">
        <v>1526238</v>
      </c>
      <c r="C11" s="47">
        <v>104228</v>
      </c>
      <c r="D11" s="43" t="s">
        <v>270</v>
      </c>
      <c r="E11" s="44">
        <v>2500</v>
      </c>
      <c r="F11" s="45">
        <v>1</v>
      </c>
      <c r="G11" s="43">
        <v>2</v>
      </c>
      <c r="H11" s="48"/>
      <c r="I11" s="43">
        <v>2</v>
      </c>
      <c r="J11" s="73">
        <f t="shared" si="1"/>
        <v>5000</v>
      </c>
      <c r="K11" s="73">
        <f t="shared" si="0"/>
        <v>5000</v>
      </c>
      <c r="L11" s="73"/>
      <c r="Q11" s="97"/>
      <c r="R11" s="97"/>
    </row>
    <row r="12" s="37" customFormat="1" ht="15" spans="1:18">
      <c r="A12" s="40"/>
      <c r="B12" s="53">
        <v>1537798</v>
      </c>
      <c r="C12" s="42">
        <v>110046</v>
      </c>
      <c r="D12" s="43" t="s">
        <v>271</v>
      </c>
      <c r="E12" s="44">
        <v>2200</v>
      </c>
      <c r="F12" s="45">
        <v>1</v>
      </c>
      <c r="G12" s="43">
        <v>6</v>
      </c>
      <c r="H12" s="48"/>
      <c r="I12" s="43">
        <v>6</v>
      </c>
      <c r="J12" s="73">
        <f t="shared" si="1"/>
        <v>13200</v>
      </c>
      <c r="K12" s="73">
        <f t="shared" si="0"/>
        <v>13200</v>
      </c>
      <c r="L12" s="73" t="s">
        <v>253</v>
      </c>
      <c r="Q12" s="97"/>
      <c r="R12" s="97"/>
    </row>
    <row r="13" s="37" customFormat="1" ht="15" spans="1:18">
      <c r="A13" s="40"/>
      <c r="B13" s="53">
        <v>1535201</v>
      </c>
      <c r="C13" s="42">
        <v>108591</v>
      </c>
      <c r="D13" s="43" t="s">
        <v>272</v>
      </c>
      <c r="E13" s="44">
        <v>2200</v>
      </c>
      <c r="F13" s="45">
        <v>1</v>
      </c>
      <c r="G13" s="43">
        <v>5</v>
      </c>
      <c r="H13" s="48"/>
      <c r="I13" s="43">
        <v>5</v>
      </c>
      <c r="J13" s="73">
        <f t="shared" si="1"/>
        <v>11000</v>
      </c>
      <c r="K13" s="73">
        <f t="shared" si="0"/>
        <v>11000</v>
      </c>
      <c r="L13" s="73"/>
      <c r="Q13" s="97"/>
      <c r="R13" s="97"/>
    </row>
    <row r="14" s="37" customFormat="1" ht="15" spans="1:18">
      <c r="A14" s="40"/>
      <c r="B14" s="53">
        <v>1534671</v>
      </c>
      <c r="C14" s="42">
        <v>108344</v>
      </c>
      <c r="D14" s="43" t="s">
        <v>272</v>
      </c>
      <c r="E14" s="44">
        <v>2800</v>
      </c>
      <c r="F14" s="45">
        <v>1</v>
      </c>
      <c r="G14" s="43">
        <v>5</v>
      </c>
      <c r="H14" s="48"/>
      <c r="I14" s="43">
        <v>5</v>
      </c>
      <c r="J14" s="73">
        <f t="shared" si="1"/>
        <v>14000</v>
      </c>
      <c r="K14" s="73">
        <f t="shared" si="0"/>
        <v>14000</v>
      </c>
      <c r="L14" s="73"/>
      <c r="Q14" s="97"/>
      <c r="R14" s="97"/>
    </row>
    <row r="15" s="37" customFormat="1" ht="15" spans="1:18">
      <c r="A15" s="40"/>
      <c r="B15" s="53">
        <v>1522662</v>
      </c>
      <c r="C15" s="42">
        <v>102134</v>
      </c>
      <c r="D15" s="43" t="s">
        <v>273</v>
      </c>
      <c r="E15" s="44">
        <v>4000</v>
      </c>
      <c r="F15" s="45">
        <v>1</v>
      </c>
      <c r="G15" s="43">
        <v>2</v>
      </c>
      <c r="H15" s="48"/>
      <c r="I15" s="43">
        <v>2</v>
      </c>
      <c r="J15" s="73">
        <f t="shared" si="1"/>
        <v>8000</v>
      </c>
      <c r="K15" s="73">
        <f t="shared" si="0"/>
        <v>8000</v>
      </c>
      <c r="L15" s="73"/>
      <c r="Q15" s="97"/>
      <c r="R15" s="97"/>
    </row>
    <row r="16" s="37" customFormat="1" ht="15" spans="1:18">
      <c r="A16" s="40"/>
      <c r="B16" s="46">
        <v>1538569</v>
      </c>
      <c r="C16" s="47">
        <v>110385</v>
      </c>
      <c r="D16" s="43" t="s">
        <v>273</v>
      </c>
      <c r="E16" s="44">
        <v>2800</v>
      </c>
      <c r="F16" s="45">
        <v>1</v>
      </c>
      <c r="G16" s="43">
        <v>2</v>
      </c>
      <c r="H16" s="48"/>
      <c r="I16" s="43">
        <v>2</v>
      </c>
      <c r="J16" s="73">
        <f t="shared" si="1"/>
        <v>5600</v>
      </c>
      <c r="K16" s="73">
        <f t="shared" si="0"/>
        <v>5600</v>
      </c>
      <c r="L16" s="73"/>
      <c r="Q16" s="97"/>
      <c r="R16" s="97"/>
    </row>
    <row r="17" s="37" customFormat="1" ht="15" spans="1:18">
      <c r="A17" s="49"/>
      <c r="B17" s="46">
        <v>1538176</v>
      </c>
      <c r="C17" s="47">
        <v>110409</v>
      </c>
      <c r="D17" s="43" t="s">
        <v>274</v>
      </c>
      <c r="E17" s="44">
        <v>2500</v>
      </c>
      <c r="F17" s="45">
        <v>1</v>
      </c>
      <c r="G17" s="43">
        <v>2</v>
      </c>
      <c r="H17" s="48"/>
      <c r="I17" s="43">
        <v>2</v>
      </c>
      <c r="J17" s="73">
        <f t="shared" si="1"/>
        <v>5000</v>
      </c>
      <c r="K17" s="73">
        <f t="shared" si="0"/>
        <v>5000</v>
      </c>
      <c r="L17" s="73"/>
      <c r="Q17" s="97"/>
      <c r="R17" s="97"/>
    </row>
    <row r="18" s="37" customFormat="1" ht="15" spans="1:18">
      <c r="A18" s="49"/>
      <c r="B18" s="46">
        <v>1538334</v>
      </c>
      <c r="C18" s="47">
        <v>110307</v>
      </c>
      <c r="D18" s="43" t="s">
        <v>274</v>
      </c>
      <c r="E18" s="44">
        <v>2800</v>
      </c>
      <c r="F18" s="45">
        <v>1</v>
      </c>
      <c r="G18" s="43">
        <v>2</v>
      </c>
      <c r="H18" s="48"/>
      <c r="I18" s="43">
        <v>2</v>
      </c>
      <c r="J18" s="73">
        <f t="shared" si="1"/>
        <v>5600</v>
      </c>
      <c r="K18" s="73">
        <f t="shared" si="0"/>
        <v>5600</v>
      </c>
      <c r="L18" s="73"/>
      <c r="Q18" s="97"/>
      <c r="R18" s="97"/>
    </row>
    <row r="19" s="37" customFormat="1" ht="15" spans="1:18">
      <c r="A19" s="49"/>
      <c r="B19" s="46">
        <v>1538310</v>
      </c>
      <c r="C19" s="47">
        <v>110308</v>
      </c>
      <c r="D19" s="43" t="s">
        <v>274</v>
      </c>
      <c r="E19" s="44">
        <v>2800</v>
      </c>
      <c r="F19" s="45">
        <v>1</v>
      </c>
      <c r="G19" s="43">
        <v>2</v>
      </c>
      <c r="H19" s="48"/>
      <c r="I19" s="43">
        <v>2</v>
      </c>
      <c r="J19" s="73">
        <f t="shared" si="1"/>
        <v>5600</v>
      </c>
      <c r="K19" s="73">
        <f t="shared" si="0"/>
        <v>5600</v>
      </c>
      <c r="L19" s="73"/>
      <c r="Q19" s="97"/>
      <c r="R19" s="97"/>
    </row>
    <row r="20" s="37" customFormat="1" ht="15" spans="1:18">
      <c r="A20" s="40"/>
      <c r="B20" s="51">
        <v>1534650</v>
      </c>
      <c r="C20" s="52">
        <v>108333</v>
      </c>
      <c r="D20" s="43" t="s">
        <v>275</v>
      </c>
      <c r="E20" s="44">
        <v>2200</v>
      </c>
      <c r="F20" s="45">
        <v>1</v>
      </c>
      <c r="G20" s="43">
        <v>4</v>
      </c>
      <c r="H20" s="48"/>
      <c r="I20" s="43">
        <v>4</v>
      </c>
      <c r="J20" s="73">
        <f t="shared" si="1"/>
        <v>8800</v>
      </c>
      <c r="K20" s="73">
        <f t="shared" si="0"/>
        <v>8800</v>
      </c>
      <c r="L20" s="73"/>
      <c r="Q20" s="97"/>
      <c r="R20" s="97"/>
    </row>
    <row r="21" s="37" customFormat="1" ht="15" spans="1:18">
      <c r="A21" s="40"/>
      <c r="B21" s="51">
        <v>1538321</v>
      </c>
      <c r="C21" s="52">
        <v>110309</v>
      </c>
      <c r="D21" s="43" t="s">
        <v>274</v>
      </c>
      <c r="E21" s="44">
        <v>2800</v>
      </c>
      <c r="F21" s="45">
        <v>1</v>
      </c>
      <c r="G21" s="43">
        <v>2</v>
      </c>
      <c r="H21" s="48"/>
      <c r="I21" s="43">
        <v>2</v>
      </c>
      <c r="J21" s="73">
        <f t="shared" si="1"/>
        <v>5600</v>
      </c>
      <c r="K21" s="73">
        <f t="shared" si="0"/>
        <v>5600</v>
      </c>
      <c r="L21" s="73"/>
      <c r="Q21" s="97"/>
      <c r="R21" s="97"/>
    </row>
    <row r="22" s="37" customFormat="1" ht="15.75" customHeight="1" spans="1:18">
      <c r="A22" s="40"/>
      <c r="B22" s="51">
        <v>1538354</v>
      </c>
      <c r="C22" s="52">
        <v>110306</v>
      </c>
      <c r="D22" s="43" t="s">
        <v>274</v>
      </c>
      <c r="E22" s="44">
        <v>2800</v>
      </c>
      <c r="F22" s="45">
        <v>1</v>
      </c>
      <c r="G22" s="43">
        <v>2</v>
      </c>
      <c r="H22" s="48"/>
      <c r="I22" s="43">
        <v>2</v>
      </c>
      <c r="J22" s="73">
        <f t="shared" si="1"/>
        <v>5600</v>
      </c>
      <c r="K22" s="73">
        <f t="shared" si="0"/>
        <v>5600</v>
      </c>
      <c r="L22" s="73"/>
      <c r="Q22" s="97"/>
      <c r="R22" s="97"/>
    </row>
    <row r="23" s="37" customFormat="1" ht="15" spans="1:18">
      <c r="A23" s="40"/>
      <c r="B23" s="46">
        <v>1538245</v>
      </c>
      <c r="C23" s="47">
        <v>110411</v>
      </c>
      <c r="D23" s="43" t="s">
        <v>276</v>
      </c>
      <c r="E23" s="44">
        <v>2800</v>
      </c>
      <c r="F23" s="45">
        <v>1</v>
      </c>
      <c r="G23" s="43">
        <v>2</v>
      </c>
      <c r="H23" s="48"/>
      <c r="I23" s="43">
        <v>2</v>
      </c>
      <c r="J23" s="73">
        <f t="shared" si="1"/>
        <v>5600</v>
      </c>
      <c r="K23" s="73">
        <f t="shared" si="0"/>
        <v>5600</v>
      </c>
      <c r="L23" s="73"/>
      <c r="Q23" s="97"/>
      <c r="R23" s="97"/>
    </row>
    <row r="24" s="37" customFormat="1" ht="15" spans="1:18">
      <c r="A24" s="40"/>
      <c r="B24" s="46">
        <v>1538247</v>
      </c>
      <c r="C24" s="47">
        <v>110380</v>
      </c>
      <c r="D24" s="43" t="s">
        <v>276</v>
      </c>
      <c r="E24" s="44">
        <v>2800</v>
      </c>
      <c r="F24" s="45">
        <v>1</v>
      </c>
      <c r="G24" s="43">
        <v>2</v>
      </c>
      <c r="H24" s="48"/>
      <c r="I24" s="43">
        <v>2</v>
      </c>
      <c r="J24" s="73">
        <f t="shared" si="1"/>
        <v>5600</v>
      </c>
      <c r="K24" s="73">
        <f t="shared" si="0"/>
        <v>5600</v>
      </c>
      <c r="L24" s="73"/>
      <c r="Q24" s="97"/>
      <c r="R24" s="97"/>
    </row>
    <row r="25" s="37" customFormat="1" ht="15" spans="1:18">
      <c r="A25" s="40"/>
      <c r="B25" s="53">
        <v>1528908</v>
      </c>
      <c r="C25" s="42">
        <v>105359</v>
      </c>
      <c r="D25" s="43" t="s">
        <v>277</v>
      </c>
      <c r="E25" s="44">
        <v>2500</v>
      </c>
      <c r="F25" s="45">
        <v>1</v>
      </c>
      <c r="G25" s="43">
        <v>4</v>
      </c>
      <c r="H25" s="48"/>
      <c r="I25" s="43">
        <v>4</v>
      </c>
      <c r="J25" s="73">
        <f t="shared" si="1"/>
        <v>10000</v>
      </c>
      <c r="K25" s="73">
        <f t="shared" si="0"/>
        <v>10000</v>
      </c>
      <c r="L25" s="73"/>
      <c r="Q25" s="97"/>
      <c r="R25" s="97"/>
    </row>
    <row r="26" s="37" customFormat="1" ht="15" spans="1:18">
      <c r="A26" s="40"/>
      <c r="B26" s="53">
        <v>1481112</v>
      </c>
      <c r="C26" s="42">
        <v>84147</v>
      </c>
      <c r="D26" s="43" t="s">
        <v>277</v>
      </c>
      <c r="E26" s="44">
        <v>3300</v>
      </c>
      <c r="F26" s="45">
        <v>1</v>
      </c>
      <c r="G26" s="43">
        <v>4</v>
      </c>
      <c r="H26" s="48"/>
      <c r="I26" s="43">
        <v>4</v>
      </c>
      <c r="J26" s="73">
        <f t="shared" si="1"/>
        <v>13200</v>
      </c>
      <c r="K26" s="73">
        <f t="shared" si="0"/>
        <v>13200</v>
      </c>
      <c r="L26" s="73"/>
      <c r="Q26" s="97"/>
      <c r="R26" s="97"/>
    </row>
    <row r="27" s="37" customFormat="1" ht="15" spans="1:18">
      <c r="A27" s="40"/>
      <c r="B27" s="53">
        <v>1481111</v>
      </c>
      <c r="C27" s="42">
        <v>84150</v>
      </c>
      <c r="D27" s="43" t="s">
        <v>277</v>
      </c>
      <c r="E27" s="44">
        <v>3300</v>
      </c>
      <c r="F27" s="45">
        <v>1</v>
      </c>
      <c r="G27" s="43">
        <v>4</v>
      </c>
      <c r="H27" s="48"/>
      <c r="I27" s="43">
        <v>4</v>
      </c>
      <c r="J27" s="73">
        <f t="shared" si="1"/>
        <v>13200</v>
      </c>
      <c r="K27" s="73">
        <f t="shared" si="0"/>
        <v>13200</v>
      </c>
      <c r="L27" s="73"/>
      <c r="Q27" s="97"/>
      <c r="R27" s="97"/>
    </row>
    <row r="28" s="37" customFormat="1" ht="15" spans="1:18">
      <c r="A28" s="40"/>
      <c r="B28" s="53">
        <v>1540313</v>
      </c>
      <c r="C28" s="42">
        <v>111024</v>
      </c>
      <c r="D28" s="43" t="s">
        <v>276</v>
      </c>
      <c r="E28" s="44">
        <v>2800</v>
      </c>
      <c r="F28" s="45">
        <v>1</v>
      </c>
      <c r="G28" s="43">
        <v>2</v>
      </c>
      <c r="H28" s="48"/>
      <c r="I28" s="43">
        <v>2</v>
      </c>
      <c r="J28" s="73">
        <f t="shared" si="1"/>
        <v>5600</v>
      </c>
      <c r="K28" s="73">
        <f t="shared" si="0"/>
        <v>5600</v>
      </c>
      <c r="L28" s="73"/>
      <c r="Q28" s="97"/>
      <c r="R28" s="97"/>
    </row>
    <row r="29" s="37" customFormat="1" ht="15" spans="1:18">
      <c r="A29" s="40"/>
      <c r="B29" s="53">
        <v>1481114</v>
      </c>
      <c r="C29" s="42">
        <v>84149</v>
      </c>
      <c r="D29" s="43" t="s">
        <v>277</v>
      </c>
      <c r="E29" s="44">
        <v>4800</v>
      </c>
      <c r="F29" s="45">
        <v>1</v>
      </c>
      <c r="G29" s="43">
        <v>4</v>
      </c>
      <c r="H29" s="48"/>
      <c r="I29" s="43">
        <v>4</v>
      </c>
      <c r="J29" s="73">
        <f t="shared" si="1"/>
        <v>19200</v>
      </c>
      <c r="K29" s="73">
        <f t="shared" si="0"/>
        <v>19200</v>
      </c>
      <c r="L29" s="73"/>
      <c r="Q29" s="97"/>
      <c r="R29" s="97"/>
    </row>
    <row r="30" s="37" customFormat="1" ht="15" spans="1:18">
      <c r="A30" s="40"/>
      <c r="B30" s="53">
        <v>1511015</v>
      </c>
      <c r="C30" s="42">
        <v>97010</v>
      </c>
      <c r="D30" s="43" t="s">
        <v>278</v>
      </c>
      <c r="E30" s="44">
        <v>5100</v>
      </c>
      <c r="F30" s="45">
        <v>1</v>
      </c>
      <c r="G30" s="43">
        <v>2</v>
      </c>
      <c r="H30" s="48"/>
      <c r="I30" s="43">
        <v>2</v>
      </c>
      <c r="J30" s="73">
        <f t="shared" si="1"/>
        <v>10200</v>
      </c>
      <c r="K30" s="73">
        <f t="shared" si="0"/>
        <v>10200</v>
      </c>
      <c r="L30" s="73"/>
      <c r="Q30" s="97"/>
      <c r="R30" s="97"/>
    </row>
    <row r="31" s="37" customFormat="1" ht="15" spans="1:18">
      <c r="A31" s="40"/>
      <c r="B31" s="41">
        <v>1538779</v>
      </c>
      <c r="C31" s="42">
        <v>110448</v>
      </c>
      <c r="D31" s="43" t="s">
        <v>279</v>
      </c>
      <c r="E31" s="44">
        <v>2500</v>
      </c>
      <c r="F31" s="45">
        <v>1</v>
      </c>
      <c r="G31" s="43">
        <v>3</v>
      </c>
      <c r="H31" s="48"/>
      <c r="I31" s="43">
        <v>3</v>
      </c>
      <c r="J31" s="73">
        <f t="shared" si="1"/>
        <v>7500</v>
      </c>
      <c r="K31" s="73">
        <f t="shared" si="0"/>
        <v>7500</v>
      </c>
      <c r="L31" s="73"/>
      <c r="Q31" s="97"/>
      <c r="R31" s="97"/>
    </row>
    <row r="32" s="37" customFormat="1" ht="15" spans="1:18">
      <c r="A32" s="40"/>
      <c r="B32" s="51">
        <v>1531282</v>
      </c>
      <c r="C32" s="52">
        <v>106682</v>
      </c>
      <c r="D32" s="43" t="s">
        <v>278</v>
      </c>
      <c r="E32" s="44">
        <v>3700</v>
      </c>
      <c r="F32" s="45">
        <v>1</v>
      </c>
      <c r="G32" s="43">
        <v>2</v>
      </c>
      <c r="H32" s="48"/>
      <c r="I32" s="43">
        <v>2</v>
      </c>
      <c r="J32" s="73">
        <f t="shared" si="1"/>
        <v>7400</v>
      </c>
      <c r="K32" s="73">
        <f t="shared" si="0"/>
        <v>7400</v>
      </c>
      <c r="L32" s="73"/>
      <c r="Q32" s="97"/>
      <c r="R32" s="97"/>
    </row>
    <row r="33" s="37" customFormat="1" ht="15.75" customHeight="1" spans="1:18">
      <c r="A33" s="40"/>
      <c r="B33" s="51">
        <v>1545348</v>
      </c>
      <c r="C33" s="52">
        <v>112977</v>
      </c>
      <c r="D33" s="43" t="s">
        <v>280</v>
      </c>
      <c r="E33" s="44">
        <v>3600</v>
      </c>
      <c r="F33" s="45">
        <v>1</v>
      </c>
      <c r="G33" s="43">
        <v>3</v>
      </c>
      <c r="H33" s="48"/>
      <c r="I33" s="43">
        <v>3</v>
      </c>
      <c r="J33" s="73">
        <f t="shared" si="1"/>
        <v>10800</v>
      </c>
      <c r="K33" s="73">
        <f t="shared" si="0"/>
        <v>10800</v>
      </c>
      <c r="L33" s="73"/>
      <c r="Q33" s="97"/>
      <c r="R33" s="97"/>
    </row>
    <row r="34" s="37" customFormat="1" ht="15" spans="1:18">
      <c r="A34" s="40"/>
      <c r="B34" s="46">
        <v>1535136</v>
      </c>
      <c r="C34" s="47">
        <v>108589</v>
      </c>
      <c r="D34" s="43" t="s">
        <v>280</v>
      </c>
      <c r="E34" s="44">
        <v>2200</v>
      </c>
      <c r="F34" s="45">
        <v>1</v>
      </c>
      <c r="G34" s="43">
        <v>3</v>
      </c>
      <c r="H34" s="48"/>
      <c r="I34" s="43">
        <v>3</v>
      </c>
      <c r="J34" s="73">
        <f t="shared" si="1"/>
        <v>6600</v>
      </c>
      <c r="K34" s="73">
        <f t="shared" si="0"/>
        <v>6600</v>
      </c>
      <c r="L34" s="73"/>
      <c r="Q34" s="97"/>
      <c r="R34" s="97"/>
    </row>
    <row r="35" s="37" customFormat="1" ht="15" spans="1:18">
      <c r="A35" s="40"/>
      <c r="B35" s="46">
        <v>1534609</v>
      </c>
      <c r="C35" s="47" t="s">
        <v>281</v>
      </c>
      <c r="D35" s="43" t="s">
        <v>282</v>
      </c>
      <c r="E35" s="44">
        <v>2200</v>
      </c>
      <c r="F35" s="45">
        <v>4</v>
      </c>
      <c r="G35" s="43">
        <v>12</v>
      </c>
      <c r="H35" s="48"/>
      <c r="I35" s="43">
        <v>12</v>
      </c>
      <c r="J35" s="73">
        <f t="shared" si="1"/>
        <v>26400</v>
      </c>
      <c r="K35" s="73">
        <f t="shared" si="0"/>
        <v>26400</v>
      </c>
      <c r="L35" s="73"/>
      <c r="Q35" s="97"/>
      <c r="R35" s="97"/>
    </row>
    <row r="36" s="37" customFormat="1" ht="15" spans="1:18">
      <c r="A36" s="40"/>
      <c r="B36" s="53">
        <v>1535706</v>
      </c>
      <c r="C36" s="42">
        <v>109118</v>
      </c>
      <c r="D36" s="43" t="s">
        <v>283</v>
      </c>
      <c r="E36" s="44">
        <v>2200</v>
      </c>
      <c r="F36" s="45">
        <v>1</v>
      </c>
      <c r="G36" s="43">
        <v>2</v>
      </c>
      <c r="H36" s="48"/>
      <c r="I36" s="43">
        <v>2</v>
      </c>
      <c r="J36" s="73">
        <f t="shared" si="1"/>
        <v>4400</v>
      </c>
      <c r="K36" s="73">
        <f t="shared" si="0"/>
        <v>4400</v>
      </c>
      <c r="L36" s="73"/>
      <c r="Q36" s="97"/>
      <c r="R36" s="97"/>
    </row>
    <row r="37" s="37" customFormat="1" ht="15" spans="1:18">
      <c r="A37" s="40"/>
      <c r="B37" s="53">
        <v>1549341</v>
      </c>
      <c r="C37" s="42">
        <v>114532</v>
      </c>
      <c r="D37" s="43" t="s">
        <v>284</v>
      </c>
      <c r="E37" s="44">
        <v>3600</v>
      </c>
      <c r="F37" s="45">
        <v>1</v>
      </c>
      <c r="G37" s="43">
        <v>3</v>
      </c>
      <c r="H37" s="48"/>
      <c r="I37" s="43">
        <v>3</v>
      </c>
      <c r="J37" s="73">
        <f t="shared" si="1"/>
        <v>10800</v>
      </c>
      <c r="K37" s="73">
        <f t="shared" si="0"/>
        <v>10800</v>
      </c>
      <c r="L37" s="73"/>
      <c r="Q37" s="97"/>
      <c r="R37" s="97"/>
    </row>
    <row r="38" s="37" customFormat="1" ht="15" spans="1:18">
      <c r="A38" s="40"/>
      <c r="B38" s="53">
        <v>1535706</v>
      </c>
      <c r="C38" s="42">
        <v>117081</v>
      </c>
      <c r="D38" s="50" t="s">
        <v>283</v>
      </c>
      <c r="E38" s="44">
        <v>2200</v>
      </c>
      <c r="F38" s="45">
        <v>1</v>
      </c>
      <c r="G38" s="43">
        <v>2</v>
      </c>
      <c r="H38" s="48"/>
      <c r="I38" s="43">
        <v>2</v>
      </c>
      <c r="J38" s="73">
        <f t="shared" si="1"/>
        <v>4400</v>
      </c>
      <c r="K38" s="73">
        <f t="shared" si="0"/>
        <v>4400</v>
      </c>
      <c r="L38" s="73"/>
      <c r="Q38" s="97"/>
      <c r="R38" s="97"/>
    </row>
    <row r="39" s="37" customFormat="1" ht="15" spans="1:18">
      <c r="A39" s="40"/>
      <c r="B39" s="53">
        <v>1534690</v>
      </c>
      <c r="C39" s="42">
        <v>108379</v>
      </c>
      <c r="D39" s="43" t="s">
        <v>285</v>
      </c>
      <c r="E39" s="44">
        <v>2200</v>
      </c>
      <c r="F39" s="45">
        <v>1</v>
      </c>
      <c r="G39" s="43">
        <v>2</v>
      </c>
      <c r="H39" s="48"/>
      <c r="I39" s="43">
        <v>2</v>
      </c>
      <c r="J39" s="73">
        <f t="shared" si="1"/>
        <v>4400</v>
      </c>
      <c r="K39" s="73">
        <f t="shared" si="0"/>
        <v>4400</v>
      </c>
      <c r="L39" s="73"/>
      <c r="Q39" s="97"/>
      <c r="R39" s="97"/>
    </row>
    <row r="40" s="37" customFormat="1" ht="15" spans="1:18">
      <c r="A40" s="40"/>
      <c r="B40" s="53">
        <v>1535108</v>
      </c>
      <c r="C40" s="42">
        <v>108590</v>
      </c>
      <c r="D40" s="43" t="s">
        <v>286</v>
      </c>
      <c r="E40" s="44">
        <v>2500</v>
      </c>
      <c r="F40" s="45">
        <v>1</v>
      </c>
      <c r="G40" s="43">
        <v>2</v>
      </c>
      <c r="H40" s="48"/>
      <c r="I40" s="43">
        <v>2</v>
      </c>
      <c r="J40" s="73">
        <f t="shared" si="1"/>
        <v>5000</v>
      </c>
      <c r="K40" s="73">
        <f t="shared" si="0"/>
        <v>5000</v>
      </c>
      <c r="L40" s="73"/>
      <c r="Q40" s="97"/>
      <c r="R40" s="97"/>
    </row>
    <row r="41" s="37" customFormat="1" ht="15" spans="1:18">
      <c r="A41" s="40"/>
      <c r="B41" s="53">
        <v>1555657</v>
      </c>
      <c r="C41" s="42">
        <v>116903</v>
      </c>
      <c r="D41" s="43" t="s">
        <v>287</v>
      </c>
      <c r="E41" s="44">
        <v>3600</v>
      </c>
      <c r="F41" s="45">
        <v>1</v>
      </c>
      <c r="G41" s="43">
        <v>3</v>
      </c>
      <c r="H41" s="48"/>
      <c r="I41" s="43">
        <v>3</v>
      </c>
      <c r="J41" s="73">
        <f t="shared" si="1"/>
        <v>10800</v>
      </c>
      <c r="K41" s="73">
        <f t="shared" si="0"/>
        <v>10800</v>
      </c>
      <c r="L41" s="73"/>
      <c r="Q41" s="97"/>
      <c r="R41" s="97"/>
    </row>
    <row r="42" s="37" customFormat="1" ht="15" spans="1:18">
      <c r="A42" s="40"/>
      <c r="B42" s="41">
        <v>1531529</v>
      </c>
      <c r="C42" s="42">
        <v>106734</v>
      </c>
      <c r="D42" s="43" t="s">
        <v>287</v>
      </c>
      <c r="E42" s="44">
        <v>2200</v>
      </c>
      <c r="F42" s="45">
        <v>1</v>
      </c>
      <c r="G42" s="43">
        <v>3</v>
      </c>
      <c r="H42" s="48"/>
      <c r="I42" s="43">
        <v>3</v>
      </c>
      <c r="J42" s="73">
        <f t="shared" si="1"/>
        <v>6600</v>
      </c>
      <c r="K42" s="73">
        <f t="shared" si="0"/>
        <v>6600</v>
      </c>
      <c r="L42" s="73"/>
      <c r="Q42" s="97"/>
      <c r="R42" s="97"/>
    </row>
    <row r="43" s="37" customFormat="1" ht="15" spans="1:18">
      <c r="A43" s="40"/>
      <c r="B43" s="54">
        <v>1529524</v>
      </c>
      <c r="C43" s="52">
        <v>105747</v>
      </c>
      <c r="D43" s="43" t="s">
        <v>288</v>
      </c>
      <c r="E43" s="44">
        <v>2200</v>
      </c>
      <c r="F43" s="45">
        <v>1</v>
      </c>
      <c r="G43" s="43">
        <v>3</v>
      </c>
      <c r="H43" s="48"/>
      <c r="I43" s="43">
        <v>3</v>
      </c>
      <c r="J43" s="74">
        <f t="shared" si="1"/>
        <v>6600</v>
      </c>
      <c r="K43" s="73">
        <f t="shared" si="0"/>
        <v>6600</v>
      </c>
      <c r="L43" s="73"/>
      <c r="Q43" s="97"/>
      <c r="R43" s="97"/>
    </row>
    <row r="44" s="38" customFormat="1" spans="1:18">
      <c r="A44" s="55"/>
      <c r="B44" s="58">
        <v>1529524</v>
      </c>
      <c r="C44" s="58">
        <v>105747</v>
      </c>
      <c r="D44" s="58" t="s">
        <v>288</v>
      </c>
      <c r="E44" s="56">
        <v>2200</v>
      </c>
      <c r="F44" s="57">
        <v>1</v>
      </c>
      <c r="G44" s="58">
        <v>3</v>
      </c>
      <c r="H44" s="58"/>
      <c r="I44" s="43">
        <v>3</v>
      </c>
      <c r="J44" s="74">
        <f t="shared" si="1"/>
        <v>6600</v>
      </c>
      <c r="K44" s="73">
        <f t="shared" si="0"/>
        <v>6600</v>
      </c>
      <c r="L44" s="56"/>
      <c r="M44" s="37"/>
      <c r="N44" s="37"/>
      <c r="O44" s="37"/>
      <c r="Q44" s="97"/>
      <c r="R44" s="97"/>
    </row>
    <row r="45" s="37" customFormat="1" ht="15" spans="1:18">
      <c r="A45" s="40"/>
      <c r="B45" s="53">
        <v>1541338</v>
      </c>
      <c r="C45" s="42">
        <v>111402</v>
      </c>
      <c r="D45" s="43" t="s">
        <v>289</v>
      </c>
      <c r="E45" s="44">
        <v>2500</v>
      </c>
      <c r="F45" s="45">
        <v>1</v>
      </c>
      <c r="G45" s="43">
        <v>6</v>
      </c>
      <c r="H45" s="48"/>
      <c r="I45" s="43">
        <v>6</v>
      </c>
      <c r="J45" s="73">
        <f t="shared" si="1"/>
        <v>15000</v>
      </c>
      <c r="K45" s="73">
        <f t="shared" si="0"/>
        <v>15000</v>
      </c>
      <c r="L45" s="73" t="s">
        <v>290</v>
      </c>
      <c r="Q45" s="97"/>
      <c r="R45" s="97"/>
    </row>
    <row r="46" s="37" customFormat="1" ht="15" spans="1:18">
      <c r="A46" s="40"/>
      <c r="B46" s="54">
        <v>1541339</v>
      </c>
      <c r="C46" s="52">
        <v>112272</v>
      </c>
      <c r="D46" s="43" t="s">
        <v>289</v>
      </c>
      <c r="E46" s="44">
        <v>2200</v>
      </c>
      <c r="F46" s="45">
        <v>1</v>
      </c>
      <c r="G46" s="43">
        <v>2</v>
      </c>
      <c r="H46" s="48"/>
      <c r="I46" s="43">
        <f t="shared" ref="I46:I50" si="2">G46*F46</f>
        <v>2</v>
      </c>
      <c r="J46" s="74">
        <f t="shared" si="1"/>
        <v>4400</v>
      </c>
      <c r="K46" s="73">
        <f t="shared" si="0"/>
        <v>4400</v>
      </c>
      <c r="L46" s="73"/>
      <c r="Q46" s="97"/>
      <c r="R46" s="97"/>
    </row>
    <row r="47" s="38" customFormat="1" spans="1:18">
      <c r="A47" s="55"/>
      <c r="B47" s="58">
        <v>1542467</v>
      </c>
      <c r="C47" s="58">
        <v>111749</v>
      </c>
      <c r="D47" s="58" t="s">
        <v>291</v>
      </c>
      <c r="E47" s="56">
        <v>2200</v>
      </c>
      <c r="F47" s="57">
        <v>1</v>
      </c>
      <c r="G47" s="58">
        <v>3</v>
      </c>
      <c r="H47" s="58"/>
      <c r="I47" s="43">
        <f t="shared" si="2"/>
        <v>3</v>
      </c>
      <c r="J47" s="74">
        <f t="shared" si="1"/>
        <v>6600</v>
      </c>
      <c r="K47" s="73">
        <f t="shared" si="0"/>
        <v>6600</v>
      </c>
      <c r="L47" s="56"/>
      <c r="M47" s="37"/>
      <c r="N47" s="37"/>
      <c r="O47" s="37"/>
      <c r="Q47" s="97"/>
      <c r="R47" s="97"/>
    </row>
    <row r="48" s="37" customFormat="1" ht="15" spans="1:18">
      <c r="A48" s="40"/>
      <c r="B48" s="41">
        <v>1529736</v>
      </c>
      <c r="C48" s="42">
        <v>105742</v>
      </c>
      <c r="D48" s="43" t="s">
        <v>292</v>
      </c>
      <c r="E48" s="44">
        <v>2200</v>
      </c>
      <c r="F48" s="45">
        <v>1</v>
      </c>
      <c r="G48" s="43">
        <v>3</v>
      </c>
      <c r="H48" s="48"/>
      <c r="I48" s="43">
        <v>3</v>
      </c>
      <c r="J48" s="73">
        <f t="shared" si="1"/>
        <v>6600</v>
      </c>
      <c r="K48" s="73">
        <f t="shared" si="0"/>
        <v>6600</v>
      </c>
      <c r="L48" s="73"/>
      <c r="Q48" s="97"/>
      <c r="R48" s="97"/>
    </row>
    <row r="49" s="37" customFormat="1" ht="15" spans="1:18">
      <c r="A49" s="40"/>
      <c r="B49" s="54"/>
      <c r="C49" s="52"/>
      <c r="D49" s="43"/>
      <c r="E49" s="44"/>
      <c r="F49" s="45"/>
      <c r="G49" s="43"/>
      <c r="H49" s="48"/>
      <c r="I49" s="43">
        <f t="shared" si="2"/>
        <v>0</v>
      </c>
      <c r="J49" s="74">
        <f t="shared" si="1"/>
        <v>0</v>
      </c>
      <c r="K49" s="73">
        <f t="shared" si="0"/>
        <v>0</v>
      </c>
      <c r="L49" s="73"/>
      <c r="Q49" s="97"/>
      <c r="R49" s="97"/>
    </row>
    <row r="50" s="38" customFormat="1" spans="1:18">
      <c r="A50" s="55"/>
      <c r="B50" s="58"/>
      <c r="C50" s="58"/>
      <c r="D50" s="58"/>
      <c r="E50" s="56"/>
      <c r="F50" s="57"/>
      <c r="G50" s="58"/>
      <c r="H50" s="58"/>
      <c r="I50" s="43">
        <f t="shared" si="2"/>
        <v>0</v>
      </c>
      <c r="J50" s="74">
        <f t="shared" si="1"/>
        <v>0</v>
      </c>
      <c r="K50" s="73">
        <f t="shared" si="0"/>
        <v>0</v>
      </c>
      <c r="L50" s="56"/>
      <c r="Q50" s="97"/>
      <c r="R50" s="97"/>
    </row>
    <row r="51" s="38" customFormat="1" spans="1:18">
      <c r="A51" s="55"/>
      <c r="B51" s="58"/>
      <c r="C51" s="58"/>
      <c r="D51" s="58"/>
      <c r="E51" s="56"/>
      <c r="F51" s="59"/>
      <c r="G51" s="58"/>
      <c r="H51" s="57">
        <f>SUM(H50:H50)</f>
        <v>0</v>
      </c>
      <c r="I51" s="57">
        <f t="shared" ref="I51:L51" si="3">SUM(I2:I50)</f>
        <v>144</v>
      </c>
      <c r="J51" s="56">
        <f t="shared" si="3"/>
        <v>385680</v>
      </c>
      <c r="K51" s="56">
        <f t="shared" si="3"/>
        <v>385680</v>
      </c>
      <c r="L51" s="95" t="s">
        <v>293</v>
      </c>
      <c r="Q51" s="97"/>
      <c r="R51" s="97"/>
    </row>
    <row r="52" s="37" customFormat="1" spans="2:18">
      <c r="B52" s="60"/>
      <c r="C52" s="60"/>
      <c r="D52" s="60"/>
      <c r="E52" s="61"/>
      <c r="F52" s="62"/>
      <c r="G52" s="60"/>
      <c r="H52" s="63"/>
      <c r="I52" s="63"/>
      <c r="J52" s="61"/>
      <c r="K52" s="61"/>
      <c r="L52" s="61"/>
      <c r="Q52" s="97"/>
      <c r="R52" s="97"/>
    </row>
    <row r="53" s="24" customFormat="1" ht="27" hidden="1" spans="1:18">
      <c r="A53" s="39" t="s">
        <v>261</v>
      </c>
      <c r="B53" s="1" t="s">
        <v>160</v>
      </c>
      <c r="C53" s="1" t="s">
        <v>161</v>
      </c>
      <c r="D53" s="1" t="s">
        <v>162</v>
      </c>
      <c r="E53" s="1" t="s">
        <v>163</v>
      </c>
      <c r="F53" s="2" t="s">
        <v>164</v>
      </c>
      <c r="G53" s="1" t="s">
        <v>165</v>
      </c>
      <c r="H53" s="3" t="s">
        <v>166</v>
      </c>
      <c r="I53" s="3" t="s">
        <v>294</v>
      </c>
      <c r="J53" s="29" t="s">
        <v>168</v>
      </c>
      <c r="K53" s="1" t="s">
        <v>295</v>
      </c>
      <c r="L53" s="1" t="s">
        <v>296</v>
      </c>
      <c r="Q53" s="97"/>
      <c r="R53" s="97"/>
    </row>
    <row r="54" s="24" customFormat="1" ht="15" hidden="1" spans="1:18">
      <c r="A54" s="39"/>
      <c r="B54" s="64"/>
      <c r="C54" s="65"/>
      <c r="D54" s="1" t="s">
        <v>297</v>
      </c>
      <c r="E54" s="66"/>
      <c r="F54" s="2">
        <v>1</v>
      </c>
      <c r="G54" s="1">
        <v>3</v>
      </c>
      <c r="H54" s="1">
        <v>3</v>
      </c>
      <c r="I54" s="43">
        <f t="shared" ref="I54:I71" si="4">G54*F54</f>
        <v>3</v>
      </c>
      <c r="J54" s="73">
        <f t="shared" ref="J54:J71" si="5">I54*E54</f>
        <v>0</v>
      </c>
      <c r="K54" s="73">
        <f t="shared" ref="K54:K68" si="6">J54</f>
        <v>0</v>
      </c>
      <c r="L54" s="73"/>
      <c r="Q54" s="97"/>
      <c r="R54" s="97"/>
    </row>
    <row r="55" s="24" customFormat="1" ht="15" hidden="1" spans="1:18">
      <c r="A55" s="39"/>
      <c r="B55" s="67"/>
      <c r="C55" s="65"/>
      <c r="D55" s="1" t="s">
        <v>298</v>
      </c>
      <c r="E55" s="66"/>
      <c r="F55" s="2">
        <v>1</v>
      </c>
      <c r="G55" s="1">
        <v>2</v>
      </c>
      <c r="H55" s="3"/>
      <c r="I55" s="43">
        <f t="shared" si="4"/>
        <v>2</v>
      </c>
      <c r="J55" s="73">
        <f t="shared" si="5"/>
        <v>0</v>
      </c>
      <c r="K55" s="73">
        <f t="shared" si="6"/>
        <v>0</v>
      </c>
      <c r="L55" s="73"/>
      <c r="Q55" s="97"/>
      <c r="R55" s="97"/>
    </row>
    <row r="56" s="24" customFormat="1" ht="15" hidden="1" spans="1:18">
      <c r="A56" s="39"/>
      <c r="B56" s="68"/>
      <c r="C56" s="69"/>
      <c r="D56" s="1" t="s">
        <v>299</v>
      </c>
      <c r="E56" s="70"/>
      <c r="F56" s="45">
        <v>1</v>
      </c>
      <c r="G56" s="1">
        <v>2</v>
      </c>
      <c r="H56" s="3"/>
      <c r="I56" s="43">
        <f t="shared" si="4"/>
        <v>2</v>
      </c>
      <c r="J56" s="73">
        <f t="shared" si="5"/>
        <v>0</v>
      </c>
      <c r="K56" s="73">
        <f t="shared" si="6"/>
        <v>0</v>
      </c>
      <c r="L56" s="73"/>
      <c r="Q56" s="97"/>
      <c r="R56" s="97"/>
    </row>
    <row r="57" s="24" customFormat="1" ht="15" hidden="1" spans="1:18">
      <c r="A57" s="39"/>
      <c r="B57" s="68"/>
      <c r="C57" s="69"/>
      <c r="D57" s="1" t="s">
        <v>300</v>
      </c>
      <c r="E57" s="70"/>
      <c r="F57" s="45">
        <v>1</v>
      </c>
      <c r="G57" s="1">
        <v>2</v>
      </c>
      <c r="H57" s="3"/>
      <c r="I57" s="43">
        <f t="shared" si="4"/>
        <v>2</v>
      </c>
      <c r="J57" s="73">
        <f t="shared" si="5"/>
        <v>0</v>
      </c>
      <c r="K57" s="73">
        <f t="shared" si="6"/>
        <v>0</v>
      </c>
      <c r="L57" s="73"/>
      <c r="Q57" s="97"/>
      <c r="R57" s="97"/>
    </row>
    <row r="58" s="24" customFormat="1" ht="15" hidden="1" spans="1:18">
      <c r="A58" s="39"/>
      <c r="B58" s="71"/>
      <c r="C58" s="69"/>
      <c r="D58" s="1" t="s">
        <v>301</v>
      </c>
      <c r="E58" s="66"/>
      <c r="F58" s="2">
        <v>1</v>
      </c>
      <c r="G58" s="1">
        <v>5</v>
      </c>
      <c r="H58" s="3"/>
      <c r="I58" s="43">
        <f t="shared" si="4"/>
        <v>5</v>
      </c>
      <c r="J58" s="73">
        <f t="shared" si="5"/>
        <v>0</v>
      </c>
      <c r="K58" s="73">
        <f t="shared" si="6"/>
        <v>0</v>
      </c>
      <c r="L58" s="73"/>
      <c r="Q58" s="97"/>
      <c r="R58" s="97"/>
    </row>
    <row r="59" s="24" customFormat="1" ht="15" hidden="1" spans="1:18">
      <c r="A59" s="39"/>
      <c r="B59" s="41"/>
      <c r="C59" s="69"/>
      <c r="D59" s="1" t="s">
        <v>302</v>
      </c>
      <c r="E59" s="66"/>
      <c r="F59" s="2">
        <v>1</v>
      </c>
      <c r="G59" s="1">
        <v>1</v>
      </c>
      <c r="H59" s="3"/>
      <c r="I59" s="43">
        <f t="shared" si="4"/>
        <v>1</v>
      </c>
      <c r="J59" s="73">
        <f t="shared" si="5"/>
        <v>0</v>
      </c>
      <c r="K59" s="73">
        <f t="shared" si="6"/>
        <v>0</v>
      </c>
      <c r="L59" s="73"/>
      <c r="Q59" s="97"/>
      <c r="R59" s="97"/>
    </row>
    <row r="60" s="24" customFormat="1" ht="15" hidden="1" spans="1:18">
      <c r="A60" s="39"/>
      <c r="B60" s="41"/>
      <c r="C60" s="69"/>
      <c r="D60" s="1" t="s">
        <v>303</v>
      </c>
      <c r="E60" s="66"/>
      <c r="F60" s="2">
        <v>1</v>
      </c>
      <c r="G60" s="1">
        <v>2</v>
      </c>
      <c r="H60" s="3"/>
      <c r="I60" s="43">
        <f t="shared" si="4"/>
        <v>2</v>
      </c>
      <c r="J60" s="73">
        <f t="shared" si="5"/>
        <v>0</v>
      </c>
      <c r="K60" s="73">
        <f t="shared" si="6"/>
        <v>0</v>
      </c>
      <c r="L60" s="73"/>
      <c r="Q60" s="97"/>
      <c r="R60" s="97"/>
    </row>
    <row r="61" s="24" customFormat="1" ht="15" hidden="1" spans="1:18">
      <c r="A61" s="72"/>
      <c r="B61" s="53"/>
      <c r="C61" s="69"/>
      <c r="D61" s="1" t="s">
        <v>304</v>
      </c>
      <c r="E61" s="66"/>
      <c r="F61" s="2">
        <v>1</v>
      </c>
      <c r="G61" s="1">
        <v>2</v>
      </c>
      <c r="H61" s="3"/>
      <c r="I61" s="43">
        <f t="shared" si="4"/>
        <v>2</v>
      </c>
      <c r="J61" s="73">
        <f t="shared" si="5"/>
        <v>0</v>
      </c>
      <c r="K61" s="73">
        <f t="shared" si="6"/>
        <v>0</v>
      </c>
      <c r="L61" s="73"/>
      <c r="Q61" s="97"/>
      <c r="R61" s="97"/>
    </row>
    <row r="62" s="24" customFormat="1" ht="15" hidden="1" spans="1:18">
      <c r="A62" s="72"/>
      <c r="B62" s="53"/>
      <c r="C62" s="69"/>
      <c r="D62" s="1" t="s">
        <v>305</v>
      </c>
      <c r="E62" s="66"/>
      <c r="F62" s="2">
        <v>1</v>
      </c>
      <c r="G62" s="1">
        <v>2</v>
      </c>
      <c r="H62" s="3"/>
      <c r="I62" s="43">
        <f t="shared" si="4"/>
        <v>2</v>
      </c>
      <c r="J62" s="73">
        <f t="shared" si="5"/>
        <v>0</v>
      </c>
      <c r="K62" s="73">
        <f t="shared" si="6"/>
        <v>0</v>
      </c>
      <c r="L62" s="73"/>
      <c r="Q62" s="97"/>
      <c r="R62" s="97"/>
    </row>
    <row r="63" s="24" customFormat="1" ht="15" hidden="1" spans="1:18">
      <c r="A63" s="72"/>
      <c r="B63" s="53"/>
      <c r="C63" s="69"/>
      <c r="D63" s="1" t="s">
        <v>306</v>
      </c>
      <c r="E63" s="66"/>
      <c r="F63" s="2">
        <v>1</v>
      </c>
      <c r="G63" s="1">
        <v>2</v>
      </c>
      <c r="H63" s="3"/>
      <c r="I63" s="43">
        <f t="shared" si="4"/>
        <v>2</v>
      </c>
      <c r="J63" s="73">
        <f t="shared" si="5"/>
        <v>0</v>
      </c>
      <c r="K63" s="73">
        <f t="shared" si="6"/>
        <v>0</v>
      </c>
      <c r="L63" s="73"/>
      <c r="Q63" s="97"/>
      <c r="R63" s="97"/>
    </row>
    <row r="64" s="24" customFormat="1" ht="15" hidden="1" spans="1:18">
      <c r="A64" s="72"/>
      <c r="B64" s="53"/>
      <c r="C64" s="69"/>
      <c r="D64" s="1" t="s">
        <v>306</v>
      </c>
      <c r="E64" s="66"/>
      <c r="F64" s="2">
        <v>1</v>
      </c>
      <c r="G64" s="1">
        <v>2</v>
      </c>
      <c r="H64" s="3"/>
      <c r="I64" s="43">
        <f t="shared" si="4"/>
        <v>2</v>
      </c>
      <c r="J64" s="73">
        <f t="shared" si="5"/>
        <v>0</v>
      </c>
      <c r="K64" s="73">
        <f t="shared" si="6"/>
        <v>0</v>
      </c>
      <c r="L64" s="73"/>
      <c r="Q64" s="97"/>
      <c r="R64" s="97"/>
    </row>
    <row r="65" s="24" customFormat="1" ht="15" hidden="1" spans="1:18">
      <c r="A65" s="72"/>
      <c r="B65" s="53"/>
      <c r="C65" s="69"/>
      <c r="D65" s="1" t="s">
        <v>306</v>
      </c>
      <c r="E65" s="66"/>
      <c r="F65" s="2">
        <v>1</v>
      </c>
      <c r="G65" s="1">
        <v>2</v>
      </c>
      <c r="H65" s="3"/>
      <c r="I65" s="43">
        <f t="shared" si="4"/>
        <v>2</v>
      </c>
      <c r="J65" s="73">
        <f t="shared" si="5"/>
        <v>0</v>
      </c>
      <c r="K65" s="73">
        <f t="shared" si="6"/>
        <v>0</v>
      </c>
      <c r="L65" s="73"/>
      <c r="Q65" s="97"/>
      <c r="R65" s="97"/>
    </row>
    <row r="66" s="24" customFormat="1" ht="15" hidden="1" spans="1:18">
      <c r="A66" s="72"/>
      <c r="B66" s="53"/>
      <c r="C66" s="69"/>
      <c r="D66" s="1" t="s">
        <v>307</v>
      </c>
      <c r="E66" s="66"/>
      <c r="F66" s="2">
        <v>1</v>
      </c>
      <c r="G66" s="1">
        <v>2</v>
      </c>
      <c r="H66" s="3"/>
      <c r="I66" s="43">
        <f t="shared" si="4"/>
        <v>2</v>
      </c>
      <c r="J66" s="73">
        <f t="shared" si="5"/>
        <v>0</v>
      </c>
      <c r="K66" s="73">
        <f t="shared" si="6"/>
        <v>0</v>
      </c>
      <c r="L66" s="73"/>
      <c r="Q66" s="97"/>
      <c r="R66" s="97"/>
    </row>
    <row r="67" s="24" customFormat="1" ht="15" hidden="1" spans="1:18">
      <c r="A67" s="72"/>
      <c r="B67" s="53"/>
      <c r="C67" s="69"/>
      <c r="D67" s="1" t="s">
        <v>308</v>
      </c>
      <c r="E67" s="66"/>
      <c r="F67" s="2">
        <v>1</v>
      </c>
      <c r="G67" s="1">
        <v>5</v>
      </c>
      <c r="H67" s="3"/>
      <c r="I67" s="43">
        <f t="shared" si="4"/>
        <v>5</v>
      </c>
      <c r="J67" s="73">
        <f t="shared" si="5"/>
        <v>0</v>
      </c>
      <c r="K67" s="73">
        <f t="shared" si="6"/>
        <v>0</v>
      </c>
      <c r="L67" s="73"/>
      <c r="Q67" s="97"/>
      <c r="R67" s="97"/>
    </row>
    <row r="68" s="24" customFormat="1" ht="15" hidden="1" spans="1:18">
      <c r="A68" s="72"/>
      <c r="B68" s="53"/>
      <c r="C68" s="69"/>
      <c r="D68" s="1" t="s">
        <v>309</v>
      </c>
      <c r="E68" s="66"/>
      <c r="F68" s="2">
        <v>1</v>
      </c>
      <c r="G68" s="1">
        <v>4</v>
      </c>
      <c r="H68" s="3"/>
      <c r="I68" s="43">
        <f t="shared" si="4"/>
        <v>4</v>
      </c>
      <c r="J68" s="73">
        <f t="shared" si="5"/>
        <v>0</v>
      </c>
      <c r="K68" s="73">
        <f t="shared" si="6"/>
        <v>0</v>
      </c>
      <c r="L68" s="73"/>
      <c r="Q68" s="97"/>
      <c r="R68" s="97"/>
    </row>
    <row r="69" s="24" customFormat="1" ht="15" hidden="1" spans="1:18">
      <c r="A69" s="39"/>
      <c r="B69" s="75"/>
      <c r="C69" s="76"/>
      <c r="D69" s="1" t="s">
        <v>310</v>
      </c>
      <c r="E69" s="70"/>
      <c r="F69" s="45">
        <v>1</v>
      </c>
      <c r="G69" s="1">
        <v>3</v>
      </c>
      <c r="H69" s="3"/>
      <c r="I69" s="43">
        <f t="shared" si="4"/>
        <v>3</v>
      </c>
      <c r="J69" s="73">
        <f t="shared" si="5"/>
        <v>0</v>
      </c>
      <c r="K69" s="85"/>
      <c r="L69" s="73"/>
      <c r="Q69" s="97"/>
      <c r="R69" s="97"/>
    </row>
    <row r="70" s="24" customFormat="1" ht="15" hidden="1" spans="1:18">
      <c r="A70" s="39"/>
      <c r="B70" s="69"/>
      <c r="C70" s="77"/>
      <c r="D70" s="1" t="s">
        <v>311</v>
      </c>
      <c r="E70" s="70"/>
      <c r="F70" s="45">
        <v>1</v>
      </c>
      <c r="G70" s="1">
        <v>1</v>
      </c>
      <c r="H70" s="3"/>
      <c r="I70" s="43">
        <f t="shared" si="4"/>
        <v>1</v>
      </c>
      <c r="J70" s="73">
        <f t="shared" si="5"/>
        <v>0</v>
      </c>
      <c r="K70" s="86"/>
      <c r="L70" s="73"/>
      <c r="Q70" s="97"/>
      <c r="R70" s="97"/>
    </row>
    <row r="71" s="24" customFormat="1" ht="15" hidden="1" spans="1:18">
      <c r="A71" s="72"/>
      <c r="B71" s="78"/>
      <c r="C71" s="69"/>
      <c r="D71" s="1"/>
      <c r="E71" s="66"/>
      <c r="F71" s="2"/>
      <c r="G71" s="1"/>
      <c r="H71" s="3"/>
      <c r="I71" s="43">
        <f t="shared" si="4"/>
        <v>0</v>
      </c>
      <c r="J71" s="73">
        <f t="shared" si="5"/>
        <v>0</v>
      </c>
      <c r="K71" s="73">
        <f t="shared" ref="K71:K81" si="7">J71</f>
        <v>0</v>
      </c>
      <c r="L71" s="73">
        <f>K71</f>
        <v>0</v>
      </c>
      <c r="Q71" s="97"/>
      <c r="R71" s="97"/>
    </row>
    <row r="72" s="24" customFormat="1" hidden="1" spans="1:18">
      <c r="A72" s="72"/>
      <c r="B72" s="1"/>
      <c r="C72" s="1"/>
      <c r="D72" s="1"/>
      <c r="E72" s="66"/>
      <c r="F72" s="79"/>
      <c r="G72" s="1"/>
      <c r="H72" s="80">
        <f>SUM(H54:H60)</f>
        <v>3</v>
      </c>
      <c r="I72" s="80">
        <f t="shared" ref="I72:K72" si="8">SUM(I54:I71)</f>
        <v>42</v>
      </c>
      <c r="J72" s="87">
        <f t="shared" si="8"/>
        <v>0</v>
      </c>
      <c r="K72" s="87">
        <f t="shared" si="8"/>
        <v>0</v>
      </c>
      <c r="L72" s="87">
        <f>SUM(L54:L60)</f>
        <v>0</v>
      </c>
      <c r="Q72" s="97"/>
      <c r="R72" s="97"/>
    </row>
    <row r="73" s="24" customFormat="1" hidden="1" spans="2:18">
      <c r="B73" s="25"/>
      <c r="C73" s="25"/>
      <c r="D73" s="25"/>
      <c r="E73" s="28"/>
      <c r="F73" s="81"/>
      <c r="G73" s="25"/>
      <c r="H73" s="27"/>
      <c r="I73" s="27"/>
      <c r="J73" s="28"/>
      <c r="K73" s="28"/>
      <c r="L73" s="28"/>
      <c r="Q73" s="97"/>
      <c r="R73" s="97"/>
    </row>
    <row r="74" s="24" customFormat="1" ht="27" hidden="1" spans="1:18">
      <c r="A74" s="39" t="s">
        <v>261</v>
      </c>
      <c r="B74" s="1" t="s">
        <v>160</v>
      </c>
      <c r="C74" s="1" t="s">
        <v>161</v>
      </c>
      <c r="D74" s="1" t="s">
        <v>162</v>
      </c>
      <c r="E74" s="1" t="s">
        <v>163</v>
      </c>
      <c r="F74" s="2" t="s">
        <v>164</v>
      </c>
      <c r="G74" s="1" t="s">
        <v>165</v>
      </c>
      <c r="H74" s="3" t="s">
        <v>166</v>
      </c>
      <c r="I74" s="3" t="s">
        <v>294</v>
      </c>
      <c r="J74" s="29" t="s">
        <v>168</v>
      </c>
      <c r="K74" s="1" t="s">
        <v>295</v>
      </c>
      <c r="L74" s="1" t="s">
        <v>296</v>
      </c>
      <c r="Q74" s="97"/>
      <c r="R74" s="97"/>
    </row>
    <row r="75" s="24" customFormat="1" ht="15" hidden="1" spans="1:18">
      <c r="A75" s="39"/>
      <c r="B75" s="41"/>
      <c r="C75" s="42"/>
      <c r="D75" s="43" t="s">
        <v>312</v>
      </c>
      <c r="E75" s="44"/>
      <c r="F75" s="45">
        <v>2</v>
      </c>
      <c r="G75" s="43">
        <v>1</v>
      </c>
      <c r="H75" s="43">
        <v>3</v>
      </c>
      <c r="I75" s="43">
        <f t="shared" ref="I75:I81" si="9">G75*F75</f>
        <v>2</v>
      </c>
      <c r="J75" s="73">
        <f t="shared" ref="J75:J81" si="10">I75*E75</f>
        <v>0</v>
      </c>
      <c r="K75" s="73">
        <f t="shared" si="7"/>
        <v>0</v>
      </c>
      <c r="L75" s="73">
        <v>0</v>
      </c>
      <c r="Q75" s="97"/>
      <c r="R75" s="97"/>
    </row>
    <row r="76" s="24" customFormat="1" ht="15" hidden="1" spans="1:18">
      <c r="A76" s="39"/>
      <c r="B76" s="41"/>
      <c r="C76" s="42"/>
      <c r="D76" s="43" t="s">
        <v>313</v>
      </c>
      <c r="E76" s="44"/>
      <c r="F76" s="45">
        <v>1</v>
      </c>
      <c r="G76" s="43">
        <v>2</v>
      </c>
      <c r="H76" s="43"/>
      <c r="I76" s="43">
        <f t="shared" si="9"/>
        <v>2</v>
      </c>
      <c r="J76" s="73">
        <f t="shared" si="10"/>
        <v>0</v>
      </c>
      <c r="K76" s="73">
        <f t="shared" si="7"/>
        <v>0</v>
      </c>
      <c r="L76" s="73"/>
      <c r="Q76" s="97"/>
      <c r="R76" s="97"/>
    </row>
    <row r="77" s="24" customFormat="1" ht="15" hidden="1" spans="1:18">
      <c r="A77" s="39"/>
      <c r="B77" s="41"/>
      <c r="C77" s="42"/>
      <c r="D77" s="43" t="s">
        <v>314</v>
      </c>
      <c r="E77" s="44"/>
      <c r="F77" s="45">
        <v>1</v>
      </c>
      <c r="G77" s="43">
        <v>3</v>
      </c>
      <c r="H77" s="43"/>
      <c r="I77" s="43">
        <f t="shared" si="9"/>
        <v>3</v>
      </c>
      <c r="J77" s="73">
        <f t="shared" si="10"/>
        <v>0</v>
      </c>
      <c r="K77" s="73">
        <f t="shared" si="7"/>
        <v>0</v>
      </c>
      <c r="L77" s="73"/>
      <c r="Q77" s="97"/>
      <c r="R77" s="97"/>
    </row>
    <row r="78" s="24" customFormat="1" ht="15" hidden="1" spans="1:18">
      <c r="A78" s="39"/>
      <c r="B78" s="41"/>
      <c r="C78" s="42"/>
      <c r="D78" s="43" t="s">
        <v>315</v>
      </c>
      <c r="E78" s="44"/>
      <c r="F78" s="45">
        <v>1</v>
      </c>
      <c r="G78" s="43">
        <v>2</v>
      </c>
      <c r="H78" s="43"/>
      <c r="I78" s="43">
        <f t="shared" si="9"/>
        <v>2</v>
      </c>
      <c r="J78" s="73">
        <f t="shared" si="10"/>
        <v>0</v>
      </c>
      <c r="K78" s="73">
        <f t="shared" si="7"/>
        <v>0</v>
      </c>
      <c r="L78" s="73"/>
      <c r="Q78" s="97"/>
      <c r="R78" s="97"/>
    </row>
    <row r="79" s="24" customFormat="1" ht="15" hidden="1" spans="1:18">
      <c r="A79" s="39"/>
      <c r="B79" s="41"/>
      <c r="C79" s="42"/>
      <c r="D79" s="43" t="s">
        <v>315</v>
      </c>
      <c r="E79" s="44"/>
      <c r="F79" s="45">
        <v>1</v>
      </c>
      <c r="G79" s="43">
        <v>2</v>
      </c>
      <c r="H79" s="43"/>
      <c r="I79" s="43">
        <f t="shared" si="9"/>
        <v>2</v>
      </c>
      <c r="J79" s="73">
        <f t="shared" si="10"/>
        <v>0</v>
      </c>
      <c r="K79" s="73">
        <f t="shared" si="7"/>
        <v>0</v>
      </c>
      <c r="L79" s="73"/>
      <c r="Q79" s="97"/>
      <c r="R79" s="97"/>
    </row>
    <row r="80" s="24" customFormat="1" ht="15" hidden="1" spans="1:18">
      <c r="A80" s="39"/>
      <c r="B80" s="41"/>
      <c r="C80" s="42"/>
      <c r="D80" s="43" t="s">
        <v>316</v>
      </c>
      <c r="E80" s="44"/>
      <c r="F80" s="45">
        <v>1</v>
      </c>
      <c r="G80" s="43">
        <v>2</v>
      </c>
      <c r="H80" s="43"/>
      <c r="I80" s="43">
        <f t="shared" si="9"/>
        <v>2</v>
      </c>
      <c r="J80" s="73">
        <f t="shared" si="10"/>
        <v>0</v>
      </c>
      <c r="K80" s="73">
        <f t="shared" si="7"/>
        <v>0</v>
      </c>
      <c r="L80" s="73"/>
      <c r="Q80" s="97"/>
      <c r="R80" s="97"/>
    </row>
    <row r="81" s="24" customFormat="1" ht="15" hidden="1" spans="1:18">
      <c r="A81" s="39"/>
      <c r="B81" s="41"/>
      <c r="C81" s="42"/>
      <c r="D81" s="43"/>
      <c r="E81" s="44"/>
      <c r="F81" s="45"/>
      <c r="G81" s="43"/>
      <c r="H81" s="43"/>
      <c r="I81" s="43">
        <f t="shared" si="9"/>
        <v>0</v>
      </c>
      <c r="J81" s="73">
        <f t="shared" si="10"/>
        <v>0</v>
      </c>
      <c r="K81" s="73">
        <f t="shared" si="7"/>
        <v>0</v>
      </c>
      <c r="L81" s="73"/>
      <c r="Q81" s="97"/>
      <c r="R81" s="97"/>
    </row>
    <row r="82" s="24" customFormat="1" hidden="1" spans="1:18">
      <c r="A82" s="72"/>
      <c r="B82" s="1"/>
      <c r="C82" s="1"/>
      <c r="D82" s="1"/>
      <c r="E82" s="66"/>
      <c r="F82" s="79"/>
      <c r="G82" s="1"/>
      <c r="H82" s="80" t="e">
        <f>SUM(#REF!)</f>
        <v>#REF!</v>
      </c>
      <c r="I82" s="80">
        <f t="shared" ref="I82:L82" si="11">SUM(I75:I81)</f>
        <v>13</v>
      </c>
      <c r="J82" s="87">
        <f t="shared" si="11"/>
        <v>0</v>
      </c>
      <c r="K82" s="87">
        <f t="shared" si="11"/>
        <v>0</v>
      </c>
      <c r="L82" s="87">
        <f t="shared" si="11"/>
        <v>0</v>
      </c>
      <c r="Q82" s="97"/>
      <c r="R82" s="97"/>
    </row>
    <row r="83" s="24" customFormat="1" hidden="1" spans="2:18">
      <c r="B83" s="25"/>
      <c r="C83" s="25"/>
      <c r="D83" s="25"/>
      <c r="E83" s="28"/>
      <c r="F83" s="81"/>
      <c r="G83" s="25"/>
      <c r="H83" s="27"/>
      <c r="I83" s="27"/>
      <c r="J83" s="28"/>
      <c r="K83" s="28"/>
      <c r="L83" s="28"/>
      <c r="Q83" s="97"/>
      <c r="R83" s="97"/>
    </row>
    <row r="84" s="24" customFormat="1" ht="27" hidden="1" spans="1:18">
      <c r="A84" s="39" t="s">
        <v>261</v>
      </c>
      <c r="B84" s="1" t="s">
        <v>160</v>
      </c>
      <c r="C84" s="1" t="s">
        <v>161</v>
      </c>
      <c r="D84" s="1" t="s">
        <v>162</v>
      </c>
      <c r="E84" s="1" t="s">
        <v>163</v>
      </c>
      <c r="F84" s="2" t="s">
        <v>164</v>
      </c>
      <c r="G84" s="1" t="s">
        <v>165</v>
      </c>
      <c r="H84" s="3" t="s">
        <v>166</v>
      </c>
      <c r="I84" s="3" t="s">
        <v>294</v>
      </c>
      <c r="J84" s="29" t="s">
        <v>168</v>
      </c>
      <c r="K84" s="1" t="s">
        <v>295</v>
      </c>
      <c r="L84" s="1" t="s">
        <v>296</v>
      </c>
      <c r="Q84" s="97"/>
      <c r="R84" s="97"/>
    </row>
    <row r="85" s="24" customFormat="1" ht="15" hidden="1" spans="1:18">
      <c r="A85" s="39"/>
      <c r="B85" s="41"/>
      <c r="C85" s="69"/>
      <c r="D85" s="43" t="s">
        <v>297</v>
      </c>
      <c r="E85" s="66"/>
      <c r="F85" s="82">
        <v>1</v>
      </c>
      <c r="G85" s="1">
        <v>3</v>
      </c>
      <c r="H85" s="1">
        <v>3</v>
      </c>
      <c r="I85" s="43">
        <f t="shared" ref="I85:I89" si="12">G85*F85</f>
        <v>3</v>
      </c>
      <c r="J85" s="73">
        <f t="shared" ref="J85:J88" si="13">I85*E85</f>
        <v>0</v>
      </c>
      <c r="K85" s="73">
        <f t="shared" ref="K85:K92" si="14">J85</f>
        <v>0</v>
      </c>
      <c r="L85" s="73"/>
      <c r="Q85" s="97"/>
      <c r="R85" s="97"/>
    </row>
    <row r="86" s="24" customFormat="1" ht="15" hidden="1" spans="1:18">
      <c r="A86" s="39"/>
      <c r="B86" s="41"/>
      <c r="C86" s="65"/>
      <c r="D86" s="1" t="s">
        <v>317</v>
      </c>
      <c r="E86" s="66"/>
      <c r="F86" s="82">
        <v>1</v>
      </c>
      <c r="G86" s="1">
        <v>5</v>
      </c>
      <c r="H86" s="3"/>
      <c r="I86" s="43">
        <f t="shared" si="12"/>
        <v>5</v>
      </c>
      <c r="J86" s="73">
        <f t="shared" si="13"/>
        <v>0</v>
      </c>
      <c r="K86" s="73">
        <f t="shared" si="14"/>
        <v>0</v>
      </c>
      <c r="L86" s="73"/>
      <c r="Q86" s="97"/>
      <c r="R86" s="97"/>
    </row>
    <row r="87" s="24" customFormat="1" ht="15" hidden="1" spans="1:18">
      <c r="A87" s="39"/>
      <c r="B87" s="69"/>
      <c r="C87" s="77"/>
      <c r="D87" s="83" t="s">
        <v>318</v>
      </c>
      <c r="E87" s="70"/>
      <c r="F87" s="45">
        <v>1</v>
      </c>
      <c r="G87" s="1">
        <v>6</v>
      </c>
      <c r="H87" s="3"/>
      <c r="I87" s="43">
        <f t="shared" si="12"/>
        <v>6</v>
      </c>
      <c r="J87" s="73">
        <f t="shared" si="13"/>
        <v>0</v>
      </c>
      <c r="K87" s="73">
        <f t="shared" si="14"/>
        <v>0</v>
      </c>
      <c r="L87" s="73"/>
      <c r="Q87" s="97"/>
      <c r="R87" s="97"/>
    </row>
    <row r="88" s="24" customFormat="1" ht="15" hidden="1" spans="1:18">
      <c r="A88" s="39"/>
      <c r="B88" s="69"/>
      <c r="C88" s="77"/>
      <c r="D88" s="83" t="s">
        <v>318</v>
      </c>
      <c r="E88" s="70"/>
      <c r="F88" s="45">
        <v>1</v>
      </c>
      <c r="G88" s="1">
        <v>6</v>
      </c>
      <c r="H88" s="3"/>
      <c r="I88" s="43">
        <f t="shared" si="12"/>
        <v>6</v>
      </c>
      <c r="J88" s="73">
        <f t="shared" si="13"/>
        <v>0</v>
      </c>
      <c r="K88" s="73">
        <f t="shared" si="14"/>
        <v>0</v>
      </c>
      <c r="L88" s="73"/>
      <c r="Q88" s="93"/>
      <c r="R88" s="93"/>
    </row>
    <row r="89" s="24" customFormat="1" ht="15" hidden="1" spans="1:18">
      <c r="A89" s="39"/>
      <c r="B89" s="76"/>
      <c r="C89" s="76"/>
      <c r="D89" s="84" t="s">
        <v>319</v>
      </c>
      <c r="E89" s="70"/>
      <c r="F89" s="45">
        <v>1</v>
      </c>
      <c r="G89" s="1">
        <v>3</v>
      </c>
      <c r="H89" s="3"/>
      <c r="I89" s="43">
        <f t="shared" si="12"/>
        <v>3</v>
      </c>
      <c r="J89" s="85"/>
      <c r="K89" s="73">
        <f t="shared" si="14"/>
        <v>0</v>
      </c>
      <c r="L89" s="73"/>
      <c r="Q89" s="93"/>
      <c r="R89" s="93"/>
    </row>
    <row r="90" s="24" customFormat="1" ht="15" hidden="1" spans="1:18">
      <c r="A90" s="39"/>
      <c r="B90" s="77"/>
      <c r="C90" s="77"/>
      <c r="D90" s="83" t="s">
        <v>319</v>
      </c>
      <c r="E90" s="70"/>
      <c r="F90" s="45"/>
      <c r="G90" s="1">
        <v>3</v>
      </c>
      <c r="H90" s="3"/>
      <c r="I90" s="43"/>
      <c r="J90" s="86"/>
      <c r="K90" s="73">
        <f t="shared" si="14"/>
        <v>0</v>
      </c>
      <c r="L90" s="73"/>
      <c r="Q90" s="93"/>
      <c r="R90" s="93"/>
    </row>
    <row r="91" s="24" customFormat="1" ht="15" hidden="1" spans="1:18">
      <c r="A91" s="39"/>
      <c r="B91" s="69"/>
      <c r="C91" s="77"/>
      <c r="D91" s="83" t="s">
        <v>320</v>
      </c>
      <c r="E91" s="70"/>
      <c r="F91" s="45">
        <v>1</v>
      </c>
      <c r="G91" s="1">
        <v>3</v>
      </c>
      <c r="H91" s="3"/>
      <c r="I91" s="43">
        <f>G91*F91</f>
        <v>3</v>
      </c>
      <c r="J91" s="73">
        <f>I91*E91</f>
        <v>0</v>
      </c>
      <c r="K91" s="73">
        <f t="shared" si="14"/>
        <v>0</v>
      </c>
      <c r="L91" s="73"/>
      <c r="Q91" s="93"/>
      <c r="R91" s="93"/>
    </row>
    <row r="92" s="24" customFormat="1" ht="15" hidden="1" spans="1:18">
      <c r="A92" s="39"/>
      <c r="B92" s="41"/>
      <c r="C92" s="47"/>
      <c r="D92" s="1"/>
      <c r="E92" s="66"/>
      <c r="F92" s="2"/>
      <c r="G92" s="1"/>
      <c r="H92" s="3"/>
      <c r="I92" s="43">
        <f>G92*F92</f>
        <v>0</v>
      </c>
      <c r="J92" s="73">
        <f>I92*E92</f>
        <v>0</v>
      </c>
      <c r="K92" s="73">
        <f t="shared" si="14"/>
        <v>0</v>
      </c>
      <c r="L92" s="73">
        <f>K92</f>
        <v>0</v>
      </c>
      <c r="Q92" s="93"/>
      <c r="R92" s="93"/>
    </row>
    <row r="93" s="24" customFormat="1" hidden="1" spans="1:18">
      <c r="A93" s="72"/>
      <c r="B93" s="1"/>
      <c r="C93" s="1"/>
      <c r="D93" s="1"/>
      <c r="E93" s="66"/>
      <c r="F93" s="79"/>
      <c r="G93" s="1"/>
      <c r="H93" s="80" t="e">
        <f>SUM(#REF!)</f>
        <v>#REF!</v>
      </c>
      <c r="I93" s="80">
        <f t="shared" ref="I93:L93" si="15">SUM(I85:I92)</f>
        <v>26</v>
      </c>
      <c r="J93" s="87">
        <f t="shared" si="15"/>
        <v>0</v>
      </c>
      <c r="K93" s="87">
        <f t="shared" si="15"/>
        <v>0</v>
      </c>
      <c r="L93" s="87">
        <f t="shared" si="15"/>
        <v>0</v>
      </c>
      <c r="Q93" s="93"/>
      <c r="R93" s="93"/>
    </row>
    <row r="94" s="24" customFormat="1" hidden="1" spans="2:18">
      <c r="B94" s="25"/>
      <c r="C94" s="25"/>
      <c r="D94" s="25"/>
      <c r="E94" s="28"/>
      <c r="F94" s="81"/>
      <c r="G94" s="25"/>
      <c r="H94" s="27"/>
      <c r="I94" s="27"/>
      <c r="J94" s="28"/>
      <c r="K94" s="28"/>
      <c r="L94" s="28"/>
      <c r="Q94" s="93"/>
      <c r="R94" s="93"/>
    </row>
    <row r="95" s="24" customFormat="1" hidden="1" spans="2:18">
      <c r="B95" s="25"/>
      <c r="C95" s="25"/>
      <c r="D95" s="25"/>
      <c r="E95" s="28"/>
      <c r="F95" s="81"/>
      <c r="G95" s="25"/>
      <c r="H95" s="27"/>
      <c r="I95" s="27"/>
      <c r="J95" s="28"/>
      <c r="K95" s="28"/>
      <c r="L95" s="28"/>
      <c r="Q95" s="93"/>
      <c r="R95" s="93"/>
    </row>
    <row r="96" s="24" customFormat="1" hidden="1" spans="2:18">
      <c r="B96" s="25"/>
      <c r="C96" s="25"/>
      <c r="D96" s="25"/>
      <c r="E96" s="28"/>
      <c r="F96" s="81"/>
      <c r="G96" s="25"/>
      <c r="H96" s="27"/>
      <c r="I96" s="27"/>
      <c r="J96" s="28"/>
      <c r="K96" s="28"/>
      <c r="L96" s="28"/>
      <c r="Q96" s="93"/>
      <c r="R96" s="93"/>
    </row>
    <row r="97" s="24" customFormat="1" hidden="1" spans="2:18">
      <c r="B97" s="25"/>
      <c r="C97" s="25"/>
      <c r="D97" s="25"/>
      <c r="E97" s="28"/>
      <c r="F97" s="81"/>
      <c r="G97" s="25"/>
      <c r="H97" s="27"/>
      <c r="I97" s="27"/>
      <c r="J97" s="28"/>
      <c r="K97" s="28"/>
      <c r="L97" s="28"/>
      <c r="Q97" s="93"/>
      <c r="R97" s="93"/>
    </row>
    <row r="98" s="24" customFormat="1" ht="27" hidden="1" spans="1:18">
      <c r="A98" s="39" t="s">
        <v>261</v>
      </c>
      <c r="B98" s="1" t="s">
        <v>160</v>
      </c>
      <c r="C98" s="1" t="s">
        <v>161</v>
      </c>
      <c r="D98" s="1" t="s">
        <v>162</v>
      </c>
      <c r="E98" s="1" t="s">
        <v>163</v>
      </c>
      <c r="F98" s="2" t="s">
        <v>164</v>
      </c>
      <c r="G98" s="1" t="s">
        <v>165</v>
      </c>
      <c r="H98" s="3" t="s">
        <v>166</v>
      </c>
      <c r="I98" s="3" t="s">
        <v>294</v>
      </c>
      <c r="J98" s="29" t="s">
        <v>168</v>
      </c>
      <c r="K98" s="1" t="s">
        <v>295</v>
      </c>
      <c r="L98" s="1" t="s">
        <v>296</v>
      </c>
      <c r="Q98" s="93"/>
      <c r="R98" s="93"/>
    </row>
    <row r="99" s="24" customFormat="1" ht="15" hidden="1" spans="1:18">
      <c r="A99" s="39"/>
      <c r="B99" s="41">
        <v>1384568</v>
      </c>
      <c r="C99" s="69">
        <v>56784</v>
      </c>
      <c r="D99" s="1" t="s">
        <v>298</v>
      </c>
      <c r="E99" s="66"/>
      <c r="F99" s="2">
        <v>1</v>
      </c>
      <c r="G99" s="1">
        <v>2</v>
      </c>
      <c r="H99" s="3"/>
      <c r="I99" s="43">
        <f t="shared" ref="I99:I102" si="16">G99*F99</f>
        <v>2</v>
      </c>
      <c r="J99" s="73">
        <f t="shared" ref="J99:J102" si="17">I99*E99</f>
        <v>0</v>
      </c>
      <c r="K99" s="73">
        <f t="shared" ref="K99:K102" si="18">J99</f>
        <v>0</v>
      </c>
      <c r="L99" s="73"/>
      <c r="Q99" s="93"/>
      <c r="R99" s="93"/>
    </row>
    <row r="100" s="24" customFormat="1" ht="15" hidden="1" spans="1:18">
      <c r="A100" s="39"/>
      <c r="B100" s="41">
        <v>1384274</v>
      </c>
      <c r="C100" s="65">
        <v>56695</v>
      </c>
      <c r="D100" s="1" t="s">
        <v>313</v>
      </c>
      <c r="E100" s="66"/>
      <c r="F100" s="2">
        <v>1</v>
      </c>
      <c r="G100" s="1">
        <v>2</v>
      </c>
      <c r="H100" s="3"/>
      <c r="I100" s="43">
        <f t="shared" si="16"/>
        <v>2</v>
      </c>
      <c r="J100" s="73">
        <f t="shared" si="17"/>
        <v>0</v>
      </c>
      <c r="K100" s="73">
        <f t="shared" si="18"/>
        <v>0</v>
      </c>
      <c r="L100" s="73"/>
      <c r="Q100" s="93"/>
      <c r="R100" s="93"/>
    </row>
    <row r="101" s="24" customFormat="1" ht="15" hidden="1" spans="1:18">
      <c r="A101" s="39"/>
      <c r="B101" s="41"/>
      <c r="C101" s="69"/>
      <c r="D101" s="1"/>
      <c r="E101" s="66"/>
      <c r="F101" s="2"/>
      <c r="G101" s="1"/>
      <c r="H101" s="3"/>
      <c r="I101" s="43">
        <f t="shared" si="16"/>
        <v>0</v>
      </c>
      <c r="J101" s="73">
        <f t="shared" si="17"/>
        <v>0</v>
      </c>
      <c r="K101" s="73">
        <f t="shared" si="18"/>
        <v>0</v>
      </c>
      <c r="L101" s="73"/>
      <c r="Q101" s="93"/>
      <c r="R101" s="93"/>
    </row>
    <row r="102" s="24" customFormat="1" ht="15" hidden="1" spans="1:18">
      <c r="A102" s="72"/>
      <c r="B102" s="78"/>
      <c r="C102" s="69"/>
      <c r="D102" s="1"/>
      <c r="E102" s="66"/>
      <c r="F102" s="2"/>
      <c r="G102" s="1"/>
      <c r="H102" s="3"/>
      <c r="I102" s="43">
        <f t="shared" si="16"/>
        <v>0</v>
      </c>
      <c r="J102" s="73">
        <f t="shared" si="17"/>
        <v>0</v>
      </c>
      <c r="K102" s="73">
        <f t="shared" si="18"/>
        <v>0</v>
      </c>
      <c r="L102" s="73"/>
      <c r="Q102" s="93"/>
      <c r="R102" s="93"/>
    </row>
    <row r="103" s="24" customFormat="1" hidden="1" spans="1:18">
      <c r="A103" s="72"/>
      <c r="B103" s="1"/>
      <c r="C103" s="1"/>
      <c r="D103" s="1"/>
      <c r="E103" s="66"/>
      <c r="F103" s="79"/>
      <c r="G103" s="1"/>
      <c r="H103" s="80">
        <f t="shared" ref="H103:L103" si="19">SUM(H99:H101)</f>
        <v>0</v>
      </c>
      <c r="I103" s="80">
        <f t="shared" si="19"/>
        <v>4</v>
      </c>
      <c r="J103" s="87">
        <f>SUM(J99:J102)</f>
        <v>0</v>
      </c>
      <c r="K103" s="87">
        <f>SUM(K99:K102)</f>
        <v>0</v>
      </c>
      <c r="L103" s="87">
        <f t="shared" si="19"/>
        <v>0</v>
      </c>
      <c r="Q103" s="93"/>
      <c r="R103" s="93"/>
    </row>
    <row r="104" s="24" customFormat="1" hidden="1" spans="1:18">
      <c r="A104" s="72"/>
      <c r="B104" s="25"/>
      <c r="C104" s="25"/>
      <c r="D104" s="25"/>
      <c r="E104" s="28"/>
      <c r="F104" s="81"/>
      <c r="G104" s="25"/>
      <c r="H104" s="27"/>
      <c r="I104" s="27"/>
      <c r="J104" s="88"/>
      <c r="K104" s="88"/>
      <c r="L104" s="88"/>
      <c r="Q104" s="93"/>
      <c r="R104" s="93"/>
    </row>
    <row r="105" s="24" customFormat="1" ht="27" hidden="1" spans="1:18">
      <c r="A105" s="39" t="s">
        <v>261</v>
      </c>
      <c r="B105" s="1" t="s">
        <v>160</v>
      </c>
      <c r="C105" s="1" t="s">
        <v>161</v>
      </c>
      <c r="D105" s="1" t="s">
        <v>162</v>
      </c>
      <c r="E105" s="1" t="s">
        <v>163</v>
      </c>
      <c r="F105" s="2" t="s">
        <v>164</v>
      </c>
      <c r="G105" s="1" t="s">
        <v>165</v>
      </c>
      <c r="H105" s="3" t="s">
        <v>166</v>
      </c>
      <c r="I105" s="3" t="s">
        <v>294</v>
      </c>
      <c r="J105" s="29" t="s">
        <v>168</v>
      </c>
      <c r="K105" s="1" t="s">
        <v>295</v>
      </c>
      <c r="L105" s="1" t="s">
        <v>296</v>
      </c>
      <c r="Q105" s="93"/>
      <c r="R105" s="93"/>
    </row>
    <row r="106" s="24" customFormat="1" ht="15" hidden="1" spans="1:18">
      <c r="A106" s="39"/>
      <c r="B106" s="41">
        <v>1381631</v>
      </c>
      <c r="C106" s="42">
        <v>55742</v>
      </c>
      <c r="D106" s="43" t="s">
        <v>321</v>
      </c>
      <c r="E106" s="44"/>
      <c r="F106" s="45">
        <v>1</v>
      </c>
      <c r="G106" s="43">
        <v>1</v>
      </c>
      <c r="H106" s="43">
        <v>3</v>
      </c>
      <c r="I106" s="43">
        <f t="shared" ref="I106:I110" si="20">G106*F106</f>
        <v>1</v>
      </c>
      <c r="J106" s="73">
        <f t="shared" ref="J106:J109" si="21">I106*E106</f>
        <v>0</v>
      </c>
      <c r="K106" s="73">
        <f t="shared" ref="K106:K109" si="22">J106</f>
        <v>0</v>
      </c>
      <c r="L106" s="73">
        <v>0</v>
      </c>
      <c r="Q106" s="93"/>
      <c r="R106" s="93"/>
    </row>
    <row r="107" s="24" customFormat="1" ht="15" hidden="1" spans="1:18">
      <c r="A107" s="39"/>
      <c r="B107" s="41">
        <v>1382665</v>
      </c>
      <c r="C107" s="42">
        <v>56181</v>
      </c>
      <c r="D107" s="43" t="s">
        <v>322</v>
      </c>
      <c r="E107" s="44"/>
      <c r="F107" s="45">
        <v>1</v>
      </c>
      <c r="G107" s="43">
        <v>3</v>
      </c>
      <c r="H107" s="43"/>
      <c r="I107" s="43">
        <f t="shared" si="20"/>
        <v>3</v>
      </c>
      <c r="J107" s="73">
        <f t="shared" si="21"/>
        <v>0</v>
      </c>
      <c r="K107" s="73">
        <f t="shared" si="22"/>
        <v>0</v>
      </c>
      <c r="L107" s="73"/>
      <c r="Q107" s="93"/>
      <c r="R107" s="93"/>
    </row>
    <row r="108" s="24" customFormat="1" ht="15" hidden="1" spans="1:18">
      <c r="A108" s="39"/>
      <c r="B108" s="41">
        <v>1383010</v>
      </c>
      <c r="C108" s="42">
        <v>56247</v>
      </c>
      <c r="D108" s="43" t="s">
        <v>298</v>
      </c>
      <c r="E108" s="44"/>
      <c r="F108" s="45">
        <v>1</v>
      </c>
      <c r="G108" s="43">
        <v>2</v>
      </c>
      <c r="H108" s="43"/>
      <c r="I108" s="43">
        <f t="shared" si="20"/>
        <v>2</v>
      </c>
      <c r="J108" s="73">
        <f t="shared" si="21"/>
        <v>0</v>
      </c>
      <c r="K108" s="73">
        <f t="shared" si="22"/>
        <v>0</v>
      </c>
      <c r="L108" s="73"/>
      <c r="Q108" s="93"/>
      <c r="R108" s="93"/>
    </row>
    <row r="109" s="24" customFormat="1" ht="15" hidden="1" spans="1:18">
      <c r="A109" s="39"/>
      <c r="B109" s="41">
        <v>1379763</v>
      </c>
      <c r="C109" s="42">
        <v>55302</v>
      </c>
      <c r="D109" s="43" t="s">
        <v>313</v>
      </c>
      <c r="E109" s="44"/>
      <c r="F109" s="45">
        <v>1</v>
      </c>
      <c r="G109" s="43">
        <v>2</v>
      </c>
      <c r="H109" s="43"/>
      <c r="I109" s="43">
        <f t="shared" si="20"/>
        <v>2</v>
      </c>
      <c r="J109" s="73">
        <f t="shared" si="21"/>
        <v>0</v>
      </c>
      <c r="K109" s="73">
        <f t="shared" si="22"/>
        <v>0</v>
      </c>
      <c r="L109" s="73"/>
      <c r="Q109" s="93"/>
      <c r="R109" s="93"/>
    </row>
    <row r="110" s="24" customFormat="1" ht="15" hidden="1" spans="1:18">
      <c r="A110" s="39"/>
      <c r="B110" s="76">
        <v>1385236</v>
      </c>
      <c r="C110" s="76">
        <v>56930</v>
      </c>
      <c r="D110" s="84" t="s">
        <v>319</v>
      </c>
      <c r="E110" s="70"/>
      <c r="F110" s="45">
        <v>1</v>
      </c>
      <c r="G110" s="1">
        <v>3</v>
      </c>
      <c r="H110" s="3"/>
      <c r="I110" s="43">
        <f t="shared" si="20"/>
        <v>3</v>
      </c>
      <c r="J110" s="85"/>
      <c r="K110" s="73"/>
      <c r="L110" s="73"/>
      <c r="Q110" s="93"/>
      <c r="R110" s="93"/>
    </row>
    <row r="111" s="24" customFormat="1" ht="15" hidden="1" spans="1:18">
      <c r="A111" s="39"/>
      <c r="B111" s="77"/>
      <c r="C111" s="77"/>
      <c r="D111" s="83" t="s">
        <v>319</v>
      </c>
      <c r="E111" s="70"/>
      <c r="F111" s="45"/>
      <c r="G111" s="1">
        <v>3</v>
      </c>
      <c r="H111" s="3"/>
      <c r="I111" s="43"/>
      <c r="J111" s="86"/>
      <c r="K111" s="73"/>
      <c r="L111" s="73"/>
      <c r="Q111" s="93"/>
      <c r="R111" s="93"/>
    </row>
    <row r="112" s="24" customFormat="1" ht="15" hidden="1" spans="1:18">
      <c r="A112" s="39"/>
      <c r="B112" s="41">
        <v>1382240</v>
      </c>
      <c r="C112" s="42">
        <v>55865</v>
      </c>
      <c r="D112" s="43" t="s">
        <v>323</v>
      </c>
      <c r="E112" s="44"/>
      <c r="F112" s="45">
        <v>1</v>
      </c>
      <c r="G112" s="43">
        <v>2</v>
      </c>
      <c r="H112" s="43"/>
      <c r="I112" s="43">
        <f t="shared" ref="I112:I115" si="23">G112*F112</f>
        <v>2</v>
      </c>
      <c r="J112" s="73"/>
      <c r="K112" s="73"/>
      <c r="L112" s="73"/>
      <c r="Q112" s="93"/>
      <c r="R112" s="93"/>
    </row>
    <row r="113" s="24" customFormat="1" ht="15" hidden="1" spans="1:18">
      <c r="A113" s="39"/>
      <c r="B113" s="41">
        <v>1385560</v>
      </c>
      <c r="C113" s="42">
        <v>57010</v>
      </c>
      <c r="D113" s="43" t="s">
        <v>323</v>
      </c>
      <c r="E113" s="44"/>
      <c r="F113" s="45">
        <v>1</v>
      </c>
      <c r="G113" s="43">
        <v>2</v>
      </c>
      <c r="H113" s="43"/>
      <c r="I113" s="43">
        <f t="shared" si="23"/>
        <v>2</v>
      </c>
      <c r="J113" s="73"/>
      <c r="K113" s="73">
        <f t="shared" ref="K113:K115" si="24">J113</f>
        <v>0</v>
      </c>
      <c r="L113" s="73"/>
      <c r="Q113" s="93"/>
      <c r="R113" s="93"/>
    </row>
    <row r="114" s="24" customFormat="1" ht="15" hidden="1" spans="1:18">
      <c r="A114" s="39"/>
      <c r="B114" s="41">
        <v>1384325</v>
      </c>
      <c r="C114" s="42">
        <v>56721</v>
      </c>
      <c r="D114" s="43" t="s">
        <v>316</v>
      </c>
      <c r="E114" s="44"/>
      <c r="F114" s="45">
        <v>1</v>
      </c>
      <c r="G114" s="43">
        <v>1</v>
      </c>
      <c r="H114" s="43"/>
      <c r="I114" s="43">
        <f t="shared" si="23"/>
        <v>1</v>
      </c>
      <c r="J114" s="73"/>
      <c r="K114" s="73">
        <f t="shared" si="24"/>
        <v>0</v>
      </c>
      <c r="L114" s="73"/>
      <c r="Q114" s="93"/>
      <c r="R114" s="93"/>
    </row>
    <row r="115" s="24" customFormat="1" ht="15" hidden="1" spans="1:18">
      <c r="A115" s="39"/>
      <c r="B115" s="41"/>
      <c r="C115" s="42"/>
      <c r="D115" s="43"/>
      <c r="E115" s="44"/>
      <c r="F115" s="45"/>
      <c r="G115" s="43"/>
      <c r="H115" s="43"/>
      <c r="I115" s="43">
        <f t="shared" si="23"/>
        <v>0</v>
      </c>
      <c r="J115" s="73">
        <f>I115*E115</f>
        <v>0</v>
      </c>
      <c r="K115" s="73">
        <f t="shared" si="24"/>
        <v>0</v>
      </c>
      <c r="L115" s="73"/>
      <c r="Q115" s="93"/>
      <c r="R115" s="93"/>
    </row>
    <row r="116" s="24" customFormat="1" hidden="1" spans="1:18">
      <c r="A116" s="72"/>
      <c r="B116" s="1"/>
      <c r="C116" s="1"/>
      <c r="D116" s="1"/>
      <c r="E116" s="66"/>
      <c r="F116" s="79"/>
      <c r="G116" s="1"/>
      <c r="H116" s="80" t="e">
        <f>SUM(#REF!)</f>
        <v>#REF!</v>
      </c>
      <c r="I116" s="80">
        <f t="shared" ref="I116:L116" si="25">SUM(I106:I115)</f>
        <v>16</v>
      </c>
      <c r="J116" s="87">
        <f t="shared" si="25"/>
        <v>0</v>
      </c>
      <c r="K116" s="87">
        <f t="shared" si="25"/>
        <v>0</v>
      </c>
      <c r="L116" s="87">
        <f t="shared" si="25"/>
        <v>0</v>
      </c>
      <c r="Q116" s="93"/>
      <c r="R116" s="93"/>
    </row>
    <row r="117" s="24" customFormat="1" hidden="1" spans="1:18">
      <c r="A117" s="72"/>
      <c r="B117" s="25"/>
      <c r="C117" s="25"/>
      <c r="D117" s="25"/>
      <c r="E117" s="28"/>
      <c r="F117" s="81"/>
      <c r="G117" s="25"/>
      <c r="H117" s="27"/>
      <c r="I117" s="27"/>
      <c r="J117" s="88"/>
      <c r="K117" s="88"/>
      <c r="L117" s="88"/>
      <c r="Q117" s="93"/>
      <c r="R117" s="93"/>
    </row>
    <row r="118" s="24" customFormat="1" ht="27" hidden="1" spans="1:18">
      <c r="A118" s="39" t="s">
        <v>261</v>
      </c>
      <c r="B118" s="1" t="s">
        <v>160</v>
      </c>
      <c r="C118" s="1" t="s">
        <v>161</v>
      </c>
      <c r="D118" s="1" t="s">
        <v>162</v>
      </c>
      <c r="E118" s="1" t="s">
        <v>163</v>
      </c>
      <c r="F118" s="2" t="s">
        <v>164</v>
      </c>
      <c r="G118" s="1" t="s">
        <v>165</v>
      </c>
      <c r="H118" s="3" t="s">
        <v>166</v>
      </c>
      <c r="I118" s="3" t="s">
        <v>294</v>
      </c>
      <c r="J118" s="29" t="s">
        <v>168</v>
      </c>
      <c r="K118" s="1" t="s">
        <v>295</v>
      </c>
      <c r="L118" s="1" t="s">
        <v>296</v>
      </c>
      <c r="Q118" s="93"/>
      <c r="R118" s="93"/>
    </row>
    <row r="119" s="24" customFormat="1" ht="15" hidden="1" spans="1:18">
      <c r="A119" s="39"/>
      <c r="B119" s="41">
        <v>1431861</v>
      </c>
      <c r="C119" s="42">
        <v>66925</v>
      </c>
      <c r="D119" s="43" t="s">
        <v>324</v>
      </c>
      <c r="E119" s="44"/>
      <c r="F119" s="45">
        <v>1</v>
      </c>
      <c r="G119" s="43">
        <v>4</v>
      </c>
      <c r="H119" s="43">
        <v>3</v>
      </c>
      <c r="I119" s="43">
        <f>G119*F119</f>
        <v>4</v>
      </c>
      <c r="J119" s="73">
        <f>I119*E119</f>
        <v>0</v>
      </c>
      <c r="K119" s="73">
        <f>J119</f>
        <v>0</v>
      </c>
      <c r="L119" s="73">
        <v>0</v>
      </c>
      <c r="Q119" s="93"/>
      <c r="R119" s="93"/>
    </row>
    <row r="120" s="24" customFormat="1" ht="15" hidden="1" spans="1:18">
      <c r="A120" s="72"/>
      <c r="B120" s="53"/>
      <c r="C120" s="42"/>
      <c r="D120" s="43"/>
      <c r="E120" s="44"/>
      <c r="F120" s="45"/>
      <c r="G120" s="43"/>
      <c r="H120" s="43"/>
      <c r="I120" s="43"/>
      <c r="J120" s="73"/>
      <c r="K120" s="73"/>
      <c r="L120" s="73"/>
      <c r="Q120" s="93"/>
      <c r="R120" s="93"/>
    </row>
    <row r="121" s="24" customFormat="1" hidden="1" spans="1:18">
      <c r="A121" s="72"/>
      <c r="B121" s="1"/>
      <c r="C121" s="1"/>
      <c r="D121" s="1"/>
      <c r="E121" s="66"/>
      <c r="F121" s="79"/>
      <c r="G121" s="1"/>
      <c r="H121" s="80" t="e">
        <f>SUM(#REF!)</f>
        <v>#REF!</v>
      </c>
      <c r="I121" s="80">
        <f>SUM(I118:I119)</f>
        <v>4</v>
      </c>
      <c r="J121" s="87">
        <f t="shared" ref="J121:L121" si="26">SUM(J119:J120)</f>
        <v>0</v>
      </c>
      <c r="K121" s="87">
        <f t="shared" si="26"/>
        <v>0</v>
      </c>
      <c r="L121" s="87">
        <f t="shared" si="26"/>
        <v>0</v>
      </c>
      <c r="Q121" s="93"/>
      <c r="R121" s="93"/>
    </row>
    <row r="122" s="24" customFormat="1" hidden="1" spans="1:18">
      <c r="A122" s="72"/>
      <c r="B122" s="25"/>
      <c r="C122" s="25"/>
      <c r="D122" s="25"/>
      <c r="E122" s="28"/>
      <c r="F122" s="81"/>
      <c r="G122" s="25"/>
      <c r="H122" s="27"/>
      <c r="I122" s="27"/>
      <c r="J122" s="88"/>
      <c r="K122" s="88"/>
      <c r="L122" s="88"/>
      <c r="Q122" s="93"/>
      <c r="R122" s="93"/>
    </row>
    <row r="123" s="24" customFormat="1" hidden="1" spans="1:18">
      <c r="A123" s="72"/>
      <c r="B123" s="25"/>
      <c r="C123" s="25"/>
      <c r="D123" s="25"/>
      <c r="E123" s="28"/>
      <c r="F123" s="81"/>
      <c r="G123" s="25"/>
      <c r="H123" s="27"/>
      <c r="I123" s="27"/>
      <c r="J123" s="88"/>
      <c r="K123" s="88"/>
      <c r="L123" s="88"/>
      <c r="Q123" s="93"/>
      <c r="R123" s="93"/>
    </row>
    <row r="124" s="24" customFormat="1" ht="27" hidden="1" spans="1:18">
      <c r="A124" s="39" t="s">
        <v>261</v>
      </c>
      <c r="B124" s="1" t="s">
        <v>160</v>
      </c>
      <c r="C124" s="1" t="s">
        <v>161</v>
      </c>
      <c r="D124" s="1" t="s">
        <v>162</v>
      </c>
      <c r="E124" s="1" t="s">
        <v>163</v>
      </c>
      <c r="F124" s="2" t="s">
        <v>164</v>
      </c>
      <c r="G124" s="1" t="s">
        <v>165</v>
      </c>
      <c r="H124" s="3" t="s">
        <v>166</v>
      </c>
      <c r="I124" s="3" t="s">
        <v>294</v>
      </c>
      <c r="J124" s="29" t="s">
        <v>168</v>
      </c>
      <c r="K124" s="1" t="s">
        <v>295</v>
      </c>
      <c r="L124" s="1" t="s">
        <v>296</v>
      </c>
      <c r="Q124" s="93"/>
      <c r="R124" s="93"/>
    </row>
    <row r="125" s="24" customFormat="1" ht="15" hidden="1" spans="1:18">
      <c r="A125" s="39"/>
      <c r="B125" s="41">
        <v>1432880</v>
      </c>
      <c r="C125" s="42">
        <v>67100</v>
      </c>
      <c r="D125" s="43" t="s">
        <v>316</v>
      </c>
      <c r="E125" s="44"/>
      <c r="F125" s="45">
        <v>1</v>
      </c>
      <c r="G125" s="43">
        <v>2</v>
      </c>
      <c r="H125" s="43">
        <v>3</v>
      </c>
      <c r="I125" s="43">
        <f>G125*F125</f>
        <v>2</v>
      </c>
      <c r="J125" s="73">
        <f>I125*E125</f>
        <v>0</v>
      </c>
      <c r="K125" s="73">
        <f>J125</f>
        <v>0</v>
      </c>
      <c r="L125" s="73">
        <v>0</v>
      </c>
      <c r="Q125" s="93"/>
      <c r="R125" s="93"/>
    </row>
    <row r="126" s="24" customFormat="1" ht="15" hidden="1" spans="1:18">
      <c r="A126" s="39"/>
      <c r="B126" s="41"/>
      <c r="C126" s="42"/>
      <c r="D126" s="43"/>
      <c r="E126" s="44"/>
      <c r="F126" s="45"/>
      <c r="G126" s="43"/>
      <c r="H126" s="43"/>
      <c r="I126" s="43">
        <f>G126*F126</f>
        <v>0</v>
      </c>
      <c r="J126" s="73">
        <f>I126*E126</f>
        <v>0</v>
      </c>
      <c r="K126" s="73">
        <f>J126</f>
        <v>0</v>
      </c>
      <c r="L126" s="73"/>
      <c r="Q126" s="93"/>
      <c r="R126" s="93"/>
    </row>
    <row r="127" s="24" customFormat="1" hidden="1" spans="1:18">
      <c r="A127" s="72"/>
      <c r="B127" s="1"/>
      <c r="C127" s="1"/>
      <c r="D127" s="1"/>
      <c r="E127" s="66"/>
      <c r="F127" s="79"/>
      <c r="G127" s="1"/>
      <c r="H127" s="80" t="e">
        <f>SUM(#REF!)</f>
        <v>#REF!</v>
      </c>
      <c r="I127" s="80">
        <f t="shared" ref="I127:L127" si="27">SUM(I125:I126)</f>
        <v>2</v>
      </c>
      <c r="J127" s="87">
        <f t="shared" si="27"/>
        <v>0</v>
      </c>
      <c r="K127" s="87">
        <f t="shared" si="27"/>
        <v>0</v>
      </c>
      <c r="L127" s="87">
        <f t="shared" si="27"/>
        <v>0</v>
      </c>
      <c r="Q127" s="93"/>
      <c r="R127" s="93"/>
    </row>
    <row r="128" s="24" customFormat="1" spans="4:18">
      <c r="D128" s="25"/>
      <c r="F128" s="26"/>
      <c r="G128" s="25"/>
      <c r="H128" s="27"/>
      <c r="I128" s="27"/>
      <c r="J128" s="28"/>
      <c r="K128" s="28"/>
      <c r="L128" s="28"/>
      <c r="Q128" s="93"/>
      <c r="R128" s="93"/>
    </row>
    <row r="129" s="24" customFormat="1" spans="4:18">
      <c r="D129" s="25"/>
      <c r="F129" s="26"/>
      <c r="G129" s="25" t="s">
        <v>325</v>
      </c>
      <c r="H129" s="27" t="e">
        <f>H51+#REF!+#REF!+#REF!</f>
        <v>#REF!</v>
      </c>
      <c r="I129" s="27">
        <f>I51</f>
        <v>144</v>
      </c>
      <c r="J129" s="28">
        <f>J51+J72+J82+J93+J103+J116+J121+J127</f>
        <v>385680</v>
      </c>
      <c r="K129" s="28">
        <f>K51+K72+K82+K93+K103+K116+K121+K127</f>
        <v>385680</v>
      </c>
      <c r="L129" s="28"/>
      <c r="Q129" s="93"/>
      <c r="R129" s="93"/>
    </row>
    <row r="130" s="24" customFormat="1" spans="4:18">
      <c r="D130" s="25"/>
      <c r="F130" s="26"/>
      <c r="G130" s="25"/>
      <c r="H130" s="27"/>
      <c r="I130" s="27"/>
      <c r="J130" s="28"/>
      <c r="K130" s="90">
        <f>653000</f>
        <v>653000</v>
      </c>
      <c r="L130" s="90">
        <f>653000</f>
        <v>653000</v>
      </c>
      <c r="Q130" s="93"/>
      <c r="R130" s="93"/>
    </row>
    <row r="131" s="24" customFormat="1" spans="4:18">
      <c r="D131" s="25"/>
      <c r="F131" s="26"/>
      <c r="G131" s="25"/>
      <c r="H131" s="27"/>
      <c r="I131" s="27"/>
      <c r="J131" s="28" t="s">
        <v>326</v>
      </c>
      <c r="K131" s="61">
        <v>517500</v>
      </c>
      <c r="L131" s="61"/>
      <c r="Q131" s="93"/>
      <c r="R131" s="93"/>
    </row>
    <row r="132" s="24" customFormat="1" spans="4:18">
      <c r="D132" s="25"/>
      <c r="F132" s="26"/>
      <c r="G132" s="25"/>
      <c r="H132" s="27"/>
      <c r="I132" s="27"/>
      <c r="J132" s="28" t="s">
        <v>327</v>
      </c>
      <c r="K132" s="91">
        <v>0</v>
      </c>
      <c r="L132" s="91"/>
      <c r="Q132" s="93"/>
      <c r="R132" s="93"/>
    </row>
    <row r="133" s="24" customFormat="1" spans="4:18">
      <c r="D133" s="25"/>
      <c r="F133" s="26"/>
      <c r="G133" s="25"/>
      <c r="H133" s="27"/>
      <c r="I133" s="27"/>
      <c r="J133" s="28" t="s">
        <v>328</v>
      </c>
      <c r="K133" s="92">
        <f>K131-K129</f>
        <v>131820</v>
      </c>
      <c r="L133" s="92"/>
      <c r="Q133" s="93"/>
      <c r="R133" s="93"/>
    </row>
    <row r="134" s="24" customFormat="1" spans="4:18">
      <c r="D134" s="25"/>
      <c r="F134" s="26"/>
      <c r="G134" s="25"/>
      <c r="H134" s="27"/>
      <c r="I134" s="28" t="s">
        <v>329</v>
      </c>
      <c r="J134" s="28"/>
      <c r="K134" s="92">
        <f>K129-K131</f>
        <v>-131820</v>
      </c>
      <c r="L134" s="92"/>
      <c r="Q134" s="93"/>
      <c r="R134" s="93"/>
    </row>
    <row r="135" s="24" customFormat="1" spans="4:18">
      <c r="D135" s="25"/>
      <c r="F135" s="26"/>
      <c r="G135" s="25"/>
      <c r="H135" s="89"/>
      <c r="I135" s="89"/>
      <c r="J135" s="89"/>
      <c r="K135" s="28"/>
      <c r="L135" s="28"/>
      <c r="Q135" s="93"/>
      <c r="R135" s="93"/>
    </row>
  </sheetData>
  <mergeCells count="10">
    <mergeCell ref="H135:J135"/>
    <mergeCell ref="B69:B70"/>
    <mergeCell ref="B89:B90"/>
    <mergeCell ref="B110:B111"/>
    <mergeCell ref="C69:C70"/>
    <mergeCell ref="C89:C90"/>
    <mergeCell ref="C110:C111"/>
    <mergeCell ref="J89:J90"/>
    <mergeCell ref="J110:J111"/>
    <mergeCell ref="K69:K70"/>
  </mergeCells>
  <conditionalFormatting sqref="B2:B6 B8:B48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9"/>
  <sheetViews>
    <sheetView topLeftCell="C46" workbookViewId="0">
      <selection activeCell="K140" sqref="K140"/>
    </sheetView>
  </sheetViews>
  <sheetFormatPr defaultColWidth="9" defaultRowHeight="13.5"/>
  <cols>
    <col min="1" max="1" width="8.28333333333333" style="24" hidden="1" customWidth="1"/>
    <col min="2" max="2" width="12.1416666666667" style="24" customWidth="1"/>
    <col min="3" max="3" width="14.1416666666667" style="24" customWidth="1"/>
    <col min="4" max="4" width="19.1416666666667" style="25" customWidth="1"/>
    <col min="5" max="5" width="11.7083333333333" style="24" customWidth="1"/>
    <col min="6" max="6" width="7.56666666666667" style="26" customWidth="1"/>
    <col min="7" max="7" width="8.70833333333333" style="25" customWidth="1"/>
    <col min="8" max="8" width="8.56666666666667" style="27" hidden="1" customWidth="1"/>
    <col min="9" max="9" width="8.56666666666667" style="27" customWidth="1"/>
    <col min="10" max="10" width="16.1416666666667" style="28" customWidth="1"/>
    <col min="11" max="11" width="16.425" style="28" customWidth="1"/>
    <col min="12" max="12" width="25.2833333333333" style="28" customWidth="1"/>
    <col min="13" max="16384" width="9" style="24"/>
  </cols>
  <sheetData>
    <row r="1" s="24" customFormat="1" ht="27" spans="1:12">
      <c r="A1" s="39" t="s">
        <v>261</v>
      </c>
      <c r="B1" s="1" t="s">
        <v>160</v>
      </c>
      <c r="C1" s="1" t="s">
        <v>161</v>
      </c>
      <c r="D1" s="1" t="s">
        <v>162</v>
      </c>
      <c r="E1" s="1" t="s">
        <v>163</v>
      </c>
      <c r="F1" s="2" t="s">
        <v>164</v>
      </c>
      <c r="G1" s="1" t="s">
        <v>165</v>
      </c>
      <c r="H1" s="3" t="s">
        <v>166</v>
      </c>
      <c r="I1" s="3" t="s">
        <v>167</v>
      </c>
      <c r="J1" s="29" t="s">
        <v>168</v>
      </c>
      <c r="K1" s="1" t="s">
        <v>330</v>
      </c>
      <c r="L1" s="1"/>
    </row>
    <row r="2" s="37" customFormat="1" ht="15" spans="1:12">
      <c r="A2" s="40"/>
      <c r="B2" s="41">
        <v>1536889</v>
      </c>
      <c r="C2" s="42">
        <v>121678</v>
      </c>
      <c r="D2" s="43" t="s">
        <v>331</v>
      </c>
      <c r="E2" s="44">
        <v>2200</v>
      </c>
      <c r="F2" s="45">
        <v>1</v>
      </c>
      <c r="G2" s="43">
        <v>3</v>
      </c>
      <c r="H2" s="43"/>
      <c r="I2" s="43">
        <v>3</v>
      </c>
      <c r="J2" s="73">
        <f t="shared" ref="J2:J18" si="0">E2*I2</f>
        <v>6600</v>
      </c>
      <c r="K2" s="73">
        <f t="shared" ref="K2:K18" si="1">J2</f>
        <v>6600</v>
      </c>
      <c r="L2" s="73"/>
    </row>
    <row r="3" s="37" customFormat="1" ht="15" spans="1:12">
      <c r="A3" s="40"/>
      <c r="B3" s="46">
        <v>1536889</v>
      </c>
      <c r="C3" s="47">
        <v>109548</v>
      </c>
      <c r="D3" s="43" t="s">
        <v>331</v>
      </c>
      <c r="E3" s="44">
        <v>2200</v>
      </c>
      <c r="F3" s="45">
        <v>1</v>
      </c>
      <c r="G3" s="43">
        <v>3</v>
      </c>
      <c r="H3" s="48"/>
      <c r="I3" s="43">
        <v>3</v>
      </c>
      <c r="J3" s="73">
        <f t="shared" si="0"/>
        <v>6600</v>
      </c>
      <c r="K3" s="73">
        <f t="shared" si="1"/>
        <v>6600</v>
      </c>
      <c r="L3" s="73"/>
    </row>
    <row r="4" s="37" customFormat="1" ht="15" spans="1:12">
      <c r="A4" s="49"/>
      <c r="B4" s="46">
        <v>1571723</v>
      </c>
      <c r="C4" s="47">
        <v>122173</v>
      </c>
      <c r="D4" s="43" t="s">
        <v>332</v>
      </c>
      <c r="E4" s="44">
        <v>3600</v>
      </c>
      <c r="F4" s="45">
        <v>1</v>
      </c>
      <c r="G4" s="43">
        <v>2</v>
      </c>
      <c r="H4" s="48"/>
      <c r="I4" s="43">
        <v>2</v>
      </c>
      <c r="J4" s="73">
        <f t="shared" si="0"/>
        <v>7200</v>
      </c>
      <c r="K4" s="73">
        <f t="shared" si="1"/>
        <v>7200</v>
      </c>
      <c r="L4" s="73"/>
    </row>
    <row r="5" s="37" customFormat="1" ht="15" spans="1:12">
      <c r="A5" s="49"/>
      <c r="B5" s="46">
        <v>1562215</v>
      </c>
      <c r="C5" s="47">
        <v>118931</v>
      </c>
      <c r="D5" s="50" t="s">
        <v>333</v>
      </c>
      <c r="E5" s="44">
        <v>2411</v>
      </c>
      <c r="F5" s="45">
        <v>1</v>
      </c>
      <c r="G5" s="43">
        <v>3</v>
      </c>
      <c r="H5" s="48"/>
      <c r="I5" s="43">
        <v>3</v>
      </c>
      <c r="J5" s="73">
        <f t="shared" si="0"/>
        <v>7233</v>
      </c>
      <c r="K5" s="73">
        <f t="shared" si="1"/>
        <v>7233</v>
      </c>
      <c r="L5" s="73"/>
    </row>
    <row r="6" s="37" customFormat="1" ht="15" spans="1:12">
      <c r="A6" s="49"/>
      <c r="B6" s="46">
        <v>1571351</v>
      </c>
      <c r="C6" s="47">
        <v>121946</v>
      </c>
      <c r="D6" s="43" t="s">
        <v>334</v>
      </c>
      <c r="E6" s="44">
        <v>3000</v>
      </c>
      <c r="F6" s="45">
        <v>1</v>
      </c>
      <c r="G6" s="43">
        <v>2</v>
      </c>
      <c r="H6" s="48"/>
      <c r="I6" s="43">
        <v>2</v>
      </c>
      <c r="J6" s="73">
        <f t="shared" si="0"/>
        <v>6000</v>
      </c>
      <c r="K6" s="73">
        <f t="shared" si="1"/>
        <v>6000</v>
      </c>
      <c r="L6" s="73"/>
    </row>
    <row r="7" s="37" customFormat="1" ht="15" spans="1:12">
      <c r="A7" s="40"/>
      <c r="B7" s="51">
        <v>1569796</v>
      </c>
      <c r="C7" s="52">
        <v>121523</v>
      </c>
      <c r="D7" s="43" t="s">
        <v>335</v>
      </c>
      <c r="E7" s="44">
        <v>6000</v>
      </c>
      <c r="F7" s="45">
        <v>1</v>
      </c>
      <c r="G7" s="43">
        <v>1</v>
      </c>
      <c r="H7" s="48"/>
      <c r="I7" s="43">
        <v>1</v>
      </c>
      <c r="J7" s="73">
        <f t="shared" si="0"/>
        <v>6000</v>
      </c>
      <c r="K7" s="73">
        <f t="shared" si="1"/>
        <v>6000</v>
      </c>
      <c r="L7" s="73"/>
    </row>
    <row r="8" s="37" customFormat="1" ht="15" spans="1:12">
      <c r="A8" s="40"/>
      <c r="B8" s="51">
        <v>1536708</v>
      </c>
      <c r="C8" s="52">
        <v>109502</v>
      </c>
      <c r="D8" s="43" t="s">
        <v>336</v>
      </c>
      <c r="E8" s="44">
        <v>2200</v>
      </c>
      <c r="F8" s="45">
        <v>1</v>
      </c>
      <c r="G8" s="43">
        <v>2</v>
      </c>
      <c r="H8" s="48"/>
      <c r="I8" s="43">
        <v>2</v>
      </c>
      <c r="J8" s="73">
        <f t="shared" si="0"/>
        <v>4400</v>
      </c>
      <c r="K8" s="73">
        <f t="shared" si="1"/>
        <v>4400</v>
      </c>
      <c r="L8" s="73"/>
    </row>
    <row r="9" s="37" customFormat="1" ht="15.75" customHeight="1" spans="1:12">
      <c r="A9" s="40"/>
      <c r="B9" s="51">
        <v>1560898</v>
      </c>
      <c r="C9" s="52">
        <v>118290</v>
      </c>
      <c r="D9" s="43" t="s">
        <v>337</v>
      </c>
      <c r="E9" s="44">
        <v>3300</v>
      </c>
      <c r="F9" s="45">
        <v>1</v>
      </c>
      <c r="G9" s="43">
        <v>2</v>
      </c>
      <c r="H9" s="48"/>
      <c r="I9" s="43">
        <v>2</v>
      </c>
      <c r="J9" s="73">
        <f t="shared" si="0"/>
        <v>6600</v>
      </c>
      <c r="K9" s="73">
        <f t="shared" si="1"/>
        <v>6600</v>
      </c>
      <c r="L9" s="73"/>
    </row>
    <row r="10" s="37" customFormat="1" ht="15" spans="1:12">
      <c r="A10" s="40"/>
      <c r="B10" s="46">
        <v>1560898</v>
      </c>
      <c r="C10" s="47">
        <v>118289</v>
      </c>
      <c r="D10" s="43" t="s">
        <v>337</v>
      </c>
      <c r="E10" s="44">
        <v>4800</v>
      </c>
      <c r="F10" s="45">
        <v>1</v>
      </c>
      <c r="G10" s="43">
        <v>2</v>
      </c>
      <c r="H10" s="48"/>
      <c r="I10" s="43">
        <v>2</v>
      </c>
      <c r="J10" s="73">
        <f t="shared" si="0"/>
        <v>9600</v>
      </c>
      <c r="K10" s="73">
        <f t="shared" si="1"/>
        <v>9600</v>
      </c>
      <c r="L10" s="73"/>
    </row>
    <row r="11" s="37" customFormat="1" ht="15" spans="1:12">
      <c r="A11" s="40"/>
      <c r="B11" s="47">
        <v>1573685</v>
      </c>
      <c r="C11" s="47">
        <v>123072</v>
      </c>
      <c r="D11" s="43" t="s">
        <v>338</v>
      </c>
      <c r="E11" s="44">
        <v>4800</v>
      </c>
      <c r="F11" s="45">
        <v>1</v>
      </c>
      <c r="G11" s="43">
        <v>2</v>
      </c>
      <c r="H11" s="48"/>
      <c r="I11" s="43">
        <v>2</v>
      </c>
      <c r="J11" s="73">
        <f t="shared" si="0"/>
        <v>9600</v>
      </c>
      <c r="K11" s="73">
        <f t="shared" si="1"/>
        <v>9600</v>
      </c>
      <c r="L11" s="73"/>
    </row>
    <row r="12" s="37" customFormat="1" ht="15" spans="1:12">
      <c r="A12" s="40"/>
      <c r="B12" s="53">
        <v>1572197</v>
      </c>
      <c r="C12" s="42">
        <v>122261</v>
      </c>
      <c r="D12" s="43" t="s">
        <v>339</v>
      </c>
      <c r="E12" s="44">
        <v>3300</v>
      </c>
      <c r="F12" s="45">
        <v>1</v>
      </c>
      <c r="G12" s="43">
        <v>4</v>
      </c>
      <c r="H12" s="48"/>
      <c r="I12" s="43">
        <v>4</v>
      </c>
      <c r="J12" s="73">
        <f t="shared" si="0"/>
        <v>13200</v>
      </c>
      <c r="K12" s="73">
        <f t="shared" si="1"/>
        <v>13200</v>
      </c>
      <c r="L12" s="73"/>
    </row>
    <row r="13" s="37" customFormat="1" ht="15" spans="1:12">
      <c r="A13" s="40"/>
      <c r="B13" s="53">
        <v>1564660</v>
      </c>
      <c r="C13" s="42">
        <v>119506</v>
      </c>
      <c r="D13" s="43" t="s">
        <v>340</v>
      </c>
      <c r="E13" s="44">
        <v>2624</v>
      </c>
      <c r="F13" s="45">
        <v>1</v>
      </c>
      <c r="G13" s="43">
        <v>5</v>
      </c>
      <c r="H13" s="48"/>
      <c r="I13" s="43">
        <v>5</v>
      </c>
      <c r="J13" s="73">
        <f t="shared" si="0"/>
        <v>13120</v>
      </c>
      <c r="K13" s="73">
        <f t="shared" si="1"/>
        <v>13120</v>
      </c>
      <c r="L13" s="73"/>
    </row>
    <row r="14" s="37" customFormat="1" ht="15" spans="1:12">
      <c r="A14" s="40"/>
      <c r="B14" s="53">
        <v>1579141</v>
      </c>
      <c r="C14" s="42">
        <v>124904</v>
      </c>
      <c r="D14" s="43" t="s">
        <v>341</v>
      </c>
      <c r="E14" s="44">
        <v>3600</v>
      </c>
      <c r="F14" s="45">
        <v>1</v>
      </c>
      <c r="G14" s="43">
        <v>2</v>
      </c>
      <c r="H14" s="48"/>
      <c r="I14" s="43">
        <v>2</v>
      </c>
      <c r="J14" s="73">
        <f t="shared" si="0"/>
        <v>7200</v>
      </c>
      <c r="K14" s="73">
        <f t="shared" si="1"/>
        <v>7200</v>
      </c>
      <c r="L14" s="73"/>
    </row>
    <row r="15" s="37" customFormat="1" ht="15" spans="1:12">
      <c r="A15" s="40"/>
      <c r="B15" s="53">
        <v>1577227</v>
      </c>
      <c r="C15" s="42">
        <v>124300</v>
      </c>
      <c r="D15" s="43" t="s">
        <v>342</v>
      </c>
      <c r="E15" s="44">
        <v>3600</v>
      </c>
      <c r="F15" s="45">
        <v>1</v>
      </c>
      <c r="G15" s="43">
        <v>2</v>
      </c>
      <c r="H15" s="48"/>
      <c r="I15" s="43">
        <v>2</v>
      </c>
      <c r="J15" s="73">
        <f t="shared" si="0"/>
        <v>7200</v>
      </c>
      <c r="K15" s="73">
        <f t="shared" si="1"/>
        <v>7200</v>
      </c>
      <c r="L15" s="73"/>
    </row>
    <row r="16" s="37" customFormat="1" ht="15" spans="1:12">
      <c r="A16" s="40"/>
      <c r="B16" s="46">
        <v>1572784</v>
      </c>
      <c r="C16" s="47">
        <v>122685</v>
      </c>
      <c r="D16" s="43" t="s">
        <v>341</v>
      </c>
      <c r="E16" s="44">
        <v>3000</v>
      </c>
      <c r="F16" s="45">
        <v>1</v>
      </c>
      <c r="G16" s="43">
        <v>2</v>
      </c>
      <c r="H16" s="48"/>
      <c r="I16" s="43">
        <v>2</v>
      </c>
      <c r="J16" s="73">
        <f t="shared" si="0"/>
        <v>6000</v>
      </c>
      <c r="K16" s="73">
        <f t="shared" si="1"/>
        <v>6000</v>
      </c>
      <c r="L16" s="73"/>
    </row>
    <row r="17" s="37" customFormat="1" ht="15" spans="1:12">
      <c r="A17" s="49"/>
      <c r="B17" s="46">
        <v>1571592</v>
      </c>
      <c r="C17" s="47">
        <v>122189</v>
      </c>
      <c r="D17" s="43" t="s">
        <v>343</v>
      </c>
      <c r="E17" s="44">
        <v>3000</v>
      </c>
      <c r="F17" s="45">
        <v>1</v>
      </c>
      <c r="G17" s="43">
        <v>2</v>
      </c>
      <c r="H17" s="48"/>
      <c r="I17" s="43">
        <v>2</v>
      </c>
      <c r="J17" s="73">
        <f t="shared" si="0"/>
        <v>6000</v>
      </c>
      <c r="K17" s="73">
        <f t="shared" si="1"/>
        <v>6000</v>
      </c>
      <c r="L17" s="73"/>
    </row>
    <row r="18" s="37" customFormat="1" ht="15" spans="1:12">
      <c r="A18" s="49"/>
      <c r="B18" s="46">
        <v>1571593</v>
      </c>
      <c r="C18" s="47">
        <v>125811</v>
      </c>
      <c r="D18" s="43" t="s">
        <v>343</v>
      </c>
      <c r="E18" s="44">
        <v>3300</v>
      </c>
      <c r="F18" s="45">
        <v>1</v>
      </c>
      <c r="G18" s="43">
        <v>6</v>
      </c>
      <c r="H18" s="48"/>
      <c r="I18" s="43">
        <v>6</v>
      </c>
      <c r="J18" s="73">
        <f t="shared" si="0"/>
        <v>19800</v>
      </c>
      <c r="K18" s="73">
        <f t="shared" si="1"/>
        <v>19800</v>
      </c>
      <c r="L18" s="73"/>
    </row>
    <row r="19" s="37" customFormat="1" ht="15" spans="1:12">
      <c r="A19" s="49"/>
      <c r="B19" s="46">
        <v>1563112</v>
      </c>
      <c r="C19" s="47">
        <v>125780</v>
      </c>
      <c r="D19" s="43" t="s">
        <v>344</v>
      </c>
      <c r="E19" s="44">
        <v>2578</v>
      </c>
      <c r="F19" s="45">
        <v>1</v>
      </c>
      <c r="G19" s="43">
        <v>4</v>
      </c>
      <c r="H19" s="48"/>
      <c r="I19" s="43">
        <v>4</v>
      </c>
      <c r="J19" s="73">
        <v>9948</v>
      </c>
      <c r="K19" s="73">
        <v>9948</v>
      </c>
      <c r="L19" s="73" t="s">
        <v>345</v>
      </c>
    </row>
    <row r="20" s="37" customFormat="1" ht="15" spans="1:12">
      <c r="A20" s="40"/>
      <c r="B20" s="51">
        <v>1563112</v>
      </c>
      <c r="C20" s="52">
        <v>119436</v>
      </c>
      <c r="D20" s="43" t="s">
        <v>344</v>
      </c>
      <c r="E20" s="44">
        <v>2578</v>
      </c>
      <c r="F20" s="45">
        <v>1</v>
      </c>
      <c r="G20" s="43">
        <v>4</v>
      </c>
      <c r="H20" s="48"/>
      <c r="I20" s="43">
        <v>4</v>
      </c>
      <c r="J20" s="73">
        <v>9948</v>
      </c>
      <c r="K20" s="73">
        <f t="shared" ref="K20:K50" si="2">J20</f>
        <v>9948</v>
      </c>
      <c r="L20" s="73" t="s">
        <v>345</v>
      </c>
    </row>
    <row r="21" s="37" customFormat="1" ht="15" spans="1:12">
      <c r="A21" s="40"/>
      <c r="B21" s="51">
        <v>1537279</v>
      </c>
      <c r="C21" s="52">
        <v>125975</v>
      </c>
      <c r="D21" s="43" t="s">
        <v>346</v>
      </c>
      <c r="E21" s="44">
        <v>2500</v>
      </c>
      <c r="F21" s="45">
        <v>1</v>
      </c>
      <c r="G21" s="43">
        <v>9</v>
      </c>
      <c r="H21" s="48"/>
      <c r="I21" s="43">
        <v>9</v>
      </c>
      <c r="J21" s="73">
        <f t="shared" ref="J21:J50" si="3">E21*I21</f>
        <v>22500</v>
      </c>
      <c r="K21" s="73">
        <f t="shared" si="2"/>
        <v>22500</v>
      </c>
      <c r="L21" s="73" t="s">
        <v>290</v>
      </c>
    </row>
    <row r="22" s="37" customFormat="1" ht="15" spans="1:12">
      <c r="A22" s="40"/>
      <c r="B22" s="51">
        <v>1564668</v>
      </c>
      <c r="C22" s="52">
        <v>127261</v>
      </c>
      <c r="D22" s="43" t="s">
        <v>347</v>
      </c>
      <c r="E22" s="44">
        <v>2370</v>
      </c>
      <c r="F22" s="45">
        <v>1</v>
      </c>
      <c r="G22" s="43">
        <v>8</v>
      </c>
      <c r="H22" s="48"/>
      <c r="I22" s="43">
        <v>8</v>
      </c>
      <c r="J22" s="73">
        <f t="shared" si="3"/>
        <v>18960</v>
      </c>
      <c r="K22" s="73">
        <f t="shared" si="2"/>
        <v>18960</v>
      </c>
      <c r="L22" s="73"/>
    </row>
    <row r="23" s="37" customFormat="1" ht="15" spans="1:12">
      <c r="A23" s="40"/>
      <c r="B23" s="51">
        <v>1582917</v>
      </c>
      <c r="C23" s="52">
        <v>127467</v>
      </c>
      <c r="D23" s="43" t="s">
        <v>348</v>
      </c>
      <c r="E23" s="44">
        <v>3600</v>
      </c>
      <c r="F23" s="45">
        <v>1</v>
      </c>
      <c r="G23" s="43">
        <v>2</v>
      </c>
      <c r="H23" s="48"/>
      <c r="I23" s="43">
        <v>2</v>
      </c>
      <c r="J23" s="73">
        <f t="shared" si="3"/>
        <v>7200</v>
      </c>
      <c r="K23" s="73">
        <f t="shared" si="2"/>
        <v>7200</v>
      </c>
      <c r="L23" s="73"/>
    </row>
    <row r="24" s="37" customFormat="1" ht="15" spans="1:12">
      <c r="A24" s="40"/>
      <c r="B24" s="51">
        <v>1582917</v>
      </c>
      <c r="C24" s="52">
        <v>126323</v>
      </c>
      <c r="D24" s="43" t="s">
        <v>348</v>
      </c>
      <c r="E24" s="44">
        <v>3600</v>
      </c>
      <c r="F24" s="45">
        <v>1</v>
      </c>
      <c r="G24" s="43">
        <v>2</v>
      </c>
      <c r="H24" s="48"/>
      <c r="I24" s="43">
        <v>2</v>
      </c>
      <c r="J24" s="73">
        <f t="shared" si="3"/>
        <v>7200</v>
      </c>
      <c r="K24" s="73">
        <f t="shared" si="2"/>
        <v>7200</v>
      </c>
      <c r="L24" s="73"/>
    </row>
    <row r="25" s="37" customFormat="1" ht="15.75" customHeight="1" spans="1:12">
      <c r="A25" s="40"/>
      <c r="B25" s="51">
        <v>1579712</v>
      </c>
      <c r="C25" s="52">
        <v>125005</v>
      </c>
      <c r="D25" s="43" t="s">
        <v>349</v>
      </c>
      <c r="E25" s="44">
        <v>3300</v>
      </c>
      <c r="F25" s="45">
        <v>1</v>
      </c>
      <c r="G25" s="43">
        <v>2</v>
      </c>
      <c r="H25" s="48"/>
      <c r="I25" s="43">
        <v>2</v>
      </c>
      <c r="J25" s="73">
        <f t="shared" si="3"/>
        <v>6600</v>
      </c>
      <c r="K25" s="73">
        <f t="shared" si="2"/>
        <v>6600</v>
      </c>
      <c r="L25" s="73"/>
    </row>
    <row r="26" s="37" customFormat="1" ht="15" spans="1:12">
      <c r="A26" s="40"/>
      <c r="B26" s="46">
        <v>1581913</v>
      </c>
      <c r="C26" s="47">
        <v>125972</v>
      </c>
      <c r="D26" s="43" t="s">
        <v>350</v>
      </c>
      <c r="E26" s="44">
        <v>3000</v>
      </c>
      <c r="F26" s="45">
        <v>1</v>
      </c>
      <c r="G26" s="43">
        <v>2</v>
      </c>
      <c r="H26" s="48"/>
      <c r="I26" s="43">
        <v>2</v>
      </c>
      <c r="J26" s="73">
        <f t="shared" si="3"/>
        <v>6000</v>
      </c>
      <c r="K26" s="73">
        <f t="shared" si="2"/>
        <v>6000</v>
      </c>
      <c r="L26" s="73"/>
    </row>
    <row r="27" s="37" customFormat="1" ht="15" spans="1:12">
      <c r="A27" s="40"/>
      <c r="B27" s="46">
        <v>1566364</v>
      </c>
      <c r="C27" s="47">
        <v>15141</v>
      </c>
      <c r="D27" s="43" t="s">
        <v>351</v>
      </c>
      <c r="E27" s="44">
        <v>2472</v>
      </c>
      <c r="F27" s="45">
        <v>1</v>
      </c>
      <c r="G27" s="43">
        <v>4</v>
      </c>
      <c r="H27" s="48"/>
      <c r="I27" s="43">
        <v>4</v>
      </c>
      <c r="J27" s="73">
        <f t="shared" si="3"/>
        <v>9888</v>
      </c>
      <c r="K27" s="73">
        <f t="shared" si="2"/>
        <v>9888</v>
      </c>
      <c r="L27" s="73"/>
    </row>
    <row r="28" s="37" customFormat="1" ht="15" spans="1:12">
      <c r="A28" s="40"/>
      <c r="B28" s="53">
        <v>1577126</v>
      </c>
      <c r="C28" s="42">
        <v>126317</v>
      </c>
      <c r="D28" s="43" t="s">
        <v>352</v>
      </c>
      <c r="E28" s="44">
        <v>3300</v>
      </c>
      <c r="F28" s="45">
        <v>1</v>
      </c>
      <c r="G28" s="43">
        <v>3</v>
      </c>
      <c r="H28" s="48"/>
      <c r="I28" s="43">
        <v>3</v>
      </c>
      <c r="J28" s="73">
        <f t="shared" si="3"/>
        <v>9900</v>
      </c>
      <c r="K28" s="73">
        <f t="shared" si="2"/>
        <v>9900</v>
      </c>
      <c r="L28" s="73"/>
    </row>
    <row r="29" s="37" customFormat="1" ht="15" spans="1:12">
      <c r="A29" s="40"/>
      <c r="B29" s="53">
        <v>1577126</v>
      </c>
      <c r="C29" s="42">
        <v>124293</v>
      </c>
      <c r="D29" s="43" t="s">
        <v>352</v>
      </c>
      <c r="E29" s="44">
        <v>3300</v>
      </c>
      <c r="F29" s="45">
        <v>1</v>
      </c>
      <c r="G29" s="43">
        <v>3</v>
      </c>
      <c r="H29" s="48"/>
      <c r="I29" s="43">
        <v>3</v>
      </c>
      <c r="J29" s="73">
        <f t="shared" si="3"/>
        <v>9900</v>
      </c>
      <c r="K29" s="73">
        <f t="shared" si="2"/>
        <v>9900</v>
      </c>
      <c r="L29" s="73"/>
    </row>
    <row r="30" s="37" customFormat="1" ht="15" spans="1:12">
      <c r="A30" s="40"/>
      <c r="B30" s="53">
        <v>1571929</v>
      </c>
      <c r="C30" s="42">
        <v>122193</v>
      </c>
      <c r="D30" s="43" t="s">
        <v>352</v>
      </c>
      <c r="E30" s="44">
        <v>3000</v>
      </c>
      <c r="F30" s="45">
        <v>1</v>
      </c>
      <c r="G30" s="43">
        <v>3</v>
      </c>
      <c r="H30" s="48"/>
      <c r="I30" s="43">
        <v>3</v>
      </c>
      <c r="J30" s="73">
        <f t="shared" si="3"/>
        <v>9000</v>
      </c>
      <c r="K30" s="73">
        <f t="shared" si="2"/>
        <v>9000</v>
      </c>
      <c r="L30" s="73"/>
    </row>
    <row r="31" s="37" customFormat="1" ht="15" spans="1:12">
      <c r="A31" s="40"/>
      <c r="B31" s="53">
        <v>1573666</v>
      </c>
      <c r="C31" s="42">
        <v>123071</v>
      </c>
      <c r="D31" s="43" t="s">
        <v>353</v>
      </c>
      <c r="E31" s="44">
        <v>3000</v>
      </c>
      <c r="F31" s="45">
        <v>1</v>
      </c>
      <c r="G31" s="43">
        <v>2</v>
      </c>
      <c r="H31" s="48"/>
      <c r="I31" s="43">
        <v>2</v>
      </c>
      <c r="J31" s="73">
        <f t="shared" si="3"/>
        <v>6000</v>
      </c>
      <c r="K31" s="73">
        <f t="shared" si="2"/>
        <v>6000</v>
      </c>
      <c r="L31" s="73"/>
    </row>
    <row r="32" s="37" customFormat="1" ht="15" spans="1:12">
      <c r="A32" s="40"/>
      <c r="B32" s="53">
        <v>1577141</v>
      </c>
      <c r="C32" s="42">
        <v>124291</v>
      </c>
      <c r="D32" s="43" t="s">
        <v>352</v>
      </c>
      <c r="E32" s="44">
        <v>3600</v>
      </c>
      <c r="F32" s="45">
        <v>1</v>
      </c>
      <c r="G32" s="43">
        <v>3</v>
      </c>
      <c r="H32" s="48"/>
      <c r="I32" s="43">
        <v>3</v>
      </c>
      <c r="J32" s="73">
        <f t="shared" si="3"/>
        <v>10800</v>
      </c>
      <c r="K32" s="73">
        <f t="shared" si="2"/>
        <v>10800</v>
      </c>
      <c r="L32" s="73"/>
    </row>
    <row r="33" s="37" customFormat="1" ht="15" spans="1:12">
      <c r="A33" s="40"/>
      <c r="B33" s="53">
        <v>1570730</v>
      </c>
      <c r="C33" s="42">
        <v>121838</v>
      </c>
      <c r="D33" s="43" t="s">
        <v>354</v>
      </c>
      <c r="E33" s="44">
        <v>3000</v>
      </c>
      <c r="F33" s="45">
        <v>1</v>
      </c>
      <c r="G33" s="43">
        <v>4</v>
      </c>
      <c r="H33" s="48"/>
      <c r="I33" s="43">
        <v>4</v>
      </c>
      <c r="J33" s="73">
        <f t="shared" si="3"/>
        <v>12000</v>
      </c>
      <c r="K33" s="73">
        <f t="shared" si="2"/>
        <v>12000</v>
      </c>
      <c r="L33" s="73"/>
    </row>
    <row r="34" s="37" customFormat="1" ht="15" spans="1:12">
      <c r="A34" s="40"/>
      <c r="B34" s="41">
        <v>1530186</v>
      </c>
      <c r="C34" s="42">
        <v>106118</v>
      </c>
      <c r="D34" s="43" t="s">
        <v>355</v>
      </c>
      <c r="E34" s="44">
        <v>2200</v>
      </c>
      <c r="F34" s="45">
        <v>1</v>
      </c>
      <c r="G34" s="43">
        <v>2</v>
      </c>
      <c r="H34" s="48"/>
      <c r="I34" s="43">
        <v>2</v>
      </c>
      <c r="J34" s="73">
        <f t="shared" si="3"/>
        <v>4400</v>
      </c>
      <c r="K34" s="73">
        <f t="shared" si="2"/>
        <v>4400</v>
      </c>
      <c r="L34" s="73"/>
    </row>
    <row r="35" s="37" customFormat="1" ht="15" spans="1:12">
      <c r="A35" s="40"/>
      <c r="B35" s="51">
        <v>1592994</v>
      </c>
      <c r="C35" s="52">
        <v>130121</v>
      </c>
      <c r="D35" s="43" t="s">
        <v>356</v>
      </c>
      <c r="E35" s="44">
        <v>3000</v>
      </c>
      <c r="F35" s="45">
        <v>1</v>
      </c>
      <c r="G35" s="43">
        <v>2</v>
      </c>
      <c r="H35" s="48"/>
      <c r="I35" s="43">
        <v>2</v>
      </c>
      <c r="J35" s="73">
        <f t="shared" si="3"/>
        <v>6000</v>
      </c>
      <c r="K35" s="73">
        <f t="shared" si="2"/>
        <v>6000</v>
      </c>
      <c r="L35" s="73"/>
    </row>
    <row r="36" s="37" customFormat="1" ht="15.75" customHeight="1" spans="1:12">
      <c r="A36" s="40"/>
      <c r="B36" s="51">
        <v>1572389</v>
      </c>
      <c r="C36" s="52">
        <v>122420</v>
      </c>
      <c r="D36" s="43" t="s">
        <v>357</v>
      </c>
      <c r="E36" s="44">
        <v>3600</v>
      </c>
      <c r="F36" s="45">
        <v>1</v>
      </c>
      <c r="G36" s="43">
        <v>4</v>
      </c>
      <c r="H36" s="48"/>
      <c r="I36" s="43">
        <v>4</v>
      </c>
      <c r="J36" s="73">
        <f t="shared" si="3"/>
        <v>14400</v>
      </c>
      <c r="K36" s="73">
        <f t="shared" si="2"/>
        <v>14400</v>
      </c>
      <c r="L36" s="73"/>
    </row>
    <row r="37" s="37" customFormat="1" ht="15" spans="1:12">
      <c r="A37" s="40"/>
      <c r="B37" s="46">
        <v>1589929</v>
      </c>
      <c r="C37" s="47">
        <v>129126</v>
      </c>
      <c r="D37" s="43" t="s">
        <v>357</v>
      </c>
      <c r="E37" s="44">
        <v>3300</v>
      </c>
      <c r="F37" s="45">
        <v>1</v>
      </c>
      <c r="G37" s="43">
        <v>4</v>
      </c>
      <c r="H37" s="48"/>
      <c r="I37" s="43">
        <v>4</v>
      </c>
      <c r="J37" s="73">
        <f t="shared" si="3"/>
        <v>13200</v>
      </c>
      <c r="K37" s="73">
        <f t="shared" si="2"/>
        <v>13200</v>
      </c>
      <c r="L37" s="73"/>
    </row>
    <row r="38" s="37" customFormat="1" ht="15" spans="1:12">
      <c r="A38" s="40"/>
      <c r="B38" s="46">
        <v>1589140</v>
      </c>
      <c r="C38" s="47">
        <v>128709</v>
      </c>
      <c r="D38" s="43" t="s">
        <v>358</v>
      </c>
      <c r="E38" s="44">
        <v>3000</v>
      </c>
      <c r="F38" s="45">
        <v>1</v>
      </c>
      <c r="G38" s="43">
        <v>2</v>
      </c>
      <c r="H38" s="48"/>
      <c r="I38" s="43">
        <v>2</v>
      </c>
      <c r="J38" s="73">
        <f t="shared" si="3"/>
        <v>6000</v>
      </c>
      <c r="K38" s="73">
        <f t="shared" si="2"/>
        <v>6000</v>
      </c>
      <c r="L38" s="73"/>
    </row>
    <row r="39" s="37" customFormat="1" ht="15" spans="1:12">
      <c r="A39" s="40"/>
      <c r="B39" s="53">
        <v>1574378</v>
      </c>
      <c r="C39" s="42">
        <v>123144</v>
      </c>
      <c r="D39" s="43" t="s">
        <v>359</v>
      </c>
      <c r="E39" s="44">
        <v>3000</v>
      </c>
      <c r="F39" s="45">
        <v>1</v>
      </c>
      <c r="G39" s="43">
        <v>4</v>
      </c>
      <c r="H39" s="48"/>
      <c r="I39" s="43">
        <v>4</v>
      </c>
      <c r="J39" s="73">
        <f t="shared" si="3"/>
        <v>12000</v>
      </c>
      <c r="K39" s="73">
        <f t="shared" si="2"/>
        <v>12000</v>
      </c>
      <c r="L39" s="73"/>
    </row>
    <row r="40" s="37" customFormat="1" ht="15" spans="1:12">
      <c r="A40" s="40"/>
      <c r="B40" s="53">
        <v>1584953</v>
      </c>
      <c r="C40" s="42">
        <v>127284</v>
      </c>
      <c r="D40" s="43" t="s">
        <v>360</v>
      </c>
      <c r="E40" s="44">
        <v>3300</v>
      </c>
      <c r="F40" s="45">
        <v>1</v>
      </c>
      <c r="G40" s="43">
        <v>3</v>
      </c>
      <c r="H40" s="48"/>
      <c r="I40" s="43">
        <v>3</v>
      </c>
      <c r="J40" s="73">
        <f t="shared" si="3"/>
        <v>9900</v>
      </c>
      <c r="K40" s="73">
        <f t="shared" si="2"/>
        <v>9900</v>
      </c>
      <c r="L40" s="73"/>
    </row>
    <row r="41" s="37" customFormat="1" ht="15" spans="1:12">
      <c r="A41" s="40"/>
      <c r="B41" s="53">
        <v>1534683</v>
      </c>
      <c r="C41" s="42">
        <v>108357</v>
      </c>
      <c r="D41" s="50" t="s">
        <v>361</v>
      </c>
      <c r="E41" s="44">
        <v>2200</v>
      </c>
      <c r="F41" s="45">
        <v>3</v>
      </c>
      <c r="G41" s="43">
        <v>6</v>
      </c>
      <c r="H41" s="48"/>
      <c r="I41" s="43">
        <v>6</v>
      </c>
      <c r="J41" s="73">
        <f t="shared" si="3"/>
        <v>13200</v>
      </c>
      <c r="K41" s="73">
        <f t="shared" si="2"/>
        <v>13200</v>
      </c>
      <c r="L41" s="73" t="s">
        <v>362</v>
      </c>
    </row>
    <row r="42" s="37" customFormat="1" ht="15" spans="1:12">
      <c r="A42" s="40"/>
      <c r="B42" s="53">
        <v>1585249</v>
      </c>
      <c r="C42" s="42">
        <v>127280</v>
      </c>
      <c r="D42" s="43" t="s">
        <v>363</v>
      </c>
      <c r="E42" s="44">
        <v>3300</v>
      </c>
      <c r="F42" s="45">
        <v>1</v>
      </c>
      <c r="G42" s="43">
        <v>2</v>
      </c>
      <c r="H42" s="48"/>
      <c r="I42" s="43">
        <v>2</v>
      </c>
      <c r="J42" s="73">
        <f t="shared" si="3"/>
        <v>6600</v>
      </c>
      <c r="K42" s="73">
        <f t="shared" si="2"/>
        <v>6600</v>
      </c>
      <c r="L42" s="73"/>
    </row>
    <row r="43" s="37" customFormat="1" ht="15" spans="1:12">
      <c r="A43" s="40"/>
      <c r="B43" s="53">
        <v>1587055</v>
      </c>
      <c r="C43" s="42">
        <v>127980</v>
      </c>
      <c r="D43" s="43" t="s">
        <v>364</v>
      </c>
      <c r="E43" s="44">
        <v>3000</v>
      </c>
      <c r="F43" s="45">
        <v>1</v>
      </c>
      <c r="G43" s="43">
        <v>2</v>
      </c>
      <c r="H43" s="48"/>
      <c r="I43" s="43">
        <v>2</v>
      </c>
      <c r="J43" s="73">
        <f t="shared" si="3"/>
        <v>6000</v>
      </c>
      <c r="K43" s="73">
        <f t="shared" si="2"/>
        <v>6000</v>
      </c>
      <c r="L43" s="73"/>
    </row>
    <row r="44" s="37" customFormat="1" ht="15" spans="1:12">
      <c r="A44" s="40"/>
      <c r="B44" s="53">
        <v>1591911</v>
      </c>
      <c r="C44" s="42">
        <v>131356</v>
      </c>
      <c r="D44" s="43" t="s">
        <v>365</v>
      </c>
      <c r="E44" s="44">
        <v>3600</v>
      </c>
      <c r="F44" s="45">
        <v>3</v>
      </c>
      <c r="G44" s="43">
        <v>6</v>
      </c>
      <c r="H44" s="48"/>
      <c r="I44" s="43">
        <v>6</v>
      </c>
      <c r="J44" s="73">
        <f t="shared" si="3"/>
        <v>21600</v>
      </c>
      <c r="K44" s="73">
        <f t="shared" si="2"/>
        <v>21600</v>
      </c>
      <c r="L44" s="73"/>
    </row>
    <row r="45" s="37" customFormat="1" ht="15" spans="1:12">
      <c r="A45" s="40"/>
      <c r="B45" s="41">
        <v>1581463</v>
      </c>
      <c r="C45" s="42">
        <v>125879</v>
      </c>
      <c r="D45" s="43" t="s">
        <v>366</v>
      </c>
      <c r="E45" s="44">
        <v>3000</v>
      </c>
      <c r="F45" s="45">
        <v>1</v>
      </c>
      <c r="G45" s="43">
        <v>3</v>
      </c>
      <c r="H45" s="48"/>
      <c r="I45" s="43">
        <v>3</v>
      </c>
      <c r="J45" s="73">
        <f t="shared" si="3"/>
        <v>9000</v>
      </c>
      <c r="K45" s="73">
        <f t="shared" si="2"/>
        <v>9000</v>
      </c>
      <c r="L45" s="73"/>
    </row>
    <row r="46" s="37" customFormat="1" ht="15" spans="1:12">
      <c r="A46" s="40"/>
      <c r="B46" s="54">
        <v>1579631</v>
      </c>
      <c r="C46" s="52">
        <v>124977</v>
      </c>
      <c r="D46" s="43" t="s">
        <v>366</v>
      </c>
      <c r="E46" s="44">
        <v>3000</v>
      </c>
      <c r="F46" s="45">
        <v>1</v>
      </c>
      <c r="G46" s="43">
        <v>3</v>
      </c>
      <c r="H46" s="48"/>
      <c r="I46" s="43">
        <v>3</v>
      </c>
      <c r="J46" s="73">
        <f t="shared" si="3"/>
        <v>9000</v>
      </c>
      <c r="K46" s="73">
        <f t="shared" si="2"/>
        <v>9000</v>
      </c>
      <c r="L46" s="73"/>
    </row>
    <row r="47" s="38" customFormat="1" spans="1:15">
      <c r="A47" s="55"/>
      <c r="B47" s="43">
        <v>1588675</v>
      </c>
      <c r="C47" s="43">
        <v>128535</v>
      </c>
      <c r="D47" s="43" t="s">
        <v>367</v>
      </c>
      <c r="E47" s="56">
        <v>3000</v>
      </c>
      <c r="F47" s="57">
        <v>1</v>
      </c>
      <c r="G47" s="58">
        <v>2</v>
      </c>
      <c r="H47" s="58"/>
      <c r="I47" s="43">
        <v>2</v>
      </c>
      <c r="J47" s="73">
        <f t="shared" si="3"/>
        <v>6000</v>
      </c>
      <c r="K47" s="73">
        <f t="shared" si="2"/>
        <v>6000</v>
      </c>
      <c r="L47" s="56"/>
      <c r="M47" s="37"/>
      <c r="N47" s="37"/>
      <c r="O47" s="37"/>
    </row>
    <row r="48" s="37" customFormat="1" ht="15" spans="1:12">
      <c r="A48" s="40"/>
      <c r="B48" s="53">
        <v>1579629</v>
      </c>
      <c r="C48" s="42">
        <v>124975</v>
      </c>
      <c r="D48" s="43" t="s">
        <v>366</v>
      </c>
      <c r="E48" s="44">
        <v>3000</v>
      </c>
      <c r="F48" s="45">
        <v>1</v>
      </c>
      <c r="G48" s="43">
        <v>3</v>
      </c>
      <c r="H48" s="48"/>
      <c r="I48" s="43">
        <v>3</v>
      </c>
      <c r="J48" s="73">
        <f t="shared" si="3"/>
        <v>9000</v>
      </c>
      <c r="K48" s="73">
        <f t="shared" si="2"/>
        <v>9000</v>
      </c>
      <c r="L48" s="73"/>
    </row>
    <row r="49" s="37" customFormat="1" ht="15" spans="1:12">
      <c r="A49" s="40"/>
      <c r="B49" s="54">
        <v>1581274</v>
      </c>
      <c r="C49" s="52">
        <v>125784</v>
      </c>
      <c r="D49" s="43" t="s">
        <v>368</v>
      </c>
      <c r="E49" s="44">
        <v>3300</v>
      </c>
      <c r="F49" s="45">
        <v>1</v>
      </c>
      <c r="G49" s="43">
        <v>2</v>
      </c>
      <c r="H49" s="48"/>
      <c r="I49" s="43">
        <v>2</v>
      </c>
      <c r="J49" s="73">
        <f t="shared" si="3"/>
        <v>6600</v>
      </c>
      <c r="K49" s="73">
        <f t="shared" si="2"/>
        <v>6600</v>
      </c>
      <c r="L49" s="73"/>
    </row>
    <row r="50" s="38" customFormat="1" spans="1:12">
      <c r="A50" s="55"/>
      <c r="B50" s="58"/>
      <c r="C50" s="58"/>
      <c r="D50" s="58"/>
      <c r="E50" s="56"/>
      <c r="F50" s="57"/>
      <c r="G50" s="58"/>
      <c r="H50" s="58"/>
      <c r="I50" s="43"/>
      <c r="J50" s="73">
        <f t="shared" si="3"/>
        <v>0</v>
      </c>
      <c r="K50" s="73">
        <f t="shared" si="2"/>
        <v>0</v>
      </c>
      <c r="L50" s="56"/>
    </row>
    <row r="51" s="37" customFormat="1" ht="15" spans="1:12">
      <c r="A51" s="40"/>
      <c r="B51" s="41"/>
      <c r="C51" s="42"/>
      <c r="D51" s="43"/>
      <c r="E51" s="44"/>
      <c r="F51" s="45"/>
      <c r="G51" s="43"/>
      <c r="H51" s="48"/>
      <c r="I51" s="43"/>
      <c r="J51" s="73"/>
      <c r="K51" s="73"/>
      <c r="L51" s="73"/>
    </row>
    <row r="52" s="37" customFormat="1" ht="15" spans="1:12">
      <c r="A52" s="40"/>
      <c r="B52" s="54"/>
      <c r="C52" s="52"/>
      <c r="D52" s="43"/>
      <c r="E52" s="44"/>
      <c r="F52" s="45"/>
      <c r="G52" s="43"/>
      <c r="H52" s="48"/>
      <c r="I52" s="43"/>
      <c r="J52" s="74">
        <f t="shared" ref="J52:J74" si="4">I52*E52</f>
        <v>0</v>
      </c>
      <c r="K52" s="73">
        <f t="shared" ref="K52:K71" si="5">J52</f>
        <v>0</v>
      </c>
      <c r="L52" s="73"/>
    </row>
    <row r="53" s="38" customFormat="1" spans="1:12">
      <c r="A53" s="55"/>
      <c r="B53" s="58"/>
      <c r="C53" s="58"/>
      <c r="D53" s="58"/>
      <c r="E53" s="56"/>
      <c r="F53" s="57"/>
      <c r="G53" s="58"/>
      <c r="H53" s="58"/>
      <c r="I53" s="43"/>
      <c r="J53" s="74">
        <f t="shared" si="4"/>
        <v>0</v>
      </c>
      <c r="K53" s="73">
        <f t="shared" si="5"/>
        <v>0</v>
      </c>
      <c r="L53" s="56"/>
    </row>
    <row r="54" s="38" customFormat="1" spans="1:13">
      <c r="A54" s="55"/>
      <c r="B54" s="58"/>
      <c r="C54" s="58"/>
      <c r="D54" s="58"/>
      <c r="E54" s="56"/>
      <c r="F54" s="59"/>
      <c r="G54" s="58"/>
      <c r="H54" s="57">
        <f>SUM(H53:H53)</f>
        <v>0</v>
      </c>
      <c r="I54" s="57">
        <f t="shared" ref="I54:L54" si="6">SUM(I2:I53)</f>
        <v>150</v>
      </c>
      <c r="J54" s="56">
        <f t="shared" si="6"/>
        <v>451097</v>
      </c>
      <c r="K54" s="56">
        <f t="shared" si="6"/>
        <v>451097</v>
      </c>
      <c r="L54" s="56">
        <f t="shared" si="6"/>
        <v>0</v>
      </c>
      <c r="M54" s="38" t="s">
        <v>369</v>
      </c>
    </row>
    <row r="55" s="37" customFormat="1" spans="2:12">
      <c r="B55" s="60"/>
      <c r="C55" s="60"/>
      <c r="D55" s="60"/>
      <c r="E55" s="61"/>
      <c r="F55" s="62"/>
      <c r="G55" s="60"/>
      <c r="H55" s="63"/>
      <c r="I55" s="63"/>
      <c r="J55" s="61"/>
      <c r="K55" s="61"/>
      <c r="L55" s="61"/>
    </row>
    <row r="56" s="24" customFormat="1" ht="27" hidden="1" spans="1:12">
      <c r="A56" s="39" t="s">
        <v>261</v>
      </c>
      <c r="B56" s="1" t="s">
        <v>160</v>
      </c>
      <c r="C56" s="1" t="s">
        <v>161</v>
      </c>
      <c r="D56" s="1" t="s">
        <v>162</v>
      </c>
      <c r="E56" s="1" t="s">
        <v>163</v>
      </c>
      <c r="F56" s="2" t="s">
        <v>164</v>
      </c>
      <c r="G56" s="1" t="s">
        <v>165</v>
      </c>
      <c r="H56" s="3" t="s">
        <v>166</v>
      </c>
      <c r="I56" s="3" t="s">
        <v>294</v>
      </c>
      <c r="J56" s="29" t="s">
        <v>168</v>
      </c>
      <c r="K56" s="1" t="s">
        <v>295</v>
      </c>
      <c r="L56" s="1" t="s">
        <v>296</v>
      </c>
    </row>
    <row r="57" s="24" customFormat="1" ht="15" hidden="1" spans="1:12">
      <c r="A57" s="39"/>
      <c r="B57" s="64"/>
      <c r="C57" s="65"/>
      <c r="D57" s="1" t="s">
        <v>297</v>
      </c>
      <c r="E57" s="66"/>
      <c r="F57" s="2">
        <v>1</v>
      </c>
      <c r="G57" s="1">
        <v>3</v>
      </c>
      <c r="H57" s="1">
        <v>3</v>
      </c>
      <c r="I57" s="43">
        <f t="shared" ref="I57:I74" si="7">G57*F57</f>
        <v>3</v>
      </c>
      <c r="J57" s="73">
        <f t="shared" si="4"/>
        <v>0</v>
      </c>
      <c r="K57" s="73">
        <f t="shared" si="5"/>
        <v>0</v>
      </c>
      <c r="L57" s="73"/>
    </row>
    <row r="58" s="24" customFormat="1" ht="15" hidden="1" spans="1:12">
      <c r="A58" s="39"/>
      <c r="B58" s="67"/>
      <c r="C58" s="65"/>
      <c r="D58" s="1" t="s">
        <v>298</v>
      </c>
      <c r="E58" s="66"/>
      <c r="F58" s="2">
        <v>1</v>
      </c>
      <c r="G58" s="1">
        <v>2</v>
      </c>
      <c r="H58" s="3"/>
      <c r="I58" s="43">
        <f t="shared" si="7"/>
        <v>2</v>
      </c>
      <c r="J58" s="73">
        <f t="shared" si="4"/>
        <v>0</v>
      </c>
      <c r="K58" s="73">
        <f t="shared" si="5"/>
        <v>0</v>
      </c>
      <c r="L58" s="73"/>
    </row>
    <row r="59" s="24" customFormat="1" ht="15" hidden="1" spans="1:12">
      <c r="A59" s="39"/>
      <c r="B59" s="68"/>
      <c r="C59" s="69"/>
      <c r="D59" s="1" t="s">
        <v>299</v>
      </c>
      <c r="E59" s="70"/>
      <c r="F59" s="45">
        <v>1</v>
      </c>
      <c r="G59" s="1">
        <v>2</v>
      </c>
      <c r="H59" s="3"/>
      <c r="I59" s="43">
        <f t="shared" si="7"/>
        <v>2</v>
      </c>
      <c r="J59" s="73">
        <f t="shared" si="4"/>
        <v>0</v>
      </c>
      <c r="K59" s="73">
        <f t="shared" si="5"/>
        <v>0</v>
      </c>
      <c r="L59" s="73"/>
    </row>
    <row r="60" s="24" customFormat="1" ht="15" hidden="1" spans="1:12">
      <c r="A60" s="39"/>
      <c r="B60" s="68"/>
      <c r="C60" s="69"/>
      <c r="D60" s="1" t="s">
        <v>300</v>
      </c>
      <c r="E60" s="70"/>
      <c r="F60" s="45">
        <v>1</v>
      </c>
      <c r="G60" s="1">
        <v>2</v>
      </c>
      <c r="H60" s="3"/>
      <c r="I60" s="43">
        <f t="shared" si="7"/>
        <v>2</v>
      </c>
      <c r="J60" s="73">
        <f t="shared" si="4"/>
        <v>0</v>
      </c>
      <c r="K60" s="73">
        <f t="shared" si="5"/>
        <v>0</v>
      </c>
      <c r="L60" s="73"/>
    </row>
    <row r="61" s="24" customFormat="1" ht="15" hidden="1" spans="1:12">
      <c r="A61" s="39"/>
      <c r="B61" s="71"/>
      <c r="C61" s="69"/>
      <c r="D61" s="1" t="s">
        <v>301</v>
      </c>
      <c r="E61" s="66"/>
      <c r="F61" s="2">
        <v>1</v>
      </c>
      <c r="G61" s="1">
        <v>5</v>
      </c>
      <c r="H61" s="3"/>
      <c r="I61" s="43">
        <f t="shared" si="7"/>
        <v>5</v>
      </c>
      <c r="J61" s="73">
        <f t="shared" si="4"/>
        <v>0</v>
      </c>
      <c r="K61" s="73">
        <f t="shared" si="5"/>
        <v>0</v>
      </c>
      <c r="L61" s="73"/>
    </row>
    <row r="62" s="24" customFormat="1" ht="15" hidden="1" spans="1:13">
      <c r="A62" s="39"/>
      <c r="B62" s="41"/>
      <c r="C62" s="69"/>
      <c r="D62" s="1" t="s">
        <v>302</v>
      </c>
      <c r="E62" s="66"/>
      <c r="F62" s="2">
        <v>1</v>
      </c>
      <c r="G62" s="1">
        <v>1</v>
      </c>
      <c r="H62" s="3"/>
      <c r="I62" s="43">
        <f t="shared" si="7"/>
        <v>1</v>
      </c>
      <c r="J62" s="73">
        <f t="shared" si="4"/>
        <v>0</v>
      </c>
      <c r="K62" s="73">
        <f t="shared" si="5"/>
        <v>0</v>
      </c>
      <c r="L62" s="73"/>
      <c r="M62" s="24" t="s">
        <v>370</v>
      </c>
    </row>
    <row r="63" s="24" customFormat="1" ht="15" hidden="1" spans="1:12">
      <c r="A63" s="39"/>
      <c r="B63" s="41"/>
      <c r="C63" s="69"/>
      <c r="D63" s="1" t="s">
        <v>303</v>
      </c>
      <c r="E63" s="66"/>
      <c r="F63" s="2">
        <v>1</v>
      </c>
      <c r="G63" s="1">
        <v>2</v>
      </c>
      <c r="H63" s="3"/>
      <c r="I63" s="43">
        <f t="shared" si="7"/>
        <v>2</v>
      </c>
      <c r="J63" s="73">
        <f t="shared" si="4"/>
        <v>0</v>
      </c>
      <c r="K63" s="73">
        <f t="shared" si="5"/>
        <v>0</v>
      </c>
      <c r="L63" s="73"/>
    </row>
    <row r="64" s="24" customFormat="1" ht="15" hidden="1" spans="1:12">
      <c r="A64" s="72"/>
      <c r="B64" s="53"/>
      <c r="C64" s="69"/>
      <c r="D64" s="1" t="s">
        <v>304</v>
      </c>
      <c r="E64" s="66"/>
      <c r="F64" s="2">
        <v>1</v>
      </c>
      <c r="G64" s="1">
        <v>2</v>
      </c>
      <c r="H64" s="3"/>
      <c r="I64" s="43">
        <f t="shared" si="7"/>
        <v>2</v>
      </c>
      <c r="J64" s="73">
        <f t="shared" si="4"/>
        <v>0</v>
      </c>
      <c r="K64" s="73">
        <f t="shared" si="5"/>
        <v>0</v>
      </c>
      <c r="L64" s="73"/>
    </row>
    <row r="65" s="24" customFormat="1" ht="15" hidden="1" spans="1:12">
      <c r="A65" s="72"/>
      <c r="B65" s="53"/>
      <c r="C65" s="69"/>
      <c r="D65" s="1" t="s">
        <v>305</v>
      </c>
      <c r="E65" s="66"/>
      <c r="F65" s="2">
        <v>1</v>
      </c>
      <c r="G65" s="1">
        <v>2</v>
      </c>
      <c r="H65" s="3"/>
      <c r="I65" s="43">
        <f t="shared" si="7"/>
        <v>2</v>
      </c>
      <c r="J65" s="73">
        <f t="shared" si="4"/>
        <v>0</v>
      </c>
      <c r="K65" s="73">
        <f t="shared" si="5"/>
        <v>0</v>
      </c>
      <c r="L65" s="73"/>
    </row>
    <row r="66" s="24" customFormat="1" ht="15" hidden="1" spans="1:12">
      <c r="A66" s="72"/>
      <c r="B66" s="53"/>
      <c r="C66" s="69"/>
      <c r="D66" s="1" t="s">
        <v>306</v>
      </c>
      <c r="E66" s="66"/>
      <c r="F66" s="2">
        <v>1</v>
      </c>
      <c r="G66" s="1">
        <v>2</v>
      </c>
      <c r="H66" s="3"/>
      <c r="I66" s="43">
        <f t="shared" si="7"/>
        <v>2</v>
      </c>
      <c r="J66" s="73">
        <f t="shared" si="4"/>
        <v>0</v>
      </c>
      <c r="K66" s="73">
        <f t="shared" si="5"/>
        <v>0</v>
      </c>
      <c r="L66" s="73"/>
    </row>
    <row r="67" s="24" customFormat="1" ht="15" hidden="1" spans="1:12">
      <c r="A67" s="72"/>
      <c r="B67" s="53"/>
      <c r="C67" s="69"/>
      <c r="D67" s="1" t="s">
        <v>306</v>
      </c>
      <c r="E67" s="66"/>
      <c r="F67" s="2">
        <v>1</v>
      </c>
      <c r="G67" s="1">
        <v>2</v>
      </c>
      <c r="H67" s="3"/>
      <c r="I67" s="43">
        <f t="shared" si="7"/>
        <v>2</v>
      </c>
      <c r="J67" s="73">
        <f t="shared" si="4"/>
        <v>0</v>
      </c>
      <c r="K67" s="73">
        <f t="shared" si="5"/>
        <v>0</v>
      </c>
      <c r="L67" s="73"/>
    </row>
    <row r="68" s="24" customFormat="1" ht="15" hidden="1" spans="1:12">
      <c r="A68" s="72"/>
      <c r="B68" s="53"/>
      <c r="C68" s="69"/>
      <c r="D68" s="1" t="s">
        <v>306</v>
      </c>
      <c r="E68" s="66"/>
      <c r="F68" s="2">
        <v>1</v>
      </c>
      <c r="G68" s="1">
        <v>2</v>
      </c>
      <c r="H68" s="3"/>
      <c r="I68" s="43">
        <f t="shared" si="7"/>
        <v>2</v>
      </c>
      <c r="J68" s="73">
        <f t="shared" si="4"/>
        <v>0</v>
      </c>
      <c r="K68" s="73">
        <f t="shared" si="5"/>
        <v>0</v>
      </c>
      <c r="L68" s="73"/>
    </row>
    <row r="69" s="24" customFormat="1" ht="15" hidden="1" spans="1:12">
      <c r="A69" s="72"/>
      <c r="B69" s="53"/>
      <c r="C69" s="69"/>
      <c r="D69" s="1" t="s">
        <v>307</v>
      </c>
      <c r="E69" s="66"/>
      <c r="F69" s="2">
        <v>1</v>
      </c>
      <c r="G69" s="1">
        <v>2</v>
      </c>
      <c r="H69" s="3"/>
      <c r="I69" s="43">
        <f t="shared" si="7"/>
        <v>2</v>
      </c>
      <c r="J69" s="73">
        <f t="shared" si="4"/>
        <v>0</v>
      </c>
      <c r="K69" s="73">
        <f t="shared" si="5"/>
        <v>0</v>
      </c>
      <c r="L69" s="73"/>
    </row>
    <row r="70" s="24" customFormat="1" ht="15" hidden="1" spans="1:12">
      <c r="A70" s="72"/>
      <c r="B70" s="53"/>
      <c r="C70" s="69"/>
      <c r="D70" s="1" t="s">
        <v>308</v>
      </c>
      <c r="E70" s="66"/>
      <c r="F70" s="2">
        <v>1</v>
      </c>
      <c r="G70" s="1">
        <v>5</v>
      </c>
      <c r="H70" s="3"/>
      <c r="I70" s="43">
        <f t="shared" si="7"/>
        <v>5</v>
      </c>
      <c r="J70" s="73">
        <f t="shared" si="4"/>
        <v>0</v>
      </c>
      <c r="K70" s="73">
        <f t="shared" si="5"/>
        <v>0</v>
      </c>
      <c r="L70" s="73"/>
    </row>
    <row r="71" s="24" customFormat="1" ht="15" hidden="1" spans="1:12">
      <c r="A71" s="72"/>
      <c r="B71" s="53"/>
      <c r="C71" s="69"/>
      <c r="D71" s="1" t="s">
        <v>309</v>
      </c>
      <c r="E71" s="66"/>
      <c r="F71" s="2">
        <v>1</v>
      </c>
      <c r="G71" s="1">
        <v>4</v>
      </c>
      <c r="H71" s="3"/>
      <c r="I71" s="43">
        <f t="shared" si="7"/>
        <v>4</v>
      </c>
      <c r="J71" s="73">
        <f t="shared" si="4"/>
        <v>0</v>
      </c>
      <c r="K71" s="73">
        <f t="shared" si="5"/>
        <v>0</v>
      </c>
      <c r="L71" s="73"/>
    </row>
    <row r="72" s="24" customFormat="1" ht="15" hidden="1" spans="1:12">
      <c r="A72" s="39"/>
      <c r="B72" s="75"/>
      <c r="C72" s="76"/>
      <c r="D72" s="1" t="s">
        <v>310</v>
      </c>
      <c r="E72" s="70"/>
      <c r="F72" s="45">
        <v>1</v>
      </c>
      <c r="G72" s="1">
        <v>3</v>
      </c>
      <c r="H72" s="3"/>
      <c r="I72" s="43">
        <f t="shared" si="7"/>
        <v>3</v>
      </c>
      <c r="J72" s="73">
        <f t="shared" si="4"/>
        <v>0</v>
      </c>
      <c r="K72" s="85"/>
      <c r="L72" s="73"/>
    </row>
    <row r="73" s="24" customFormat="1" ht="15" hidden="1" spans="1:12">
      <c r="A73" s="39"/>
      <c r="B73" s="69"/>
      <c r="C73" s="77"/>
      <c r="D73" s="1" t="s">
        <v>311</v>
      </c>
      <c r="E73" s="70"/>
      <c r="F73" s="45">
        <v>1</v>
      </c>
      <c r="G73" s="1">
        <v>1</v>
      </c>
      <c r="H73" s="3"/>
      <c r="I73" s="43">
        <f t="shared" si="7"/>
        <v>1</v>
      </c>
      <c r="J73" s="73">
        <f t="shared" si="4"/>
        <v>0</v>
      </c>
      <c r="K73" s="86"/>
      <c r="L73" s="73"/>
    </row>
    <row r="74" s="24" customFormat="1" ht="15" hidden="1" spans="1:12">
      <c r="A74" s="72"/>
      <c r="B74" s="78"/>
      <c r="C74" s="69"/>
      <c r="D74" s="1"/>
      <c r="E74" s="66"/>
      <c r="F74" s="2"/>
      <c r="G74" s="1"/>
      <c r="H74" s="3"/>
      <c r="I74" s="43">
        <f t="shared" si="7"/>
        <v>0</v>
      </c>
      <c r="J74" s="73">
        <f t="shared" si="4"/>
        <v>0</v>
      </c>
      <c r="K74" s="73">
        <f t="shared" ref="K74:K84" si="8">J74</f>
        <v>0</v>
      </c>
      <c r="L74" s="73">
        <f>K74</f>
        <v>0</v>
      </c>
    </row>
    <row r="75" s="24" customFormat="1" hidden="1" spans="1:12">
      <c r="A75" s="72"/>
      <c r="B75" s="1"/>
      <c r="C75" s="1"/>
      <c r="D75" s="1"/>
      <c r="E75" s="66"/>
      <c r="F75" s="79"/>
      <c r="G75" s="1"/>
      <c r="H75" s="80">
        <f>SUM(H57:H63)</f>
        <v>3</v>
      </c>
      <c r="I75" s="80">
        <f t="shared" ref="I75:K75" si="9">SUM(I57:I74)</f>
        <v>42</v>
      </c>
      <c r="J75" s="87">
        <f t="shared" si="9"/>
        <v>0</v>
      </c>
      <c r="K75" s="87">
        <f t="shared" si="9"/>
        <v>0</v>
      </c>
      <c r="L75" s="87">
        <f>SUM(L57:L63)</f>
        <v>0</v>
      </c>
    </row>
    <row r="76" s="24" customFormat="1" hidden="1" spans="2:12">
      <c r="B76" s="25"/>
      <c r="C76" s="25"/>
      <c r="D76" s="25"/>
      <c r="E76" s="28"/>
      <c r="F76" s="81"/>
      <c r="G76" s="25"/>
      <c r="H76" s="27"/>
      <c r="I76" s="27"/>
      <c r="J76" s="28"/>
      <c r="K76" s="28"/>
      <c r="L76" s="28"/>
    </row>
    <row r="77" s="24" customFormat="1" ht="27" hidden="1" spans="1:12">
      <c r="A77" s="39" t="s">
        <v>261</v>
      </c>
      <c r="B77" s="1" t="s">
        <v>160</v>
      </c>
      <c r="C77" s="1" t="s">
        <v>161</v>
      </c>
      <c r="D77" s="1" t="s">
        <v>162</v>
      </c>
      <c r="E77" s="1" t="s">
        <v>163</v>
      </c>
      <c r="F77" s="2" t="s">
        <v>164</v>
      </c>
      <c r="G77" s="1" t="s">
        <v>165</v>
      </c>
      <c r="H77" s="3" t="s">
        <v>166</v>
      </c>
      <c r="I77" s="3" t="s">
        <v>294</v>
      </c>
      <c r="J77" s="29" t="s">
        <v>168</v>
      </c>
      <c r="K77" s="1" t="s">
        <v>295</v>
      </c>
      <c r="L77" s="1" t="s">
        <v>296</v>
      </c>
    </row>
    <row r="78" s="24" customFormat="1" ht="15" hidden="1" spans="1:12">
      <c r="A78" s="39"/>
      <c r="B78" s="41"/>
      <c r="C78" s="42"/>
      <c r="D78" s="43" t="s">
        <v>312</v>
      </c>
      <c r="E78" s="44"/>
      <c r="F78" s="45">
        <v>2</v>
      </c>
      <c r="G78" s="43">
        <v>1</v>
      </c>
      <c r="H78" s="43">
        <v>3</v>
      </c>
      <c r="I78" s="43">
        <f t="shared" ref="I78:I84" si="10">G78*F78</f>
        <v>2</v>
      </c>
      <c r="J78" s="73">
        <f t="shared" ref="J78:J84" si="11">I78*E78</f>
        <v>0</v>
      </c>
      <c r="K78" s="73">
        <f t="shared" si="8"/>
        <v>0</v>
      </c>
      <c r="L78" s="73">
        <v>0</v>
      </c>
    </row>
    <row r="79" s="24" customFormat="1" ht="15" hidden="1" spans="1:12">
      <c r="A79" s="39"/>
      <c r="B79" s="41"/>
      <c r="C79" s="42"/>
      <c r="D79" s="43" t="s">
        <v>313</v>
      </c>
      <c r="E79" s="44"/>
      <c r="F79" s="45">
        <v>1</v>
      </c>
      <c r="G79" s="43">
        <v>2</v>
      </c>
      <c r="H79" s="43"/>
      <c r="I79" s="43">
        <f t="shared" si="10"/>
        <v>2</v>
      </c>
      <c r="J79" s="73">
        <f t="shared" si="11"/>
        <v>0</v>
      </c>
      <c r="K79" s="73">
        <f t="shared" si="8"/>
        <v>0</v>
      </c>
      <c r="L79" s="73"/>
    </row>
    <row r="80" s="24" customFormat="1" ht="15" hidden="1" spans="1:12">
      <c r="A80" s="39"/>
      <c r="B80" s="41"/>
      <c r="C80" s="42"/>
      <c r="D80" s="43" t="s">
        <v>314</v>
      </c>
      <c r="E80" s="44"/>
      <c r="F80" s="45">
        <v>1</v>
      </c>
      <c r="G80" s="43">
        <v>3</v>
      </c>
      <c r="H80" s="43"/>
      <c r="I80" s="43">
        <f t="shared" si="10"/>
        <v>3</v>
      </c>
      <c r="J80" s="73">
        <f t="shared" si="11"/>
        <v>0</v>
      </c>
      <c r="K80" s="73">
        <f t="shared" si="8"/>
        <v>0</v>
      </c>
      <c r="L80" s="73"/>
    </row>
    <row r="81" s="24" customFormat="1" ht="15" hidden="1" spans="1:12">
      <c r="A81" s="39"/>
      <c r="B81" s="41"/>
      <c r="C81" s="42"/>
      <c r="D81" s="43" t="s">
        <v>315</v>
      </c>
      <c r="E81" s="44"/>
      <c r="F81" s="45">
        <v>1</v>
      </c>
      <c r="G81" s="43">
        <v>2</v>
      </c>
      <c r="H81" s="43"/>
      <c r="I81" s="43">
        <f t="shared" si="10"/>
        <v>2</v>
      </c>
      <c r="J81" s="73">
        <f t="shared" si="11"/>
        <v>0</v>
      </c>
      <c r="K81" s="73">
        <f t="shared" si="8"/>
        <v>0</v>
      </c>
      <c r="L81" s="73"/>
    </row>
    <row r="82" s="24" customFormat="1" ht="15" hidden="1" spans="1:12">
      <c r="A82" s="39"/>
      <c r="B82" s="41"/>
      <c r="C82" s="42"/>
      <c r="D82" s="43" t="s">
        <v>315</v>
      </c>
      <c r="E82" s="44"/>
      <c r="F82" s="45">
        <v>1</v>
      </c>
      <c r="G82" s="43">
        <v>2</v>
      </c>
      <c r="H82" s="43"/>
      <c r="I82" s="43">
        <f t="shared" si="10"/>
        <v>2</v>
      </c>
      <c r="J82" s="73">
        <f t="shared" si="11"/>
        <v>0</v>
      </c>
      <c r="K82" s="73">
        <f t="shared" si="8"/>
        <v>0</v>
      </c>
      <c r="L82" s="73"/>
    </row>
    <row r="83" s="24" customFormat="1" ht="15" hidden="1" spans="1:12">
      <c r="A83" s="39"/>
      <c r="B83" s="41"/>
      <c r="C83" s="42"/>
      <c r="D83" s="43" t="s">
        <v>316</v>
      </c>
      <c r="E83" s="44"/>
      <c r="F83" s="45">
        <v>1</v>
      </c>
      <c r="G83" s="43">
        <v>2</v>
      </c>
      <c r="H83" s="43"/>
      <c r="I83" s="43">
        <f t="shared" si="10"/>
        <v>2</v>
      </c>
      <c r="J83" s="73">
        <f t="shared" si="11"/>
        <v>0</v>
      </c>
      <c r="K83" s="73">
        <f t="shared" si="8"/>
        <v>0</v>
      </c>
      <c r="L83" s="73"/>
    </row>
    <row r="84" s="24" customFormat="1" ht="15" hidden="1" spans="1:12">
      <c r="A84" s="39"/>
      <c r="B84" s="41"/>
      <c r="C84" s="42"/>
      <c r="D84" s="43"/>
      <c r="E84" s="44"/>
      <c r="F84" s="45"/>
      <c r="G84" s="43"/>
      <c r="H84" s="43"/>
      <c r="I84" s="43">
        <f t="shared" si="10"/>
        <v>0</v>
      </c>
      <c r="J84" s="73">
        <f t="shared" si="11"/>
        <v>0</v>
      </c>
      <c r="K84" s="73">
        <f t="shared" si="8"/>
        <v>0</v>
      </c>
      <c r="L84" s="73"/>
    </row>
    <row r="85" s="24" customFormat="1" hidden="1" spans="1:12">
      <c r="A85" s="72"/>
      <c r="B85" s="1"/>
      <c r="C85" s="1"/>
      <c r="D85" s="1"/>
      <c r="E85" s="66"/>
      <c r="F85" s="79"/>
      <c r="G85" s="1"/>
      <c r="H85" s="80" t="e">
        <f>SUM(#REF!)</f>
        <v>#REF!</v>
      </c>
      <c r="I85" s="80">
        <f t="shared" ref="I85:L85" si="12">SUM(I78:I84)</f>
        <v>13</v>
      </c>
      <c r="J85" s="87">
        <f t="shared" si="12"/>
        <v>0</v>
      </c>
      <c r="K85" s="87">
        <f t="shared" si="12"/>
        <v>0</v>
      </c>
      <c r="L85" s="87">
        <f t="shared" si="12"/>
        <v>0</v>
      </c>
    </row>
    <row r="86" s="24" customFormat="1" hidden="1" spans="2:12">
      <c r="B86" s="25"/>
      <c r="C86" s="25"/>
      <c r="D86" s="25"/>
      <c r="E86" s="28"/>
      <c r="F86" s="81"/>
      <c r="G86" s="25"/>
      <c r="H86" s="27"/>
      <c r="I86" s="27"/>
      <c r="J86" s="28"/>
      <c r="K86" s="28"/>
      <c r="L86" s="28"/>
    </row>
    <row r="87" s="24" customFormat="1" ht="27" hidden="1" spans="1:12">
      <c r="A87" s="39" t="s">
        <v>261</v>
      </c>
      <c r="B87" s="1" t="s">
        <v>160</v>
      </c>
      <c r="C87" s="1" t="s">
        <v>161</v>
      </c>
      <c r="D87" s="1" t="s">
        <v>162</v>
      </c>
      <c r="E87" s="1" t="s">
        <v>163</v>
      </c>
      <c r="F87" s="2" t="s">
        <v>164</v>
      </c>
      <c r="G87" s="1" t="s">
        <v>165</v>
      </c>
      <c r="H87" s="3" t="s">
        <v>166</v>
      </c>
      <c r="I87" s="3" t="s">
        <v>294</v>
      </c>
      <c r="J87" s="29" t="s">
        <v>168</v>
      </c>
      <c r="K87" s="1" t="s">
        <v>295</v>
      </c>
      <c r="L87" s="1" t="s">
        <v>296</v>
      </c>
    </row>
    <row r="88" s="24" customFormat="1" ht="15" hidden="1" spans="1:12">
      <c r="A88" s="39"/>
      <c r="B88" s="41"/>
      <c r="C88" s="69"/>
      <c r="D88" s="43" t="s">
        <v>297</v>
      </c>
      <c r="E88" s="66"/>
      <c r="F88" s="82">
        <v>1</v>
      </c>
      <c r="G88" s="1">
        <v>3</v>
      </c>
      <c r="H88" s="1">
        <v>3</v>
      </c>
      <c r="I88" s="43">
        <f t="shared" ref="I88:I92" si="13">G88*F88</f>
        <v>3</v>
      </c>
      <c r="J88" s="73">
        <f t="shared" ref="J88:J91" si="14">I88*E88</f>
        <v>0</v>
      </c>
      <c r="K88" s="73">
        <f t="shared" ref="K88:K95" si="15">J88</f>
        <v>0</v>
      </c>
      <c r="L88" s="73"/>
    </row>
    <row r="89" s="24" customFormat="1" ht="15" hidden="1" spans="1:12">
      <c r="A89" s="39"/>
      <c r="B89" s="41"/>
      <c r="C89" s="65"/>
      <c r="D89" s="1" t="s">
        <v>317</v>
      </c>
      <c r="E89" s="66"/>
      <c r="F89" s="82">
        <v>1</v>
      </c>
      <c r="G89" s="1">
        <v>5</v>
      </c>
      <c r="H89" s="3"/>
      <c r="I89" s="43">
        <f t="shared" si="13"/>
        <v>5</v>
      </c>
      <c r="J89" s="73">
        <f t="shared" si="14"/>
        <v>0</v>
      </c>
      <c r="K89" s="73">
        <f t="shared" si="15"/>
        <v>0</v>
      </c>
      <c r="L89" s="73"/>
    </row>
    <row r="90" s="24" customFormat="1" ht="15" hidden="1" spans="1:12">
      <c r="A90" s="39"/>
      <c r="B90" s="69"/>
      <c r="C90" s="77"/>
      <c r="D90" s="83" t="s">
        <v>318</v>
      </c>
      <c r="E90" s="70"/>
      <c r="F90" s="45">
        <v>1</v>
      </c>
      <c r="G90" s="1">
        <v>6</v>
      </c>
      <c r="H90" s="3"/>
      <c r="I90" s="43">
        <f t="shared" si="13"/>
        <v>6</v>
      </c>
      <c r="J90" s="73">
        <f t="shared" si="14"/>
        <v>0</v>
      </c>
      <c r="K90" s="73">
        <f t="shared" si="15"/>
        <v>0</v>
      </c>
      <c r="L90" s="73"/>
    </row>
    <row r="91" s="24" customFormat="1" ht="15" hidden="1" spans="1:12">
      <c r="A91" s="39"/>
      <c r="B91" s="69"/>
      <c r="C91" s="77"/>
      <c r="D91" s="83" t="s">
        <v>318</v>
      </c>
      <c r="E91" s="70"/>
      <c r="F91" s="45">
        <v>1</v>
      </c>
      <c r="G91" s="1">
        <v>6</v>
      </c>
      <c r="H91" s="3"/>
      <c r="I91" s="43">
        <f t="shared" si="13"/>
        <v>6</v>
      </c>
      <c r="J91" s="73">
        <f t="shared" si="14"/>
        <v>0</v>
      </c>
      <c r="K91" s="73">
        <f t="shared" si="15"/>
        <v>0</v>
      </c>
      <c r="L91" s="73"/>
    </row>
    <row r="92" s="24" customFormat="1" ht="15" hidden="1" spans="1:12">
      <c r="A92" s="39"/>
      <c r="B92" s="76"/>
      <c r="C92" s="76"/>
      <c r="D92" s="84" t="s">
        <v>319</v>
      </c>
      <c r="E92" s="70"/>
      <c r="F92" s="45">
        <v>1</v>
      </c>
      <c r="G92" s="1">
        <v>3</v>
      </c>
      <c r="H92" s="3"/>
      <c r="I92" s="43">
        <f t="shared" si="13"/>
        <v>3</v>
      </c>
      <c r="J92" s="85"/>
      <c r="K92" s="73">
        <f t="shared" si="15"/>
        <v>0</v>
      </c>
      <c r="L92" s="73"/>
    </row>
    <row r="93" s="24" customFormat="1" ht="15" hidden="1" spans="1:12">
      <c r="A93" s="39"/>
      <c r="B93" s="77"/>
      <c r="C93" s="77"/>
      <c r="D93" s="83" t="s">
        <v>319</v>
      </c>
      <c r="E93" s="70"/>
      <c r="F93" s="45"/>
      <c r="G93" s="1">
        <v>3</v>
      </c>
      <c r="H93" s="3"/>
      <c r="I93" s="43"/>
      <c r="J93" s="86"/>
      <c r="K93" s="73">
        <f t="shared" si="15"/>
        <v>0</v>
      </c>
      <c r="L93" s="73"/>
    </row>
    <row r="94" s="24" customFormat="1" ht="15" hidden="1" spans="1:12">
      <c r="A94" s="39"/>
      <c r="B94" s="69"/>
      <c r="C94" s="77"/>
      <c r="D94" s="83" t="s">
        <v>320</v>
      </c>
      <c r="E94" s="70"/>
      <c r="F94" s="45">
        <v>1</v>
      </c>
      <c r="G94" s="1">
        <v>3</v>
      </c>
      <c r="H94" s="3"/>
      <c r="I94" s="43">
        <f>G94*F94</f>
        <v>3</v>
      </c>
      <c r="J94" s="73">
        <f>I94*E94</f>
        <v>0</v>
      </c>
      <c r="K94" s="73">
        <f t="shared" si="15"/>
        <v>0</v>
      </c>
      <c r="L94" s="73"/>
    </row>
    <row r="95" s="24" customFormat="1" ht="15" hidden="1" spans="1:12">
      <c r="A95" s="39"/>
      <c r="B95" s="41"/>
      <c r="C95" s="47"/>
      <c r="D95" s="1"/>
      <c r="E95" s="66"/>
      <c r="F95" s="2"/>
      <c r="G95" s="1"/>
      <c r="H95" s="3"/>
      <c r="I95" s="43">
        <f>G95*F95</f>
        <v>0</v>
      </c>
      <c r="J95" s="73">
        <f>I95*E95</f>
        <v>0</v>
      </c>
      <c r="K95" s="73">
        <f t="shared" si="15"/>
        <v>0</v>
      </c>
      <c r="L95" s="73">
        <f>K95</f>
        <v>0</v>
      </c>
    </row>
    <row r="96" s="24" customFormat="1" hidden="1" spans="1:12">
      <c r="A96" s="72"/>
      <c r="B96" s="1"/>
      <c r="C96" s="1"/>
      <c r="D96" s="1"/>
      <c r="E96" s="66"/>
      <c r="F96" s="79"/>
      <c r="G96" s="1"/>
      <c r="H96" s="80" t="e">
        <f>SUM(#REF!)</f>
        <v>#REF!</v>
      </c>
      <c r="I96" s="80">
        <f t="shared" ref="I96:L96" si="16">SUM(I88:I95)</f>
        <v>26</v>
      </c>
      <c r="J96" s="87">
        <f t="shared" si="16"/>
        <v>0</v>
      </c>
      <c r="K96" s="87">
        <f t="shared" si="16"/>
        <v>0</v>
      </c>
      <c r="L96" s="87">
        <f t="shared" si="16"/>
        <v>0</v>
      </c>
    </row>
    <row r="97" s="24" customFormat="1" hidden="1" spans="2:12">
      <c r="B97" s="25"/>
      <c r="C97" s="25"/>
      <c r="D97" s="25"/>
      <c r="E97" s="28"/>
      <c r="F97" s="81"/>
      <c r="G97" s="25"/>
      <c r="H97" s="27"/>
      <c r="I97" s="27"/>
      <c r="J97" s="28"/>
      <c r="K97" s="28"/>
      <c r="L97" s="28"/>
    </row>
    <row r="98" s="24" customFormat="1" hidden="1" spans="2:12">
      <c r="B98" s="25"/>
      <c r="C98" s="25"/>
      <c r="D98" s="25"/>
      <c r="E98" s="28"/>
      <c r="F98" s="81"/>
      <c r="G98" s="25"/>
      <c r="H98" s="27"/>
      <c r="I98" s="27"/>
      <c r="J98" s="28"/>
      <c r="K98" s="28"/>
      <c r="L98" s="28"/>
    </row>
    <row r="99" s="24" customFormat="1" hidden="1" spans="2:12">
      <c r="B99" s="25"/>
      <c r="C99" s="25"/>
      <c r="D99" s="25"/>
      <c r="E99" s="28"/>
      <c r="F99" s="81"/>
      <c r="G99" s="25"/>
      <c r="H99" s="27"/>
      <c r="I99" s="27"/>
      <c r="J99" s="28"/>
      <c r="K99" s="28"/>
      <c r="L99" s="28"/>
    </row>
    <row r="100" s="24" customFormat="1" hidden="1" spans="2:12">
      <c r="B100" s="25"/>
      <c r="C100" s="25"/>
      <c r="D100" s="25"/>
      <c r="E100" s="28"/>
      <c r="F100" s="81"/>
      <c r="G100" s="25"/>
      <c r="H100" s="27"/>
      <c r="I100" s="27"/>
      <c r="J100" s="28"/>
      <c r="K100" s="28"/>
      <c r="L100" s="28"/>
    </row>
    <row r="101" s="24" customFormat="1" ht="27" hidden="1" spans="1:12">
      <c r="A101" s="39" t="s">
        <v>261</v>
      </c>
      <c r="B101" s="1" t="s">
        <v>160</v>
      </c>
      <c r="C101" s="1" t="s">
        <v>161</v>
      </c>
      <c r="D101" s="1" t="s">
        <v>162</v>
      </c>
      <c r="E101" s="1" t="s">
        <v>163</v>
      </c>
      <c r="F101" s="2" t="s">
        <v>164</v>
      </c>
      <c r="G101" s="1" t="s">
        <v>165</v>
      </c>
      <c r="H101" s="3" t="s">
        <v>166</v>
      </c>
      <c r="I101" s="3" t="s">
        <v>294</v>
      </c>
      <c r="J101" s="29" t="s">
        <v>168</v>
      </c>
      <c r="K101" s="1" t="s">
        <v>295</v>
      </c>
      <c r="L101" s="1" t="s">
        <v>296</v>
      </c>
    </row>
    <row r="102" s="24" customFormat="1" ht="15" hidden="1" spans="1:12">
      <c r="A102" s="39"/>
      <c r="B102" s="41">
        <v>1384568</v>
      </c>
      <c r="C102" s="69">
        <v>56784</v>
      </c>
      <c r="D102" s="1" t="s">
        <v>298</v>
      </c>
      <c r="E102" s="66"/>
      <c r="F102" s="2">
        <v>1</v>
      </c>
      <c r="G102" s="1">
        <v>2</v>
      </c>
      <c r="H102" s="3"/>
      <c r="I102" s="43">
        <f t="shared" ref="I102:I105" si="17">G102*F102</f>
        <v>2</v>
      </c>
      <c r="J102" s="73">
        <f t="shared" ref="J102:J105" si="18">I102*E102</f>
        <v>0</v>
      </c>
      <c r="K102" s="73">
        <f t="shared" ref="K102:K105" si="19">J102</f>
        <v>0</v>
      </c>
      <c r="L102" s="73"/>
    </row>
    <row r="103" s="24" customFormat="1" ht="15" hidden="1" spans="1:12">
      <c r="A103" s="39"/>
      <c r="B103" s="41">
        <v>1384274</v>
      </c>
      <c r="C103" s="65">
        <v>56695</v>
      </c>
      <c r="D103" s="1" t="s">
        <v>313</v>
      </c>
      <c r="E103" s="66"/>
      <c r="F103" s="2">
        <v>1</v>
      </c>
      <c r="G103" s="1">
        <v>2</v>
      </c>
      <c r="H103" s="3"/>
      <c r="I103" s="43">
        <f t="shared" si="17"/>
        <v>2</v>
      </c>
      <c r="J103" s="73">
        <f t="shared" si="18"/>
        <v>0</v>
      </c>
      <c r="K103" s="73">
        <f t="shared" si="19"/>
        <v>0</v>
      </c>
      <c r="L103" s="73"/>
    </row>
    <row r="104" s="24" customFormat="1" ht="15" hidden="1" spans="1:12">
      <c r="A104" s="39"/>
      <c r="B104" s="41"/>
      <c r="C104" s="69"/>
      <c r="D104" s="1"/>
      <c r="E104" s="66"/>
      <c r="F104" s="2"/>
      <c r="G104" s="1"/>
      <c r="H104" s="3"/>
      <c r="I104" s="43">
        <f t="shared" si="17"/>
        <v>0</v>
      </c>
      <c r="J104" s="73">
        <f t="shared" si="18"/>
        <v>0</v>
      </c>
      <c r="K104" s="73">
        <f t="shared" si="19"/>
        <v>0</v>
      </c>
      <c r="L104" s="73"/>
    </row>
    <row r="105" s="24" customFormat="1" ht="15" hidden="1" spans="1:12">
      <c r="A105" s="72"/>
      <c r="B105" s="78"/>
      <c r="C105" s="69"/>
      <c r="D105" s="1"/>
      <c r="E105" s="66"/>
      <c r="F105" s="2"/>
      <c r="G105" s="1"/>
      <c r="H105" s="3"/>
      <c r="I105" s="43">
        <f t="shared" si="17"/>
        <v>0</v>
      </c>
      <c r="J105" s="73">
        <f t="shared" si="18"/>
        <v>0</v>
      </c>
      <c r="K105" s="73">
        <f t="shared" si="19"/>
        <v>0</v>
      </c>
      <c r="L105" s="73"/>
    </row>
    <row r="106" s="24" customFormat="1" hidden="1" spans="1:12">
      <c r="A106" s="72"/>
      <c r="B106" s="1"/>
      <c r="C106" s="1"/>
      <c r="D106" s="1"/>
      <c r="E106" s="66"/>
      <c r="F106" s="79"/>
      <c r="G106" s="1"/>
      <c r="H106" s="80">
        <f t="shared" ref="H106:L106" si="20">SUM(H102:H104)</f>
        <v>0</v>
      </c>
      <c r="I106" s="80">
        <f t="shared" si="20"/>
        <v>4</v>
      </c>
      <c r="J106" s="87">
        <f>SUM(J102:J105)</f>
        <v>0</v>
      </c>
      <c r="K106" s="87">
        <f>SUM(K102:K105)</f>
        <v>0</v>
      </c>
      <c r="L106" s="87">
        <f t="shared" si="20"/>
        <v>0</v>
      </c>
    </row>
    <row r="107" s="24" customFormat="1" hidden="1" spans="1:12">
      <c r="A107" s="72"/>
      <c r="B107" s="25"/>
      <c r="C107" s="25"/>
      <c r="D107" s="25"/>
      <c r="E107" s="28"/>
      <c r="F107" s="81"/>
      <c r="G107" s="25"/>
      <c r="H107" s="27"/>
      <c r="I107" s="27"/>
      <c r="J107" s="88"/>
      <c r="K107" s="88"/>
      <c r="L107" s="88"/>
    </row>
    <row r="108" s="24" customFormat="1" ht="27" hidden="1" spans="1:12">
      <c r="A108" s="39" t="s">
        <v>261</v>
      </c>
      <c r="B108" s="1" t="s">
        <v>160</v>
      </c>
      <c r="C108" s="1" t="s">
        <v>161</v>
      </c>
      <c r="D108" s="1" t="s">
        <v>162</v>
      </c>
      <c r="E108" s="1" t="s">
        <v>163</v>
      </c>
      <c r="F108" s="2" t="s">
        <v>164</v>
      </c>
      <c r="G108" s="1" t="s">
        <v>165</v>
      </c>
      <c r="H108" s="3" t="s">
        <v>166</v>
      </c>
      <c r="I108" s="3" t="s">
        <v>294</v>
      </c>
      <c r="J108" s="29" t="s">
        <v>168</v>
      </c>
      <c r="K108" s="1" t="s">
        <v>295</v>
      </c>
      <c r="L108" s="1" t="s">
        <v>296</v>
      </c>
    </row>
    <row r="109" s="24" customFormat="1" ht="15" hidden="1" spans="1:12">
      <c r="A109" s="39"/>
      <c r="B109" s="41">
        <v>1381631</v>
      </c>
      <c r="C109" s="42">
        <v>55742</v>
      </c>
      <c r="D109" s="43" t="s">
        <v>321</v>
      </c>
      <c r="E109" s="44"/>
      <c r="F109" s="45">
        <v>1</v>
      </c>
      <c r="G109" s="43">
        <v>1</v>
      </c>
      <c r="H109" s="43">
        <v>3</v>
      </c>
      <c r="I109" s="43">
        <f t="shared" ref="I109:I113" si="21">G109*F109</f>
        <v>1</v>
      </c>
      <c r="J109" s="73">
        <f t="shared" ref="J109:J112" si="22">I109*E109</f>
        <v>0</v>
      </c>
      <c r="K109" s="73">
        <f t="shared" ref="K109:K112" si="23">J109</f>
        <v>0</v>
      </c>
      <c r="L109" s="73">
        <v>0</v>
      </c>
    </row>
    <row r="110" s="24" customFormat="1" ht="15" hidden="1" spans="1:12">
      <c r="A110" s="39"/>
      <c r="B110" s="41">
        <v>1382665</v>
      </c>
      <c r="C110" s="42">
        <v>56181</v>
      </c>
      <c r="D110" s="43" t="s">
        <v>322</v>
      </c>
      <c r="E110" s="44"/>
      <c r="F110" s="45">
        <v>1</v>
      </c>
      <c r="G110" s="43">
        <v>3</v>
      </c>
      <c r="H110" s="43"/>
      <c r="I110" s="43">
        <f t="shared" si="21"/>
        <v>3</v>
      </c>
      <c r="J110" s="73">
        <f t="shared" si="22"/>
        <v>0</v>
      </c>
      <c r="K110" s="73">
        <f t="shared" si="23"/>
        <v>0</v>
      </c>
      <c r="L110" s="73"/>
    </row>
    <row r="111" s="24" customFormat="1" ht="15" hidden="1" spans="1:12">
      <c r="A111" s="39"/>
      <c r="B111" s="41">
        <v>1383010</v>
      </c>
      <c r="C111" s="42">
        <v>56247</v>
      </c>
      <c r="D111" s="43" t="s">
        <v>298</v>
      </c>
      <c r="E111" s="44"/>
      <c r="F111" s="45">
        <v>1</v>
      </c>
      <c r="G111" s="43">
        <v>2</v>
      </c>
      <c r="H111" s="43"/>
      <c r="I111" s="43">
        <f t="shared" si="21"/>
        <v>2</v>
      </c>
      <c r="J111" s="73">
        <f t="shared" si="22"/>
        <v>0</v>
      </c>
      <c r="K111" s="73">
        <f t="shared" si="23"/>
        <v>0</v>
      </c>
      <c r="L111" s="73"/>
    </row>
    <row r="112" s="24" customFormat="1" ht="15" hidden="1" spans="1:12">
      <c r="A112" s="39"/>
      <c r="B112" s="41">
        <v>1379763</v>
      </c>
      <c r="C112" s="42">
        <v>55302</v>
      </c>
      <c r="D112" s="43" t="s">
        <v>313</v>
      </c>
      <c r="E112" s="44"/>
      <c r="F112" s="45">
        <v>1</v>
      </c>
      <c r="G112" s="43">
        <v>2</v>
      </c>
      <c r="H112" s="43"/>
      <c r="I112" s="43">
        <f t="shared" si="21"/>
        <v>2</v>
      </c>
      <c r="J112" s="73">
        <f t="shared" si="22"/>
        <v>0</v>
      </c>
      <c r="K112" s="73">
        <f t="shared" si="23"/>
        <v>0</v>
      </c>
      <c r="L112" s="73"/>
    </row>
    <row r="113" s="24" customFormat="1" ht="15" hidden="1" spans="1:12">
      <c r="A113" s="39"/>
      <c r="B113" s="76">
        <v>1385236</v>
      </c>
      <c r="C113" s="76">
        <v>56930</v>
      </c>
      <c r="D113" s="84" t="s">
        <v>319</v>
      </c>
      <c r="E113" s="70"/>
      <c r="F113" s="45">
        <v>1</v>
      </c>
      <c r="G113" s="1">
        <v>3</v>
      </c>
      <c r="H113" s="3"/>
      <c r="I113" s="43">
        <f t="shared" si="21"/>
        <v>3</v>
      </c>
      <c r="J113" s="85"/>
      <c r="K113" s="73"/>
      <c r="L113" s="73"/>
    </row>
    <row r="114" s="24" customFormat="1" ht="15" hidden="1" spans="1:12">
      <c r="A114" s="39"/>
      <c r="B114" s="77"/>
      <c r="C114" s="77"/>
      <c r="D114" s="83" t="s">
        <v>319</v>
      </c>
      <c r="E114" s="70"/>
      <c r="F114" s="45"/>
      <c r="G114" s="1">
        <v>3</v>
      </c>
      <c r="H114" s="3"/>
      <c r="I114" s="43"/>
      <c r="J114" s="86"/>
      <c r="K114" s="73"/>
      <c r="L114" s="73"/>
    </row>
    <row r="115" s="24" customFormat="1" ht="15" hidden="1" spans="1:12">
      <c r="A115" s="39"/>
      <c r="B115" s="41">
        <v>1382240</v>
      </c>
      <c r="C115" s="42">
        <v>55865</v>
      </c>
      <c r="D115" s="43" t="s">
        <v>323</v>
      </c>
      <c r="E115" s="44"/>
      <c r="F115" s="45">
        <v>1</v>
      </c>
      <c r="G115" s="43">
        <v>2</v>
      </c>
      <c r="H115" s="43"/>
      <c r="I115" s="43">
        <f t="shared" ref="I115:I118" si="24">G115*F115</f>
        <v>2</v>
      </c>
      <c r="J115" s="73"/>
      <c r="K115" s="73"/>
      <c r="L115" s="73"/>
    </row>
    <row r="116" s="24" customFormat="1" ht="15" hidden="1" spans="1:12">
      <c r="A116" s="39"/>
      <c r="B116" s="41">
        <v>1385560</v>
      </c>
      <c r="C116" s="42">
        <v>57010</v>
      </c>
      <c r="D116" s="43" t="s">
        <v>323</v>
      </c>
      <c r="E116" s="44"/>
      <c r="F116" s="45">
        <v>1</v>
      </c>
      <c r="G116" s="43">
        <v>2</v>
      </c>
      <c r="H116" s="43"/>
      <c r="I116" s="43">
        <f t="shared" si="24"/>
        <v>2</v>
      </c>
      <c r="J116" s="73"/>
      <c r="K116" s="73">
        <f t="shared" ref="K116:K118" si="25">J116</f>
        <v>0</v>
      </c>
      <c r="L116" s="73"/>
    </row>
    <row r="117" s="24" customFormat="1" ht="15" hidden="1" spans="1:13">
      <c r="A117" s="39"/>
      <c r="B117" s="41">
        <v>1384325</v>
      </c>
      <c r="C117" s="42">
        <v>56721</v>
      </c>
      <c r="D117" s="43" t="s">
        <v>316</v>
      </c>
      <c r="E117" s="44"/>
      <c r="F117" s="45">
        <v>1</v>
      </c>
      <c r="G117" s="43">
        <v>1</v>
      </c>
      <c r="H117" s="43"/>
      <c r="I117" s="43">
        <f t="shared" si="24"/>
        <v>1</v>
      </c>
      <c r="J117" s="73"/>
      <c r="K117" s="73">
        <f t="shared" si="25"/>
        <v>0</v>
      </c>
      <c r="L117" s="73"/>
      <c r="M117" s="24" t="s">
        <v>371</v>
      </c>
    </row>
    <row r="118" s="24" customFormat="1" ht="15" hidden="1" spans="1:12">
      <c r="A118" s="39"/>
      <c r="B118" s="41"/>
      <c r="C118" s="42"/>
      <c r="D118" s="43"/>
      <c r="E118" s="44"/>
      <c r="F118" s="45"/>
      <c r="G118" s="43"/>
      <c r="H118" s="43"/>
      <c r="I118" s="43">
        <f t="shared" si="24"/>
        <v>0</v>
      </c>
      <c r="J118" s="73">
        <f>I118*E118</f>
        <v>0</v>
      </c>
      <c r="K118" s="73">
        <f t="shared" si="25"/>
        <v>0</v>
      </c>
      <c r="L118" s="73"/>
    </row>
    <row r="119" s="24" customFormat="1" hidden="1" spans="1:12">
      <c r="A119" s="72"/>
      <c r="B119" s="1"/>
      <c r="C119" s="1"/>
      <c r="D119" s="1"/>
      <c r="E119" s="66"/>
      <c r="F119" s="79"/>
      <c r="G119" s="1"/>
      <c r="H119" s="80" t="e">
        <f>SUM(#REF!)</f>
        <v>#REF!</v>
      </c>
      <c r="I119" s="80">
        <f t="shared" ref="I119:L119" si="26">SUM(I109:I118)</f>
        <v>16</v>
      </c>
      <c r="J119" s="87">
        <f t="shared" si="26"/>
        <v>0</v>
      </c>
      <c r="K119" s="87">
        <f t="shared" si="26"/>
        <v>0</v>
      </c>
      <c r="L119" s="87">
        <f t="shared" si="26"/>
        <v>0</v>
      </c>
    </row>
    <row r="120" s="24" customFormat="1" hidden="1" spans="1:12">
      <c r="A120" s="72"/>
      <c r="B120" s="25"/>
      <c r="C120" s="25"/>
      <c r="D120" s="25"/>
      <c r="E120" s="28"/>
      <c r="F120" s="81"/>
      <c r="G120" s="25"/>
      <c r="H120" s="27"/>
      <c r="I120" s="27"/>
      <c r="J120" s="88"/>
      <c r="K120" s="88"/>
      <c r="L120" s="88"/>
    </row>
    <row r="121" s="24" customFormat="1" ht="27" hidden="1" spans="1:12">
      <c r="A121" s="39" t="s">
        <v>261</v>
      </c>
      <c r="B121" s="1" t="s">
        <v>160</v>
      </c>
      <c r="C121" s="1" t="s">
        <v>161</v>
      </c>
      <c r="D121" s="1" t="s">
        <v>162</v>
      </c>
      <c r="E121" s="1" t="s">
        <v>163</v>
      </c>
      <c r="F121" s="2" t="s">
        <v>164</v>
      </c>
      <c r="G121" s="1" t="s">
        <v>165</v>
      </c>
      <c r="H121" s="3" t="s">
        <v>166</v>
      </c>
      <c r="I121" s="3" t="s">
        <v>294</v>
      </c>
      <c r="J121" s="29" t="s">
        <v>168</v>
      </c>
      <c r="K121" s="1" t="s">
        <v>295</v>
      </c>
      <c r="L121" s="1" t="s">
        <v>296</v>
      </c>
    </row>
    <row r="122" s="24" customFormat="1" ht="15" hidden="1" spans="1:12">
      <c r="A122" s="39"/>
      <c r="B122" s="41">
        <v>1431861</v>
      </c>
      <c r="C122" s="42">
        <v>66925</v>
      </c>
      <c r="D122" s="43" t="s">
        <v>324</v>
      </c>
      <c r="E122" s="44"/>
      <c r="F122" s="45">
        <v>1</v>
      </c>
      <c r="G122" s="43">
        <v>4</v>
      </c>
      <c r="H122" s="43">
        <v>3</v>
      </c>
      <c r="I122" s="43">
        <f>G122*F122</f>
        <v>4</v>
      </c>
      <c r="J122" s="73">
        <f>I122*E122</f>
        <v>0</v>
      </c>
      <c r="K122" s="73">
        <f>J122</f>
        <v>0</v>
      </c>
      <c r="L122" s="73">
        <v>0</v>
      </c>
    </row>
    <row r="123" s="24" customFormat="1" ht="15" hidden="1" spans="1:12">
      <c r="A123" s="72"/>
      <c r="B123" s="53"/>
      <c r="C123" s="42"/>
      <c r="D123" s="43"/>
      <c r="E123" s="44"/>
      <c r="F123" s="45"/>
      <c r="G123" s="43"/>
      <c r="H123" s="43"/>
      <c r="I123" s="43"/>
      <c r="J123" s="73"/>
      <c r="K123" s="73"/>
      <c r="L123" s="73"/>
    </row>
    <row r="124" s="24" customFormat="1" hidden="1" spans="1:12">
      <c r="A124" s="72"/>
      <c r="B124" s="1"/>
      <c r="C124" s="1"/>
      <c r="D124" s="1"/>
      <c r="E124" s="66"/>
      <c r="F124" s="79"/>
      <c r="G124" s="1"/>
      <c r="H124" s="80" t="e">
        <f>SUM(#REF!)</f>
        <v>#REF!</v>
      </c>
      <c r="I124" s="80">
        <f>SUM(I121:I122)</f>
        <v>4</v>
      </c>
      <c r="J124" s="87">
        <f t="shared" ref="J124:L124" si="27">SUM(J122:J123)</f>
        <v>0</v>
      </c>
      <c r="K124" s="87">
        <f t="shared" si="27"/>
        <v>0</v>
      </c>
      <c r="L124" s="87">
        <f t="shared" si="27"/>
        <v>0</v>
      </c>
    </row>
    <row r="125" s="24" customFormat="1" hidden="1" spans="1:12">
      <c r="A125" s="72"/>
      <c r="B125" s="25"/>
      <c r="C125" s="25"/>
      <c r="D125" s="25"/>
      <c r="E125" s="28"/>
      <c r="F125" s="81"/>
      <c r="G125" s="25"/>
      <c r="H125" s="27"/>
      <c r="I125" s="27"/>
      <c r="J125" s="88"/>
      <c r="K125" s="88"/>
      <c r="L125" s="88"/>
    </row>
    <row r="126" s="24" customFormat="1" hidden="1" spans="1:12">
      <c r="A126" s="72"/>
      <c r="B126" s="25"/>
      <c r="C126" s="25"/>
      <c r="D126" s="25"/>
      <c r="E126" s="28"/>
      <c r="F126" s="81"/>
      <c r="G126" s="25"/>
      <c r="H126" s="27"/>
      <c r="I126" s="27"/>
      <c r="J126" s="88"/>
      <c r="K126" s="88"/>
      <c r="L126" s="88"/>
    </row>
    <row r="127" s="24" customFormat="1" ht="27" hidden="1" spans="1:12">
      <c r="A127" s="39" t="s">
        <v>261</v>
      </c>
      <c r="B127" s="1" t="s">
        <v>160</v>
      </c>
      <c r="C127" s="1" t="s">
        <v>161</v>
      </c>
      <c r="D127" s="1" t="s">
        <v>162</v>
      </c>
      <c r="E127" s="1" t="s">
        <v>163</v>
      </c>
      <c r="F127" s="2" t="s">
        <v>164</v>
      </c>
      <c r="G127" s="1" t="s">
        <v>165</v>
      </c>
      <c r="H127" s="3" t="s">
        <v>166</v>
      </c>
      <c r="I127" s="3" t="s">
        <v>294</v>
      </c>
      <c r="J127" s="29" t="s">
        <v>168</v>
      </c>
      <c r="K127" s="1" t="s">
        <v>295</v>
      </c>
      <c r="L127" s="1" t="s">
        <v>296</v>
      </c>
    </row>
    <row r="128" s="24" customFormat="1" ht="15" hidden="1" spans="1:12">
      <c r="A128" s="39"/>
      <c r="B128" s="41">
        <v>1432880</v>
      </c>
      <c r="C128" s="42">
        <v>67100</v>
      </c>
      <c r="D128" s="43" t="s">
        <v>316</v>
      </c>
      <c r="E128" s="44"/>
      <c r="F128" s="45">
        <v>1</v>
      </c>
      <c r="G128" s="43">
        <v>2</v>
      </c>
      <c r="H128" s="43">
        <v>3</v>
      </c>
      <c r="I128" s="43">
        <f>G128*F128</f>
        <v>2</v>
      </c>
      <c r="J128" s="73">
        <f>I128*E128</f>
        <v>0</v>
      </c>
      <c r="K128" s="73">
        <f>J128</f>
        <v>0</v>
      </c>
      <c r="L128" s="73">
        <v>0</v>
      </c>
    </row>
    <row r="129" s="24" customFormat="1" ht="15" hidden="1" spans="1:12">
      <c r="A129" s="39"/>
      <c r="B129" s="41"/>
      <c r="C129" s="42"/>
      <c r="D129" s="43"/>
      <c r="E129" s="44"/>
      <c r="F129" s="45"/>
      <c r="G129" s="43"/>
      <c r="H129" s="43"/>
      <c r="I129" s="43">
        <f>G129*F129</f>
        <v>0</v>
      </c>
      <c r="J129" s="73">
        <f>I129*E129</f>
        <v>0</v>
      </c>
      <c r="K129" s="73">
        <f>J129</f>
        <v>0</v>
      </c>
      <c r="L129" s="73"/>
    </row>
    <row r="130" s="24" customFormat="1" hidden="1" spans="1:12">
      <c r="A130" s="72"/>
      <c r="B130" s="1"/>
      <c r="C130" s="1"/>
      <c r="D130" s="1"/>
      <c r="E130" s="66"/>
      <c r="F130" s="79"/>
      <c r="G130" s="1"/>
      <c r="H130" s="80" t="e">
        <f>SUM(#REF!)</f>
        <v>#REF!</v>
      </c>
      <c r="I130" s="80">
        <f t="shared" ref="I130:L130" si="28">SUM(I128:I129)</f>
        <v>2</v>
      </c>
      <c r="J130" s="87">
        <f t="shared" si="28"/>
        <v>0</v>
      </c>
      <c r="K130" s="87">
        <f t="shared" si="28"/>
        <v>0</v>
      </c>
      <c r="L130" s="87">
        <f t="shared" si="28"/>
        <v>0</v>
      </c>
    </row>
    <row r="131" s="24" customFormat="1" spans="4:12">
      <c r="D131" s="25"/>
      <c r="F131" s="26"/>
      <c r="G131" s="25"/>
      <c r="H131" s="27"/>
      <c r="I131" s="27"/>
      <c r="J131" s="28"/>
      <c r="K131" s="28"/>
      <c r="L131" s="28"/>
    </row>
    <row r="132" s="24" customFormat="1" spans="4:12">
      <c r="D132" s="25"/>
      <c r="F132" s="26"/>
      <c r="G132" s="25" t="s">
        <v>325</v>
      </c>
      <c r="H132" s="27" t="e">
        <f>H54+#REF!+#REF!+#REF!</f>
        <v>#REF!</v>
      </c>
      <c r="I132" s="27">
        <f>I54</f>
        <v>150</v>
      </c>
      <c r="J132" s="28">
        <f>J54+J75+J85+J96+J106+J119+J124+J130</f>
        <v>451097</v>
      </c>
      <c r="K132" s="28">
        <f>K54+K75+K85+K96+K106+K119+K124+K130</f>
        <v>451097</v>
      </c>
      <c r="L132" s="28">
        <f>L54+L75+L106+L130</f>
        <v>0</v>
      </c>
    </row>
    <row r="133" s="24" customFormat="1" spans="4:12">
      <c r="D133" s="25"/>
      <c r="F133" s="26"/>
      <c r="G133" s="25"/>
      <c r="H133" s="27"/>
      <c r="I133" s="27"/>
      <c r="J133" s="28"/>
      <c r="K133" s="90">
        <f>653000</f>
        <v>653000</v>
      </c>
      <c r="L133" s="90">
        <f>653000</f>
        <v>653000</v>
      </c>
    </row>
    <row r="134" s="24" customFormat="1" spans="4:12">
      <c r="D134" s="25"/>
      <c r="F134" s="26"/>
      <c r="G134" s="25"/>
      <c r="H134" s="27"/>
      <c r="I134" s="27"/>
      <c r="J134" s="28" t="s">
        <v>326</v>
      </c>
      <c r="K134" s="61">
        <v>517500</v>
      </c>
      <c r="L134" s="61"/>
    </row>
    <row r="135" s="24" customFormat="1" spans="4:12">
      <c r="D135" s="25"/>
      <c r="F135" s="26"/>
      <c r="G135" s="25"/>
      <c r="H135" s="27"/>
      <c r="I135" s="27"/>
      <c r="J135" s="28" t="s">
        <v>327</v>
      </c>
      <c r="K135" s="91">
        <v>0</v>
      </c>
      <c r="L135" s="91"/>
    </row>
    <row r="136" s="24" customFormat="1" spans="4:12">
      <c r="D136" s="25"/>
      <c r="F136" s="26"/>
      <c r="G136" s="25"/>
      <c r="H136" s="27"/>
      <c r="I136" s="27"/>
      <c r="J136" s="28" t="s">
        <v>328</v>
      </c>
      <c r="K136" s="92">
        <f>K134-K132</f>
        <v>66403</v>
      </c>
      <c r="L136" s="92"/>
    </row>
    <row r="137" s="24" customFormat="1" spans="4:13">
      <c r="D137" s="25"/>
      <c r="F137" s="26"/>
      <c r="G137" s="25"/>
      <c r="H137" s="27"/>
      <c r="I137" s="28" t="s">
        <v>329</v>
      </c>
      <c r="J137" s="28"/>
      <c r="K137" s="92">
        <f>K132-K134</f>
        <v>-66403</v>
      </c>
      <c r="L137" s="92"/>
      <c r="M137" s="24" t="s">
        <v>369</v>
      </c>
    </row>
    <row r="138" s="24" customFormat="1" spans="4:12">
      <c r="D138" s="25"/>
      <c r="F138" s="26"/>
      <c r="G138" s="25"/>
      <c r="H138" s="89"/>
      <c r="I138" s="89"/>
      <c r="J138" s="89"/>
      <c r="K138" s="28"/>
      <c r="L138" s="28"/>
    </row>
    <row r="139" spans="11:11">
      <c r="K139" s="28">
        <f>K137+'2019.7'!K134</f>
        <v>-198223</v>
      </c>
    </row>
  </sheetData>
  <mergeCells count="10">
    <mergeCell ref="H138:J138"/>
    <mergeCell ref="B72:B73"/>
    <mergeCell ref="B92:B93"/>
    <mergeCell ref="B113:B114"/>
    <mergeCell ref="C72:C73"/>
    <mergeCell ref="C92:C93"/>
    <mergeCell ref="C113:C114"/>
    <mergeCell ref="J92:J93"/>
    <mergeCell ref="J113:J114"/>
    <mergeCell ref="K72:K73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topLeftCell="A33" workbookViewId="0">
      <selection activeCell="K44" sqref="K44"/>
    </sheetView>
  </sheetViews>
  <sheetFormatPr defaultColWidth="9" defaultRowHeight="13.5"/>
  <cols>
    <col min="9" max="9" width="15.875" customWidth="1"/>
    <col min="10" max="11" width="22.625" customWidth="1"/>
  </cols>
  <sheetData>
    <row r="1" ht="27" spans="1:11">
      <c r="A1" s="1" t="s">
        <v>160</v>
      </c>
      <c r="B1" s="1" t="s">
        <v>161</v>
      </c>
      <c r="C1" s="1" t="s">
        <v>162</v>
      </c>
      <c r="D1" s="1" t="s">
        <v>163</v>
      </c>
      <c r="E1" s="2" t="s">
        <v>164</v>
      </c>
      <c r="F1" s="1" t="s">
        <v>165</v>
      </c>
      <c r="G1" s="3" t="s">
        <v>166</v>
      </c>
      <c r="H1" s="3" t="s">
        <v>167</v>
      </c>
      <c r="I1" s="29" t="s">
        <v>168</v>
      </c>
      <c r="J1" s="1" t="s">
        <v>372</v>
      </c>
      <c r="K1" s="1"/>
    </row>
    <row r="2" ht="15" spans="1:11">
      <c r="A2" s="4">
        <v>1580810</v>
      </c>
      <c r="B2" s="5">
        <v>125299</v>
      </c>
      <c r="C2" s="6" t="s">
        <v>373</v>
      </c>
      <c r="D2" s="7">
        <v>3000</v>
      </c>
      <c r="E2" s="8">
        <v>1</v>
      </c>
      <c r="F2" s="6">
        <v>3</v>
      </c>
      <c r="G2" s="6"/>
      <c r="H2" s="6">
        <v>3</v>
      </c>
      <c r="I2" s="30">
        <f t="shared" ref="I2:I39" si="0">D2*H2</f>
        <v>9000</v>
      </c>
      <c r="J2" s="30">
        <f t="shared" ref="J2:J40" si="1">I2</f>
        <v>9000</v>
      </c>
      <c r="K2" s="30"/>
    </row>
    <row r="3" ht="15" spans="1:11">
      <c r="A3" s="9">
        <v>1588628</v>
      </c>
      <c r="B3" s="10">
        <v>128514</v>
      </c>
      <c r="C3" s="6" t="s">
        <v>374</v>
      </c>
      <c r="D3" s="7">
        <v>3300</v>
      </c>
      <c r="E3" s="8">
        <v>1</v>
      </c>
      <c r="F3" s="6">
        <v>2</v>
      </c>
      <c r="G3" s="11"/>
      <c r="H3" s="6">
        <v>2</v>
      </c>
      <c r="I3" s="30">
        <v>6300</v>
      </c>
      <c r="J3" s="30">
        <f t="shared" si="1"/>
        <v>6300</v>
      </c>
      <c r="K3" s="30" t="s">
        <v>375</v>
      </c>
    </row>
    <row r="4" ht="15" spans="1:11">
      <c r="A4" s="9">
        <v>1582350</v>
      </c>
      <c r="B4" s="10">
        <v>126215</v>
      </c>
      <c r="C4" s="6" t="s">
        <v>376</v>
      </c>
      <c r="D4" s="7">
        <v>3000</v>
      </c>
      <c r="E4" s="8">
        <v>1</v>
      </c>
      <c r="F4" s="6">
        <v>4</v>
      </c>
      <c r="G4" s="11"/>
      <c r="H4" s="6">
        <v>4</v>
      </c>
      <c r="I4" s="30">
        <v>11400</v>
      </c>
      <c r="J4" s="30">
        <f t="shared" si="1"/>
        <v>11400</v>
      </c>
      <c r="K4" s="30" t="s">
        <v>377</v>
      </c>
    </row>
    <row r="5" ht="15" spans="1:11">
      <c r="A5" s="9">
        <v>1582692</v>
      </c>
      <c r="B5" s="10">
        <v>126260</v>
      </c>
      <c r="C5" s="12" t="s">
        <v>378</v>
      </c>
      <c r="D5" s="7">
        <v>2700</v>
      </c>
      <c r="E5" s="8">
        <v>1</v>
      </c>
      <c r="F5" s="6">
        <v>2</v>
      </c>
      <c r="G5" s="11"/>
      <c r="H5" s="6">
        <v>2</v>
      </c>
      <c r="I5" s="30">
        <f t="shared" si="0"/>
        <v>5400</v>
      </c>
      <c r="J5" s="30">
        <f t="shared" si="1"/>
        <v>5400</v>
      </c>
      <c r="K5" s="30"/>
    </row>
    <row r="6" ht="15" spans="1:11">
      <c r="A6" s="9">
        <v>1539243</v>
      </c>
      <c r="B6" s="10">
        <v>110720</v>
      </c>
      <c r="C6" s="6" t="s">
        <v>379</v>
      </c>
      <c r="D6" s="7">
        <v>2200</v>
      </c>
      <c r="E6" s="8">
        <v>1</v>
      </c>
      <c r="F6" s="6">
        <v>5</v>
      </c>
      <c r="G6" s="11"/>
      <c r="H6" s="6">
        <v>5</v>
      </c>
      <c r="I6" s="30">
        <f t="shared" si="0"/>
        <v>11000</v>
      </c>
      <c r="J6" s="30">
        <f t="shared" si="1"/>
        <v>11000</v>
      </c>
      <c r="K6" s="30"/>
    </row>
    <row r="7" ht="15" spans="1:11">
      <c r="A7" s="13">
        <v>1582235</v>
      </c>
      <c r="B7" s="14">
        <v>126216</v>
      </c>
      <c r="C7" s="6" t="s">
        <v>380</v>
      </c>
      <c r="D7" s="7">
        <v>2700</v>
      </c>
      <c r="E7" s="8">
        <v>1</v>
      </c>
      <c r="F7" s="6">
        <v>2</v>
      </c>
      <c r="G7" s="11"/>
      <c r="H7" s="6">
        <v>2</v>
      </c>
      <c r="I7" s="30">
        <f t="shared" si="0"/>
        <v>5400</v>
      </c>
      <c r="J7" s="30">
        <f t="shared" si="1"/>
        <v>5400</v>
      </c>
      <c r="K7" s="30"/>
    </row>
    <row r="8" ht="15" spans="1:11">
      <c r="A8" s="13">
        <v>1588694</v>
      </c>
      <c r="B8" s="14">
        <v>128542</v>
      </c>
      <c r="C8" s="6" t="s">
        <v>381</v>
      </c>
      <c r="D8" s="7">
        <v>2700</v>
      </c>
      <c r="E8" s="8">
        <v>1</v>
      </c>
      <c r="F8" s="6">
        <v>3</v>
      </c>
      <c r="G8" s="11"/>
      <c r="H8" s="6">
        <v>3</v>
      </c>
      <c r="I8" s="30">
        <f t="shared" si="0"/>
        <v>8100</v>
      </c>
      <c r="J8" s="30">
        <f t="shared" si="1"/>
        <v>8100</v>
      </c>
      <c r="K8" s="30"/>
    </row>
    <row r="9" ht="15" spans="1:11">
      <c r="A9" s="13">
        <v>1589616</v>
      </c>
      <c r="B9" s="14">
        <v>132446</v>
      </c>
      <c r="C9" s="6" t="s">
        <v>381</v>
      </c>
      <c r="D9" s="7">
        <v>3000</v>
      </c>
      <c r="E9" s="8">
        <v>1</v>
      </c>
      <c r="F9" s="6">
        <v>3</v>
      </c>
      <c r="G9" s="11"/>
      <c r="H9" s="6">
        <v>3</v>
      </c>
      <c r="I9" s="30">
        <f t="shared" si="0"/>
        <v>9000</v>
      </c>
      <c r="J9" s="30">
        <f t="shared" si="1"/>
        <v>9000</v>
      </c>
      <c r="K9" s="30"/>
    </row>
    <row r="10" ht="15" spans="1:11">
      <c r="A10" s="9">
        <v>1589616</v>
      </c>
      <c r="B10" s="10">
        <v>132447</v>
      </c>
      <c r="C10" s="6" t="s">
        <v>381</v>
      </c>
      <c r="D10" s="7">
        <v>3000</v>
      </c>
      <c r="E10" s="8">
        <v>1</v>
      </c>
      <c r="F10" s="6">
        <v>3</v>
      </c>
      <c r="G10" s="11"/>
      <c r="H10" s="6">
        <v>3</v>
      </c>
      <c r="I10" s="30">
        <f t="shared" si="0"/>
        <v>9000</v>
      </c>
      <c r="J10" s="30">
        <f t="shared" si="1"/>
        <v>9000</v>
      </c>
      <c r="K10" s="30"/>
    </row>
    <row r="11" ht="15" spans="1:11">
      <c r="A11" s="10">
        <v>1589616</v>
      </c>
      <c r="B11" s="10">
        <v>132448</v>
      </c>
      <c r="C11" s="6" t="s">
        <v>381</v>
      </c>
      <c r="D11" s="7">
        <v>3000</v>
      </c>
      <c r="E11" s="8">
        <v>1</v>
      </c>
      <c r="F11" s="6">
        <v>3</v>
      </c>
      <c r="G11" s="11"/>
      <c r="H11" s="6">
        <v>3</v>
      </c>
      <c r="I11" s="30">
        <f t="shared" si="0"/>
        <v>9000</v>
      </c>
      <c r="J11" s="30">
        <f t="shared" si="1"/>
        <v>9000</v>
      </c>
      <c r="K11" s="30"/>
    </row>
    <row r="12" ht="15" spans="1:11">
      <c r="A12" s="15">
        <v>1582160</v>
      </c>
      <c r="B12" s="5">
        <v>126214</v>
      </c>
      <c r="C12" s="6" t="s">
        <v>381</v>
      </c>
      <c r="D12" s="7">
        <v>2700</v>
      </c>
      <c r="E12" s="8">
        <v>1</v>
      </c>
      <c r="F12" s="6">
        <v>3</v>
      </c>
      <c r="G12" s="11"/>
      <c r="H12" s="6">
        <v>3</v>
      </c>
      <c r="I12" s="30">
        <f t="shared" si="0"/>
        <v>8100</v>
      </c>
      <c r="J12" s="30">
        <f t="shared" si="1"/>
        <v>8100</v>
      </c>
      <c r="K12" s="30"/>
    </row>
    <row r="13" ht="15" spans="1:11">
      <c r="A13" s="15">
        <v>1589616</v>
      </c>
      <c r="B13" s="5">
        <v>128834</v>
      </c>
      <c r="C13" s="6" t="s">
        <v>381</v>
      </c>
      <c r="D13" s="7">
        <v>3000</v>
      </c>
      <c r="E13" s="8">
        <v>1</v>
      </c>
      <c r="F13" s="6">
        <v>3</v>
      </c>
      <c r="G13" s="11"/>
      <c r="H13" s="6">
        <v>3</v>
      </c>
      <c r="I13" s="30">
        <f t="shared" si="0"/>
        <v>9000</v>
      </c>
      <c r="J13" s="30">
        <f t="shared" si="1"/>
        <v>9000</v>
      </c>
      <c r="K13" s="30"/>
    </row>
    <row r="14" ht="15" spans="1:11">
      <c r="A14" s="15">
        <v>1603896</v>
      </c>
      <c r="B14" s="5">
        <v>134379</v>
      </c>
      <c r="C14" s="6" t="s">
        <v>382</v>
      </c>
      <c r="D14" s="7">
        <v>4300</v>
      </c>
      <c r="E14" s="8">
        <v>1</v>
      </c>
      <c r="F14" s="6">
        <v>2</v>
      </c>
      <c r="G14" s="11"/>
      <c r="H14" s="6">
        <v>2</v>
      </c>
      <c r="I14" s="30">
        <f t="shared" si="0"/>
        <v>8600</v>
      </c>
      <c r="J14" s="30">
        <f t="shared" si="1"/>
        <v>8600</v>
      </c>
      <c r="K14" s="30"/>
    </row>
    <row r="15" ht="15" spans="1:11">
      <c r="A15" s="15">
        <v>1596257</v>
      </c>
      <c r="B15" s="5">
        <v>131368</v>
      </c>
      <c r="C15" s="6" t="s">
        <v>383</v>
      </c>
      <c r="D15" s="7">
        <v>2500</v>
      </c>
      <c r="E15" s="8">
        <v>1</v>
      </c>
      <c r="F15" s="6">
        <v>5</v>
      </c>
      <c r="G15" s="11"/>
      <c r="H15" s="6">
        <v>5</v>
      </c>
      <c r="I15" s="30">
        <f t="shared" si="0"/>
        <v>12500</v>
      </c>
      <c r="J15" s="30">
        <f t="shared" si="1"/>
        <v>12500</v>
      </c>
      <c r="K15" s="30"/>
    </row>
    <row r="16" ht="15" spans="1:11">
      <c r="A16" s="9">
        <v>1540150</v>
      </c>
      <c r="B16" s="10">
        <v>132459</v>
      </c>
      <c r="C16" s="6" t="s">
        <v>384</v>
      </c>
      <c r="D16" s="7">
        <v>2200</v>
      </c>
      <c r="E16" s="8">
        <v>1</v>
      </c>
      <c r="F16" s="6">
        <v>16</v>
      </c>
      <c r="G16" s="11"/>
      <c r="H16" s="6">
        <v>16</v>
      </c>
      <c r="I16" s="30">
        <f t="shared" si="0"/>
        <v>35200</v>
      </c>
      <c r="J16" s="31">
        <f t="shared" si="1"/>
        <v>35200</v>
      </c>
      <c r="K16" s="30"/>
    </row>
    <row r="17" ht="15" spans="1:11">
      <c r="A17" s="9">
        <v>1571639</v>
      </c>
      <c r="B17" s="10">
        <v>122182</v>
      </c>
      <c r="C17" s="6" t="s">
        <v>385</v>
      </c>
      <c r="D17" s="7">
        <v>3300</v>
      </c>
      <c r="E17" s="8">
        <v>1</v>
      </c>
      <c r="F17" s="6">
        <v>3</v>
      </c>
      <c r="G17" s="11"/>
      <c r="H17" s="6">
        <v>3</v>
      </c>
      <c r="I17" s="30">
        <f t="shared" si="0"/>
        <v>9900</v>
      </c>
      <c r="J17" s="30">
        <f t="shared" si="1"/>
        <v>9900</v>
      </c>
      <c r="K17" s="30"/>
    </row>
    <row r="18" ht="15" spans="1:11">
      <c r="A18" s="9">
        <v>1588529</v>
      </c>
      <c r="B18" s="10">
        <v>128464</v>
      </c>
      <c r="C18" s="6" t="s">
        <v>385</v>
      </c>
      <c r="D18" s="7">
        <v>2700</v>
      </c>
      <c r="E18" s="8">
        <v>1</v>
      </c>
      <c r="F18" s="6">
        <v>3</v>
      </c>
      <c r="G18" s="11"/>
      <c r="H18" s="6">
        <v>3</v>
      </c>
      <c r="I18" s="30">
        <f t="shared" si="0"/>
        <v>8100</v>
      </c>
      <c r="J18" s="30">
        <f t="shared" si="1"/>
        <v>8100</v>
      </c>
      <c r="K18" s="30"/>
    </row>
    <row r="19" ht="15" spans="1:11">
      <c r="A19" s="9">
        <v>1570477</v>
      </c>
      <c r="B19" s="10">
        <v>151585</v>
      </c>
      <c r="C19" s="6" t="s">
        <v>386</v>
      </c>
      <c r="D19" s="7">
        <v>3300</v>
      </c>
      <c r="E19" s="8">
        <v>1</v>
      </c>
      <c r="F19" s="6">
        <v>3</v>
      </c>
      <c r="G19" s="11"/>
      <c r="H19" s="6">
        <v>3</v>
      </c>
      <c r="I19" s="30">
        <f t="shared" si="0"/>
        <v>9900</v>
      </c>
      <c r="J19" s="30">
        <f t="shared" si="1"/>
        <v>9900</v>
      </c>
      <c r="K19" s="30"/>
    </row>
    <row r="20" ht="15" spans="1:11">
      <c r="A20" s="13">
        <v>1588253</v>
      </c>
      <c r="B20" s="14">
        <v>128410</v>
      </c>
      <c r="C20" s="6" t="s">
        <v>387</v>
      </c>
      <c r="D20" s="7">
        <v>2700</v>
      </c>
      <c r="E20" s="8">
        <v>1</v>
      </c>
      <c r="F20" s="6">
        <v>2</v>
      </c>
      <c r="G20" s="11"/>
      <c r="H20" s="6">
        <v>2</v>
      </c>
      <c r="I20" s="30">
        <f t="shared" si="0"/>
        <v>5400</v>
      </c>
      <c r="J20" s="30">
        <f t="shared" si="1"/>
        <v>5400</v>
      </c>
      <c r="K20" s="30"/>
    </row>
    <row r="21" ht="15" spans="1:11">
      <c r="A21" s="13">
        <v>1588259</v>
      </c>
      <c r="B21" s="14">
        <v>128409</v>
      </c>
      <c r="C21" s="6" t="s">
        <v>387</v>
      </c>
      <c r="D21" s="7">
        <v>2700</v>
      </c>
      <c r="E21" s="8">
        <v>1</v>
      </c>
      <c r="F21" s="6">
        <v>2</v>
      </c>
      <c r="G21" s="11"/>
      <c r="H21" s="6">
        <v>2</v>
      </c>
      <c r="I21" s="30">
        <f t="shared" si="0"/>
        <v>5400</v>
      </c>
      <c r="J21" s="30">
        <f t="shared" si="1"/>
        <v>5400</v>
      </c>
      <c r="K21" s="30"/>
    </row>
    <row r="22" ht="15" spans="1:11">
      <c r="A22" s="13">
        <v>1602878</v>
      </c>
      <c r="B22" s="14">
        <v>134072</v>
      </c>
      <c r="C22" s="6" t="s">
        <v>388</v>
      </c>
      <c r="D22" s="7">
        <v>2500</v>
      </c>
      <c r="E22" s="8">
        <v>1</v>
      </c>
      <c r="F22" s="6">
        <v>3</v>
      </c>
      <c r="G22" s="11"/>
      <c r="H22" s="6">
        <v>3</v>
      </c>
      <c r="I22" s="30">
        <f t="shared" si="0"/>
        <v>7500</v>
      </c>
      <c r="J22" s="30">
        <f t="shared" si="1"/>
        <v>7500</v>
      </c>
      <c r="K22" s="30"/>
    </row>
    <row r="23" ht="15" spans="1:11">
      <c r="A23" s="13">
        <v>1599117</v>
      </c>
      <c r="B23" s="14">
        <v>132568</v>
      </c>
      <c r="C23" s="6" t="s">
        <v>389</v>
      </c>
      <c r="D23" s="7">
        <v>2500</v>
      </c>
      <c r="E23" s="8">
        <v>1</v>
      </c>
      <c r="F23" s="6">
        <v>2</v>
      </c>
      <c r="G23" s="11"/>
      <c r="H23" s="6">
        <v>2</v>
      </c>
      <c r="I23" s="30">
        <f t="shared" si="0"/>
        <v>5000</v>
      </c>
      <c r="J23" s="30">
        <f t="shared" si="1"/>
        <v>5000</v>
      </c>
      <c r="K23" s="30"/>
    </row>
    <row r="24" ht="15" spans="1:11">
      <c r="A24" s="13">
        <v>1605717</v>
      </c>
      <c r="B24" s="14">
        <v>135255</v>
      </c>
      <c r="C24" s="6" t="s">
        <v>390</v>
      </c>
      <c r="D24" s="7">
        <v>2800</v>
      </c>
      <c r="E24" s="8">
        <v>1</v>
      </c>
      <c r="F24" s="6">
        <v>2</v>
      </c>
      <c r="G24" s="11"/>
      <c r="H24" s="6">
        <v>2</v>
      </c>
      <c r="I24" s="30">
        <f t="shared" si="0"/>
        <v>5600</v>
      </c>
      <c r="J24" s="30">
        <f t="shared" si="1"/>
        <v>5600</v>
      </c>
      <c r="K24" s="30"/>
    </row>
    <row r="25" ht="15" spans="1:11">
      <c r="A25" s="13">
        <v>1602130</v>
      </c>
      <c r="B25" s="14">
        <v>133672</v>
      </c>
      <c r="C25" s="6" t="s">
        <v>391</v>
      </c>
      <c r="D25" s="7">
        <v>2500</v>
      </c>
      <c r="E25" s="8">
        <v>1</v>
      </c>
      <c r="F25" s="6">
        <v>4</v>
      </c>
      <c r="G25" s="11"/>
      <c r="H25" s="6">
        <v>4</v>
      </c>
      <c r="I25" s="30">
        <f t="shared" si="0"/>
        <v>10000</v>
      </c>
      <c r="J25" s="30">
        <f t="shared" si="1"/>
        <v>10000</v>
      </c>
      <c r="K25" s="30"/>
    </row>
    <row r="26" ht="15" spans="1:11">
      <c r="A26" s="9">
        <v>1580121</v>
      </c>
      <c r="B26" s="10">
        <v>125220</v>
      </c>
      <c r="C26" s="6" t="s">
        <v>392</v>
      </c>
      <c r="D26" s="7">
        <v>2700</v>
      </c>
      <c r="E26" s="8">
        <v>1</v>
      </c>
      <c r="F26" s="6">
        <v>2</v>
      </c>
      <c r="G26" s="11"/>
      <c r="H26" s="6">
        <v>2</v>
      </c>
      <c r="I26" s="30">
        <f t="shared" si="0"/>
        <v>5400</v>
      </c>
      <c r="J26" s="30">
        <f t="shared" si="1"/>
        <v>5400</v>
      </c>
      <c r="K26" s="30"/>
    </row>
    <row r="27" ht="15" spans="1:11">
      <c r="A27" s="9">
        <v>1592943</v>
      </c>
      <c r="B27" s="10">
        <v>130117</v>
      </c>
      <c r="C27" s="6" t="s">
        <v>393</v>
      </c>
      <c r="D27" s="7">
        <v>2700</v>
      </c>
      <c r="E27" s="8">
        <v>1</v>
      </c>
      <c r="F27" s="6">
        <v>5</v>
      </c>
      <c r="G27" s="11"/>
      <c r="H27" s="6">
        <v>5</v>
      </c>
      <c r="I27" s="30">
        <f t="shared" si="0"/>
        <v>13500</v>
      </c>
      <c r="J27" s="30">
        <f t="shared" si="1"/>
        <v>13500</v>
      </c>
      <c r="K27" s="30"/>
    </row>
    <row r="28" ht="15" spans="1:11">
      <c r="A28" s="15">
        <v>1604410</v>
      </c>
      <c r="B28" s="5">
        <v>134662</v>
      </c>
      <c r="C28" s="6" t="s">
        <v>394</v>
      </c>
      <c r="D28" s="7">
        <v>4300</v>
      </c>
      <c r="E28" s="8">
        <v>1</v>
      </c>
      <c r="F28" s="6">
        <v>3</v>
      </c>
      <c r="G28" s="11"/>
      <c r="H28" s="6">
        <v>3</v>
      </c>
      <c r="I28" s="30">
        <f t="shared" si="0"/>
        <v>12900</v>
      </c>
      <c r="J28" s="30">
        <f t="shared" si="1"/>
        <v>12900</v>
      </c>
      <c r="K28" s="30"/>
    </row>
    <row r="29" ht="15" spans="1:11">
      <c r="A29" s="15">
        <v>1579887</v>
      </c>
      <c r="B29" s="5">
        <v>138524</v>
      </c>
      <c r="C29" s="6" t="s">
        <v>395</v>
      </c>
      <c r="D29" s="7">
        <v>2700</v>
      </c>
      <c r="E29" s="8">
        <v>1</v>
      </c>
      <c r="F29" s="6">
        <v>6</v>
      </c>
      <c r="G29" s="11"/>
      <c r="H29" s="6">
        <v>6</v>
      </c>
      <c r="I29" s="30">
        <f t="shared" si="0"/>
        <v>16200</v>
      </c>
      <c r="J29" s="30">
        <f t="shared" si="1"/>
        <v>16200</v>
      </c>
      <c r="K29" s="30"/>
    </row>
    <row r="30" ht="15" spans="1:11">
      <c r="A30" s="15">
        <v>1614763</v>
      </c>
      <c r="B30" s="5">
        <v>138882</v>
      </c>
      <c r="C30" s="6" t="s">
        <v>396</v>
      </c>
      <c r="D30" s="7">
        <v>2500</v>
      </c>
      <c r="E30" s="8">
        <v>1</v>
      </c>
      <c r="F30" s="6">
        <v>2</v>
      </c>
      <c r="G30" s="11"/>
      <c r="H30" s="6">
        <v>2</v>
      </c>
      <c r="I30" s="30">
        <f t="shared" si="0"/>
        <v>5000</v>
      </c>
      <c r="J30" s="30">
        <f t="shared" si="1"/>
        <v>5000</v>
      </c>
      <c r="K30" s="30"/>
    </row>
    <row r="31" ht="15" spans="1:11">
      <c r="A31" s="15">
        <v>1600833</v>
      </c>
      <c r="B31" s="5">
        <v>133218</v>
      </c>
      <c r="C31" s="6" t="s">
        <v>397</v>
      </c>
      <c r="D31" s="7">
        <v>2500</v>
      </c>
      <c r="E31" s="8">
        <v>1</v>
      </c>
      <c r="F31" s="6">
        <v>5</v>
      </c>
      <c r="G31" s="11"/>
      <c r="H31" s="6">
        <v>5</v>
      </c>
      <c r="I31" s="30">
        <f t="shared" si="0"/>
        <v>12500</v>
      </c>
      <c r="J31" s="30">
        <f t="shared" si="1"/>
        <v>12500</v>
      </c>
      <c r="K31" s="30"/>
    </row>
    <row r="32" ht="15" spans="1:11">
      <c r="A32" s="15">
        <v>1577994</v>
      </c>
      <c r="B32" s="5">
        <v>124599</v>
      </c>
      <c r="C32" s="6" t="s">
        <v>398</v>
      </c>
      <c r="D32" s="7">
        <v>2700</v>
      </c>
      <c r="E32" s="8">
        <v>1</v>
      </c>
      <c r="F32" s="6">
        <v>3</v>
      </c>
      <c r="G32" s="11"/>
      <c r="H32" s="6">
        <v>3</v>
      </c>
      <c r="I32" s="30">
        <f t="shared" si="0"/>
        <v>8100</v>
      </c>
      <c r="J32" s="30">
        <f t="shared" si="1"/>
        <v>8100</v>
      </c>
      <c r="K32" s="30"/>
    </row>
    <row r="33" ht="15" spans="1:11">
      <c r="A33" s="15">
        <v>1594372</v>
      </c>
      <c r="B33" s="5">
        <v>130665</v>
      </c>
      <c r="C33" s="6" t="s">
        <v>399</v>
      </c>
      <c r="D33" s="7">
        <v>4200</v>
      </c>
      <c r="E33" s="8">
        <v>1</v>
      </c>
      <c r="F33" s="6">
        <v>2</v>
      </c>
      <c r="G33" s="11"/>
      <c r="H33" s="6">
        <v>2</v>
      </c>
      <c r="I33" s="30">
        <f t="shared" si="0"/>
        <v>8400</v>
      </c>
      <c r="J33" s="30">
        <f t="shared" si="1"/>
        <v>8400</v>
      </c>
      <c r="K33" s="30"/>
    </row>
    <row r="34" ht="15" spans="1:11">
      <c r="A34" s="4">
        <v>1602451</v>
      </c>
      <c r="B34" s="5">
        <v>133808</v>
      </c>
      <c r="C34" s="6" t="s">
        <v>400</v>
      </c>
      <c r="D34" s="7">
        <v>2500</v>
      </c>
      <c r="E34" s="8">
        <v>1</v>
      </c>
      <c r="F34" s="6">
        <v>2</v>
      </c>
      <c r="G34" s="11"/>
      <c r="H34" s="6">
        <v>2</v>
      </c>
      <c r="I34" s="30">
        <f t="shared" si="0"/>
        <v>5000</v>
      </c>
      <c r="J34" s="30">
        <f t="shared" si="1"/>
        <v>5000</v>
      </c>
      <c r="K34" s="30"/>
    </row>
    <row r="35" ht="15" spans="1:11">
      <c r="A35" s="13">
        <v>1616102</v>
      </c>
      <c r="B35" s="14">
        <v>139470</v>
      </c>
      <c r="C35" s="6" t="s">
        <v>400</v>
      </c>
      <c r="D35" s="7">
        <v>3100</v>
      </c>
      <c r="E35" s="8">
        <v>1</v>
      </c>
      <c r="F35" s="6">
        <v>2</v>
      </c>
      <c r="G35" s="11"/>
      <c r="H35" s="6">
        <v>2</v>
      </c>
      <c r="I35" s="30">
        <f t="shared" si="0"/>
        <v>6200</v>
      </c>
      <c r="J35" s="30">
        <f t="shared" si="1"/>
        <v>6200</v>
      </c>
      <c r="K35" s="30"/>
    </row>
    <row r="36" ht="15" spans="1:11">
      <c r="A36" s="13">
        <v>1577177</v>
      </c>
      <c r="B36" s="14">
        <v>124292</v>
      </c>
      <c r="C36" s="6" t="s">
        <v>401</v>
      </c>
      <c r="D36" s="7">
        <v>2700</v>
      </c>
      <c r="E36" s="8">
        <v>1</v>
      </c>
      <c r="F36" s="6">
        <v>3</v>
      </c>
      <c r="G36" s="11"/>
      <c r="H36" s="6">
        <v>3</v>
      </c>
      <c r="I36" s="30">
        <f t="shared" si="0"/>
        <v>8100</v>
      </c>
      <c r="J36" s="30">
        <f t="shared" si="1"/>
        <v>8100</v>
      </c>
      <c r="K36" s="30"/>
    </row>
    <row r="37" ht="15" spans="1:11">
      <c r="A37" s="9">
        <v>1622741</v>
      </c>
      <c r="B37" s="10">
        <v>141797</v>
      </c>
      <c r="C37" s="6" t="s">
        <v>401</v>
      </c>
      <c r="D37" s="7">
        <v>3100</v>
      </c>
      <c r="E37" s="8">
        <v>1</v>
      </c>
      <c r="F37" s="6">
        <v>2</v>
      </c>
      <c r="G37" s="11"/>
      <c r="H37" s="6">
        <v>2</v>
      </c>
      <c r="I37" s="30">
        <f t="shared" si="0"/>
        <v>6200</v>
      </c>
      <c r="J37" s="30">
        <f t="shared" si="1"/>
        <v>6200</v>
      </c>
      <c r="K37" s="30"/>
    </row>
    <row r="38" ht="15" spans="1:11">
      <c r="A38" s="9">
        <v>1622939</v>
      </c>
      <c r="B38" s="10">
        <v>141956</v>
      </c>
      <c r="C38" s="6" t="s">
        <v>401</v>
      </c>
      <c r="D38" s="7">
        <v>3100</v>
      </c>
      <c r="E38" s="8">
        <v>1</v>
      </c>
      <c r="F38" s="6">
        <v>4</v>
      </c>
      <c r="G38" s="11"/>
      <c r="H38" s="6">
        <v>4</v>
      </c>
      <c r="I38" s="30">
        <f t="shared" si="0"/>
        <v>12400</v>
      </c>
      <c r="J38" s="30">
        <f t="shared" si="1"/>
        <v>12400</v>
      </c>
      <c r="K38" s="30"/>
    </row>
    <row r="39" ht="15" spans="1:11">
      <c r="A39" s="15">
        <v>1615325</v>
      </c>
      <c r="B39" s="5">
        <v>139330</v>
      </c>
      <c r="C39" s="6" t="s">
        <v>402</v>
      </c>
      <c r="D39" s="7">
        <v>2500</v>
      </c>
      <c r="E39" s="8">
        <v>1</v>
      </c>
      <c r="F39" s="6">
        <v>3</v>
      </c>
      <c r="G39" s="11"/>
      <c r="H39" s="6">
        <v>3</v>
      </c>
      <c r="I39" s="30">
        <f t="shared" si="0"/>
        <v>7500</v>
      </c>
      <c r="J39" s="30">
        <f t="shared" si="1"/>
        <v>7500</v>
      </c>
      <c r="K39" s="30"/>
    </row>
    <row r="40" spans="1:11">
      <c r="A40" s="16"/>
      <c r="B40" s="16"/>
      <c r="C40" s="16"/>
      <c r="D40" s="17"/>
      <c r="E40" s="18"/>
      <c r="F40" s="16"/>
      <c r="G40" s="16"/>
      <c r="H40" s="6"/>
      <c r="I40" s="32">
        <f>H40*D40</f>
        <v>0</v>
      </c>
      <c r="J40" s="30">
        <f t="shared" si="1"/>
        <v>0</v>
      </c>
      <c r="K40" s="17"/>
    </row>
    <row r="41" spans="1:11">
      <c r="A41" s="16"/>
      <c r="B41" s="16"/>
      <c r="C41" s="16"/>
      <c r="D41" s="17"/>
      <c r="E41" s="19"/>
      <c r="F41" s="16"/>
      <c r="G41" s="18">
        <f>SUM(G40:G40)</f>
        <v>0</v>
      </c>
      <c r="H41" s="18">
        <f t="shared" ref="H41:K41" si="2">SUM(H2:H40)</f>
        <v>127</v>
      </c>
      <c r="I41" s="17">
        <f t="shared" si="2"/>
        <v>351200</v>
      </c>
      <c r="J41" s="17">
        <f t="shared" si="2"/>
        <v>351200</v>
      </c>
      <c r="K41" s="17">
        <f t="shared" si="2"/>
        <v>0</v>
      </c>
    </row>
    <row r="42" ht="14.25" spans="1:11">
      <c r="A42" s="20"/>
      <c r="B42" s="20"/>
      <c r="C42" s="20"/>
      <c r="D42" s="21"/>
      <c r="E42" s="22"/>
      <c r="F42" s="20"/>
      <c r="G42" s="23"/>
      <c r="H42" s="23"/>
      <c r="I42" s="21"/>
      <c r="J42" s="21"/>
      <c r="K42" s="21"/>
    </row>
    <row r="43" ht="14.25" spans="1:11">
      <c r="A43" s="24"/>
      <c r="B43" s="24"/>
      <c r="C43" s="25"/>
      <c r="D43" s="24"/>
      <c r="E43" s="26"/>
      <c r="F43" s="25"/>
      <c r="G43" s="27"/>
      <c r="H43" s="27"/>
      <c r="I43" s="28"/>
      <c r="J43" s="28"/>
      <c r="K43" s="33" t="s">
        <v>403</v>
      </c>
    </row>
    <row r="44" spans="1:11">
      <c r="A44" s="24"/>
      <c r="B44" s="24"/>
      <c r="C44" s="25"/>
      <c r="D44" s="24"/>
      <c r="E44" s="26"/>
      <c r="F44" s="25" t="s">
        <v>325</v>
      </c>
      <c r="G44" s="27" t="e">
        <f>G41+#REF!+#REF!+#REF!</f>
        <v>#REF!</v>
      </c>
      <c r="H44" s="27">
        <f>H41</f>
        <v>127</v>
      </c>
      <c r="I44" s="28" t="e">
        <f>I41+#REF!+#REF!+#REF!+#REF!+#REF!+#REF!+#REF!</f>
        <v>#REF!</v>
      </c>
      <c r="J44" s="28">
        <f>J41</f>
        <v>351200</v>
      </c>
      <c r="K44" s="28"/>
    </row>
    <row r="45" spans="1:11">
      <c r="A45" s="24"/>
      <c r="B45" s="24"/>
      <c r="C45" s="25"/>
      <c r="D45" s="24"/>
      <c r="E45" s="26"/>
      <c r="F45" s="25"/>
      <c r="G45" s="27"/>
      <c r="H45" s="27"/>
      <c r="I45" s="28"/>
      <c r="J45" s="34">
        <f>653000</f>
        <v>653000</v>
      </c>
      <c r="K45" s="34">
        <f>653000</f>
        <v>653000</v>
      </c>
    </row>
    <row r="46" spans="1:11">
      <c r="A46" s="24"/>
      <c r="B46" s="24"/>
      <c r="C46" s="25"/>
      <c r="D46" s="24"/>
      <c r="E46" s="26"/>
      <c r="F46" s="25"/>
      <c r="G46" s="27"/>
      <c r="H46" s="27"/>
      <c r="I46" s="28" t="s">
        <v>326</v>
      </c>
      <c r="J46" s="21">
        <v>378000</v>
      </c>
      <c r="K46" s="21"/>
    </row>
    <row r="47" spans="1:11">
      <c r="A47" s="24"/>
      <c r="B47" s="24"/>
      <c r="C47" s="25"/>
      <c r="D47" s="24"/>
      <c r="E47" s="26"/>
      <c r="F47" s="25"/>
      <c r="G47" s="27"/>
      <c r="H47" s="27"/>
      <c r="I47" s="28" t="s">
        <v>327</v>
      </c>
      <c r="J47" s="35">
        <v>0</v>
      </c>
      <c r="K47" s="35"/>
    </row>
    <row r="48" spans="1:11">
      <c r="A48" s="24"/>
      <c r="B48" s="24"/>
      <c r="C48" s="25"/>
      <c r="D48" s="24"/>
      <c r="E48" s="26"/>
      <c r="F48" s="25"/>
      <c r="G48" s="27"/>
      <c r="H48" s="27"/>
      <c r="I48" s="28" t="s">
        <v>328</v>
      </c>
      <c r="J48" s="36">
        <f>J46-J44</f>
        <v>26800</v>
      </c>
      <c r="K48" s="36"/>
    </row>
    <row r="49" spans="1:11">
      <c r="A49" s="24"/>
      <c r="B49" s="24"/>
      <c r="C49" s="25"/>
      <c r="D49" s="24"/>
      <c r="E49" s="26"/>
      <c r="F49" s="25"/>
      <c r="G49" s="27"/>
      <c r="H49" s="28" t="s">
        <v>329</v>
      </c>
      <c r="I49" s="28"/>
      <c r="J49" s="36">
        <f>J44-J46</f>
        <v>-26800</v>
      </c>
      <c r="K49" s="36"/>
    </row>
  </sheetData>
  <conditionalFormatting sqref="A2:A39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Grizli777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2018</vt:lpstr>
      <vt:lpstr>2019.1-3</vt:lpstr>
      <vt:lpstr>2019.4-6</vt:lpstr>
      <vt:lpstr>2019.7</vt:lpstr>
      <vt:lpstr>2019.8</vt:lpstr>
      <vt:lpstr>2019.9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财务崔</cp:lastModifiedBy>
  <dcterms:created xsi:type="dcterms:W3CDTF">2018-11-02T08:07:00Z</dcterms:created>
  <dcterms:modified xsi:type="dcterms:W3CDTF">2019-10-06T09:09:33Z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