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3050"/>
  </bookViews>
  <sheets>
    <sheet name="对账单" sheetId="1" r:id="rId1"/>
    <sheet name="汇总" sheetId="2" r:id="rId2"/>
  </sheets>
  <externalReferences>
    <externalReference r:id="rId3"/>
  </externalReferences>
  <definedNames>
    <definedName name="_xlnm._FilterDatabase" localSheetId="0" hidden="1">对账单!$A$1:$AD$24</definedName>
  </definedNames>
  <calcPr calcId="144525"/>
</workbook>
</file>

<file path=xl/sharedStrings.xml><?xml version="1.0" encoding="utf-8"?>
<sst xmlns="http://schemas.openxmlformats.org/spreadsheetml/2006/main" count="299" uniqueCount="76">
  <si>
    <t>订单号</t>
  </si>
  <si>
    <t>分销商订单号</t>
  </si>
  <si>
    <t>支付渠道名称</t>
  </si>
  <si>
    <t>支付流水_支付状态</t>
  </si>
  <si>
    <t>分销商名称</t>
  </si>
  <si>
    <t>主单财务品类一级</t>
  </si>
  <si>
    <t>主单财务品类二级</t>
  </si>
  <si>
    <t>主单财务品类三级</t>
  </si>
  <si>
    <t>分销商用户名</t>
  </si>
  <si>
    <t>下单渠道来源</t>
  </si>
  <si>
    <t>订单状态</t>
  </si>
  <si>
    <t>支付日期</t>
  </si>
  <si>
    <t>出游日期</t>
  </si>
  <si>
    <t>产品名称</t>
  </si>
  <si>
    <t>产品ID</t>
  </si>
  <si>
    <t>商品名称</t>
  </si>
  <si>
    <t>商品ID</t>
  </si>
  <si>
    <t>产品销量 (支付)</t>
  </si>
  <si>
    <t>产品销量 (取消)</t>
  </si>
  <si>
    <t>实付金额 (全部)</t>
  </si>
  <si>
    <t>实付金额 (支付)</t>
  </si>
  <si>
    <t>营业额 (支付)</t>
  </si>
  <si>
    <t>销售金额 (全部)</t>
  </si>
  <si>
    <t>退款金额 (全部)</t>
  </si>
  <si>
    <t>加计求和</t>
  </si>
  <si>
    <t>实付金额</t>
  </si>
  <si>
    <t>差异</t>
  </si>
  <si>
    <t>营业额 (全部)</t>
  </si>
  <si>
    <t>优惠券金额 (支付)</t>
  </si>
  <si>
    <t>优惠券金额 (全部)</t>
  </si>
  <si>
    <t>1602177</t>
  </si>
  <si>
    <t>汇登-酒店-目的地境外</t>
  </si>
  <si>
    <t>已支付</t>
  </si>
  <si>
    <t>广州汇登信息科技有限公司+出境酒店</t>
  </si>
  <si>
    <t>酒店</t>
  </si>
  <si>
    <t>出境_境外单酒</t>
  </si>
  <si>
    <t>huidengjiudian</t>
  </si>
  <si>
    <t>DIST_BACKEND</t>
  </si>
  <si>
    <t>正常</t>
  </si>
  <si>
    <t>新大阪万怡酒店</t>
  </si>
  <si>
    <t>[无早]搬单专用</t>
  </si>
  <si>
    <t>1604774</t>
  </si>
  <si>
    <t>1612473</t>
  </si>
  <si>
    <t>芭堤雅希尔顿酒店</t>
  </si>
  <si>
    <t>[搬单专用]</t>
  </si>
  <si>
    <t>1612546</t>
  </si>
  <si>
    <t>1616324</t>
  </si>
  <si>
    <t>清迈X2河畔酒店 X2 Chiang Mai Riverside Resort</t>
  </si>
  <si>
    <t>[大/双床][双早]</t>
  </si>
  <si>
    <t>1619938</t>
  </si>
  <si>
    <t>新加坡喜来登Sheraton Towers Singapore Hotel</t>
  </si>
  <si>
    <t>[双早][限双人入住]</t>
  </si>
  <si>
    <t>1623962</t>
  </si>
  <si>
    <t>盛泰澜幻影海滩度假村</t>
  </si>
  <si>
    <t>9月特殊价</t>
  </si>
  <si>
    <t>限时促销Deluxe Ocean Facing</t>
  </si>
  <si>
    <t>1625278</t>
  </si>
  <si>
    <t>其他</t>
  </si>
  <si>
    <t>1625121</t>
  </si>
  <si>
    <t>1625114</t>
  </si>
  <si>
    <t>1624812</t>
  </si>
  <si>
    <t>1624805</t>
  </si>
  <si>
    <t>1624586</t>
  </si>
  <si>
    <t>1624506</t>
  </si>
  <si>
    <t>1624394</t>
  </si>
  <si>
    <t>1624167</t>
  </si>
  <si>
    <t>1628250</t>
  </si>
  <si>
    <t>促销价-2BF</t>
  </si>
  <si>
    <t>1612470</t>
  </si>
  <si>
    <t>1611855</t>
  </si>
  <si>
    <t>1626786</t>
  </si>
  <si>
    <t>P191009182222589</t>
  </si>
  <si>
    <t>账期</t>
  </si>
  <si>
    <t>9.23-10.06</t>
  </si>
  <si>
    <t>金额</t>
  </si>
  <si>
    <t>开票金额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</si>
</sst>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.5"/>
      <color rgb="FF333333"/>
      <name val="Helvetica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aj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6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2" borderId="7" applyNumberFormat="0" applyFont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1" fillId="22" borderId="5" applyNumberFormat="0" applyAlignment="0" applyProtection="0">
      <alignment vertical="center"/>
    </xf>
    <xf numFmtId="0" fontId="21" fillId="22" borderId="2" applyNumberFormat="0" applyAlignment="0" applyProtection="0">
      <alignment vertical="center"/>
    </xf>
    <xf numFmtId="0" fontId="8" fillId="18" borderId="3" applyNumberFormat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right" vertical="center" wrapText="1"/>
    </xf>
    <xf numFmtId="43" fontId="1" fillId="2" borderId="1" xfId="8" applyFont="1" applyFill="1" applyBorder="1" applyAlignment="1">
      <alignment vertical="center" wrapText="1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49" fontId="0" fillId="0" borderId="0" xfId="0" applyNumberFormat="1">
      <alignment vertical="center"/>
    </xf>
    <xf numFmtId="49" fontId="0" fillId="3" borderId="0" xfId="0" applyNumberFormat="1" applyFill="1">
      <alignment vertical="center"/>
    </xf>
    <xf numFmtId="49" fontId="0" fillId="4" borderId="0" xfId="0" applyNumberFormat="1" applyFill="1">
      <alignment vertical="center"/>
    </xf>
    <xf numFmtId="14" fontId="0" fillId="0" borderId="0" xfId="0" applyNumberFormat="1">
      <alignment vertical="center"/>
    </xf>
    <xf numFmtId="14" fontId="0" fillId="3" borderId="0" xfId="0" applyNumberFormat="1" applyFill="1">
      <alignment vertical="center"/>
    </xf>
    <xf numFmtId="14" fontId="0" fillId="4" borderId="0" xfId="0" applyNumberFormat="1" applyFill="1">
      <alignment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7719;&#30331;&#21518;&#21488;2019.9.23-10.06&#25968;&#2545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ooking Info"/>
      <sheetName val="Sheet1"/>
    </sheetNames>
    <sheetDataSet>
      <sheetData sheetId="0">
        <row r="1">
          <cell r="A1" t="str">
            <v>OrderID</v>
          </cell>
        </row>
        <row r="1">
          <cell r="C1" t="str">
            <v>HotelName</v>
          </cell>
          <cell r="D1" t="str">
            <v>RoomType</v>
          </cell>
          <cell r="E1" t="str">
            <v>Rateplan</v>
          </cell>
          <cell r="F1" t="str">
            <v>OrderDate</v>
          </cell>
          <cell r="G1" t="str">
            <v>ConfirmDate</v>
          </cell>
          <cell r="H1" t="str">
            <v>Check-in Date</v>
          </cell>
          <cell r="I1" t="str">
            <v>Check-out Date</v>
          </cell>
          <cell r="J1" t="str">
            <v>RoomNumber</v>
          </cell>
          <cell r="K1" t="str">
            <v>Currency</v>
          </cell>
          <cell r="L1" t="str">
            <v>TotalCost</v>
          </cell>
        </row>
        <row r="2">
          <cell r="A2" t="str">
            <v>1628250</v>
          </cell>
        </row>
        <row r="2">
          <cell r="C2" t="str">
            <v>Hilton Pattaya</v>
          </cell>
          <cell r="D2" t="str">
            <v>Deluxe Seaview Room</v>
          </cell>
          <cell r="E2" t="str">
            <v>双早/不接受泰国人</v>
          </cell>
          <cell r="F2" t="str">
            <v>2019-10-02 17:51:19</v>
          </cell>
          <cell r="G2" t="str">
            <v>2019-10-02 17:51:19</v>
          </cell>
          <cell r="H2" t="str">
            <v>2019-10-05</v>
          </cell>
          <cell r="I2" t="str">
            <v>2019-10-06</v>
          </cell>
          <cell r="J2" t="str">
            <v>1</v>
          </cell>
          <cell r="K2" t="str">
            <v>RMB</v>
          </cell>
          <cell r="L2">
            <v>1080</v>
          </cell>
        </row>
        <row r="3">
          <cell r="A3" t="str">
            <v>1626786</v>
          </cell>
        </row>
        <row r="3">
          <cell r="C3" t="str">
            <v>Hilton Pattaya</v>
          </cell>
          <cell r="D3" t="str">
            <v>Deluxe Seaview Room</v>
          </cell>
          <cell r="E3" t="str">
            <v>双早/不接受泰国人</v>
          </cell>
          <cell r="F3" t="str">
            <v>2019-09-30 22:53:29</v>
          </cell>
          <cell r="G3" t="str">
            <v>2019-09-30 22:53:29</v>
          </cell>
          <cell r="H3" t="str">
            <v>2019-10-05</v>
          </cell>
          <cell r="I3" t="str">
            <v>2019-10-06</v>
          </cell>
          <cell r="J3" t="str">
            <v>1</v>
          </cell>
          <cell r="K3" t="str">
            <v>RMB</v>
          </cell>
          <cell r="L3">
            <v>1300</v>
          </cell>
        </row>
        <row r="4">
          <cell r="A4" t="str">
            <v>1625278</v>
          </cell>
        </row>
        <row r="4">
          <cell r="C4" t="str">
            <v>Centara Grand Mirage Beach Resort Pattaya</v>
          </cell>
          <cell r="D4" t="str">
            <v>Deluxe Ocean Facing</v>
          </cell>
          <cell r="E4" t="str">
            <v>豪华面海房-限时促销</v>
          </cell>
          <cell r="F4" t="str">
            <v>2019-09-29 13:19:28</v>
          </cell>
          <cell r="G4" t="str">
            <v>2019-09-29 13:19:28</v>
          </cell>
          <cell r="H4" t="str">
            <v>2019-10-02</v>
          </cell>
          <cell r="I4" t="str">
            <v>2019-10-04</v>
          </cell>
          <cell r="J4" t="str">
            <v>2</v>
          </cell>
          <cell r="K4" t="str">
            <v>RMB</v>
          </cell>
          <cell r="L4">
            <v>3780</v>
          </cell>
        </row>
        <row r="6">
          <cell r="A6" t="str">
            <v>1625121</v>
          </cell>
        </row>
        <row r="6">
          <cell r="C6" t="str">
            <v>Centara Grand Mirage Beach Resort Pattaya</v>
          </cell>
          <cell r="D6" t="str">
            <v>Deluxe Ocean Facing</v>
          </cell>
          <cell r="E6" t="str">
            <v>豪华面海房-限时促销</v>
          </cell>
          <cell r="F6" t="str">
            <v>2019-09-29 10:14:35</v>
          </cell>
          <cell r="G6" t="str">
            <v>2019-09-29 10:14:34</v>
          </cell>
          <cell r="H6" t="str">
            <v>2019-09-30</v>
          </cell>
          <cell r="I6" t="str">
            <v>2019-10-02</v>
          </cell>
          <cell r="J6" t="str">
            <v>1</v>
          </cell>
          <cell r="K6" t="str">
            <v>RMB</v>
          </cell>
          <cell r="L6">
            <v>1630</v>
          </cell>
        </row>
        <row r="8">
          <cell r="A8" t="str">
            <v>1625114</v>
          </cell>
        </row>
        <row r="8">
          <cell r="C8" t="str">
            <v>Centara Grand Mirage Beach Resort Pattaya</v>
          </cell>
          <cell r="D8" t="str">
            <v>Deluxe Ocean Facing</v>
          </cell>
          <cell r="E8" t="str">
            <v>豪华面海房-限时促销</v>
          </cell>
          <cell r="F8" t="str">
            <v>2019-09-29 10:01:07</v>
          </cell>
          <cell r="G8" t="str">
            <v>2019-09-29 10:01:07</v>
          </cell>
          <cell r="H8" t="str">
            <v>2019-10-01</v>
          </cell>
          <cell r="I8" t="str">
            <v>2019-10-03</v>
          </cell>
          <cell r="J8" t="str">
            <v>1</v>
          </cell>
          <cell r="K8" t="str">
            <v>RMB</v>
          </cell>
          <cell r="L8">
            <v>1820</v>
          </cell>
        </row>
        <row r="10">
          <cell r="A10" t="str">
            <v>1624812</v>
          </cell>
        </row>
        <row r="10">
          <cell r="C10" t="str">
            <v>Centara Grand Mirage Beach Resort Pattaya</v>
          </cell>
          <cell r="D10" t="str">
            <v>Deluxe Ocean Facing</v>
          </cell>
          <cell r="E10" t="str">
            <v>豪华面海房-限时促销</v>
          </cell>
          <cell r="F10" t="str">
            <v>2019-09-28 21:19:12</v>
          </cell>
          <cell r="G10" t="str">
            <v>2019-09-28 21:19:10</v>
          </cell>
          <cell r="H10" t="str">
            <v>2019-10-03</v>
          </cell>
          <cell r="I10" t="str">
            <v>2019-10-04</v>
          </cell>
          <cell r="J10" t="str">
            <v>1</v>
          </cell>
          <cell r="K10" t="str">
            <v>RMB</v>
          </cell>
          <cell r="L10">
            <v>910</v>
          </cell>
        </row>
        <row r="11">
          <cell r="A11" t="str">
            <v>1624805</v>
          </cell>
        </row>
        <row r="11">
          <cell r="C11" t="str">
            <v>Centara Grand Mirage Beach Resort Pattaya</v>
          </cell>
          <cell r="D11" t="str">
            <v>Deluxe Ocean Facing</v>
          </cell>
          <cell r="E11" t="str">
            <v>豪华面海房-限时促销</v>
          </cell>
          <cell r="F11" t="str">
            <v>2019-09-28 21:12:44</v>
          </cell>
          <cell r="G11" t="str">
            <v>2019-09-28 21:12:44</v>
          </cell>
          <cell r="H11" t="str">
            <v>2019-10-03</v>
          </cell>
          <cell r="I11" t="str">
            <v>2019-10-04</v>
          </cell>
          <cell r="J11" t="str">
            <v>1</v>
          </cell>
          <cell r="K11" t="str">
            <v>RMB</v>
          </cell>
          <cell r="L11">
            <v>910</v>
          </cell>
        </row>
        <row r="12">
          <cell r="A12" t="str">
            <v>1624586</v>
          </cell>
        </row>
        <row r="12">
          <cell r="C12" t="str">
            <v>Centara Grand Mirage Beach Resort Pattaya</v>
          </cell>
          <cell r="D12" t="str">
            <v>Deluxe Ocean Facing</v>
          </cell>
          <cell r="E12" t="str">
            <v>豪华面海房-限时促销</v>
          </cell>
          <cell r="F12" t="str">
            <v>2019-09-28 16:46:16</v>
          </cell>
          <cell r="G12" t="str">
            <v>2019-09-28 16:46:16</v>
          </cell>
          <cell r="H12" t="str">
            <v>2019-09-29</v>
          </cell>
          <cell r="I12" t="str">
            <v>2019-09-30</v>
          </cell>
          <cell r="J12" t="str">
            <v>2</v>
          </cell>
          <cell r="K12" t="str">
            <v>RMB</v>
          </cell>
          <cell r="L12">
            <v>1440</v>
          </cell>
        </row>
        <row r="13">
          <cell r="A13" t="str">
            <v>1624506</v>
          </cell>
        </row>
        <row r="13">
          <cell r="C13" t="str">
            <v>Centara Grand Mirage Beach Resort Pattaya</v>
          </cell>
          <cell r="D13" t="str">
            <v>Deluxe Ocean Facing</v>
          </cell>
          <cell r="E13" t="str">
            <v>豪华面海房-限时促销</v>
          </cell>
          <cell r="F13" t="str">
            <v>2019-09-28 15:07:04</v>
          </cell>
          <cell r="G13" t="str">
            <v>2019-09-28 15:07:04</v>
          </cell>
          <cell r="H13" t="str">
            <v>2019-09-29</v>
          </cell>
          <cell r="I13" t="str">
            <v>2019-09-30</v>
          </cell>
          <cell r="J13" t="str">
            <v>1</v>
          </cell>
          <cell r="K13" t="str">
            <v>RMB</v>
          </cell>
          <cell r="L13">
            <v>720</v>
          </cell>
        </row>
        <row r="14">
          <cell r="A14" t="str">
            <v>1624394</v>
          </cell>
        </row>
        <row r="14">
          <cell r="C14" t="str">
            <v>Centara Grand Mirage Beach Resort Pattaya</v>
          </cell>
          <cell r="D14" t="str">
            <v>Deluxe Ocean Facing</v>
          </cell>
          <cell r="E14" t="str">
            <v>豪华面海房-限时促销</v>
          </cell>
          <cell r="F14" t="str">
            <v>2019-09-28 13:02:17</v>
          </cell>
          <cell r="G14" t="str">
            <v>2019-09-28 13:02:17</v>
          </cell>
          <cell r="H14" t="str">
            <v>2019-09-30</v>
          </cell>
          <cell r="I14" t="str">
            <v>2019-10-03</v>
          </cell>
          <cell r="J14" t="str">
            <v>1</v>
          </cell>
          <cell r="K14" t="str">
            <v>RMB</v>
          </cell>
          <cell r="L14">
            <v>2540</v>
          </cell>
        </row>
        <row r="17">
          <cell r="A17" t="str">
            <v>1624167</v>
          </cell>
        </row>
        <row r="17">
          <cell r="C17" t="str">
            <v>Centara Grand Mirage Beach Resort Pattaya</v>
          </cell>
          <cell r="D17" t="str">
            <v>Deluxe Ocean Facing</v>
          </cell>
          <cell r="E17" t="str">
            <v>豪华面海房-限时促销</v>
          </cell>
          <cell r="F17" t="str">
            <v>2019-09-28 07:20:52</v>
          </cell>
          <cell r="G17" t="str">
            <v>2019-09-28 07:20:52</v>
          </cell>
          <cell r="H17" t="str">
            <v>2019-10-03</v>
          </cell>
          <cell r="I17" t="str">
            <v>2019-10-04</v>
          </cell>
          <cell r="J17" t="str">
            <v>1</v>
          </cell>
          <cell r="K17" t="str">
            <v>RMB</v>
          </cell>
          <cell r="L17">
            <v>910</v>
          </cell>
        </row>
        <row r="18">
          <cell r="A18" t="str">
            <v>1623962</v>
          </cell>
        </row>
        <row r="18">
          <cell r="C18" t="str">
            <v>Centara Grand Mirage Beach Resort Pattaya</v>
          </cell>
          <cell r="D18" t="str">
            <v>Deluxe Ocean Facing</v>
          </cell>
          <cell r="E18" t="str">
            <v>豪华面海房-限时促销</v>
          </cell>
          <cell r="F18" t="str">
            <v>2019-09-27 23:02:27</v>
          </cell>
          <cell r="G18" t="str">
            <v>2019-09-27 23:02:27</v>
          </cell>
          <cell r="H18" t="str">
            <v>2019-09-30</v>
          </cell>
          <cell r="I18" t="str">
            <v>2019-10-03</v>
          </cell>
          <cell r="J18" t="str">
            <v>2</v>
          </cell>
          <cell r="K18" t="str">
            <v>RMB</v>
          </cell>
          <cell r="L18">
            <v>5080</v>
          </cell>
        </row>
        <row r="21">
          <cell r="A21" t="str">
            <v>1619938</v>
          </cell>
        </row>
        <row r="21">
          <cell r="C21" t="str">
            <v>Sheraton Towers Singapore</v>
          </cell>
          <cell r="D21" t="str">
            <v>Deluxe Room</v>
          </cell>
          <cell r="E21" t="str">
            <v>双早/中宾</v>
          </cell>
          <cell r="F21" t="str">
            <v>2019-09-23 20:37:49</v>
          </cell>
          <cell r="G21" t="str">
            <v>2019-09-23 20:37:48</v>
          </cell>
          <cell r="H21" t="str">
            <v>2019-09-29</v>
          </cell>
          <cell r="I21" t="str">
            <v>2019-10-02</v>
          </cell>
          <cell r="J21" t="str">
            <v>1</v>
          </cell>
          <cell r="K21" t="str">
            <v>RMB</v>
          </cell>
          <cell r="L21">
            <v>3960</v>
          </cell>
        </row>
        <row r="24">
          <cell r="A24" t="str">
            <v>1616324</v>
          </cell>
        </row>
        <row r="24">
          <cell r="C24" t="str">
            <v>X2 Chiang Mai Riverside Resort</v>
          </cell>
          <cell r="D24" t="str">
            <v>Riverfront Suite</v>
          </cell>
          <cell r="E24" t="str">
            <v>双早/不接受泰国人</v>
          </cell>
          <cell r="F24" t="str">
            <v>2019-09-19 21:00:21</v>
          </cell>
          <cell r="G24" t="str">
            <v>2019-09-19 21:00:21</v>
          </cell>
          <cell r="H24" t="str">
            <v>2019-09-30</v>
          </cell>
          <cell r="I24" t="str">
            <v>2019-10-01</v>
          </cell>
          <cell r="J24" t="str">
            <v>1</v>
          </cell>
          <cell r="K24" t="str">
            <v>RMB</v>
          </cell>
          <cell r="L24">
            <v>990</v>
          </cell>
        </row>
        <row r="25">
          <cell r="A25" t="str">
            <v>1612546</v>
          </cell>
        </row>
        <row r="25">
          <cell r="C25" t="str">
            <v>Hilton Pattaya</v>
          </cell>
          <cell r="D25" t="str">
            <v>Deluxe Seaview Room</v>
          </cell>
          <cell r="E25" t="str">
            <v>双早/不接受泰国人</v>
          </cell>
          <cell r="F25" t="str">
            <v>2019-09-14 22:30:39</v>
          </cell>
          <cell r="G25" t="str">
            <v>2019-09-14 22:30:39</v>
          </cell>
          <cell r="H25" t="str">
            <v>2019-09-25</v>
          </cell>
          <cell r="I25" t="str">
            <v>2019-09-27</v>
          </cell>
          <cell r="J25" t="str">
            <v>1</v>
          </cell>
          <cell r="K25" t="str">
            <v>RMB</v>
          </cell>
          <cell r="L25">
            <v>2200</v>
          </cell>
        </row>
        <row r="27">
          <cell r="A27" t="str">
            <v>1612473</v>
          </cell>
        </row>
        <row r="27">
          <cell r="C27" t="str">
            <v>Hilton Pattaya</v>
          </cell>
          <cell r="D27" t="str">
            <v>Deluxe Seaview Room</v>
          </cell>
          <cell r="E27" t="str">
            <v>双早/不接受泰国人</v>
          </cell>
          <cell r="F27" t="str">
            <v>2019-09-14 19:51:17</v>
          </cell>
          <cell r="G27" t="str">
            <v>2019-09-14 19:51:16</v>
          </cell>
          <cell r="H27" t="str">
            <v>2019-09-23</v>
          </cell>
          <cell r="I27" t="str">
            <v>2019-09-24</v>
          </cell>
          <cell r="J27" t="str">
            <v>1</v>
          </cell>
          <cell r="K27" t="str">
            <v>RMB</v>
          </cell>
          <cell r="L27">
            <v>1100</v>
          </cell>
        </row>
        <row r="28">
          <cell r="A28" t="str">
            <v>1612470</v>
          </cell>
        </row>
        <row r="28">
          <cell r="C28" t="str">
            <v>Hilton Pattaya</v>
          </cell>
          <cell r="D28" t="str">
            <v>Deluxe Seaview Room</v>
          </cell>
          <cell r="E28" t="str">
            <v>双早/不接受泰国人</v>
          </cell>
          <cell r="F28" t="str">
            <v>2019-09-14 19:48:41</v>
          </cell>
          <cell r="G28" t="str">
            <v>2019-09-14 19:48:40</v>
          </cell>
          <cell r="H28" t="str">
            <v>2019-09-22</v>
          </cell>
          <cell r="I28" t="str">
            <v>2019-09-23</v>
          </cell>
          <cell r="J28" t="str">
            <v>1</v>
          </cell>
          <cell r="K28" t="str">
            <v>RMB</v>
          </cell>
          <cell r="L28">
            <v>1100</v>
          </cell>
        </row>
        <row r="29">
          <cell r="A29" t="str">
            <v>1611855</v>
          </cell>
        </row>
        <row r="29">
          <cell r="C29" t="str">
            <v>Hilton Pattaya</v>
          </cell>
          <cell r="D29" t="str">
            <v>Deluxe Seaview Room</v>
          </cell>
          <cell r="E29" t="str">
            <v>双早/不接受泰国人</v>
          </cell>
          <cell r="F29" t="str">
            <v>2019-09-13 16:52:49</v>
          </cell>
          <cell r="G29" t="str">
            <v>2019-09-13 16:53:17</v>
          </cell>
          <cell r="H29" t="str">
            <v>2019-09-22</v>
          </cell>
          <cell r="I29" t="str">
            <v>2019-09-23</v>
          </cell>
          <cell r="J29" t="str">
            <v>1</v>
          </cell>
          <cell r="K29" t="str">
            <v>RMB</v>
          </cell>
          <cell r="L29">
            <v>1100</v>
          </cell>
        </row>
        <row r="30">
          <cell r="A30" t="str">
            <v>1604774</v>
          </cell>
        </row>
        <row r="30">
          <cell r="C30" t="str">
            <v>Courtyard by Marriott Shin-Osaka Station</v>
          </cell>
          <cell r="D30" t="str">
            <v>Courtyard Room</v>
          </cell>
          <cell r="E30" t="str">
            <v>不含早/不接受日本客人</v>
          </cell>
          <cell r="F30" t="str">
            <v>2019-09-04 14:45:09</v>
          </cell>
          <cell r="G30" t="str">
            <v>2019-09-04 14:45:07</v>
          </cell>
          <cell r="H30" t="str">
            <v>2019-09-27</v>
          </cell>
          <cell r="I30" t="str">
            <v>2019-09-28</v>
          </cell>
          <cell r="J30" t="str">
            <v>1</v>
          </cell>
          <cell r="K30" t="str">
            <v>RMB</v>
          </cell>
          <cell r="L30">
            <v>900</v>
          </cell>
        </row>
        <row r="31">
          <cell r="A31" t="str">
            <v>1602177</v>
          </cell>
        </row>
        <row r="31">
          <cell r="C31" t="str">
            <v>Courtyard by Marriott Shin-Osaka Station</v>
          </cell>
          <cell r="D31" t="str">
            <v>Courtyard Room</v>
          </cell>
          <cell r="E31" t="str">
            <v>不含早/不接受日本客人</v>
          </cell>
          <cell r="F31" t="str">
            <v>2019-08-31 19:15:26</v>
          </cell>
          <cell r="G31" t="str">
            <v>2019-08-31 19:15:26</v>
          </cell>
          <cell r="H31" t="str">
            <v>2019-09-26</v>
          </cell>
          <cell r="I31" t="str">
            <v>2019-09-27</v>
          </cell>
          <cell r="J31" t="str">
            <v>1</v>
          </cell>
          <cell r="K31" t="str">
            <v>RMB</v>
          </cell>
          <cell r="L31">
            <v>900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7"/>
  <sheetViews>
    <sheetView tabSelected="1" topLeftCell="A8" workbookViewId="0">
      <selection activeCell="G39" sqref="G39"/>
    </sheetView>
  </sheetViews>
  <sheetFormatPr defaultColWidth="9" defaultRowHeight="13.5"/>
  <cols>
    <col min="1" max="1" width="9.5" customWidth="1"/>
    <col min="2" max="2" width="15" customWidth="1"/>
    <col min="7" max="8" width="19.25" customWidth="1"/>
    <col min="9" max="9" width="19.125" customWidth="1"/>
    <col min="10" max="10" width="15" customWidth="1"/>
    <col min="12" max="12" width="11" customWidth="1"/>
    <col min="13" max="13" width="14.75" customWidth="1"/>
    <col min="15" max="15" width="16.5" customWidth="1"/>
    <col min="16" max="16" width="18.5" customWidth="1"/>
    <col min="27" max="27" width="9.125" customWidth="1"/>
  </cols>
  <sheetData>
    <row r="1" spans="1:30">
      <c r="A1" t="s">
        <v>0</v>
      </c>
      <c r="B1" s="6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s="4" t="s">
        <v>24</v>
      </c>
      <c r="Z1" s="7" t="s">
        <v>25</v>
      </c>
      <c r="AA1" s="7" t="s">
        <v>26</v>
      </c>
      <c r="AB1" t="s">
        <v>27</v>
      </c>
      <c r="AC1" t="s">
        <v>28</v>
      </c>
      <c r="AD1" t="s">
        <v>29</v>
      </c>
    </row>
    <row r="2" spans="1:30">
      <c r="A2">
        <v>84505326</v>
      </c>
      <c r="B2" s="6" t="s">
        <v>30</v>
      </c>
      <c r="C2" t="s">
        <v>31</v>
      </c>
      <c r="D2" t="s">
        <v>32</v>
      </c>
      <c r="E2" t="s">
        <v>33</v>
      </c>
      <c r="F2" t="s">
        <v>34</v>
      </c>
      <c r="G2" t="s">
        <v>35</v>
      </c>
      <c r="H2" t="s">
        <v>35</v>
      </c>
      <c r="I2" t="s">
        <v>36</v>
      </c>
      <c r="J2" t="s">
        <v>37</v>
      </c>
      <c r="K2" t="s">
        <v>38</v>
      </c>
      <c r="L2" s="9">
        <v>43711</v>
      </c>
      <c r="M2" s="9">
        <v>43734</v>
      </c>
      <c r="N2" t="s">
        <v>39</v>
      </c>
      <c r="O2">
        <v>5004981</v>
      </c>
      <c r="P2" t="s">
        <v>40</v>
      </c>
      <c r="Q2">
        <v>24248613</v>
      </c>
      <c r="R2">
        <v>1</v>
      </c>
      <c r="T2">
        <v>900</v>
      </c>
      <c r="U2">
        <v>900</v>
      </c>
      <c r="V2">
        <v>900</v>
      </c>
      <c r="W2">
        <v>950</v>
      </c>
      <c r="X2">
        <v>0</v>
      </c>
      <c r="Y2">
        <f t="shared" ref="Y2:Y24" si="0">SUMIF(B:B,B2,V:V)</f>
        <v>900</v>
      </c>
      <c r="Z2">
        <f>VLOOKUP(B:B,'[1]Booking Info'!$A$1:$L$65536,12,0)</f>
        <v>900</v>
      </c>
      <c r="AA2">
        <f t="shared" ref="AA2:AA7" si="1">Y2-Z2</f>
        <v>0</v>
      </c>
      <c r="AB2">
        <v>900</v>
      </c>
      <c r="AC2">
        <v>0</v>
      </c>
      <c r="AD2">
        <v>0</v>
      </c>
    </row>
    <row r="3" spans="1:30">
      <c r="A3">
        <v>84509798</v>
      </c>
      <c r="B3" s="6" t="s">
        <v>41</v>
      </c>
      <c r="C3" t="s">
        <v>31</v>
      </c>
      <c r="D3" t="s">
        <v>32</v>
      </c>
      <c r="E3" t="s">
        <v>33</v>
      </c>
      <c r="F3" t="s">
        <v>34</v>
      </c>
      <c r="G3" t="s">
        <v>35</v>
      </c>
      <c r="H3" t="s">
        <v>35</v>
      </c>
      <c r="I3" t="s">
        <v>36</v>
      </c>
      <c r="J3" t="s">
        <v>37</v>
      </c>
      <c r="K3" t="s">
        <v>38</v>
      </c>
      <c r="L3" s="9">
        <v>43712</v>
      </c>
      <c r="M3" s="9">
        <v>43735</v>
      </c>
      <c r="N3" t="s">
        <v>39</v>
      </c>
      <c r="O3">
        <v>5004981</v>
      </c>
      <c r="P3" t="s">
        <v>40</v>
      </c>
      <c r="Q3">
        <v>24248613</v>
      </c>
      <c r="R3">
        <v>1</v>
      </c>
      <c r="T3">
        <v>900</v>
      </c>
      <c r="U3">
        <v>900</v>
      </c>
      <c r="V3">
        <v>900</v>
      </c>
      <c r="W3">
        <v>950</v>
      </c>
      <c r="X3">
        <v>0</v>
      </c>
      <c r="Y3">
        <f t="shared" si="0"/>
        <v>900</v>
      </c>
      <c r="Z3">
        <f>VLOOKUP(B:B,'[1]Booking Info'!$A$1:$L$65536,12,0)</f>
        <v>900</v>
      </c>
      <c r="AA3">
        <f t="shared" si="1"/>
        <v>0</v>
      </c>
      <c r="AB3">
        <v>900</v>
      </c>
      <c r="AC3">
        <v>0</v>
      </c>
      <c r="AD3">
        <v>0</v>
      </c>
    </row>
    <row r="4" spans="1:30">
      <c r="A4">
        <v>84556459</v>
      </c>
      <c r="B4" s="6" t="s">
        <v>42</v>
      </c>
      <c r="C4" t="s">
        <v>31</v>
      </c>
      <c r="D4" t="s">
        <v>32</v>
      </c>
      <c r="E4" t="s">
        <v>33</v>
      </c>
      <c r="F4" t="s">
        <v>34</v>
      </c>
      <c r="G4" t="s">
        <v>35</v>
      </c>
      <c r="H4" t="s">
        <v>35</v>
      </c>
      <c r="I4" t="s">
        <v>36</v>
      </c>
      <c r="J4" t="s">
        <v>37</v>
      </c>
      <c r="K4" t="s">
        <v>38</v>
      </c>
      <c r="L4" s="9">
        <v>43724</v>
      </c>
      <c r="M4" s="9">
        <v>43731</v>
      </c>
      <c r="N4" t="s">
        <v>43</v>
      </c>
      <c r="O4">
        <v>2596701</v>
      </c>
      <c r="P4" t="s">
        <v>44</v>
      </c>
      <c r="Q4">
        <v>22320377</v>
      </c>
      <c r="R4">
        <v>1</v>
      </c>
      <c r="T4">
        <v>1100</v>
      </c>
      <c r="U4">
        <v>1100</v>
      </c>
      <c r="V4">
        <v>1100</v>
      </c>
      <c r="W4">
        <v>1080</v>
      </c>
      <c r="X4">
        <v>0</v>
      </c>
      <c r="Y4">
        <f t="shared" si="0"/>
        <v>1100</v>
      </c>
      <c r="Z4">
        <f>VLOOKUP(B:B,'[1]Booking Info'!$A$1:$L$65536,12,0)</f>
        <v>1100</v>
      </c>
      <c r="AA4">
        <f t="shared" si="1"/>
        <v>0</v>
      </c>
      <c r="AB4">
        <v>1100</v>
      </c>
      <c r="AC4">
        <v>0</v>
      </c>
      <c r="AD4">
        <v>0</v>
      </c>
    </row>
    <row r="5" spans="1:30">
      <c r="A5">
        <v>84556468</v>
      </c>
      <c r="B5" s="6" t="s">
        <v>45</v>
      </c>
      <c r="C5" t="s">
        <v>31</v>
      </c>
      <c r="D5" t="s">
        <v>32</v>
      </c>
      <c r="E5" t="s">
        <v>33</v>
      </c>
      <c r="F5" t="s">
        <v>34</v>
      </c>
      <c r="G5" t="s">
        <v>35</v>
      </c>
      <c r="H5" t="s">
        <v>35</v>
      </c>
      <c r="I5" t="s">
        <v>36</v>
      </c>
      <c r="J5" t="s">
        <v>37</v>
      </c>
      <c r="K5" t="s">
        <v>38</v>
      </c>
      <c r="L5" s="9">
        <v>43724</v>
      </c>
      <c r="M5" s="9">
        <v>43733</v>
      </c>
      <c r="N5" t="s">
        <v>43</v>
      </c>
      <c r="O5">
        <v>2596701</v>
      </c>
      <c r="P5" t="s">
        <v>44</v>
      </c>
      <c r="Q5">
        <v>22320377</v>
      </c>
      <c r="R5">
        <v>1</v>
      </c>
      <c r="T5">
        <v>2200</v>
      </c>
      <c r="U5">
        <v>2200</v>
      </c>
      <c r="V5">
        <v>2200</v>
      </c>
      <c r="W5">
        <v>2160</v>
      </c>
      <c r="X5">
        <v>0</v>
      </c>
      <c r="Y5">
        <f t="shared" si="0"/>
        <v>2200</v>
      </c>
      <c r="Z5">
        <f>VLOOKUP(B:B,'[1]Booking Info'!$A$1:$L$65536,12,0)</f>
        <v>2200</v>
      </c>
      <c r="AA5">
        <f t="shared" si="1"/>
        <v>0</v>
      </c>
      <c r="AB5">
        <v>2200</v>
      </c>
      <c r="AC5">
        <v>0</v>
      </c>
      <c r="AD5">
        <v>0</v>
      </c>
    </row>
    <row r="6" spans="1:30">
      <c r="A6">
        <v>84572699</v>
      </c>
      <c r="B6" s="6" t="s">
        <v>46</v>
      </c>
      <c r="C6" t="s">
        <v>31</v>
      </c>
      <c r="D6" t="s">
        <v>32</v>
      </c>
      <c r="E6" t="s">
        <v>33</v>
      </c>
      <c r="F6" t="s">
        <v>34</v>
      </c>
      <c r="G6" t="s">
        <v>35</v>
      </c>
      <c r="H6" t="s">
        <v>35</v>
      </c>
      <c r="I6" t="s">
        <v>36</v>
      </c>
      <c r="J6" t="s">
        <v>37</v>
      </c>
      <c r="K6" t="s">
        <v>38</v>
      </c>
      <c r="L6" s="9">
        <v>43728</v>
      </c>
      <c r="M6" s="9">
        <v>43738</v>
      </c>
      <c r="N6" t="s">
        <v>47</v>
      </c>
      <c r="O6">
        <v>1615316</v>
      </c>
      <c r="P6" t="s">
        <v>48</v>
      </c>
      <c r="Q6">
        <v>11025773</v>
      </c>
      <c r="R6">
        <v>1</v>
      </c>
      <c r="T6">
        <v>990</v>
      </c>
      <c r="U6">
        <v>990</v>
      </c>
      <c r="V6">
        <v>990</v>
      </c>
      <c r="W6">
        <v>1000</v>
      </c>
      <c r="X6">
        <v>0</v>
      </c>
      <c r="Y6">
        <f t="shared" si="0"/>
        <v>990</v>
      </c>
      <c r="Z6">
        <f>VLOOKUP(B:B,'[1]Booking Info'!$A$1:$L$65536,12,0)</f>
        <v>990</v>
      </c>
      <c r="AA6">
        <f t="shared" si="1"/>
        <v>0</v>
      </c>
      <c r="AB6">
        <v>990</v>
      </c>
      <c r="AC6">
        <v>0</v>
      </c>
      <c r="AD6">
        <v>0</v>
      </c>
    </row>
    <row r="7" spans="1:30">
      <c r="A7">
        <v>84589334</v>
      </c>
      <c r="B7" s="6" t="s">
        <v>49</v>
      </c>
      <c r="C7" t="s">
        <v>31</v>
      </c>
      <c r="D7" t="s">
        <v>32</v>
      </c>
      <c r="E7" t="s">
        <v>33</v>
      </c>
      <c r="F7" t="s">
        <v>34</v>
      </c>
      <c r="G7" t="s">
        <v>35</v>
      </c>
      <c r="H7" t="s">
        <v>35</v>
      </c>
      <c r="I7" t="s">
        <v>36</v>
      </c>
      <c r="J7" t="s">
        <v>37</v>
      </c>
      <c r="K7" t="s">
        <v>38</v>
      </c>
      <c r="L7" s="9">
        <v>43732</v>
      </c>
      <c r="M7" s="9">
        <v>43737</v>
      </c>
      <c r="N7" t="s">
        <v>50</v>
      </c>
      <c r="O7">
        <v>2599654</v>
      </c>
      <c r="P7" t="s">
        <v>51</v>
      </c>
      <c r="Q7">
        <v>24736347</v>
      </c>
      <c r="R7">
        <v>1</v>
      </c>
      <c r="T7">
        <v>3960</v>
      </c>
      <c r="U7">
        <v>3960</v>
      </c>
      <c r="V7">
        <v>3960</v>
      </c>
      <c r="W7">
        <v>4200</v>
      </c>
      <c r="X7">
        <v>0</v>
      </c>
      <c r="Y7">
        <f t="shared" si="0"/>
        <v>3960</v>
      </c>
      <c r="Z7">
        <f>VLOOKUP(B:B,'[1]Booking Info'!$A$1:$L$65536,12,0)</f>
        <v>3960</v>
      </c>
      <c r="AA7">
        <f t="shared" si="1"/>
        <v>0</v>
      </c>
      <c r="AB7">
        <v>3960</v>
      </c>
      <c r="AC7">
        <v>0</v>
      </c>
      <c r="AD7">
        <v>0</v>
      </c>
    </row>
    <row r="8" s="4" customFormat="1" spans="1:30">
      <c r="A8" s="4">
        <v>84612589</v>
      </c>
      <c r="B8" s="7" t="s">
        <v>52</v>
      </c>
      <c r="C8" s="4" t="s">
        <v>31</v>
      </c>
      <c r="D8" s="4" t="s">
        <v>32</v>
      </c>
      <c r="E8" s="4" t="s">
        <v>33</v>
      </c>
      <c r="F8" s="4" t="s">
        <v>34</v>
      </c>
      <c r="G8" s="4" t="s">
        <v>35</v>
      </c>
      <c r="H8" s="4" t="s">
        <v>35</v>
      </c>
      <c r="I8" s="4" t="s">
        <v>36</v>
      </c>
      <c r="J8" s="4" t="s">
        <v>37</v>
      </c>
      <c r="K8" s="4" t="s">
        <v>38</v>
      </c>
      <c r="L8" s="10">
        <v>43737</v>
      </c>
      <c r="M8" s="10">
        <v>43738</v>
      </c>
      <c r="N8" s="4" t="s">
        <v>53</v>
      </c>
      <c r="O8" s="4">
        <v>1799999</v>
      </c>
      <c r="P8" s="4" t="s">
        <v>54</v>
      </c>
      <c r="Q8" s="4">
        <v>22104862</v>
      </c>
      <c r="R8" s="4">
        <v>2</v>
      </c>
      <c r="T8" s="4">
        <v>1440</v>
      </c>
      <c r="U8" s="4">
        <v>1440</v>
      </c>
      <c r="V8" s="4">
        <v>1440</v>
      </c>
      <c r="W8" s="4">
        <v>1520</v>
      </c>
      <c r="X8" s="4">
        <v>0</v>
      </c>
      <c r="Y8" s="4">
        <f t="shared" si="0"/>
        <v>5080</v>
      </c>
      <c r="Z8" s="12">
        <f>VLOOKUP(B:B,'[1]Booking Info'!$A$1:$L$65536,12,0)</f>
        <v>5080</v>
      </c>
      <c r="AA8" s="4">
        <v>0</v>
      </c>
      <c r="AB8" s="4">
        <v>1440</v>
      </c>
      <c r="AC8" s="4">
        <v>0</v>
      </c>
      <c r="AD8" s="4">
        <v>0</v>
      </c>
    </row>
    <row r="9" s="4" customFormat="1" spans="1:30">
      <c r="A9" s="4">
        <v>84613814</v>
      </c>
      <c r="B9" s="7" t="s">
        <v>52</v>
      </c>
      <c r="C9" s="4" t="s">
        <v>31</v>
      </c>
      <c r="D9" s="4" t="s">
        <v>32</v>
      </c>
      <c r="E9" s="4" t="s">
        <v>33</v>
      </c>
      <c r="F9" s="4" t="s">
        <v>34</v>
      </c>
      <c r="G9" s="4" t="s">
        <v>35</v>
      </c>
      <c r="H9" s="4" t="s">
        <v>35</v>
      </c>
      <c r="I9" s="4" t="s">
        <v>36</v>
      </c>
      <c r="J9" s="4" t="s">
        <v>37</v>
      </c>
      <c r="K9" s="4" t="s">
        <v>38</v>
      </c>
      <c r="L9" s="10">
        <v>43738</v>
      </c>
      <c r="M9" s="10">
        <v>43739</v>
      </c>
      <c r="N9" s="4" t="s">
        <v>53</v>
      </c>
      <c r="O9" s="4">
        <v>1799999</v>
      </c>
      <c r="P9" s="4" t="s">
        <v>55</v>
      </c>
      <c r="Q9" s="4">
        <v>30000279</v>
      </c>
      <c r="R9" s="4">
        <v>2</v>
      </c>
      <c r="T9" s="4">
        <v>3640</v>
      </c>
      <c r="U9" s="4">
        <v>3640</v>
      </c>
      <c r="V9" s="4">
        <v>3640</v>
      </c>
      <c r="W9" s="4">
        <v>3760</v>
      </c>
      <c r="X9" s="4">
        <v>0</v>
      </c>
      <c r="Y9" s="4">
        <f t="shared" si="0"/>
        <v>5080</v>
      </c>
      <c r="Z9" s="12"/>
      <c r="AA9" s="4">
        <v>0</v>
      </c>
      <c r="AB9" s="4">
        <v>3640</v>
      </c>
      <c r="AC9" s="4">
        <v>0</v>
      </c>
      <c r="AD9" s="4">
        <v>0</v>
      </c>
    </row>
    <row r="10" spans="1:30">
      <c r="A10">
        <v>84612910</v>
      </c>
      <c r="B10" s="6" t="s">
        <v>56</v>
      </c>
      <c r="C10" t="s">
        <v>36</v>
      </c>
      <c r="D10" t="s">
        <v>32</v>
      </c>
      <c r="E10" t="s">
        <v>33</v>
      </c>
      <c r="F10" t="s">
        <v>57</v>
      </c>
      <c r="G10" t="s">
        <v>57</v>
      </c>
      <c r="H10" t="s">
        <v>57</v>
      </c>
      <c r="I10" t="s">
        <v>36</v>
      </c>
      <c r="J10" t="s">
        <v>37</v>
      </c>
      <c r="K10" t="s">
        <v>38</v>
      </c>
      <c r="L10" s="9">
        <v>43737</v>
      </c>
      <c r="M10" s="9">
        <v>43740</v>
      </c>
      <c r="O10">
        <v>0</v>
      </c>
      <c r="P10" t="s">
        <v>55</v>
      </c>
      <c r="Q10">
        <v>30000279</v>
      </c>
      <c r="R10">
        <v>2</v>
      </c>
      <c r="T10">
        <v>3780</v>
      </c>
      <c r="U10">
        <v>3780</v>
      </c>
      <c r="V10">
        <v>3780</v>
      </c>
      <c r="W10">
        <v>3760</v>
      </c>
      <c r="X10">
        <v>0</v>
      </c>
      <c r="Y10">
        <f t="shared" si="0"/>
        <v>3780</v>
      </c>
      <c r="Z10">
        <f>VLOOKUP(B:B,'[1]Booking Info'!$A$1:$L$65536,12,0)</f>
        <v>3780</v>
      </c>
      <c r="AA10">
        <f>Y10-Z10</f>
        <v>0</v>
      </c>
      <c r="AB10">
        <v>3780</v>
      </c>
      <c r="AC10">
        <v>0</v>
      </c>
      <c r="AD10">
        <v>0</v>
      </c>
    </row>
    <row r="11" spans="1:30">
      <c r="A11">
        <v>84612925</v>
      </c>
      <c r="B11" s="6" t="s">
        <v>58</v>
      </c>
      <c r="C11" t="s">
        <v>36</v>
      </c>
      <c r="D11" t="s">
        <v>32</v>
      </c>
      <c r="E11" t="s">
        <v>33</v>
      </c>
      <c r="F11" t="s">
        <v>57</v>
      </c>
      <c r="G11" t="s">
        <v>57</v>
      </c>
      <c r="H11" t="s">
        <v>57</v>
      </c>
      <c r="I11" t="s">
        <v>36</v>
      </c>
      <c r="J11" t="s">
        <v>37</v>
      </c>
      <c r="K11" t="s">
        <v>38</v>
      </c>
      <c r="L11" s="9">
        <v>43737</v>
      </c>
      <c r="M11" s="9">
        <v>43738</v>
      </c>
      <c r="O11">
        <v>0</v>
      </c>
      <c r="P11" t="s">
        <v>54</v>
      </c>
      <c r="Q11">
        <v>22104862</v>
      </c>
      <c r="R11">
        <v>1</v>
      </c>
      <c r="T11">
        <v>720</v>
      </c>
      <c r="U11">
        <v>720</v>
      </c>
      <c r="V11">
        <v>720</v>
      </c>
      <c r="W11">
        <v>760</v>
      </c>
      <c r="X11">
        <v>0</v>
      </c>
      <c r="Y11">
        <f t="shared" si="0"/>
        <v>1630</v>
      </c>
      <c r="Z11" s="13">
        <v>1630</v>
      </c>
      <c r="AA11">
        <v>0</v>
      </c>
      <c r="AB11">
        <v>720</v>
      </c>
      <c r="AC11">
        <v>0</v>
      </c>
      <c r="AD11">
        <v>0</v>
      </c>
    </row>
    <row r="12" spans="1:30">
      <c r="A12">
        <v>84612929</v>
      </c>
      <c r="B12" s="6" t="s">
        <v>58</v>
      </c>
      <c r="C12" t="s">
        <v>36</v>
      </c>
      <c r="D12" t="s">
        <v>32</v>
      </c>
      <c r="E12" t="s">
        <v>33</v>
      </c>
      <c r="F12" t="s">
        <v>57</v>
      </c>
      <c r="G12" t="s">
        <v>57</v>
      </c>
      <c r="H12" t="s">
        <v>57</v>
      </c>
      <c r="I12" t="s">
        <v>36</v>
      </c>
      <c r="J12" t="s">
        <v>37</v>
      </c>
      <c r="K12" t="s">
        <v>38</v>
      </c>
      <c r="L12" s="9">
        <v>43737</v>
      </c>
      <c r="M12" s="9">
        <v>43739</v>
      </c>
      <c r="O12">
        <v>0</v>
      </c>
      <c r="P12" t="s">
        <v>55</v>
      </c>
      <c r="Q12">
        <v>30000279</v>
      </c>
      <c r="R12">
        <v>1</v>
      </c>
      <c r="T12">
        <v>910</v>
      </c>
      <c r="U12">
        <v>910</v>
      </c>
      <c r="V12">
        <v>910</v>
      </c>
      <c r="W12">
        <v>940</v>
      </c>
      <c r="X12">
        <v>0</v>
      </c>
      <c r="Y12">
        <f t="shared" si="0"/>
        <v>1630</v>
      </c>
      <c r="Z12" s="13"/>
      <c r="AA12">
        <v>0</v>
      </c>
      <c r="AB12">
        <v>910</v>
      </c>
      <c r="AC12">
        <v>0</v>
      </c>
      <c r="AD12">
        <v>0</v>
      </c>
    </row>
    <row r="13" spans="1:30">
      <c r="A13">
        <v>84612941</v>
      </c>
      <c r="B13" s="6" t="s">
        <v>59</v>
      </c>
      <c r="C13" t="s">
        <v>36</v>
      </c>
      <c r="D13" t="s">
        <v>32</v>
      </c>
      <c r="E13" t="s">
        <v>33</v>
      </c>
      <c r="F13" t="s">
        <v>57</v>
      </c>
      <c r="G13" t="s">
        <v>57</v>
      </c>
      <c r="H13" t="s">
        <v>57</v>
      </c>
      <c r="I13" t="s">
        <v>36</v>
      </c>
      <c r="J13" t="s">
        <v>37</v>
      </c>
      <c r="K13" t="s">
        <v>38</v>
      </c>
      <c r="L13" s="9">
        <v>43737</v>
      </c>
      <c r="M13" s="9">
        <v>43739</v>
      </c>
      <c r="O13">
        <v>0</v>
      </c>
      <c r="P13" t="s">
        <v>55</v>
      </c>
      <c r="Q13">
        <v>30000279</v>
      </c>
      <c r="R13">
        <v>1</v>
      </c>
      <c r="T13">
        <v>1820</v>
      </c>
      <c r="U13">
        <v>1820</v>
      </c>
      <c r="V13">
        <v>1820</v>
      </c>
      <c r="W13">
        <v>1880</v>
      </c>
      <c r="X13">
        <v>0</v>
      </c>
      <c r="Y13">
        <f t="shared" si="0"/>
        <v>1820</v>
      </c>
      <c r="Z13">
        <f>VLOOKUP(B:B,'[1]Booking Info'!$A$1:$L$65536,12,0)</f>
        <v>1820</v>
      </c>
      <c r="AA13">
        <f>Y13-Z13</f>
        <v>0</v>
      </c>
      <c r="AB13">
        <v>1820</v>
      </c>
      <c r="AC13">
        <v>0</v>
      </c>
      <c r="AD13">
        <v>0</v>
      </c>
    </row>
    <row r="14" spans="1:30">
      <c r="A14">
        <v>84612945</v>
      </c>
      <c r="B14" s="6" t="s">
        <v>60</v>
      </c>
      <c r="C14" t="s">
        <v>36</v>
      </c>
      <c r="D14" t="s">
        <v>32</v>
      </c>
      <c r="E14" t="s">
        <v>33</v>
      </c>
      <c r="F14" t="s">
        <v>57</v>
      </c>
      <c r="G14" t="s">
        <v>57</v>
      </c>
      <c r="H14" t="s">
        <v>57</v>
      </c>
      <c r="I14" t="s">
        <v>36</v>
      </c>
      <c r="J14" t="s">
        <v>37</v>
      </c>
      <c r="K14" t="s">
        <v>38</v>
      </c>
      <c r="L14" s="9">
        <v>43737</v>
      </c>
      <c r="M14" s="9">
        <v>43741</v>
      </c>
      <c r="O14">
        <v>0</v>
      </c>
      <c r="P14" t="s">
        <v>55</v>
      </c>
      <c r="Q14">
        <v>30000279</v>
      </c>
      <c r="R14">
        <v>1</v>
      </c>
      <c r="T14">
        <v>910</v>
      </c>
      <c r="U14">
        <v>910</v>
      </c>
      <c r="V14">
        <v>910</v>
      </c>
      <c r="W14">
        <v>940</v>
      </c>
      <c r="X14">
        <v>0</v>
      </c>
      <c r="Y14">
        <f t="shared" si="0"/>
        <v>910</v>
      </c>
      <c r="Z14">
        <f>VLOOKUP(B:B,'[1]Booking Info'!$A$1:$L$65536,12,0)</f>
        <v>910</v>
      </c>
      <c r="AA14">
        <f>Y14-Z14</f>
        <v>0</v>
      </c>
      <c r="AB14">
        <v>910</v>
      </c>
      <c r="AC14">
        <v>0</v>
      </c>
      <c r="AD14">
        <v>0</v>
      </c>
    </row>
    <row r="15" spans="1:30">
      <c r="A15">
        <v>84612949</v>
      </c>
      <c r="B15" s="6" t="s">
        <v>61</v>
      </c>
      <c r="C15" t="s">
        <v>36</v>
      </c>
      <c r="D15" t="s">
        <v>32</v>
      </c>
      <c r="E15" t="s">
        <v>33</v>
      </c>
      <c r="F15" t="s">
        <v>57</v>
      </c>
      <c r="G15" t="s">
        <v>57</v>
      </c>
      <c r="H15" t="s">
        <v>57</v>
      </c>
      <c r="I15" t="s">
        <v>36</v>
      </c>
      <c r="J15" t="s">
        <v>37</v>
      </c>
      <c r="K15" t="s">
        <v>38</v>
      </c>
      <c r="L15" s="9">
        <v>43737</v>
      </c>
      <c r="M15" s="9">
        <v>43741</v>
      </c>
      <c r="O15">
        <v>0</v>
      </c>
      <c r="P15" t="s">
        <v>55</v>
      </c>
      <c r="Q15">
        <v>30000279</v>
      </c>
      <c r="R15">
        <v>1</v>
      </c>
      <c r="T15">
        <v>910</v>
      </c>
      <c r="U15">
        <v>910</v>
      </c>
      <c r="V15">
        <v>910</v>
      </c>
      <c r="W15">
        <v>940</v>
      </c>
      <c r="X15">
        <v>0</v>
      </c>
      <c r="Y15">
        <f t="shared" si="0"/>
        <v>910</v>
      </c>
      <c r="Z15">
        <f>VLOOKUP(B:B,'[1]Booking Info'!$A$1:$L$65536,12,0)</f>
        <v>910</v>
      </c>
      <c r="AA15">
        <f>Y15-Z15</f>
        <v>0</v>
      </c>
      <c r="AB15">
        <v>910</v>
      </c>
      <c r="AC15">
        <v>0</v>
      </c>
      <c r="AD15">
        <v>0</v>
      </c>
    </row>
    <row r="16" spans="1:30">
      <c r="A16">
        <v>84612956</v>
      </c>
      <c r="B16" s="6" t="s">
        <v>62</v>
      </c>
      <c r="C16" t="s">
        <v>36</v>
      </c>
      <c r="D16" t="s">
        <v>32</v>
      </c>
      <c r="E16" t="s">
        <v>33</v>
      </c>
      <c r="F16" t="s">
        <v>57</v>
      </c>
      <c r="G16" t="s">
        <v>57</v>
      </c>
      <c r="H16" t="s">
        <v>57</v>
      </c>
      <c r="I16" t="s">
        <v>36</v>
      </c>
      <c r="J16" t="s">
        <v>37</v>
      </c>
      <c r="K16" t="s">
        <v>38</v>
      </c>
      <c r="L16" s="9">
        <v>43737</v>
      </c>
      <c r="M16" s="9">
        <v>43737</v>
      </c>
      <c r="O16">
        <v>0</v>
      </c>
      <c r="P16" t="s">
        <v>54</v>
      </c>
      <c r="Q16">
        <v>22104862</v>
      </c>
      <c r="R16">
        <v>2</v>
      </c>
      <c r="T16">
        <v>1440</v>
      </c>
      <c r="U16">
        <v>1440</v>
      </c>
      <c r="V16">
        <v>1440</v>
      </c>
      <c r="W16">
        <v>1520</v>
      </c>
      <c r="X16">
        <v>0</v>
      </c>
      <c r="Y16">
        <f t="shared" si="0"/>
        <v>1440</v>
      </c>
      <c r="Z16">
        <f>VLOOKUP(B:B,'[1]Booking Info'!$A$1:$L$65536,12,0)</f>
        <v>1440</v>
      </c>
      <c r="AA16">
        <f>Y16-Z16</f>
        <v>0</v>
      </c>
      <c r="AB16">
        <v>1440</v>
      </c>
      <c r="AC16">
        <v>0</v>
      </c>
      <c r="AD16">
        <v>0</v>
      </c>
    </row>
    <row r="17" spans="1:30">
      <c r="A17">
        <v>84612960</v>
      </c>
      <c r="B17" s="6" t="s">
        <v>63</v>
      </c>
      <c r="C17" t="s">
        <v>36</v>
      </c>
      <c r="D17" t="s">
        <v>32</v>
      </c>
      <c r="E17" t="s">
        <v>33</v>
      </c>
      <c r="F17" t="s">
        <v>57</v>
      </c>
      <c r="G17" t="s">
        <v>57</v>
      </c>
      <c r="H17" t="s">
        <v>57</v>
      </c>
      <c r="I17" t="s">
        <v>36</v>
      </c>
      <c r="J17" t="s">
        <v>37</v>
      </c>
      <c r="K17" t="s">
        <v>38</v>
      </c>
      <c r="L17" s="9">
        <v>43737</v>
      </c>
      <c r="M17" s="9">
        <v>43737</v>
      </c>
      <c r="O17">
        <v>0</v>
      </c>
      <c r="P17" t="s">
        <v>54</v>
      </c>
      <c r="Q17">
        <v>22104862</v>
      </c>
      <c r="R17">
        <v>1</v>
      </c>
      <c r="T17">
        <v>720</v>
      </c>
      <c r="U17">
        <v>720</v>
      </c>
      <c r="V17">
        <v>720</v>
      </c>
      <c r="W17">
        <v>760</v>
      </c>
      <c r="X17">
        <v>0</v>
      </c>
      <c r="Y17">
        <f t="shared" si="0"/>
        <v>720</v>
      </c>
      <c r="Z17">
        <f>VLOOKUP(B:B,'[1]Booking Info'!$A$1:$L$65536,12,0)</f>
        <v>720</v>
      </c>
      <c r="AA17">
        <f>Y17-Z17</f>
        <v>0</v>
      </c>
      <c r="AB17">
        <v>720</v>
      </c>
      <c r="AC17">
        <v>0</v>
      </c>
      <c r="AD17">
        <v>0</v>
      </c>
    </row>
    <row r="18" s="5" customFormat="1" spans="1:30">
      <c r="A18" s="5">
        <v>84612966</v>
      </c>
      <c r="B18" s="8" t="s">
        <v>64</v>
      </c>
      <c r="C18" s="5" t="s">
        <v>36</v>
      </c>
      <c r="D18" s="5" t="s">
        <v>32</v>
      </c>
      <c r="E18" s="5" t="s">
        <v>33</v>
      </c>
      <c r="F18" s="5" t="s">
        <v>57</v>
      </c>
      <c r="G18" s="5" t="s">
        <v>57</v>
      </c>
      <c r="H18" s="5" t="s">
        <v>57</v>
      </c>
      <c r="I18" s="5" t="s">
        <v>36</v>
      </c>
      <c r="J18" s="5" t="s">
        <v>37</v>
      </c>
      <c r="K18" s="5" t="s">
        <v>38</v>
      </c>
      <c r="L18" s="11">
        <v>43737</v>
      </c>
      <c r="M18" s="11">
        <v>43738</v>
      </c>
      <c r="O18" s="5">
        <v>0</v>
      </c>
      <c r="P18" s="5" t="s">
        <v>54</v>
      </c>
      <c r="Q18" s="5">
        <v>22104862</v>
      </c>
      <c r="R18" s="5">
        <v>1</v>
      </c>
      <c r="T18" s="5">
        <v>720</v>
      </c>
      <c r="U18" s="5">
        <v>720</v>
      </c>
      <c r="V18" s="5">
        <v>720</v>
      </c>
      <c r="W18" s="5">
        <v>760</v>
      </c>
      <c r="X18" s="5">
        <v>0</v>
      </c>
      <c r="Y18" s="5">
        <f t="shared" si="0"/>
        <v>2540</v>
      </c>
      <c r="Z18" s="14">
        <f>VLOOKUP(B:B,'[1]Booking Info'!$A$1:$L$65536,12,0)</f>
        <v>2540</v>
      </c>
      <c r="AA18" s="5">
        <v>0</v>
      </c>
      <c r="AB18" s="5">
        <v>720</v>
      </c>
      <c r="AC18" s="5">
        <v>0</v>
      </c>
      <c r="AD18" s="5">
        <v>0</v>
      </c>
    </row>
    <row r="19" s="5" customFormat="1" spans="1:30">
      <c r="A19" s="5">
        <v>84612972</v>
      </c>
      <c r="B19" s="8" t="s">
        <v>64</v>
      </c>
      <c r="C19" s="5" t="s">
        <v>36</v>
      </c>
      <c r="D19" s="5" t="s">
        <v>32</v>
      </c>
      <c r="E19" s="5" t="s">
        <v>33</v>
      </c>
      <c r="F19" s="5" t="s">
        <v>57</v>
      </c>
      <c r="G19" s="5" t="s">
        <v>57</v>
      </c>
      <c r="H19" s="5" t="s">
        <v>57</v>
      </c>
      <c r="I19" s="5" t="s">
        <v>36</v>
      </c>
      <c r="J19" s="5" t="s">
        <v>37</v>
      </c>
      <c r="K19" s="5" t="s">
        <v>38</v>
      </c>
      <c r="L19" s="11">
        <v>43737</v>
      </c>
      <c r="M19" s="11">
        <v>43739</v>
      </c>
      <c r="O19" s="5">
        <v>0</v>
      </c>
      <c r="P19" s="5" t="s">
        <v>55</v>
      </c>
      <c r="Q19" s="5">
        <v>30000279</v>
      </c>
      <c r="R19" s="5">
        <v>1</v>
      </c>
      <c r="T19" s="5">
        <v>1820</v>
      </c>
      <c r="U19" s="5">
        <v>1820</v>
      </c>
      <c r="V19" s="5">
        <v>1820</v>
      </c>
      <c r="W19" s="5">
        <v>1880</v>
      </c>
      <c r="X19" s="5">
        <v>0</v>
      </c>
      <c r="Y19" s="5">
        <f t="shared" si="0"/>
        <v>2540</v>
      </c>
      <c r="Z19" s="14"/>
      <c r="AA19" s="5">
        <v>0</v>
      </c>
      <c r="AB19" s="5">
        <v>1820</v>
      </c>
      <c r="AC19" s="5">
        <v>0</v>
      </c>
      <c r="AD19" s="5">
        <v>0</v>
      </c>
    </row>
    <row r="20" spans="1:30">
      <c r="A20">
        <v>84613830</v>
      </c>
      <c r="B20" s="6" t="s">
        <v>65</v>
      </c>
      <c r="C20" t="s">
        <v>31</v>
      </c>
      <c r="D20" t="s">
        <v>32</v>
      </c>
      <c r="E20" t="s">
        <v>33</v>
      </c>
      <c r="F20" t="s">
        <v>34</v>
      </c>
      <c r="G20" t="s">
        <v>35</v>
      </c>
      <c r="H20" t="s">
        <v>35</v>
      </c>
      <c r="I20" t="s">
        <v>36</v>
      </c>
      <c r="J20" t="s">
        <v>37</v>
      </c>
      <c r="K20" t="s">
        <v>38</v>
      </c>
      <c r="L20" s="9">
        <v>43738</v>
      </c>
      <c r="M20" s="9">
        <v>43741</v>
      </c>
      <c r="N20" t="s">
        <v>53</v>
      </c>
      <c r="O20">
        <v>1799999</v>
      </c>
      <c r="P20" t="s">
        <v>55</v>
      </c>
      <c r="Q20">
        <v>30000279</v>
      </c>
      <c r="R20">
        <v>1</v>
      </c>
      <c r="T20">
        <v>910</v>
      </c>
      <c r="U20">
        <v>910</v>
      </c>
      <c r="V20">
        <v>910</v>
      </c>
      <c r="W20">
        <v>940</v>
      </c>
      <c r="X20">
        <v>0</v>
      </c>
      <c r="Y20">
        <f t="shared" si="0"/>
        <v>910</v>
      </c>
      <c r="Z20">
        <f>VLOOKUP(B:B,'[1]Booking Info'!$A$1:$L$65536,12,0)</f>
        <v>910</v>
      </c>
      <c r="AA20">
        <f>Y20-Z20</f>
        <v>0</v>
      </c>
      <c r="AB20">
        <v>910</v>
      </c>
      <c r="AC20">
        <v>0</v>
      </c>
      <c r="AD20">
        <v>0</v>
      </c>
    </row>
    <row r="21" spans="1:30">
      <c r="A21">
        <v>84625564</v>
      </c>
      <c r="B21" s="6" t="s">
        <v>66</v>
      </c>
      <c r="C21" t="s">
        <v>36</v>
      </c>
      <c r="D21" t="s">
        <v>32</v>
      </c>
      <c r="E21" t="s">
        <v>33</v>
      </c>
      <c r="F21" t="s">
        <v>57</v>
      </c>
      <c r="G21" t="s">
        <v>57</v>
      </c>
      <c r="H21" t="s">
        <v>57</v>
      </c>
      <c r="I21" t="s">
        <v>36</v>
      </c>
      <c r="J21" t="s">
        <v>37</v>
      </c>
      <c r="K21" t="s">
        <v>38</v>
      </c>
      <c r="L21" s="9">
        <v>43740</v>
      </c>
      <c r="M21" s="9">
        <v>43743</v>
      </c>
      <c r="O21">
        <v>0</v>
      </c>
      <c r="P21" t="s">
        <v>67</v>
      </c>
      <c r="Q21">
        <v>22313010</v>
      </c>
      <c r="R21">
        <v>1</v>
      </c>
      <c r="T21">
        <v>1080</v>
      </c>
      <c r="U21">
        <v>1080</v>
      </c>
      <c r="V21">
        <v>1080</v>
      </c>
      <c r="W21">
        <v>1420</v>
      </c>
      <c r="X21">
        <v>0</v>
      </c>
      <c r="Y21">
        <f t="shared" si="0"/>
        <v>1080</v>
      </c>
      <c r="Z21">
        <f>VLOOKUP(B:B,'[1]Booking Info'!$A$1:$L$65536,12,0)</f>
        <v>1080</v>
      </c>
      <c r="AA21">
        <f>Y21-Z21</f>
        <v>0</v>
      </c>
      <c r="AB21">
        <v>1080</v>
      </c>
      <c r="AC21">
        <v>0</v>
      </c>
      <c r="AD21">
        <v>0</v>
      </c>
    </row>
    <row r="22" spans="1:30">
      <c r="A22">
        <v>84556454</v>
      </c>
      <c r="B22" s="6" t="s">
        <v>68</v>
      </c>
      <c r="C22" t="s">
        <v>31</v>
      </c>
      <c r="D22" t="s">
        <v>32</v>
      </c>
      <c r="E22" t="s">
        <v>33</v>
      </c>
      <c r="F22" t="s">
        <v>34</v>
      </c>
      <c r="G22" t="s">
        <v>35</v>
      </c>
      <c r="H22" t="s">
        <v>35</v>
      </c>
      <c r="I22" t="s">
        <v>36</v>
      </c>
      <c r="J22" t="s">
        <v>37</v>
      </c>
      <c r="K22" t="s">
        <v>38</v>
      </c>
      <c r="L22" s="9">
        <v>43724</v>
      </c>
      <c r="M22" s="9">
        <v>43730</v>
      </c>
      <c r="N22" t="s">
        <v>43</v>
      </c>
      <c r="O22">
        <v>2596701</v>
      </c>
      <c r="P22" t="s">
        <v>44</v>
      </c>
      <c r="Q22">
        <v>22320377</v>
      </c>
      <c r="R22">
        <v>1</v>
      </c>
      <c r="T22">
        <v>1100</v>
      </c>
      <c r="U22">
        <v>1100</v>
      </c>
      <c r="V22">
        <v>1100</v>
      </c>
      <c r="W22">
        <v>1080</v>
      </c>
      <c r="X22">
        <v>0</v>
      </c>
      <c r="Y22">
        <f t="shared" si="0"/>
        <v>1100</v>
      </c>
      <c r="Z22">
        <f>VLOOKUP(B:B,'[1]Booking Info'!$A$1:$L$65536,12,0)</f>
        <v>1100</v>
      </c>
      <c r="AA22">
        <f>Y22-Z22</f>
        <v>0</v>
      </c>
      <c r="AB22">
        <v>1100</v>
      </c>
      <c r="AC22">
        <v>0</v>
      </c>
      <c r="AD22">
        <v>0</v>
      </c>
    </row>
    <row r="23" spans="1:30">
      <c r="A23">
        <v>84556425</v>
      </c>
      <c r="B23" s="6" t="s">
        <v>69</v>
      </c>
      <c r="C23" t="s">
        <v>31</v>
      </c>
      <c r="D23" t="s">
        <v>32</v>
      </c>
      <c r="E23" t="s">
        <v>33</v>
      </c>
      <c r="F23" t="s">
        <v>34</v>
      </c>
      <c r="G23" t="s">
        <v>35</v>
      </c>
      <c r="H23" t="s">
        <v>35</v>
      </c>
      <c r="I23" t="s">
        <v>36</v>
      </c>
      <c r="J23" t="s">
        <v>37</v>
      </c>
      <c r="K23" t="s">
        <v>38</v>
      </c>
      <c r="L23" s="9">
        <v>43724</v>
      </c>
      <c r="M23" s="9">
        <v>43730</v>
      </c>
      <c r="N23" t="s">
        <v>43</v>
      </c>
      <c r="O23">
        <v>2596701</v>
      </c>
      <c r="P23" t="s">
        <v>44</v>
      </c>
      <c r="Q23">
        <v>22320377</v>
      </c>
      <c r="R23">
        <v>1</v>
      </c>
      <c r="T23">
        <v>1100</v>
      </c>
      <c r="U23">
        <v>1100</v>
      </c>
      <c r="V23">
        <v>1100</v>
      </c>
      <c r="W23">
        <v>1080</v>
      </c>
      <c r="X23">
        <v>0</v>
      </c>
      <c r="Y23">
        <f t="shared" si="0"/>
        <v>1100</v>
      </c>
      <c r="Z23">
        <f>VLOOKUP(B:B,'[1]Booking Info'!$A$1:$L$65536,12,0)</f>
        <v>1100</v>
      </c>
      <c r="AA23">
        <f>Y23-Z23</f>
        <v>0</v>
      </c>
      <c r="AB23">
        <v>1100</v>
      </c>
      <c r="AC23">
        <v>0</v>
      </c>
      <c r="AD23">
        <v>0</v>
      </c>
    </row>
    <row r="24" spans="1:30">
      <c r="A24">
        <v>84618102</v>
      </c>
      <c r="B24" s="6" t="s">
        <v>70</v>
      </c>
      <c r="C24" t="s">
        <v>36</v>
      </c>
      <c r="D24" t="s">
        <v>32</v>
      </c>
      <c r="E24" t="s">
        <v>33</v>
      </c>
      <c r="F24" t="s">
        <v>57</v>
      </c>
      <c r="G24" t="s">
        <v>57</v>
      </c>
      <c r="H24" t="s">
        <v>57</v>
      </c>
      <c r="I24" t="s">
        <v>36</v>
      </c>
      <c r="J24" t="s">
        <v>37</v>
      </c>
      <c r="K24" t="s">
        <v>38</v>
      </c>
      <c r="L24" s="9">
        <v>43739</v>
      </c>
      <c r="M24" s="9">
        <v>43743</v>
      </c>
      <c r="O24">
        <v>0</v>
      </c>
      <c r="P24" t="s">
        <v>67</v>
      </c>
      <c r="Q24">
        <v>22313010</v>
      </c>
      <c r="R24">
        <v>1</v>
      </c>
      <c r="T24">
        <v>1300</v>
      </c>
      <c r="U24">
        <v>1300</v>
      </c>
      <c r="V24">
        <v>1300</v>
      </c>
      <c r="W24">
        <v>1420</v>
      </c>
      <c r="X24">
        <v>0</v>
      </c>
      <c r="Y24">
        <f t="shared" si="0"/>
        <v>1300</v>
      </c>
      <c r="Z24">
        <f>VLOOKUP(B:B,'[1]Booking Info'!$A$1:$L$65536,12,0)</f>
        <v>1300</v>
      </c>
      <c r="AA24">
        <f>Y24-Z24</f>
        <v>0</v>
      </c>
      <c r="AB24">
        <v>1300</v>
      </c>
      <c r="AC24">
        <v>0</v>
      </c>
      <c r="AD24">
        <v>0</v>
      </c>
    </row>
    <row r="25" spans="26:26">
      <c r="Z25">
        <f>SUM(Z2:Z24)</f>
        <v>34370</v>
      </c>
    </row>
    <row r="27" spans="25:25">
      <c r="Y27" s="15" t="s">
        <v>71</v>
      </c>
    </row>
  </sheetData>
  <autoFilter ref="A1:AD24">
    <extLst/>
  </autoFilter>
  <mergeCells count="3">
    <mergeCell ref="Z8:Z9"/>
    <mergeCell ref="Z11:Z12"/>
    <mergeCell ref="Z18:Z19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"/>
  <sheetViews>
    <sheetView workbookViewId="0">
      <selection activeCell="B3" sqref="B3"/>
    </sheetView>
  </sheetViews>
  <sheetFormatPr defaultColWidth="9" defaultRowHeight="13.5" outlineLevelRow="2" outlineLevelCol="1"/>
  <cols>
    <col min="1" max="2" width="15.625" customWidth="1"/>
  </cols>
  <sheetData>
    <row r="1" ht="47.25" customHeight="1" spans="1:2">
      <c r="A1" s="1" t="s">
        <v>72</v>
      </c>
      <c r="B1" s="2" t="s">
        <v>73</v>
      </c>
    </row>
    <row r="2" ht="47.25" customHeight="1" spans="1:2">
      <c r="A2" s="1" t="s">
        <v>74</v>
      </c>
      <c r="B2" s="3">
        <v>34370</v>
      </c>
    </row>
    <row r="3" ht="47.25" customHeight="1" spans="1:2">
      <c r="A3" s="1" t="s">
        <v>75</v>
      </c>
      <c r="B3" s="3">
        <v>34370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对账单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张健美</dc:creator>
  <cp:lastModifiedBy>Lucky</cp:lastModifiedBy>
  <dcterms:created xsi:type="dcterms:W3CDTF">2019-10-09T06:49:00Z</dcterms:created>
  <dcterms:modified xsi:type="dcterms:W3CDTF">2019-10-09T10:23:25Z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