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<sst xmlns="http://schemas.openxmlformats.org/spreadsheetml/2006/main" count="689" uniqueCount="290">
  <si>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</si>
  <si>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</si>
  <si>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</si>
  <si>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</si>
  <si>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</si>
  <si>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</si>
  <si>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</si>
  <si>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</si>
  <si>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</si>
  <si>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</si>
  <si>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</si>
  <si>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jasonngai_6_191016022806497_2019-10-16</t>
  </si>
  <si>
    <t>CNY</t>
  </si>
  <si>
    <t>70258.8800</t>
  </si>
  <si>
    <t>您的结算方式是预订每半月结算,账单中包括2019/10/01到2019/10/15的订单（含历史未结订单）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</si>
  <si>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</si>
  <si>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</si>
  <si>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</si>
  <si>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</si>
  <si>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</si>
  <si>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</si>
  <si>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</si>
  <si>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</si>
  <si>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</si>
  <si>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</si>
  <si>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</si>
  <si>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</si>
  <si>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</si>
  <si>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</si>
  <si>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</si>
  <si>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</si>
  <si>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</si>
  <si>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</si>
  <si>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</si>
  <si>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</si>
  <si>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</si>
  <si>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列2</t>
  </si>
  <si>
    <t>列3</t>
  </si>
  <si>
    <t>列4</t>
  </si>
  <si>
    <t>Frankfurt</t>
  </si>
  <si>
    <t>DHB190428124814127</t>
  </si>
  <si>
    <t>法兰克福卓美亚酒店(Jumeirah Frankfurt)</t>
  </si>
  <si>
    <t>2019-08-02</t>
  </si>
  <si>
    <t>2019-08-04</t>
  </si>
  <si>
    <t>已确认</t>
  </si>
  <si>
    <t>CN</t>
  </si>
  <si>
    <t>2019/4/28 12:48:14</t>
  </si>
  <si>
    <t>1</t>
  </si>
  <si>
    <t>2</t>
  </si>
  <si>
    <t>XIAN MEI|YANG LE|</t>
  </si>
  <si>
    <t>LiZhengHua</t>
  </si>
  <si>
    <t>P191018160126589</t>
  </si>
  <si>
    <t>Pattaya</t>
  </si>
  <si>
    <t>DHB190713184252411</t>
  </si>
  <si>
    <t>芭堤雅蒙特拉酒店</t>
  </si>
  <si>
    <t>2019-09-19</t>
  </si>
  <si>
    <t>2019-09-20</t>
  </si>
  <si>
    <t>已取消</t>
  </si>
  <si>
    <t>2019/7/13 18:42:52</t>
  </si>
  <si>
    <t>HUANG SHUYI|GUO XIMEI|TANG JIAJIE|XIE AILING|</t>
  </si>
  <si>
    <t>NgaiJason</t>
  </si>
  <si>
    <t>P191021114900589</t>
  </si>
  <si>
    <t>，</t>
  </si>
  <si>
    <t>Macau</t>
  </si>
  <si>
    <t>DHB191002201019042</t>
  </si>
  <si>
    <t>澳门富豪酒店</t>
  </si>
  <si>
    <t>2019-10-09</t>
  </si>
  <si>
    <t>2019-10-11</t>
  </si>
  <si>
    <t>2019/10/2 20:10:19</t>
  </si>
  <si>
    <t>ZHU LIJIANG|</t>
  </si>
  <si>
    <t>Sa Khu</t>
  </si>
  <si>
    <t>DHB191002221052063</t>
  </si>
  <si>
    <t>普吉岛阿卡迪亚奈松海滩铂尔曼度假酒店</t>
  </si>
  <si>
    <t>2019-10-10</t>
  </si>
  <si>
    <t>2019/10/2 22:10:52</t>
  </si>
  <si>
    <t>HU BINGCHANG|LI HONGZHI|</t>
  </si>
  <si>
    <t>Chiang Mai</t>
  </si>
  <si>
    <t>DHB191003121341858</t>
  </si>
  <si>
    <t>清迈M1精品宾馆</t>
  </si>
  <si>
    <t>2019-11-10</t>
  </si>
  <si>
    <t>2019-11-11</t>
  </si>
  <si>
    <t>2019/10/3 12:13:41</t>
  </si>
  <si>
    <t>YI XUDONG|WANG JUNFANG|</t>
  </si>
  <si>
    <t>刘文君</t>
  </si>
  <si>
    <t>wenjun</t>
  </si>
  <si>
    <t>Nha Trang</t>
  </si>
  <si>
    <t>DHB191003231218389</t>
  </si>
  <si>
    <t>芽庄哈瓦那酒店(Havana Nha Trang Hotel(ex.Best Western Premier Havana Nha Trang))</t>
  </si>
  <si>
    <t>2019-10-22</t>
  </si>
  <si>
    <t>2019-10-24</t>
  </si>
  <si>
    <t>2019/10/3 23:12:18</t>
  </si>
  <si>
    <t>WANG XIAOLI|SU WENJUAN|</t>
  </si>
  <si>
    <t>YeJinLing</t>
  </si>
  <si>
    <t>Shenzhen</t>
  </si>
  <si>
    <t>DHB191005143911510</t>
  </si>
  <si>
    <t>深圳四季酒店(Four Seasons Hotel Shenzhen)</t>
  </si>
  <si>
    <t>2019-10-06</t>
  </si>
  <si>
    <t>2019-10-07</t>
  </si>
  <si>
    <t>2019/10/5 14:39:11</t>
  </si>
  <si>
    <t>黎 柏华|</t>
  </si>
  <si>
    <t>Satun</t>
  </si>
  <si>
    <t>DHB191008084258973</t>
  </si>
  <si>
    <t>丽贝岛塞伦迪皮蒂度假酒店</t>
  </si>
  <si>
    <t>2019-12-06</t>
  </si>
  <si>
    <t>2019-12-07</t>
  </si>
  <si>
    <t>2019/10/8 8:42:58</t>
  </si>
  <si>
    <t>luo yulian|</t>
  </si>
  <si>
    <t>DHB191008084646197</t>
  </si>
  <si>
    <t>2019-12-08</t>
  </si>
  <si>
    <t>2019/10/8 8:46:46</t>
  </si>
  <si>
    <t>DHB191008112847937</t>
  </si>
  <si>
    <t>深圳观澜湖硬石酒店(Hard Rock Hotel Shenzhen)</t>
  </si>
  <si>
    <t>2019-10-08</t>
  </si>
  <si>
    <t>2019/10/8 11:28:47</t>
  </si>
  <si>
    <t>姜 维|</t>
  </si>
  <si>
    <t>Singapore</t>
  </si>
  <si>
    <t>DHB191008120754985</t>
  </si>
  <si>
    <t>新加坡豪亚酒店 - 远东酒店集团旗下(Oasia Hotel Novena, Singapore)</t>
  </si>
  <si>
    <t>2019-12-31</t>
  </si>
  <si>
    <t>2020-01-04</t>
  </si>
  <si>
    <t>2019/10/8 12:07:54</t>
  </si>
  <si>
    <t>8</t>
  </si>
  <si>
    <t>JIANG PING|WANG YU|</t>
  </si>
  <si>
    <t>Bangkok</t>
  </si>
  <si>
    <t>DHB191008163611825</t>
  </si>
  <si>
    <t>素万那普9号公园酒店</t>
  </si>
  <si>
    <t>2019-11-06</t>
  </si>
  <si>
    <t>2019-11-07</t>
  </si>
  <si>
    <t>2019/10/8 16:36:11</t>
  </si>
  <si>
    <t>4</t>
  </si>
  <si>
    <t>yang haifeng|deng guiyong|shen lingyun|zhang liang|zhou hongwei|zhang xiaorong|shen xi|li lin|</t>
  </si>
  <si>
    <t>徐文程</t>
  </si>
  <si>
    <t>xuwencheng23</t>
  </si>
  <si>
    <t>Cebu</t>
  </si>
  <si>
    <t>DHB191008165742542</t>
  </si>
  <si>
    <t>曼德闰普拉扎酒店(Mandarin Plaza Hotel)</t>
  </si>
  <si>
    <t>2019-11-23</t>
  </si>
  <si>
    <t>2019-11-24</t>
  </si>
  <si>
    <t>2019/10/8 16:57:42</t>
  </si>
  <si>
    <t>ZHANG FANGZHEN|CHEN CHANGHAO|WANG XINGYI|WANG YUNJIE|</t>
  </si>
  <si>
    <t>DHB191008170023797</t>
  </si>
  <si>
    <t>2019-11-27</t>
  </si>
  <si>
    <t>2019-11-28</t>
  </si>
  <si>
    <t>2019/10/8 17:00:23</t>
  </si>
  <si>
    <t>Panglao</t>
  </si>
  <si>
    <t>DHB191008224812116</t>
  </si>
  <si>
    <t>薄荷岛隆重度假村(Be Grand Resort Bohol)</t>
  </si>
  <si>
    <t>2019-11-18</t>
  </si>
  <si>
    <t>2019-11-21</t>
  </si>
  <si>
    <t>2019/10/8 22:48:12</t>
  </si>
  <si>
    <t>3</t>
  </si>
  <si>
    <t>ZHAO RONGRONG|</t>
  </si>
  <si>
    <t>Hong Kong</t>
  </si>
  <si>
    <t>DHB191009194538117</t>
  </si>
  <si>
    <t>晋逸精品酒店 - 中环</t>
  </si>
  <si>
    <t>2019-10-14</t>
  </si>
  <si>
    <t>2019-10-15</t>
  </si>
  <si>
    <t>2019/10/9 19:45:38</t>
  </si>
  <si>
    <t>LI LIXIA|</t>
  </si>
  <si>
    <t>谢琳琳</t>
  </si>
  <si>
    <t>linda18</t>
  </si>
  <si>
    <t>DHB191010142637070</t>
  </si>
  <si>
    <t>新加坡乌节路新概念酒店(YOTEL Singapore Orchard Road)</t>
  </si>
  <si>
    <t>2019-10-21</t>
  </si>
  <si>
    <t>2019/10/10 14:26:37</t>
  </si>
  <si>
    <t>CHEN DANLEI|</t>
  </si>
  <si>
    <t>Boracay Island</t>
  </si>
  <si>
    <t>DHB191010143341054</t>
  </si>
  <si>
    <t>林德长滩岛酒店</t>
  </si>
  <si>
    <t>2019-11-04</t>
  </si>
  <si>
    <t>2019-11-09</t>
  </si>
  <si>
    <t>2019/10/10 14:33:41</t>
  </si>
  <si>
    <t>5</t>
  </si>
  <si>
    <t>Zhu Ying|Xu ZhengLin|</t>
  </si>
  <si>
    <t>Patong</t>
  </si>
  <si>
    <t>DHB191011082900125</t>
  </si>
  <si>
    <t>巴东阿什莉高地酒店及套房</t>
  </si>
  <si>
    <t>2019-12-11</t>
  </si>
  <si>
    <t>2019/10/11 8:29:00</t>
  </si>
  <si>
    <t>zhang nianqi|zhang Jun|wang xiaohong|</t>
  </si>
  <si>
    <t>DHB191011155504626</t>
  </si>
  <si>
    <t>2019-10-31</t>
  </si>
  <si>
    <t>2019-11-05</t>
  </si>
  <si>
    <t>2019/10/11 15:55:04</t>
  </si>
  <si>
    <t>10</t>
  </si>
  <si>
    <t>HUANG JINGYU|HUANG CHUNHUI|ZHUANG XIAOHUA|ZHOU XIAOXIN|</t>
  </si>
  <si>
    <t>Ho Chi Minh City</t>
  </si>
  <si>
    <t>DHB191012093219617</t>
  </si>
  <si>
    <t>胡志明市塞多纳套房酒店(Sedona Suites Ho Chi Minh City)</t>
  </si>
  <si>
    <t>2019-10-17</t>
  </si>
  <si>
    <t>2019/10/12 9:32:19</t>
  </si>
  <si>
    <t>Men Jian|Zhang Jixian|</t>
  </si>
  <si>
    <t>Hayes</t>
  </si>
  <si>
    <t>DHB191012150733796</t>
  </si>
  <si>
    <t>伦敦希斯罗机场 T1 T2 及 T3 诺富特酒店</t>
  </si>
  <si>
    <t>2019-10-13</t>
  </si>
  <si>
    <t>2019/10/12 15:07:33</t>
  </si>
  <si>
    <t>Zhang Jing|</t>
  </si>
  <si>
    <t>DHB191012225653428</t>
  </si>
  <si>
    <t>新加坡悦乐樟宜酒店</t>
  </si>
  <si>
    <t>2019-10-16</t>
  </si>
  <si>
    <t>2019/10/12 22:56:53</t>
  </si>
  <si>
    <t>zhang yi|</t>
  </si>
  <si>
    <t>Tokyo</t>
  </si>
  <si>
    <t>DHB191012231237351</t>
  </si>
  <si>
    <t>银座首都酒店本馆(Ginza Capital Hotel Main)</t>
  </si>
  <si>
    <t>2019-11-03</t>
  </si>
  <si>
    <t>2019/10/12 23:12:37</t>
  </si>
  <si>
    <t>GUO XIANGKUN|</t>
  </si>
  <si>
    <t>DHB191013084540425</t>
  </si>
  <si>
    <t>曼谷铂尔曼皇权酒店</t>
  </si>
  <si>
    <t>2019-10-23</t>
  </si>
  <si>
    <t>2019-10-25</t>
  </si>
  <si>
    <t>2019/10/13 8:45:40</t>
  </si>
  <si>
    <t>SONG JIA|CUI XIAO|</t>
  </si>
  <si>
    <t>Karon</t>
  </si>
  <si>
    <t>DHB191013152543347</t>
  </si>
  <si>
    <t>普吉岛卡塔坦尼海滩度假村(Katathani Phuket Beach Resort)</t>
  </si>
  <si>
    <t>2019-10-19</t>
  </si>
  <si>
    <t>2019/10/13 15:25:43</t>
  </si>
  <si>
    <t>WEN XIAONAN|</t>
  </si>
  <si>
    <t>DHB191013164051932</t>
  </si>
  <si>
    <t>普吉岛卡塔坦尼海滩度假村</t>
  </si>
  <si>
    <t>2019-10-30</t>
  </si>
  <si>
    <t>2019-11-02</t>
  </si>
  <si>
    <t>2019/10/13 16:40:51</t>
  </si>
  <si>
    <t>JIANG XUEDAN|</t>
  </si>
  <si>
    <t>DHB191013170255189</t>
  </si>
  <si>
    <t>2019-10-27</t>
  </si>
  <si>
    <t>2019/10/13 17:02:55</t>
  </si>
  <si>
    <t>HUANG JIANI|TANG KAIWANG|</t>
  </si>
  <si>
    <t>Beijing</t>
  </si>
  <si>
    <t>DHB191013171618623</t>
  </si>
  <si>
    <t>北京东直门亚朵S酒店</t>
  </si>
  <si>
    <t>2019/10/13 17:16:18</t>
  </si>
  <si>
    <t>李 镇狮|</t>
  </si>
  <si>
    <t>DHB191014122351010</t>
  </si>
  <si>
    <t>萨拜翼酒店(Sabai Wing)</t>
  </si>
  <si>
    <t>2019-11-08</t>
  </si>
  <si>
    <t>2019/10/14 12:23:51</t>
  </si>
  <si>
    <t>CHEN HAILUN|LIN SIQI|YANG DENGSHANG|HE YINGDA|ZHANG XIAOWEI|TAN QIAOQIONG|DENG XIAOMIN|HU JUAN|</t>
  </si>
  <si>
    <t>DHB191014130223672</t>
  </si>
  <si>
    <t>2019/10/14 13:02:23</t>
  </si>
  <si>
    <t>ZHONG ZHILIANG|XIN TAO|</t>
  </si>
  <si>
    <t>DHB191014151548247</t>
  </si>
  <si>
    <t>曼谷素坤逸55号通罗中心点大酒店(Grande Centre Point Sukhumvit 55)</t>
  </si>
  <si>
    <t>2019-11-25</t>
  </si>
  <si>
    <t>2019-11-26</t>
  </si>
  <si>
    <t>2019/10/14 15:15:48</t>
  </si>
  <si>
    <t>SHEN HUSHENG|SHI LU|</t>
  </si>
  <si>
    <t>DHB191014170604102</t>
  </si>
  <si>
    <t>那莱酒店</t>
  </si>
  <si>
    <t>JP</t>
  </si>
  <si>
    <t>2019/10/14 17:06:04</t>
  </si>
  <si>
    <t>Hosoya Isao|</t>
  </si>
  <si>
    <t>DHB191014175910173</t>
  </si>
  <si>
    <t>2019-11-01</t>
  </si>
  <si>
    <t>2019/10/14 17:59:10</t>
  </si>
  <si>
    <t>ZHAO MING|</t>
  </si>
  <si>
    <t>DHB191014181447941</t>
  </si>
  <si>
    <t>2019/10/14 18:14:47</t>
  </si>
  <si>
    <t>PAN KAIHAN|SUN YINGYING|</t>
  </si>
  <si>
    <t>DHB191015093251188</t>
  </si>
  <si>
    <t>阿罗纳海滩赫纳度假村</t>
  </si>
  <si>
    <t>KR</t>
  </si>
  <si>
    <t>2019/10/15 9:32:51</t>
  </si>
  <si>
    <t>LEE HYUNJIN|SEONG HYOSOON|</t>
  </si>
  <si>
    <t>DHB191015102204465</t>
  </si>
  <si>
    <t>普吉岛魅力度假村(The Charm Resort Phuket)</t>
  </si>
  <si>
    <t>2019/10/15 10:22:04</t>
  </si>
  <si>
    <t>HUANG JUYANG|</t>
  </si>
  <si>
    <t>DHB191015115424931</t>
  </si>
  <si>
    <t>钻石别墅温泉度假酒店(Diamond Cottage Resort &amp; Spa)</t>
  </si>
  <si>
    <t>2019/10/15 11:54:24</t>
  </si>
  <si>
    <t>GU JING|</t>
  </si>
  <si>
    <t>DHB191015123723493</t>
  </si>
  <si>
    <t>2019/10/15 12:37:23</t>
  </si>
  <si>
    <t>MAO JIANG|</t>
  </si>
  <si>
    <t>DHB191015183857690</t>
  </si>
  <si>
    <t>曼谷素坤逸住宅酒店</t>
  </si>
  <si>
    <t>2019/10/15 18:38:57</t>
  </si>
  <si>
    <t>JIANG SHUANGLI|ZHU YA|</t>
  </si>
  <si>
    <r>
      <rPr>
        <sz val="11"/>
        <rFont val="Calibri"/>
        <charset val="134"/>
      </rPr>
      <t>10.22</t>
    </r>
    <r>
      <rPr>
        <sz val="11"/>
        <rFont val="宋体"/>
        <charset val="134"/>
      </rPr>
      <t>付</t>
    </r>
  </si>
  <si>
    <t>确定应付金额：70258.88RMB</t>
  </si>
  <si>
    <t>道旅直连</t>
  </si>
  <si>
    <t>P191021115151589</t>
  </si>
  <si>
    <t>道旅</t>
  </si>
  <si>
    <t>P191021115225589</t>
  </si>
  <si>
    <t>P191021123246589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</si>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</sst>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name val="Calibri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7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5" borderId="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8" fillId="16" borderId="5" applyNumberFormat="0" applyAlignment="0" applyProtection="0">
      <alignment vertical="center"/>
    </xf>
    <xf numFmtId="0" fontId="6" fillId="14" borderId="2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Protection="1"/>
    <xf numFmtId="0" fontId="1" fillId="0" borderId="0" xfId="0" applyFont="1"/>
    <xf numFmtId="0" fontId="1" fillId="2" borderId="1" xfId="0" applyFont="1" applyFill="1" applyBorder="1" applyAlignment="1">
      <alignment vertical="top" wrapText="1"/>
    </xf>
    <xf numFmtId="0" fontId="2" fillId="0" borderId="0" xfId="0" applyNumberFormat="1" applyFont="1" applyProtection="1"/>
    <xf numFmtId="0" fontId="1" fillId="3" borderId="0" xfId="0" applyFont="1" applyFill="1"/>
    <xf numFmtId="0" fontId="0" fillId="3" borderId="0" xfId="0" applyNumberFormat="1" applyFont="1" applyFill="1" applyProtection="1"/>
    <xf numFmtId="0" fontId="1" fillId="3" borderId="1" xfId="0" applyFont="1" applyFill="1" applyBorder="1" applyAlignment="1">
      <alignment vertical="center" wrapText="1"/>
    </xf>
    <xf numFmtId="0" fontId="2" fillId="3" borderId="0" xfId="0" applyNumberFormat="1" applyFont="1" applyFill="1" applyProtection="1"/>
    <xf numFmtId="0" fontId="1" fillId="4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2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2111454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1628308</v>
          </cell>
          <cell r="B2" t="str">
            <v>澳门富豪酒店</v>
          </cell>
          <cell r="C2" t="str">
            <v>DHB191002201019042</v>
          </cell>
          <cell r="D2" t="str">
            <v>762900</v>
          </cell>
          <cell r="E2" t="str">
            <v/>
          </cell>
          <cell r="F2" t="str">
            <v>1024</v>
          </cell>
          <cell r="G2" t="str">
            <v>RMB</v>
          </cell>
          <cell r="H2" t="str">
            <v>1</v>
          </cell>
          <cell r="I2" t="str">
            <v>1024</v>
          </cell>
        </row>
        <row r="3">
          <cell r="A3">
            <v>1633218</v>
          </cell>
          <cell r="B3" t="str">
            <v>香港晋逸精品酒店中环店</v>
          </cell>
          <cell r="C3" t="str">
            <v>DHB191009194538117</v>
          </cell>
          <cell r="D3" t="str">
            <v>1358337644</v>
          </cell>
          <cell r="E3" t="str">
            <v/>
          </cell>
          <cell r="F3" t="str">
            <v>951</v>
          </cell>
          <cell r="G3" t="str">
            <v>RMB</v>
          </cell>
          <cell r="H3" t="str">
            <v>1</v>
          </cell>
          <cell r="I3" t="str">
            <v>951</v>
          </cell>
        </row>
        <row r="4">
          <cell r="A4">
            <v>1638485</v>
          </cell>
          <cell r="B4" t="str">
            <v>澳门银河酒店</v>
          </cell>
          <cell r="C4" t="str">
            <v>DHB191016085520916</v>
          </cell>
          <cell r="D4" t="str">
            <v/>
          </cell>
          <cell r="E4" t="str">
            <v/>
          </cell>
          <cell r="F4" t="str">
            <v>1061</v>
          </cell>
          <cell r="G4" t="str">
            <v>RMB</v>
          </cell>
          <cell r="H4" t="str">
            <v>1</v>
          </cell>
          <cell r="I4" t="str">
            <v>1061</v>
          </cell>
        </row>
        <row r="5">
          <cell r="A5">
            <v>1628360</v>
          </cell>
          <cell r="B5" t="str">
            <v>普吉岛阿卡迪亚奈松海滩铂尔曼度假酒店</v>
          </cell>
          <cell r="C5" t="str">
            <v>DHB191002221052063</v>
          </cell>
          <cell r="D5" t="str">
            <v>7488TJ9548</v>
          </cell>
          <cell r="E5" t="str">
            <v/>
          </cell>
          <cell r="F5" t="str">
            <v>657</v>
          </cell>
          <cell r="G5" t="str">
            <v>RMB</v>
          </cell>
          <cell r="H5" t="str">
            <v>1</v>
          </cell>
          <cell r="I5" t="str">
            <v>657</v>
          </cell>
        </row>
        <row r="6">
          <cell r="A6">
            <v>1640829</v>
          </cell>
          <cell r="B6" t="str">
            <v>思拉瓦迪泳池温泉度假村</v>
          </cell>
          <cell r="C6" t="str">
            <v>DHB191018164212254</v>
          </cell>
          <cell r="D6" t="str">
            <v/>
          </cell>
          <cell r="E6" t="str">
            <v/>
          </cell>
          <cell r="F6" t="str">
            <v>22776</v>
          </cell>
          <cell r="G6" t="str">
            <v>RMB</v>
          </cell>
          <cell r="H6" t="str">
            <v>1</v>
          </cell>
          <cell r="I6" t="str">
            <v>22776</v>
          </cell>
        </row>
        <row r="7">
          <cell r="A7">
            <v>1641465</v>
          </cell>
          <cell r="B7" t="str">
            <v>普吉岛格雷斯兰度假村</v>
          </cell>
          <cell r="C7" t="str">
            <v>DHB191019135219580</v>
          </cell>
          <cell r="D7" t="str">
            <v/>
          </cell>
          <cell r="E7" t="str">
            <v/>
          </cell>
          <cell r="F7" t="str">
            <v>2931</v>
          </cell>
          <cell r="G7" t="str">
            <v>RMB</v>
          </cell>
          <cell r="H7" t="str">
            <v>1</v>
          </cell>
          <cell r="I7" t="str">
            <v>2931</v>
          </cell>
        </row>
        <row r="8">
          <cell r="A8">
            <v>1637787</v>
          </cell>
          <cell r="B8" t="str">
            <v>普吉岛魅力度假村</v>
          </cell>
          <cell r="C8" t="str">
            <v>DHB191015102204465</v>
          </cell>
          <cell r="D8" t="str">
            <v/>
          </cell>
          <cell r="E8" t="str">
            <v/>
          </cell>
          <cell r="F8" t="str">
            <v>2560</v>
          </cell>
          <cell r="G8" t="str">
            <v>RMB</v>
          </cell>
          <cell r="H8" t="str">
            <v>1</v>
          </cell>
          <cell r="I8" t="str">
            <v>2560</v>
          </cell>
        </row>
        <row r="9">
          <cell r="A9">
            <v>1637907</v>
          </cell>
          <cell r="B9" t="str">
            <v>普吉钻石别墅度假村&amp;Spa</v>
          </cell>
          <cell r="C9" t="str">
            <v>DHB191015115424931</v>
          </cell>
          <cell r="D9" t="str">
            <v/>
          </cell>
          <cell r="E9" t="str">
            <v/>
          </cell>
          <cell r="F9" t="str">
            <v>772</v>
          </cell>
          <cell r="G9" t="str">
            <v>RMB</v>
          </cell>
          <cell r="H9" t="str">
            <v>1</v>
          </cell>
          <cell r="I9" t="str">
            <v>772</v>
          </cell>
        </row>
        <row r="10">
          <cell r="A10">
            <v>1638776</v>
          </cell>
          <cell r="B10" t="str">
            <v>普吉岛维特度假酒店</v>
          </cell>
          <cell r="C10" t="str">
            <v>DHB191016110432102</v>
          </cell>
          <cell r="D10" t="str">
            <v/>
          </cell>
          <cell r="E10" t="str">
            <v/>
          </cell>
          <cell r="F10" t="str">
            <v>1448</v>
          </cell>
          <cell r="G10" t="str">
            <v>RMB</v>
          </cell>
          <cell r="H10" t="str">
            <v>1</v>
          </cell>
          <cell r="I10" t="str">
            <v>1448</v>
          </cell>
        </row>
        <row r="11">
          <cell r="A11">
            <v>1636414</v>
          </cell>
          <cell r="B11" t="str">
            <v>普吉岛卡塔坦尼海滩度假村</v>
          </cell>
          <cell r="C11" t="str">
            <v>DHB191013152543347</v>
          </cell>
          <cell r="D11" t="str">
            <v>10494314</v>
          </cell>
          <cell r="E11" t="str">
            <v/>
          </cell>
          <cell r="F11" t="str">
            <v>2937</v>
          </cell>
          <cell r="G11" t="str">
            <v>RMB</v>
          </cell>
          <cell r="H11" t="str">
            <v>1</v>
          </cell>
          <cell r="I11" t="str">
            <v>2937</v>
          </cell>
        </row>
        <row r="12">
          <cell r="A12">
            <v>1637035</v>
          </cell>
          <cell r="B12" t="str">
            <v>普吉岛卡塔坦尼海滩度假村</v>
          </cell>
          <cell r="C12" t="str">
            <v>DHB191014130223672</v>
          </cell>
          <cell r="D12" t="str">
            <v/>
          </cell>
          <cell r="E12" t="str">
            <v/>
          </cell>
          <cell r="F12" t="str">
            <v>2274</v>
          </cell>
          <cell r="G12" t="str">
            <v>RMB</v>
          </cell>
          <cell r="H12" t="str">
            <v>1</v>
          </cell>
          <cell r="I12" t="str">
            <v>2274</v>
          </cell>
        </row>
        <row r="13">
          <cell r="A13">
            <v>1637327</v>
          </cell>
          <cell r="B13" t="str">
            <v>普吉岛卡塔坦尼海滩度假村</v>
          </cell>
          <cell r="C13" t="str">
            <v>DHB191014175910173</v>
          </cell>
          <cell r="D13" t="str">
            <v/>
          </cell>
          <cell r="E13" t="str">
            <v/>
          </cell>
          <cell r="F13" t="str">
            <v>2280</v>
          </cell>
          <cell r="G13" t="str">
            <v>RMB</v>
          </cell>
          <cell r="H13" t="str">
            <v>1</v>
          </cell>
          <cell r="I13" t="str">
            <v>2280</v>
          </cell>
        </row>
        <row r="14">
          <cell r="A14">
            <v>1637340</v>
          </cell>
          <cell r="B14" t="str">
            <v>普吉岛卡塔坦尼海滩度假村</v>
          </cell>
          <cell r="C14" t="str">
            <v>DHB191014181447941</v>
          </cell>
          <cell r="D14" t="str">
            <v>10494719</v>
          </cell>
          <cell r="E14" t="str">
            <v/>
          </cell>
          <cell r="F14" t="str">
            <v>2274</v>
          </cell>
          <cell r="G14" t="str">
            <v>RMB</v>
          </cell>
          <cell r="H14" t="str">
            <v>1</v>
          </cell>
          <cell r="I14" t="str">
            <v>2274</v>
          </cell>
        </row>
        <row r="15">
          <cell r="A15">
            <v>1639112</v>
          </cell>
          <cell r="B15" t="str">
            <v>普吉岛卡塔坦尼海滩度假村</v>
          </cell>
          <cell r="C15" t="str">
            <v>DHB191016173433437</v>
          </cell>
          <cell r="D15" t="str">
            <v/>
          </cell>
          <cell r="E15" t="str">
            <v/>
          </cell>
          <cell r="F15" t="str">
            <v>5730</v>
          </cell>
          <cell r="G15" t="str">
            <v>RMB</v>
          </cell>
          <cell r="H15" t="str">
            <v>1</v>
          </cell>
          <cell r="I15" t="str">
            <v>5730</v>
          </cell>
        </row>
        <row r="16">
          <cell r="A16">
            <v>1639110</v>
          </cell>
          <cell r="B16" t="str">
            <v>普吉岛卡塔坦尼海滩度假村</v>
          </cell>
          <cell r="C16" t="str">
            <v>DHB191016172912976</v>
          </cell>
          <cell r="D16" t="str">
            <v/>
          </cell>
          <cell r="E16" t="str">
            <v/>
          </cell>
          <cell r="F16" t="str">
            <v>22920</v>
          </cell>
          <cell r="G16" t="str">
            <v>RMB</v>
          </cell>
          <cell r="H16" t="str">
            <v>1</v>
          </cell>
          <cell r="I16" t="str">
            <v>22920</v>
          </cell>
        </row>
        <row r="17">
          <cell r="A17">
            <v>1636190</v>
          </cell>
          <cell r="B17" t="str">
            <v>普吉岛卡塔坦尼海滩度假村</v>
          </cell>
          <cell r="C17" t="str">
            <v>DHB191013164051932</v>
          </cell>
          <cell r="D17" t="str">
            <v>10494118</v>
          </cell>
          <cell r="E17" t="str">
            <v/>
          </cell>
          <cell r="F17" t="str">
            <v>3094</v>
          </cell>
          <cell r="G17" t="str">
            <v>RMB</v>
          </cell>
          <cell r="H17" t="str">
            <v>1</v>
          </cell>
          <cell r="I17" t="str">
            <v>3094</v>
          </cell>
        </row>
        <row r="18">
          <cell r="A18">
            <v>1640197</v>
          </cell>
          <cell r="B18" t="str">
            <v>盛泰澜幻影海滩度假村</v>
          </cell>
          <cell r="C18" t="str">
            <v>DHB191018082546159</v>
          </cell>
          <cell r="D18" t="str">
            <v>62018068</v>
          </cell>
          <cell r="E18" t="str">
            <v/>
          </cell>
          <cell r="F18" t="str">
            <v>2550</v>
          </cell>
          <cell r="G18" t="str">
            <v>RMB</v>
          </cell>
          <cell r="H18" t="str">
            <v>1</v>
          </cell>
          <cell r="I18" t="str">
            <v>2550</v>
          </cell>
        </row>
        <row r="19">
          <cell r="A19">
            <v>1640230</v>
          </cell>
          <cell r="B19" t="str">
            <v>新加坡庄家大酒店</v>
          </cell>
          <cell r="C19" t="str">
            <v>DHB191018084333584</v>
          </cell>
          <cell r="D19" t="str">
            <v/>
          </cell>
          <cell r="E19" t="str">
            <v/>
          </cell>
          <cell r="F19" t="str">
            <v>597</v>
          </cell>
          <cell r="G19" t="str">
            <v>RMB</v>
          </cell>
          <cell r="H19" t="str">
            <v>1</v>
          </cell>
          <cell r="I19" t="str">
            <v>597</v>
          </cell>
        </row>
        <row r="20">
          <cell r="A20">
            <v>1635999</v>
          </cell>
          <cell r="B20" t="str">
            <v>曼谷铂尔曼皇权酒店</v>
          </cell>
          <cell r="C20" t="str">
            <v>DHB191013084540425</v>
          </cell>
          <cell r="D20" t="str">
            <v>855617</v>
          </cell>
          <cell r="E20" t="str">
            <v/>
          </cell>
          <cell r="F20" t="str">
            <v>1670</v>
          </cell>
          <cell r="G20" t="str">
            <v>RMB</v>
          </cell>
          <cell r="H20" t="str">
            <v>1</v>
          </cell>
          <cell r="I20" t="str">
            <v>1670</v>
          </cell>
        </row>
        <row r="21">
          <cell r="A21">
            <v>1633791</v>
          </cell>
          <cell r="B21" t="str">
            <v>长滩岛林德酒店</v>
          </cell>
          <cell r="C21" t="str">
            <v>DHB191010143341054</v>
          </cell>
          <cell r="D21" t="str">
            <v/>
          </cell>
          <cell r="E21" t="str">
            <v/>
          </cell>
          <cell r="F21" t="str">
            <v>10290</v>
          </cell>
          <cell r="G21" t="str">
            <v>RMB</v>
          </cell>
          <cell r="H21" t="str">
            <v>1</v>
          </cell>
          <cell r="I21" t="str">
            <v>10290</v>
          </cell>
        </row>
        <row r="22">
          <cell r="A22">
            <v>1639216</v>
          </cell>
          <cell r="B22" t="str">
            <v>普吉岛卡利马度假村及水疗中心</v>
          </cell>
          <cell r="C22" t="str">
            <v>DHB191016194543973</v>
          </cell>
          <cell r="D22" t="str">
            <v/>
          </cell>
          <cell r="E22" t="str">
            <v/>
          </cell>
          <cell r="F22" t="str">
            <v>3381</v>
          </cell>
          <cell r="G22" t="str">
            <v>RMB</v>
          </cell>
          <cell r="H22" t="str">
            <v>1</v>
          </cell>
          <cell r="I22" t="str">
            <v>3381</v>
          </cell>
        </row>
        <row r="23">
          <cell r="A23">
            <v>1641438</v>
          </cell>
          <cell r="B23" t="str">
            <v>薄荷岛汉娜度假村</v>
          </cell>
          <cell r="C23" t="str">
            <v>DHB191019130451094</v>
          </cell>
          <cell r="D23" t="str">
            <v/>
          </cell>
          <cell r="E23" t="str">
            <v/>
          </cell>
          <cell r="F23" t="str">
            <v>734</v>
          </cell>
          <cell r="G23" t="str">
            <v>RMB</v>
          </cell>
          <cell r="H23" t="str">
            <v>1</v>
          </cell>
          <cell r="I23" t="str">
            <v>734</v>
          </cell>
        </row>
        <row r="24">
          <cell r="A24">
            <v>1642226</v>
          </cell>
          <cell r="B24" t="str">
            <v>薄荷岛汉娜度假村</v>
          </cell>
          <cell r="C24" t="str">
            <v>DHB191020161909867</v>
          </cell>
          <cell r="D24" t="str">
            <v/>
          </cell>
          <cell r="E24" t="str">
            <v/>
          </cell>
          <cell r="F24" t="str">
            <v>1169</v>
          </cell>
          <cell r="G24" t="str">
            <v>RMB</v>
          </cell>
          <cell r="H24" t="str">
            <v>1</v>
          </cell>
          <cell r="I24" t="str">
            <v>1169</v>
          </cell>
        </row>
        <row r="25">
          <cell r="A25">
            <v>1637773</v>
          </cell>
          <cell r="B25" t="str">
            <v>薄荷岛汉娜度假村</v>
          </cell>
          <cell r="C25" t="str">
            <v>DHB191015093251188</v>
          </cell>
          <cell r="D25" t="str">
            <v/>
          </cell>
          <cell r="E25" t="str">
            <v/>
          </cell>
          <cell r="F25" t="str">
            <v>928</v>
          </cell>
          <cell r="G25" t="str">
            <v>RMB</v>
          </cell>
          <cell r="H25" t="str">
            <v>1</v>
          </cell>
          <cell r="I25" t="str">
            <v>928</v>
          </cell>
        </row>
        <row r="26">
          <cell r="A26">
            <v>1639048</v>
          </cell>
          <cell r="B26" t="str">
            <v>曼谷暹罗智选假日酒店</v>
          </cell>
          <cell r="C26" t="str">
            <v>DHB191016162637806</v>
          </cell>
          <cell r="D26" t="str">
            <v/>
          </cell>
          <cell r="E26" t="str">
            <v/>
          </cell>
          <cell r="F26" t="str">
            <v>1320</v>
          </cell>
          <cell r="G26" t="str">
            <v>RMB</v>
          </cell>
          <cell r="H26" t="str">
            <v>1</v>
          </cell>
          <cell r="I26" t="str">
            <v>1320</v>
          </cell>
        </row>
        <row r="27">
          <cell r="A27">
            <v>1639254</v>
          </cell>
          <cell r="B27" t="str">
            <v>普吉岛阳光海滩度假酒店</v>
          </cell>
          <cell r="C27" t="str">
            <v>DHB191016202415559</v>
          </cell>
          <cell r="D27" t="str">
            <v>26607</v>
          </cell>
          <cell r="E27" t="str">
            <v/>
          </cell>
          <cell r="F27" t="str">
            <v>252</v>
          </cell>
          <cell r="G27" t="str">
            <v>RMB</v>
          </cell>
          <cell r="H27" t="str">
            <v>1</v>
          </cell>
          <cell r="I27" t="str">
            <v>252</v>
          </cell>
        </row>
        <row r="28">
          <cell r="A28">
            <v>1642269</v>
          </cell>
          <cell r="B28" t="str">
            <v>苏梅岛塞勒斯海滨度假酒店</v>
          </cell>
          <cell r="C28" t="str">
            <v>DHB191020174117977</v>
          </cell>
          <cell r="D28" t="str">
            <v/>
          </cell>
          <cell r="E28" t="str">
            <v/>
          </cell>
          <cell r="F28" t="str">
            <v>2223</v>
          </cell>
          <cell r="G28" t="str">
            <v>RMB</v>
          </cell>
          <cell r="H28" t="str">
            <v>1</v>
          </cell>
          <cell r="I28" t="str">
            <v>2223</v>
          </cell>
        </row>
        <row r="29">
          <cell r="A29">
            <v>1641297</v>
          </cell>
          <cell r="B29" t="str">
            <v>宜必思巴厘岛吉安街酒店</v>
          </cell>
          <cell r="C29" t="str">
            <v>DHB191019100659660</v>
          </cell>
          <cell r="D29" t="str">
            <v/>
          </cell>
          <cell r="E29" t="str">
            <v/>
          </cell>
          <cell r="F29" t="str">
            <v>403</v>
          </cell>
          <cell r="G29" t="str">
            <v>RMB</v>
          </cell>
          <cell r="H29" t="str">
            <v>1</v>
          </cell>
          <cell r="I29" t="str">
            <v>403</v>
          </cell>
        </row>
        <row r="30">
          <cell r="A30">
            <v>1639212</v>
          </cell>
          <cell r="B30" t="str">
            <v>曼谷亚洲酒店</v>
          </cell>
          <cell r="C30" t="str">
            <v>DHB191016192715237</v>
          </cell>
          <cell r="D30" t="str">
            <v/>
          </cell>
          <cell r="E30" t="str">
            <v/>
          </cell>
          <cell r="F30" t="str">
            <v>792</v>
          </cell>
          <cell r="G30" t="str">
            <v>RMB</v>
          </cell>
          <cell r="H30" t="str">
            <v>1</v>
          </cell>
          <cell r="I30" t="str">
            <v>792</v>
          </cell>
        </row>
        <row r="31">
          <cell r="A31">
            <v>1634292</v>
          </cell>
          <cell r="B31" t="str">
            <v>普吉岛芭东艾希莉高地酒店公寓</v>
          </cell>
          <cell r="C31" t="str">
            <v>DHB191011082900125</v>
          </cell>
          <cell r="D31" t="str">
            <v/>
          </cell>
          <cell r="E31" t="str">
            <v/>
          </cell>
          <cell r="F31" t="str">
            <v>2196</v>
          </cell>
          <cell r="G31" t="str">
            <v>RMB</v>
          </cell>
          <cell r="H31" t="str">
            <v>1</v>
          </cell>
          <cell r="I31" t="str">
            <v>2196</v>
          </cell>
        </row>
        <row r="32">
          <cell r="A32">
            <v>1635988</v>
          </cell>
          <cell r="B32" t="str">
            <v>东京银座首都酒店本馆</v>
          </cell>
          <cell r="C32" t="str">
            <v>DHB191012231237351</v>
          </cell>
          <cell r="D32" t="str">
            <v/>
          </cell>
          <cell r="E32" t="str">
            <v/>
          </cell>
          <cell r="F32" t="str">
            <v>594</v>
          </cell>
          <cell r="G32" t="str">
            <v>RMB</v>
          </cell>
          <cell r="H32" t="str">
            <v>1</v>
          </cell>
          <cell r="I32" t="str">
            <v>594</v>
          </cell>
        </row>
        <row r="33">
          <cell r="A33">
            <v>1449261</v>
          </cell>
          <cell r="B33" t="str">
            <v>东京新宿格拉斯丽酒店</v>
          </cell>
          <cell r="C33" t="str">
            <v>DHB190221084130932</v>
          </cell>
          <cell r="D33" t="str">
            <v>690857201</v>
          </cell>
          <cell r="E33" t="str">
            <v/>
          </cell>
          <cell r="F33" t="str">
            <v>7344</v>
          </cell>
          <cell r="G33" t="str">
            <v>RMB</v>
          </cell>
          <cell r="H33" t="str">
            <v>1</v>
          </cell>
          <cell r="I33" t="str">
            <v>7344</v>
          </cell>
        </row>
        <row r="34">
          <cell r="A34">
            <v>1637955</v>
          </cell>
          <cell r="B34" t="str">
            <v>曼谷素坤逸中心55超豪华酒店</v>
          </cell>
          <cell r="C34" t="str">
            <v>DHB191015123723493</v>
          </cell>
          <cell r="D34" t="str">
            <v/>
          </cell>
          <cell r="E34" t="str">
            <v/>
          </cell>
          <cell r="F34" t="str">
            <v>891</v>
          </cell>
          <cell r="G34" t="str">
            <v>RMB</v>
          </cell>
          <cell r="H34" t="str">
            <v>1</v>
          </cell>
          <cell r="I34" t="str">
            <v>891</v>
          </cell>
        </row>
        <row r="35">
          <cell r="A35">
            <v>1637139</v>
          </cell>
          <cell r="B35" t="str">
            <v>曼谷素坤逸中心55超豪华酒店</v>
          </cell>
          <cell r="C35" t="str">
            <v>DHB191014151548247</v>
          </cell>
          <cell r="D35" t="str">
            <v/>
          </cell>
          <cell r="E35" t="str">
            <v/>
          </cell>
          <cell r="F35" t="str">
            <v>858</v>
          </cell>
          <cell r="G35" t="str">
            <v>RMB</v>
          </cell>
          <cell r="H35" t="str">
            <v>1</v>
          </cell>
          <cell r="I35" t="str">
            <v>858</v>
          </cell>
        </row>
        <row r="36">
          <cell r="A36">
            <v>1632522</v>
          </cell>
          <cell r="B36" t="str">
            <v>薄荷岛隆重度假村</v>
          </cell>
          <cell r="C36" t="str">
            <v>DHB191008224812116</v>
          </cell>
          <cell r="D36" t="str">
            <v/>
          </cell>
          <cell r="E36" t="str">
            <v/>
          </cell>
          <cell r="F36" t="str">
            <v>2520</v>
          </cell>
          <cell r="G36" t="str">
            <v>RMB</v>
          </cell>
          <cell r="H36" t="str">
            <v>1</v>
          </cell>
          <cell r="I36" t="str">
            <v>2520</v>
          </cell>
        </row>
        <row r="37">
          <cell r="A37">
            <v>1615131</v>
          </cell>
          <cell r="B37" t="str">
            <v>曼德闰普拉扎酒店</v>
          </cell>
          <cell r="C37" t="str">
            <v>DHB190918150824943</v>
          </cell>
          <cell r="D37" t="str">
            <v/>
          </cell>
          <cell r="E37" t="str">
            <v/>
          </cell>
          <cell r="F37" t="str">
            <v>706</v>
          </cell>
          <cell r="G37" t="str">
            <v>RMB</v>
          </cell>
          <cell r="H37" t="str">
            <v>1</v>
          </cell>
          <cell r="I37" t="str">
            <v>706</v>
          </cell>
        </row>
        <row r="38">
          <cell r="A38">
            <v>1632317</v>
          </cell>
          <cell r="B38" t="str">
            <v>曼德闰普拉扎酒店</v>
          </cell>
          <cell r="C38" t="str">
            <v>DHB191008170023797</v>
          </cell>
          <cell r="D38" t="str">
            <v/>
          </cell>
          <cell r="E38" t="str">
            <v/>
          </cell>
          <cell r="F38" t="str">
            <v>626</v>
          </cell>
          <cell r="G38" t="str">
            <v>RMB</v>
          </cell>
          <cell r="H38" t="str">
            <v>1</v>
          </cell>
          <cell r="I38" t="str">
            <v>626</v>
          </cell>
        </row>
        <row r="39">
          <cell r="A39">
            <v>1632316</v>
          </cell>
          <cell r="B39" t="str">
            <v>曼德闰普拉扎酒店</v>
          </cell>
          <cell r="C39" t="str">
            <v>DHB191008165742542</v>
          </cell>
          <cell r="D39" t="str">
            <v/>
          </cell>
          <cell r="E39" t="str">
            <v/>
          </cell>
          <cell r="F39" t="str">
            <v>626</v>
          </cell>
          <cell r="G39" t="str">
            <v>RMB</v>
          </cell>
          <cell r="H39" t="str">
            <v>1</v>
          </cell>
          <cell r="I39" t="str">
            <v>626</v>
          </cell>
        </row>
        <row r="40">
          <cell r="A40">
            <v>1634806</v>
          </cell>
          <cell r="B40" t="str">
            <v>芽庄哈瓦那酒店</v>
          </cell>
          <cell r="C40" t="str">
            <v>DHB191011155504626</v>
          </cell>
          <cell r="D40" t="str">
            <v/>
          </cell>
          <cell r="E40" t="str">
            <v/>
          </cell>
          <cell r="F40" t="str">
            <v>4604</v>
          </cell>
          <cell r="G40" t="str">
            <v>RMB</v>
          </cell>
          <cell r="H40" t="str">
            <v>1</v>
          </cell>
          <cell r="I40" t="str">
            <v>4604</v>
          </cell>
        </row>
        <row r="41">
          <cell r="A41">
            <v>1636469</v>
          </cell>
          <cell r="B41" t="str">
            <v>芽庄哈瓦那酒店</v>
          </cell>
          <cell r="C41" t="str">
            <v>DHB191013170255189</v>
          </cell>
          <cell r="D41" t="str">
            <v/>
          </cell>
          <cell r="E41" t="str">
            <v/>
          </cell>
          <cell r="F41" t="str">
            <v>874</v>
          </cell>
          <cell r="G41" t="str">
            <v>RMB</v>
          </cell>
          <cell r="H41" t="str">
            <v>1</v>
          </cell>
          <cell r="I41" t="str">
            <v>874</v>
          </cell>
        </row>
        <row r="42">
          <cell r="A42">
            <v>1639610</v>
          </cell>
          <cell r="B42" t="str">
            <v>芽庄哈瓦那酒店</v>
          </cell>
          <cell r="C42" t="str">
            <v>DHB191017104553715</v>
          </cell>
          <cell r="D42" t="str">
            <v/>
          </cell>
          <cell r="E42" t="str">
            <v/>
          </cell>
          <cell r="F42" t="str">
            <v>1248</v>
          </cell>
          <cell r="G42" t="str">
            <v>RMB</v>
          </cell>
          <cell r="H42" t="str">
            <v>1</v>
          </cell>
          <cell r="I42" t="str">
            <v>1248</v>
          </cell>
        </row>
        <row r="43">
          <cell r="A43">
            <v>1640854</v>
          </cell>
          <cell r="B43" t="str">
            <v>芽庄哈瓦那酒店</v>
          </cell>
          <cell r="C43" t="str">
            <v>DHB191018170200607</v>
          </cell>
          <cell r="D43" t="str">
            <v/>
          </cell>
          <cell r="E43" t="str">
            <v/>
          </cell>
          <cell r="F43" t="str">
            <v>1248</v>
          </cell>
          <cell r="G43" t="str">
            <v>RMB</v>
          </cell>
          <cell r="H43" t="str">
            <v>1</v>
          </cell>
          <cell r="I43" t="str">
            <v>1248</v>
          </cell>
        </row>
        <row r="44">
          <cell r="A44">
            <v>1629216</v>
          </cell>
          <cell r="B44" t="str">
            <v>芽庄哈瓦那酒店</v>
          </cell>
          <cell r="C44" t="str">
            <v>DHB191003231218389</v>
          </cell>
          <cell r="D44" t="str">
            <v/>
          </cell>
          <cell r="E44" t="str">
            <v/>
          </cell>
          <cell r="F44" t="str">
            <v>902</v>
          </cell>
          <cell r="G44" t="str">
            <v>RMB</v>
          </cell>
          <cell r="H44" t="str">
            <v>1</v>
          </cell>
          <cell r="I44" t="str">
            <v>902</v>
          </cell>
        </row>
        <row r="45">
          <cell r="A45">
            <v>1621237</v>
          </cell>
          <cell r="B45" t="str">
            <v>芽庄湾珍珠水疗度假村</v>
          </cell>
          <cell r="C45" t="str">
            <v>DHB190925092800557</v>
          </cell>
          <cell r="D45" t="str">
            <v/>
          </cell>
          <cell r="E45" t="str">
            <v/>
          </cell>
          <cell r="F45" t="str">
            <v>4224</v>
          </cell>
          <cell r="G45" t="str">
            <v>RMB</v>
          </cell>
          <cell r="H45" t="str">
            <v>1</v>
          </cell>
          <cell r="I45" t="str">
            <v>4224</v>
          </cell>
        </row>
        <row r="46">
          <cell r="A46">
            <v>1635978</v>
          </cell>
          <cell r="B46" t="str">
            <v>新加坡悦乐樟宜酒店</v>
          </cell>
          <cell r="C46" t="str">
            <v>DHB191012225653428</v>
          </cell>
          <cell r="D46" t="str">
            <v>786512</v>
          </cell>
          <cell r="E46" t="str">
            <v/>
          </cell>
          <cell r="F46" t="str">
            <v>1896</v>
          </cell>
          <cell r="G46" t="str">
            <v>RMB</v>
          </cell>
          <cell r="H46" t="str">
            <v>1</v>
          </cell>
          <cell r="I46" t="str">
            <v>1896</v>
          </cell>
        </row>
        <row r="47">
          <cell r="A47">
            <v>1632062</v>
          </cell>
          <cell r="B47" t="str">
            <v>新加坡豪亚酒店</v>
          </cell>
          <cell r="C47" t="str">
            <v>DHB191008120754985</v>
          </cell>
          <cell r="D47" t="str">
            <v/>
          </cell>
          <cell r="E47" t="str">
            <v/>
          </cell>
          <cell r="F47" t="str">
            <v>7966</v>
          </cell>
          <cell r="G47" t="str">
            <v>RMB</v>
          </cell>
          <cell r="H47" t="str">
            <v>1</v>
          </cell>
          <cell r="I47" t="str">
            <v>7966</v>
          </cell>
        </row>
        <row r="48">
          <cell r="A48">
            <v>1638976</v>
          </cell>
          <cell r="B48" t="str">
            <v>哥打京那巴鲁佳蓝文莱酒店</v>
          </cell>
          <cell r="C48" t="str">
            <v>DHB191016152551787</v>
          </cell>
          <cell r="D48" t="str">
            <v>6235966</v>
          </cell>
          <cell r="E48" t="str">
            <v/>
          </cell>
          <cell r="F48" t="str">
            <v>2572</v>
          </cell>
          <cell r="G48" t="str">
            <v>RMB</v>
          </cell>
          <cell r="H48" t="str">
            <v>1</v>
          </cell>
          <cell r="I48" t="str">
            <v>2572</v>
          </cell>
        </row>
        <row r="49">
          <cell r="A49">
            <v>1641974</v>
          </cell>
          <cell r="B49" t="str">
            <v>长滩岛帕莱姆海滨度假村</v>
          </cell>
          <cell r="C49" t="str">
            <v>DHB191020091132557</v>
          </cell>
          <cell r="D49" t="str">
            <v/>
          </cell>
          <cell r="E49" t="str">
            <v/>
          </cell>
          <cell r="F49" t="str">
            <v>1233</v>
          </cell>
          <cell r="G49" t="str">
            <v>RMB</v>
          </cell>
          <cell r="H49" t="str">
            <v>1</v>
          </cell>
          <cell r="I49" t="str">
            <v>1233</v>
          </cell>
        </row>
        <row r="50">
          <cell r="A50">
            <v>1624493</v>
          </cell>
          <cell r="B50" t="str">
            <v>曼谷那莱酒店</v>
          </cell>
          <cell r="C50" t="str">
            <v>DHB191014170604102</v>
          </cell>
          <cell r="D50" t="str">
            <v/>
          </cell>
          <cell r="E50" t="str">
            <v/>
          </cell>
          <cell r="F50" t="str">
            <v>696</v>
          </cell>
          <cell r="G50" t="str">
            <v>RMB</v>
          </cell>
          <cell r="H50" t="str">
            <v>1</v>
          </cell>
          <cell r="I50" t="str">
            <v>696</v>
          </cell>
        </row>
        <row r="51">
          <cell r="A51">
            <v>1639823</v>
          </cell>
          <cell r="B51" t="str">
            <v>深圳湾科技园丽雅查尔顿酒店</v>
          </cell>
          <cell r="C51" t="str">
            <v>DHB191017145343511</v>
          </cell>
          <cell r="D51" t="str">
            <v/>
          </cell>
          <cell r="E51" t="str">
            <v/>
          </cell>
          <cell r="F51" t="str">
            <v>732</v>
          </cell>
          <cell r="G51" t="str">
            <v>RMB</v>
          </cell>
          <cell r="H51" t="str">
            <v>1</v>
          </cell>
          <cell r="I51" t="str">
            <v>732</v>
          </cell>
        </row>
        <row r="52">
          <cell r="A52">
            <v>1630240</v>
          </cell>
          <cell r="B52" t="str">
            <v>深圳四季酒店</v>
          </cell>
          <cell r="C52" t="str">
            <v>DHB191005143911510</v>
          </cell>
          <cell r="D52" t="str">
            <v>512487</v>
          </cell>
          <cell r="E52" t="str">
            <v/>
          </cell>
          <cell r="F52" t="str">
            <v>1546</v>
          </cell>
          <cell r="G52" t="str">
            <v>RMB</v>
          </cell>
          <cell r="H52" t="str">
            <v>1</v>
          </cell>
          <cell r="I52" t="str">
            <v>1546</v>
          </cell>
        </row>
        <row r="53">
          <cell r="A53">
            <v>1636995</v>
          </cell>
          <cell r="B53" t="str">
            <v>芭堤雅萨拜翼酒店</v>
          </cell>
          <cell r="C53" t="str">
            <v>DHB191014122351010</v>
          </cell>
          <cell r="D53" t="str">
            <v/>
          </cell>
          <cell r="E53" t="str">
            <v/>
          </cell>
          <cell r="F53" t="str">
            <v>2168</v>
          </cell>
          <cell r="G53" t="str">
            <v>RMB</v>
          </cell>
          <cell r="H53" t="str">
            <v>1</v>
          </cell>
          <cell r="I53" t="str">
            <v>2168</v>
          </cell>
        </row>
        <row r="54">
          <cell r="A54">
            <v>1642412</v>
          </cell>
          <cell r="B54" t="str">
            <v>巴厘岛蓝点湾景别墅水疗酒店</v>
          </cell>
          <cell r="C54" t="str">
            <v>DHB191020211927733</v>
          </cell>
          <cell r="D54" t="str">
            <v/>
          </cell>
          <cell r="E54" t="str">
            <v/>
          </cell>
          <cell r="F54" t="str">
            <v>406</v>
          </cell>
          <cell r="G54" t="str">
            <v>RMB</v>
          </cell>
          <cell r="H54" t="str">
            <v>1</v>
          </cell>
          <cell r="I54" t="str">
            <v>406</v>
          </cell>
        </row>
        <row r="55">
          <cell r="A55">
            <v>1635412</v>
          </cell>
          <cell r="B55" t="str">
            <v>塞多纳套房酒店</v>
          </cell>
          <cell r="C55" t="str">
            <v>DHB191012093219617</v>
          </cell>
          <cell r="D55" t="str">
            <v>60833SB008941</v>
          </cell>
          <cell r="E55" t="str">
            <v/>
          </cell>
          <cell r="F55" t="str">
            <v>3846</v>
          </cell>
          <cell r="G55" t="str">
            <v>RMB</v>
          </cell>
          <cell r="H55" t="str">
            <v>1</v>
          </cell>
          <cell r="I55" t="str">
            <v>3846</v>
          </cell>
        </row>
        <row r="56">
          <cell r="A56">
            <v>1638252</v>
          </cell>
          <cell r="B56" t="str">
            <v>曼谷素坤逸住宅酒店</v>
          </cell>
          <cell r="C56" t="str">
            <v>DHB191015183857690</v>
          </cell>
          <cell r="D56" t="str">
            <v/>
          </cell>
          <cell r="E56" t="str">
            <v/>
          </cell>
          <cell r="F56" t="str">
            <v>1233</v>
          </cell>
          <cell r="G56" t="str">
            <v>RMB</v>
          </cell>
          <cell r="H56" t="str">
            <v>1</v>
          </cell>
          <cell r="I56" t="str">
            <v>1233</v>
          </cell>
        </row>
        <row r="57">
          <cell r="A57">
            <v>1633822</v>
          </cell>
          <cell r="B57" t="str">
            <v>新加坡乌节路新概念酒店</v>
          </cell>
          <cell r="C57" t="str">
            <v>DHB191010142637070</v>
          </cell>
          <cell r="D57" t="str">
            <v/>
          </cell>
          <cell r="E57" t="str">
            <v/>
          </cell>
          <cell r="F57" t="str">
            <v>2676</v>
          </cell>
          <cell r="G57" t="str">
            <v>RMB</v>
          </cell>
          <cell r="H57" t="str">
            <v>1</v>
          </cell>
          <cell r="I57" t="str">
            <v>2676</v>
          </cell>
        </row>
        <row r="58">
          <cell r="A58">
            <v>1635634</v>
          </cell>
          <cell r="B58" t="str">
            <v>伦敦希思罗机场T1T2和T3诺富特酒店</v>
          </cell>
          <cell r="C58" t="str">
            <v>DHB191012150733796</v>
          </cell>
          <cell r="D58" t="str">
            <v>164-4399556</v>
          </cell>
          <cell r="E58" t="str">
            <v/>
          </cell>
          <cell r="F58" t="str">
            <v>490</v>
          </cell>
          <cell r="G58" t="str">
            <v>RMB</v>
          </cell>
          <cell r="H58" t="str">
            <v>1</v>
          </cell>
          <cell r="I58" t="str">
            <v>490</v>
          </cell>
        </row>
        <row r="59">
          <cell r="A59">
            <v>1628687</v>
          </cell>
          <cell r="B59" t="str">
            <v>清迈M1精品宾馆</v>
          </cell>
          <cell r="C59" t="str">
            <v>DHB191003121341858</v>
          </cell>
          <cell r="D59" t="str">
            <v>1628687</v>
          </cell>
          <cell r="E59" t="str">
            <v/>
          </cell>
          <cell r="F59" t="str">
            <v>227</v>
          </cell>
          <cell r="G59" t="str">
            <v>RMB</v>
          </cell>
          <cell r="H59" t="str">
            <v>1</v>
          </cell>
          <cell r="I59" t="str">
            <v>227</v>
          </cell>
        </row>
        <row r="60">
          <cell r="A60">
            <v>1632031</v>
          </cell>
          <cell r="B60" t="str">
            <v>深圳观澜湖硬石酒店</v>
          </cell>
          <cell r="C60" t="str">
            <v>DHB191008112847937</v>
          </cell>
          <cell r="D60" t="str">
            <v>18925400</v>
          </cell>
          <cell r="E60" t="str">
            <v/>
          </cell>
          <cell r="F60" t="str">
            <v>595</v>
          </cell>
          <cell r="G60" t="str">
            <v>RMB</v>
          </cell>
          <cell r="H60" t="str">
            <v>1</v>
          </cell>
          <cell r="I60" t="str">
            <v>595</v>
          </cell>
        </row>
        <row r="61">
          <cell r="A61">
            <v>1638634</v>
          </cell>
          <cell r="B61" t="str">
            <v>明洞秀旅馆</v>
          </cell>
          <cell r="C61" t="str">
            <v>DHB191016081240710</v>
          </cell>
          <cell r="D61" t="str">
            <v>253336667</v>
          </cell>
          <cell r="E61" t="str">
            <v/>
          </cell>
          <cell r="F61" t="str">
            <v>396</v>
          </cell>
          <cell r="G61" t="str">
            <v>RMB</v>
          </cell>
          <cell r="H61" t="str">
            <v>1</v>
          </cell>
          <cell r="I61" t="str">
            <v>396</v>
          </cell>
        </row>
        <row r="62">
          <cell r="A62">
            <v>1631721</v>
          </cell>
          <cell r="B62" t="str">
            <v>丽贝岛塞伦迪皮蒂度假酒店</v>
          </cell>
          <cell r="C62" t="str">
            <v>DHB191008084258973</v>
          </cell>
          <cell r="D62" t="str">
            <v/>
          </cell>
          <cell r="E62" t="str">
            <v/>
          </cell>
          <cell r="F62" t="str">
            <v>2161</v>
          </cell>
          <cell r="G62" t="str">
            <v>RMB</v>
          </cell>
          <cell r="H62" t="str">
            <v>1</v>
          </cell>
          <cell r="I62" t="str">
            <v>2161</v>
          </cell>
        </row>
        <row r="63">
          <cell r="A63">
            <v>1631725</v>
          </cell>
          <cell r="B63" t="str">
            <v>丽贝岛塞伦迪皮蒂度假酒店</v>
          </cell>
          <cell r="C63" t="str">
            <v>DHB191008084646197</v>
          </cell>
          <cell r="D63" t="str">
            <v/>
          </cell>
          <cell r="E63" t="str">
            <v/>
          </cell>
          <cell r="F63" t="str">
            <v>1566</v>
          </cell>
          <cell r="G63" t="str">
            <v>RMB</v>
          </cell>
          <cell r="H63" t="str">
            <v>1</v>
          </cell>
          <cell r="I63" t="str">
            <v>1566</v>
          </cell>
        </row>
        <row r="64">
          <cell r="A64">
            <v>1636466</v>
          </cell>
          <cell r="B64" t="str">
            <v>北京东直门亚朵S酒店</v>
          </cell>
          <cell r="C64" t="str">
            <v>DHB191013171618623</v>
          </cell>
          <cell r="D64" t="str">
            <v>110013_108199</v>
          </cell>
          <cell r="E64" t="str">
            <v/>
          </cell>
          <cell r="F64" t="str">
            <v>824</v>
          </cell>
          <cell r="G64" t="str">
            <v>RMB</v>
          </cell>
          <cell r="H64" t="str">
            <v>1</v>
          </cell>
          <cell r="I64" t="str">
            <v>824</v>
          </cell>
        </row>
        <row r="65">
          <cell r="A65">
            <v>1632298</v>
          </cell>
          <cell r="B65" t="str">
            <v>素万那普9号公园酒店</v>
          </cell>
          <cell r="C65" t="str">
            <v>DHB191008163611825</v>
          </cell>
          <cell r="D65" t="str">
            <v/>
          </cell>
          <cell r="E65" t="str">
            <v/>
          </cell>
          <cell r="F65" t="str">
            <v>2064</v>
          </cell>
          <cell r="G65" t="str">
            <v>RMB</v>
          </cell>
          <cell r="H65" t="str">
            <v>1</v>
          </cell>
          <cell r="I65" t="str">
            <v>2064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W41">
  <autoFilter ref="A1:W41"/>
  <tableColumns count="23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 dataDxfId="28"/>
    <tableColumn id="21" name="列2" dataDxfId="29"/>
    <tableColumn id="22" name="列3" dataDxfId="30"/>
    <tableColumn id="23" name="列4" dataDxfId="3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G27" sqref="G27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0"/>
  <sheetViews>
    <sheetView tabSelected="1" topLeftCell="A25" workbookViewId="0">
      <selection activeCell="J50" sqref="J50"/>
    </sheetView>
  </sheetViews>
  <sheetFormatPr defaultColWidth="9" defaultRowHeight="15"/>
  <cols>
    <col min="10" max="10" width="9.57142857142857"/>
    <col min="14" max="14" width="11.1428571428571" customWidth="1"/>
    <col min="15" max="15" width="8.57142857142857" customWidth="1"/>
    <col min="16" max="16" width="53.8571428571429" customWidth="1"/>
    <col min="20" max="20" width="16.5714285714286" customWidth="1"/>
  </cols>
  <sheetData>
    <row r="1" ht="15.75" spans="1:23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</row>
    <row r="2" ht="19" customHeight="1" spans="1:22">
      <c r="A2" t="s">
        <v>39</v>
      </c>
      <c r="B2" t="s">
        <v>40</v>
      </c>
      <c r="C2" t="s">
        <v>10</v>
      </c>
      <c r="D2" t="s">
        <v>9</v>
      </c>
      <c r="E2" t="s">
        <v>41</v>
      </c>
      <c r="F2" t="s">
        <v>42</v>
      </c>
      <c r="G2" t="s">
        <v>43</v>
      </c>
      <c r="H2" t="s">
        <v>44</v>
      </c>
      <c r="I2" t="s">
        <v>12</v>
      </c>
      <c r="J2">
        <v>-1481.12</v>
      </c>
      <c r="K2" t="s">
        <v>45</v>
      </c>
      <c r="L2" t="s">
        <v>46</v>
      </c>
      <c r="M2" t="s">
        <v>47</v>
      </c>
      <c r="N2" t="s">
        <v>48</v>
      </c>
      <c r="O2" t="s">
        <v>49</v>
      </c>
      <c r="P2">
        <v>1492607</v>
      </c>
      <c r="Q2" t="s">
        <v>50</v>
      </c>
      <c r="T2" t="e">
        <f>VLOOKUP(P2,[1]应付款管理!$A$1:$I$65,9,0)</f>
        <v>#N/A</v>
      </c>
      <c r="U2" t="e">
        <f>T2-J2</f>
        <v>#N/A</v>
      </c>
      <c r="V2" s="8" t="s">
        <v>51</v>
      </c>
    </row>
    <row r="3" spans="1:24">
      <c r="A3" t="s">
        <v>52</v>
      </c>
      <c r="B3" t="s">
        <v>53</v>
      </c>
      <c r="C3" t="s">
        <v>10</v>
      </c>
      <c r="D3" t="s">
        <v>9</v>
      </c>
      <c r="E3" t="s">
        <v>54</v>
      </c>
      <c r="F3" t="s">
        <v>55</v>
      </c>
      <c r="G3" t="s">
        <v>56</v>
      </c>
      <c r="H3" t="s">
        <v>57</v>
      </c>
      <c r="I3" t="s">
        <v>12</v>
      </c>
      <c r="J3">
        <v>-4616</v>
      </c>
      <c r="K3" t="s">
        <v>45</v>
      </c>
      <c r="L3" t="s">
        <v>58</v>
      </c>
      <c r="M3" t="s">
        <v>48</v>
      </c>
      <c r="N3" t="s">
        <v>48</v>
      </c>
      <c r="O3" t="s">
        <v>59</v>
      </c>
      <c r="Q3" t="s">
        <v>60</v>
      </c>
      <c r="R3" t="s">
        <v>60</v>
      </c>
      <c r="S3" t="s">
        <v>10</v>
      </c>
      <c r="T3" t="e">
        <f>VLOOKUP(P3,[1]应付款管理!$A$1:$I$65,9,0)</f>
        <v>#N/A</v>
      </c>
      <c r="U3" t="e">
        <f t="shared" ref="U3:U41" si="0">T3-J3</f>
        <v>#N/A</v>
      </c>
      <c r="V3" s="1" t="s">
        <v>61</v>
      </c>
      <c r="X3" s="3" t="s">
        <v>62</v>
      </c>
    </row>
    <row r="4" spans="1:23">
      <c r="A4" t="s">
        <v>63</v>
      </c>
      <c r="B4" t="s">
        <v>64</v>
      </c>
      <c r="C4" t="s">
        <v>10</v>
      </c>
      <c r="D4" t="s">
        <v>9</v>
      </c>
      <c r="E4" t="s">
        <v>65</v>
      </c>
      <c r="F4" t="s">
        <v>66</v>
      </c>
      <c r="G4" t="s">
        <v>67</v>
      </c>
      <c r="H4" t="s">
        <v>44</v>
      </c>
      <c r="I4" t="s">
        <v>12</v>
      </c>
      <c r="J4">
        <v>1024</v>
      </c>
      <c r="K4" t="s">
        <v>45</v>
      </c>
      <c r="L4" t="s">
        <v>68</v>
      </c>
      <c r="M4" t="s">
        <v>47</v>
      </c>
      <c r="N4" t="s">
        <v>48</v>
      </c>
      <c r="O4" t="s">
        <v>69</v>
      </c>
      <c r="P4">
        <v>1628308</v>
      </c>
      <c r="Q4" t="s">
        <v>60</v>
      </c>
      <c r="R4" t="s">
        <v>60</v>
      </c>
      <c r="S4" t="s">
        <v>10</v>
      </c>
      <c r="T4" t="str">
        <f>VLOOKUP(P4,[1]应付款管理!$A$1:$I$65,9,0)</f>
        <v>1024</v>
      </c>
      <c r="U4">
        <f t="shared" si="0"/>
        <v>0</v>
      </c>
      <c r="W4" t="str">
        <f>$X$3&amp;P4</f>
        <v>，1628308</v>
      </c>
    </row>
    <row r="5" spans="1:23">
      <c r="A5" t="s">
        <v>70</v>
      </c>
      <c r="B5" t="s">
        <v>71</v>
      </c>
      <c r="C5" t="s">
        <v>10</v>
      </c>
      <c r="D5" t="s">
        <v>9</v>
      </c>
      <c r="E5" t="s">
        <v>72</v>
      </c>
      <c r="F5" t="s">
        <v>73</v>
      </c>
      <c r="G5" t="s">
        <v>67</v>
      </c>
      <c r="H5" t="s">
        <v>44</v>
      </c>
      <c r="I5" t="s">
        <v>12</v>
      </c>
      <c r="J5">
        <v>657</v>
      </c>
      <c r="K5" t="s">
        <v>45</v>
      </c>
      <c r="L5" t="s">
        <v>74</v>
      </c>
      <c r="M5" t="s">
        <v>47</v>
      </c>
      <c r="N5" t="s">
        <v>47</v>
      </c>
      <c r="O5" t="s">
        <v>75</v>
      </c>
      <c r="P5">
        <v>1628360</v>
      </c>
      <c r="Q5" t="s">
        <v>60</v>
      </c>
      <c r="R5" t="s">
        <v>60</v>
      </c>
      <c r="S5" t="s">
        <v>10</v>
      </c>
      <c r="T5" t="str">
        <f>VLOOKUP(P5,[1]应付款管理!$A$1:$I$65,9,0)</f>
        <v>657</v>
      </c>
      <c r="U5">
        <f t="shared" si="0"/>
        <v>0</v>
      </c>
      <c r="W5" t="str">
        <f t="shared" ref="W5:W41" si="1">$X$3&amp;P5</f>
        <v>，1628360</v>
      </c>
    </row>
    <row r="6" spans="1:23">
      <c r="A6" t="s">
        <v>76</v>
      </c>
      <c r="B6" t="s">
        <v>77</v>
      </c>
      <c r="C6" t="s">
        <v>10</v>
      </c>
      <c r="D6" t="s">
        <v>9</v>
      </c>
      <c r="E6" t="s">
        <v>78</v>
      </c>
      <c r="F6" t="s">
        <v>79</v>
      </c>
      <c r="G6" t="s">
        <v>80</v>
      </c>
      <c r="H6" t="s">
        <v>44</v>
      </c>
      <c r="I6" t="s">
        <v>12</v>
      </c>
      <c r="J6">
        <v>227</v>
      </c>
      <c r="K6" t="s">
        <v>45</v>
      </c>
      <c r="L6" t="s">
        <v>81</v>
      </c>
      <c r="M6" t="s">
        <v>47</v>
      </c>
      <c r="N6" t="s">
        <v>47</v>
      </c>
      <c r="O6" t="s">
        <v>82</v>
      </c>
      <c r="P6" s="1">
        <v>1628687</v>
      </c>
      <c r="Q6" t="s">
        <v>83</v>
      </c>
      <c r="R6" t="s">
        <v>83</v>
      </c>
      <c r="S6" t="s">
        <v>84</v>
      </c>
      <c r="T6" t="str">
        <f>VLOOKUP(P6,[1]应付款管理!$A$1:$I$65,9,0)</f>
        <v>227</v>
      </c>
      <c r="U6">
        <f t="shared" si="0"/>
        <v>0</v>
      </c>
      <c r="W6" t="str">
        <f t="shared" si="1"/>
        <v>，1628687</v>
      </c>
    </row>
    <row r="7" spans="1:23">
      <c r="A7" t="s">
        <v>85</v>
      </c>
      <c r="B7" t="s">
        <v>86</v>
      </c>
      <c r="C7" t="s">
        <v>10</v>
      </c>
      <c r="D7" t="s">
        <v>9</v>
      </c>
      <c r="E7" t="s">
        <v>87</v>
      </c>
      <c r="F7" t="s">
        <v>88</v>
      </c>
      <c r="G7" t="s">
        <v>89</v>
      </c>
      <c r="H7" t="s">
        <v>44</v>
      </c>
      <c r="I7" t="s">
        <v>12</v>
      </c>
      <c r="J7">
        <v>902</v>
      </c>
      <c r="K7" t="s">
        <v>45</v>
      </c>
      <c r="L7" t="s">
        <v>90</v>
      </c>
      <c r="M7" t="s">
        <v>47</v>
      </c>
      <c r="N7" t="s">
        <v>48</v>
      </c>
      <c r="O7" t="s">
        <v>91</v>
      </c>
      <c r="P7">
        <v>1629216</v>
      </c>
      <c r="Q7" t="s">
        <v>92</v>
      </c>
      <c r="T7" t="str">
        <f>VLOOKUP(P7,[1]应付款管理!$A$1:$I$65,9,0)</f>
        <v>902</v>
      </c>
      <c r="U7">
        <f t="shared" si="0"/>
        <v>0</v>
      </c>
      <c r="W7" t="str">
        <f t="shared" si="1"/>
        <v>，1629216</v>
      </c>
    </row>
    <row r="8" spans="1:23">
      <c r="A8" t="s">
        <v>93</v>
      </c>
      <c r="B8" t="s">
        <v>94</v>
      </c>
      <c r="C8" t="s">
        <v>10</v>
      </c>
      <c r="D8" t="s">
        <v>9</v>
      </c>
      <c r="E8" t="s">
        <v>95</v>
      </c>
      <c r="F8" t="s">
        <v>96</v>
      </c>
      <c r="G8" t="s">
        <v>97</v>
      </c>
      <c r="H8" t="s">
        <v>44</v>
      </c>
      <c r="I8" t="s">
        <v>12</v>
      </c>
      <c r="J8">
        <v>1546</v>
      </c>
      <c r="K8" t="s">
        <v>45</v>
      </c>
      <c r="L8" t="s">
        <v>98</v>
      </c>
      <c r="M8" t="s">
        <v>47</v>
      </c>
      <c r="N8" t="s">
        <v>47</v>
      </c>
      <c r="O8" t="s">
        <v>99</v>
      </c>
      <c r="P8">
        <v>1630240</v>
      </c>
      <c r="Q8" t="s">
        <v>92</v>
      </c>
      <c r="T8" t="str">
        <f>VLOOKUP(P8,[1]应付款管理!$A$1:$I$65,9,0)</f>
        <v>1546</v>
      </c>
      <c r="U8">
        <f t="shared" si="0"/>
        <v>0</v>
      </c>
      <c r="W8" t="str">
        <f t="shared" si="1"/>
        <v>，1630240</v>
      </c>
    </row>
    <row r="9" spans="1:23">
      <c r="A9" t="s">
        <v>100</v>
      </c>
      <c r="B9" t="s">
        <v>101</v>
      </c>
      <c r="C9" t="s">
        <v>10</v>
      </c>
      <c r="D9" t="s">
        <v>9</v>
      </c>
      <c r="E9" t="s">
        <v>102</v>
      </c>
      <c r="F9" t="s">
        <v>103</v>
      </c>
      <c r="G9" t="s">
        <v>104</v>
      </c>
      <c r="H9" t="s">
        <v>44</v>
      </c>
      <c r="I9" t="s">
        <v>12</v>
      </c>
      <c r="J9">
        <v>2161</v>
      </c>
      <c r="K9" t="s">
        <v>45</v>
      </c>
      <c r="L9" t="s">
        <v>105</v>
      </c>
      <c r="M9" t="s">
        <v>47</v>
      </c>
      <c r="N9" t="s">
        <v>47</v>
      </c>
      <c r="O9" t="s">
        <v>106</v>
      </c>
      <c r="P9">
        <v>1631721</v>
      </c>
      <c r="Q9" t="s">
        <v>60</v>
      </c>
      <c r="R9" t="s">
        <v>60</v>
      </c>
      <c r="S9" t="s">
        <v>10</v>
      </c>
      <c r="T9" t="str">
        <f>VLOOKUP(P9,[1]应付款管理!$A$1:$I$65,9,0)</f>
        <v>2161</v>
      </c>
      <c r="U9">
        <f t="shared" si="0"/>
        <v>0</v>
      </c>
      <c r="W9" t="str">
        <f t="shared" si="1"/>
        <v>，1631721</v>
      </c>
    </row>
    <row r="10" spans="1:23">
      <c r="A10" t="s">
        <v>100</v>
      </c>
      <c r="B10" t="s">
        <v>107</v>
      </c>
      <c r="C10" t="s">
        <v>10</v>
      </c>
      <c r="D10" t="s">
        <v>9</v>
      </c>
      <c r="E10" t="s">
        <v>102</v>
      </c>
      <c r="F10" t="s">
        <v>104</v>
      </c>
      <c r="G10" t="s">
        <v>108</v>
      </c>
      <c r="H10" t="s">
        <v>44</v>
      </c>
      <c r="I10" t="s">
        <v>12</v>
      </c>
      <c r="J10">
        <v>1566</v>
      </c>
      <c r="K10" t="s">
        <v>45</v>
      </c>
      <c r="L10" t="s">
        <v>109</v>
      </c>
      <c r="M10" t="s">
        <v>47</v>
      </c>
      <c r="N10" t="s">
        <v>47</v>
      </c>
      <c r="O10" t="s">
        <v>106</v>
      </c>
      <c r="P10">
        <v>1631725</v>
      </c>
      <c r="Q10" t="s">
        <v>60</v>
      </c>
      <c r="R10" t="s">
        <v>60</v>
      </c>
      <c r="S10" t="s">
        <v>10</v>
      </c>
      <c r="T10" t="str">
        <f>VLOOKUP(P10,[1]应付款管理!$A$1:$I$65,9,0)</f>
        <v>1566</v>
      </c>
      <c r="U10">
        <f t="shared" si="0"/>
        <v>0</v>
      </c>
      <c r="W10" t="str">
        <f t="shared" si="1"/>
        <v>，1631725</v>
      </c>
    </row>
    <row r="11" spans="1:23">
      <c r="A11" t="s">
        <v>93</v>
      </c>
      <c r="B11" t="s">
        <v>110</v>
      </c>
      <c r="C11" t="s">
        <v>10</v>
      </c>
      <c r="D11" t="s">
        <v>9</v>
      </c>
      <c r="E11" t="s">
        <v>111</v>
      </c>
      <c r="F11" t="s">
        <v>112</v>
      </c>
      <c r="G11" t="s">
        <v>66</v>
      </c>
      <c r="H11" t="s">
        <v>44</v>
      </c>
      <c r="I11" t="s">
        <v>12</v>
      </c>
      <c r="J11">
        <v>595</v>
      </c>
      <c r="K11" t="s">
        <v>45</v>
      </c>
      <c r="L11" t="s">
        <v>113</v>
      </c>
      <c r="M11" t="s">
        <v>47</v>
      </c>
      <c r="N11" t="s">
        <v>47</v>
      </c>
      <c r="O11" t="s">
        <v>114</v>
      </c>
      <c r="P11">
        <v>1632031</v>
      </c>
      <c r="Q11" t="s">
        <v>92</v>
      </c>
      <c r="T11" t="str">
        <f>VLOOKUP(P11,[1]应付款管理!$A$1:$I$65,9,0)</f>
        <v>595</v>
      </c>
      <c r="U11">
        <f t="shared" si="0"/>
        <v>0</v>
      </c>
      <c r="W11" t="str">
        <f t="shared" si="1"/>
        <v>，1632031</v>
      </c>
    </row>
    <row r="12" spans="1:23">
      <c r="A12" t="s">
        <v>115</v>
      </c>
      <c r="B12" t="s">
        <v>116</v>
      </c>
      <c r="C12" t="s">
        <v>10</v>
      </c>
      <c r="D12" t="s">
        <v>9</v>
      </c>
      <c r="E12" t="s">
        <v>117</v>
      </c>
      <c r="F12" t="s">
        <v>118</v>
      </c>
      <c r="G12" t="s">
        <v>119</v>
      </c>
      <c r="H12" t="s">
        <v>44</v>
      </c>
      <c r="I12" t="s">
        <v>12</v>
      </c>
      <c r="J12">
        <v>7966</v>
      </c>
      <c r="K12" t="s">
        <v>45</v>
      </c>
      <c r="L12" t="s">
        <v>120</v>
      </c>
      <c r="M12" t="s">
        <v>48</v>
      </c>
      <c r="N12" t="s">
        <v>121</v>
      </c>
      <c r="O12" t="s">
        <v>122</v>
      </c>
      <c r="P12">
        <v>1632062</v>
      </c>
      <c r="Q12" t="s">
        <v>92</v>
      </c>
      <c r="T12" t="str">
        <f>VLOOKUP(P12,[1]应付款管理!$A$1:$I$65,9,0)</f>
        <v>7966</v>
      </c>
      <c r="U12">
        <f t="shared" si="0"/>
        <v>0</v>
      </c>
      <c r="W12" t="str">
        <f t="shared" si="1"/>
        <v>，1632062</v>
      </c>
    </row>
    <row r="13" spans="1:23">
      <c r="A13" t="s">
        <v>123</v>
      </c>
      <c r="B13" t="s">
        <v>124</v>
      </c>
      <c r="C13" t="s">
        <v>10</v>
      </c>
      <c r="D13" t="s">
        <v>9</v>
      </c>
      <c r="E13" t="s">
        <v>125</v>
      </c>
      <c r="F13" t="s">
        <v>126</v>
      </c>
      <c r="G13" t="s">
        <v>127</v>
      </c>
      <c r="H13" t="s">
        <v>44</v>
      </c>
      <c r="I13" t="s">
        <v>12</v>
      </c>
      <c r="J13">
        <v>2064</v>
      </c>
      <c r="K13" t="s">
        <v>45</v>
      </c>
      <c r="L13" t="s">
        <v>128</v>
      </c>
      <c r="M13" t="s">
        <v>129</v>
      </c>
      <c r="N13" t="s">
        <v>129</v>
      </c>
      <c r="O13" t="s">
        <v>130</v>
      </c>
      <c r="P13">
        <v>1632298</v>
      </c>
      <c r="Q13" t="s">
        <v>131</v>
      </c>
      <c r="R13" t="s">
        <v>131</v>
      </c>
      <c r="S13" t="s">
        <v>132</v>
      </c>
      <c r="T13" t="str">
        <f>VLOOKUP(P13,[1]应付款管理!$A$1:$I$65,9,0)</f>
        <v>2064</v>
      </c>
      <c r="U13">
        <f t="shared" si="0"/>
        <v>0</v>
      </c>
      <c r="W13" t="str">
        <f t="shared" si="1"/>
        <v>，1632298</v>
      </c>
    </row>
    <row r="14" spans="1:23">
      <c r="A14" t="s">
        <v>133</v>
      </c>
      <c r="B14" t="s">
        <v>134</v>
      </c>
      <c r="C14" t="s">
        <v>10</v>
      </c>
      <c r="D14" t="s">
        <v>9</v>
      </c>
      <c r="E14" t="s">
        <v>135</v>
      </c>
      <c r="F14" t="s">
        <v>136</v>
      </c>
      <c r="G14" t="s">
        <v>137</v>
      </c>
      <c r="H14" t="s">
        <v>44</v>
      </c>
      <c r="I14" t="s">
        <v>12</v>
      </c>
      <c r="J14">
        <v>626</v>
      </c>
      <c r="K14" t="s">
        <v>45</v>
      </c>
      <c r="L14" t="s">
        <v>138</v>
      </c>
      <c r="M14" t="s">
        <v>48</v>
      </c>
      <c r="N14" t="s">
        <v>48</v>
      </c>
      <c r="O14" t="s">
        <v>139</v>
      </c>
      <c r="P14">
        <v>1632316</v>
      </c>
      <c r="Q14" t="s">
        <v>92</v>
      </c>
      <c r="T14" t="str">
        <f>VLOOKUP(P14,[1]应付款管理!$A$1:$I$65,9,0)</f>
        <v>626</v>
      </c>
      <c r="U14">
        <f t="shared" si="0"/>
        <v>0</v>
      </c>
      <c r="W14" t="str">
        <f t="shared" si="1"/>
        <v>，1632316</v>
      </c>
    </row>
    <row r="15" spans="1:23">
      <c r="A15" t="s">
        <v>133</v>
      </c>
      <c r="B15" t="s">
        <v>140</v>
      </c>
      <c r="C15" t="s">
        <v>10</v>
      </c>
      <c r="D15" t="s">
        <v>9</v>
      </c>
      <c r="E15" t="s">
        <v>135</v>
      </c>
      <c r="F15" t="s">
        <v>141</v>
      </c>
      <c r="G15" t="s">
        <v>142</v>
      </c>
      <c r="H15" t="s">
        <v>44</v>
      </c>
      <c r="I15" t="s">
        <v>12</v>
      </c>
      <c r="J15">
        <v>626</v>
      </c>
      <c r="K15" t="s">
        <v>45</v>
      </c>
      <c r="L15" t="s">
        <v>143</v>
      </c>
      <c r="M15" t="s">
        <v>48</v>
      </c>
      <c r="N15" t="s">
        <v>48</v>
      </c>
      <c r="O15" t="s">
        <v>139</v>
      </c>
      <c r="P15">
        <v>1632317</v>
      </c>
      <c r="Q15" t="s">
        <v>92</v>
      </c>
      <c r="T15" t="str">
        <f>VLOOKUP(P15,[1]应付款管理!$A$1:$I$65,9,0)</f>
        <v>626</v>
      </c>
      <c r="U15">
        <f t="shared" si="0"/>
        <v>0</v>
      </c>
      <c r="W15" t="str">
        <f t="shared" si="1"/>
        <v>，1632317</v>
      </c>
    </row>
    <row r="16" spans="1:23">
      <c r="A16" t="s">
        <v>144</v>
      </c>
      <c r="B16" t="s">
        <v>145</v>
      </c>
      <c r="C16" t="s">
        <v>10</v>
      </c>
      <c r="D16" t="s">
        <v>9</v>
      </c>
      <c r="E16" t="s">
        <v>146</v>
      </c>
      <c r="F16" t="s">
        <v>147</v>
      </c>
      <c r="G16" t="s">
        <v>148</v>
      </c>
      <c r="H16" t="s">
        <v>44</v>
      </c>
      <c r="I16" t="s">
        <v>12</v>
      </c>
      <c r="J16">
        <v>2520</v>
      </c>
      <c r="K16" t="s">
        <v>45</v>
      </c>
      <c r="L16" t="s">
        <v>149</v>
      </c>
      <c r="M16" t="s">
        <v>47</v>
      </c>
      <c r="N16" t="s">
        <v>150</v>
      </c>
      <c r="O16" t="s">
        <v>151</v>
      </c>
      <c r="P16">
        <v>1632522</v>
      </c>
      <c r="Q16" t="s">
        <v>92</v>
      </c>
      <c r="T16" t="str">
        <f>VLOOKUP(P16,[1]应付款管理!$A$1:$I$65,9,0)</f>
        <v>2520</v>
      </c>
      <c r="U16">
        <f t="shared" si="0"/>
        <v>0</v>
      </c>
      <c r="W16" t="str">
        <f t="shared" si="1"/>
        <v>，1632522</v>
      </c>
    </row>
    <row r="17" spans="1:23">
      <c r="A17" t="s">
        <v>152</v>
      </c>
      <c r="B17" t="s">
        <v>153</v>
      </c>
      <c r="C17" t="s">
        <v>10</v>
      </c>
      <c r="D17" t="s">
        <v>9</v>
      </c>
      <c r="E17" t="s">
        <v>154</v>
      </c>
      <c r="F17" t="s">
        <v>155</v>
      </c>
      <c r="G17" t="s">
        <v>156</v>
      </c>
      <c r="H17" t="s">
        <v>44</v>
      </c>
      <c r="I17" t="s">
        <v>12</v>
      </c>
      <c r="J17">
        <v>951</v>
      </c>
      <c r="K17" t="s">
        <v>45</v>
      </c>
      <c r="L17" t="s">
        <v>157</v>
      </c>
      <c r="M17" t="s">
        <v>47</v>
      </c>
      <c r="N17" t="s">
        <v>47</v>
      </c>
      <c r="O17" t="s">
        <v>158</v>
      </c>
      <c r="P17">
        <v>1633218</v>
      </c>
      <c r="Q17" t="s">
        <v>159</v>
      </c>
      <c r="R17" t="s">
        <v>159</v>
      </c>
      <c r="S17" t="s">
        <v>160</v>
      </c>
      <c r="T17" t="str">
        <f>VLOOKUP(P17,[1]应付款管理!$A$1:$I$65,9,0)</f>
        <v>951</v>
      </c>
      <c r="U17">
        <f t="shared" si="0"/>
        <v>0</v>
      </c>
      <c r="W17" t="str">
        <f t="shared" si="1"/>
        <v>，1633218</v>
      </c>
    </row>
    <row r="18" spans="1:23">
      <c r="A18" t="s">
        <v>115</v>
      </c>
      <c r="B18" t="s">
        <v>161</v>
      </c>
      <c r="C18" t="s">
        <v>10</v>
      </c>
      <c r="D18" t="s">
        <v>9</v>
      </c>
      <c r="E18" t="s">
        <v>162</v>
      </c>
      <c r="F18" t="s">
        <v>163</v>
      </c>
      <c r="G18" t="s">
        <v>89</v>
      </c>
      <c r="H18" t="s">
        <v>44</v>
      </c>
      <c r="I18" t="s">
        <v>12</v>
      </c>
      <c r="J18">
        <v>2676</v>
      </c>
      <c r="K18" t="s">
        <v>45</v>
      </c>
      <c r="L18" t="s">
        <v>164</v>
      </c>
      <c r="M18" t="s">
        <v>47</v>
      </c>
      <c r="N18" t="s">
        <v>150</v>
      </c>
      <c r="O18" t="s">
        <v>165</v>
      </c>
      <c r="P18">
        <v>1633822</v>
      </c>
      <c r="Q18" t="s">
        <v>92</v>
      </c>
      <c r="T18" t="str">
        <f>VLOOKUP(P18,[1]应付款管理!$A$1:$I$65,9,0)</f>
        <v>2676</v>
      </c>
      <c r="U18">
        <f t="shared" si="0"/>
        <v>0</v>
      </c>
      <c r="W18" t="str">
        <f t="shared" si="1"/>
        <v>，1633822</v>
      </c>
    </row>
    <row r="19" spans="1:23">
      <c r="A19" t="s">
        <v>166</v>
      </c>
      <c r="B19" t="s">
        <v>167</v>
      </c>
      <c r="C19" t="s">
        <v>10</v>
      </c>
      <c r="D19" t="s">
        <v>9</v>
      </c>
      <c r="E19" t="s">
        <v>168</v>
      </c>
      <c r="F19" t="s">
        <v>169</v>
      </c>
      <c r="G19" t="s">
        <v>170</v>
      </c>
      <c r="H19" t="s">
        <v>44</v>
      </c>
      <c r="I19" t="s">
        <v>12</v>
      </c>
      <c r="J19">
        <v>10290</v>
      </c>
      <c r="K19" t="s">
        <v>45</v>
      </c>
      <c r="L19" t="s">
        <v>171</v>
      </c>
      <c r="M19" t="s">
        <v>47</v>
      </c>
      <c r="N19" t="s">
        <v>172</v>
      </c>
      <c r="O19" t="s">
        <v>173</v>
      </c>
      <c r="P19">
        <v>1633791</v>
      </c>
      <c r="Q19" t="s">
        <v>60</v>
      </c>
      <c r="R19" t="s">
        <v>60</v>
      </c>
      <c r="S19" t="s">
        <v>10</v>
      </c>
      <c r="T19" t="str">
        <f>VLOOKUP(P19,[1]应付款管理!$A$1:$I$65,9,0)</f>
        <v>10290</v>
      </c>
      <c r="U19">
        <f t="shared" si="0"/>
        <v>0</v>
      </c>
      <c r="W19" t="str">
        <f t="shared" si="1"/>
        <v>，1633791</v>
      </c>
    </row>
    <row r="20" spans="1:23">
      <c r="A20" t="s">
        <v>174</v>
      </c>
      <c r="B20" t="s">
        <v>175</v>
      </c>
      <c r="C20" t="s">
        <v>10</v>
      </c>
      <c r="D20" t="s">
        <v>9</v>
      </c>
      <c r="E20" t="s">
        <v>176</v>
      </c>
      <c r="F20" t="s">
        <v>104</v>
      </c>
      <c r="G20" t="s">
        <v>177</v>
      </c>
      <c r="H20" t="s">
        <v>44</v>
      </c>
      <c r="I20" t="s">
        <v>12</v>
      </c>
      <c r="J20">
        <v>2196</v>
      </c>
      <c r="K20" t="s">
        <v>45</v>
      </c>
      <c r="L20" t="s">
        <v>178</v>
      </c>
      <c r="M20" t="s">
        <v>47</v>
      </c>
      <c r="N20" t="s">
        <v>129</v>
      </c>
      <c r="O20" t="s">
        <v>179</v>
      </c>
      <c r="P20">
        <v>1634292</v>
      </c>
      <c r="Q20" t="s">
        <v>131</v>
      </c>
      <c r="R20" t="s">
        <v>131</v>
      </c>
      <c r="S20" t="s">
        <v>132</v>
      </c>
      <c r="T20" t="str">
        <f>VLOOKUP(P20,[1]应付款管理!$A$1:$I$65,9,0)</f>
        <v>2196</v>
      </c>
      <c r="U20">
        <f t="shared" si="0"/>
        <v>0</v>
      </c>
      <c r="W20" t="str">
        <f t="shared" si="1"/>
        <v>，1634292</v>
      </c>
    </row>
    <row r="21" spans="1:23">
      <c r="A21" t="s">
        <v>85</v>
      </c>
      <c r="B21" t="s">
        <v>180</v>
      </c>
      <c r="C21" t="s">
        <v>10</v>
      </c>
      <c r="D21" t="s">
        <v>9</v>
      </c>
      <c r="E21" t="s">
        <v>87</v>
      </c>
      <c r="F21" t="s">
        <v>181</v>
      </c>
      <c r="G21" t="s">
        <v>182</v>
      </c>
      <c r="H21" t="s">
        <v>44</v>
      </c>
      <c r="I21" t="s">
        <v>12</v>
      </c>
      <c r="J21">
        <v>4604</v>
      </c>
      <c r="K21" t="s">
        <v>45</v>
      </c>
      <c r="L21" t="s">
        <v>183</v>
      </c>
      <c r="M21" t="s">
        <v>48</v>
      </c>
      <c r="N21" t="s">
        <v>184</v>
      </c>
      <c r="O21" t="s">
        <v>185</v>
      </c>
      <c r="P21">
        <v>1634806</v>
      </c>
      <c r="Q21" t="s">
        <v>92</v>
      </c>
      <c r="T21" t="str">
        <f>VLOOKUP(P21,[1]应付款管理!$A$1:$I$65,9,0)</f>
        <v>4604</v>
      </c>
      <c r="U21">
        <f t="shared" si="0"/>
        <v>0</v>
      </c>
      <c r="W21" t="str">
        <f t="shared" si="1"/>
        <v>，1634806</v>
      </c>
    </row>
    <row r="22" spans="1:23">
      <c r="A22" t="s">
        <v>186</v>
      </c>
      <c r="B22" t="s">
        <v>187</v>
      </c>
      <c r="C22" t="s">
        <v>10</v>
      </c>
      <c r="D22" t="s">
        <v>9</v>
      </c>
      <c r="E22" t="s">
        <v>188</v>
      </c>
      <c r="F22" t="s">
        <v>155</v>
      </c>
      <c r="G22" t="s">
        <v>189</v>
      </c>
      <c r="H22" t="s">
        <v>44</v>
      </c>
      <c r="I22" t="s">
        <v>12</v>
      </c>
      <c r="J22">
        <v>3846</v>
      </c>
      <c r="K22" t="s">
        <v>45</v>
      </c>
      <c r="L22" t="s">
        <v>190</v>
      </c>
      <c r="M22" t="s">
        <v>47</v>
      </c>
      <c r="N22" t="s">
        <v>150</v>
      </c>
      <c r="O22" t="s">
        <v>191</v>
      </c>
      <c r="P22">
        <v>1635412</v>
      </c>
      <c r="Q22" t="s">
        <v>50</v>
      </c>
      <c r="T22" t="str">
        <f>VLOOKUP(P22,[1]应付款管理!$A$1:$I$65,9,0)</f>
        <v>3846</v>
      </c>
      <c r="U22">
        <f t="shared" si="0"/>
        <v>0</v>
      </c>
      <c r="W22" t="str">
        <f t="shared" si="1"/>
        <v>，1635412</v>
      </c>
    </row>
    <row r="23" spans="1:23">
      <c r="A23" t="s">
        <v>192</v>
      </c>
      <c r="B23" t="s">
        <v>193</v>
      </c>
      <c r="C23" t="s">
        <v>10</v>
      </c>
      <c r="D23" t="s">
        <v>9</v>
      </c>
      <c r="E23" t="s">
        <v>194</v>
      </c>
      <c r="F23" t="s">
        <v>195</v>
      </c>
      <c r="G23" t="s">
        <v>155</v>
      </c>
      <c r="H23" t="s">
        <v>44</v>
      </c>
      <c r="I23" t="s">
        <v>12</v>
      </c>
      <c r="J23">
        <v>490</v>
      </c>
      <c r="K23" t="s">
        <v>45</v>
      </c>
      <c r="L23" t="s">
        <v>196</v>
      </c>
      <c r="M23" t="s">
        <v>47</v>
      </c>
      <c r="N23" t="s">
        <v>47</v>
      </c>
      <c r="O23" t="s">
        <v>197</v>
      </c>
      <c r="P23">
        <v>1635634</v>
      </c>
      <c r="Q23" t="s">
        <v>159</v>
      </c>
      <c r="R23" t="s">
        <v>159</v>
      </c>
      <c r="S23" t="s">
        <v>160</v>
      </c>
      <c r="T23" t="str">
        <f>VLOOKUP(P23,[1]应付款管理!$A$1:$I$65,9,0)</f>
        <v>490</v>
      </c>
      <c r="U23">
        <f t="shared" si="0"/>
        <v>0</v>
      </c>
      <c r="W23" t="str">
        <f t="shared" si="1"/>
        <v>，1635634</v>
      </c>
    </row>
    <row r="24" spans="1:23">
      <c r="A24" t="s">
        <v>115</v>
      </c>
      <c r="B24" t="s">
        <v>198</v>
      </c>
      <c r="C24" t="s">
        <v>10</v>
      </c>
      <c r="D24" t="s">
        <v>9</v>
      </c>
      <c r="E24" t="s">
        <v>199</v>
      </c>
      <c r="F24" t="s">
        <v>195</v>
      </c>
      <c r="G24" t="s">
        <v>200</v>
      </c>
      <c r="H24" t="s">
        <v>44</v>
      </c>
      <c r="I24" t="s">
        <v>12</v>
      </c>
      <c r="J24">
        <v>1896</v>
      </c>
      <c r="K24" t="s">
        <v>45</v>
      </c>
      <c r="L24" t="s">
        <v>201</v>
      </c>
      <c r="M24" t="s">
        <v>47</v>
      </c>
      <c r="N24" t="s">
        <v>150</v>
      </c>
      <c r="O24" t="s">
        <v>202</v>
      </c>
      <c r="P24">
        <v>1635978</v>
      </c>
      <c r="Q24" t="s">
        <v>60</v>
      </c>
      <c r="R24" t="s">
        <v>60</v>
      </c>
      <c r="S24" t="s">
        <v>10</v>
      </c>
      <c r="T24" t="str">
        <f>VLOOKUP(P24,[1]应付款管理!$A$1:$I$65,9,0)</f>
        <v>1896</v>
      </c>
      <c r="U24">
        <f t="shared" si="0"/>
        <v>0</v>
      </c>
      <c r="W24" t="str">
        <f t="shared" si="1"/>
        <v>，1635978</v>
      </c>
    </row>
    <row r="25" spans="1:23">
      <c r="A25" t="s">
        <v>203</v>
      </c>
      <c r="B25" t="s">
        <v>204</v>
      </c>
      <c r="C25" t="s">
        <v>10</v>
      </c>
      <c r="D25" t="s">
        <v>9</v>
      </c>
      <c r="E25" t="s">
        <v>205</v>
      </c>
      <c r="F25" t="s">
        <v>206</v>
      </c>
      <c r="G25" t="s">
        <v>169</v>
      </c>
      <c r="H25" t="s">
        <v>44</v>
      </c>
      <c r="I25" t="s">
        <v>12</v>
      </c>
      <c r="J25">
        <v>594</v>
      </c>
      <c r="K25" t="s">
        <v>45</v>
      </c>
      <c r="L25" t="s">
        <v>207</v>
      </c>
      <c r="M25" t="s">
        <v>47</v>
      </c>
      <c r="N25" t="s">
        <v>47</v>
      </c>
      <c r="O25" t="s">
        <v>208</v>
      </c>
      <c r="P25">
        <v>1635988</v>
      </c>
      <c r="Q25" t="s">
        <v>50</v>
      </c>
      <c r="T25" t="str">
        <f>VLOOKUP(P25,[1]应付款管理!$A$1:$I$65,9,0)</f>
        <v>594</v>
      </c>
      <c r="U25">
        <f t="shared" si="0"/>
        <v>0</v>
      </c>
      <c r="W25" t="str">
        <f t="shared" si="1"/>
        <v>，1635988</v>
      </c>
    </row>
    <row r="26" spans="1:23">
      <c r="A26" t="s">
        <v>123</v>
      </c>
      <c r="B26" t="s">
        <v>209</v>
      </c>
      <c r="C26" t="s">
        <v>10</v>
      </c>
      <c r="D26" t="s">
        <v>9</v>
      </c>
      <c r="E26" t="s">
        <v>210</v>
      </c>
      <c r="F26" t="s">
        <v>211</v>
      </c>
      <c r="G26" t="s">
        <v>212</v>
      </c>
      <c r="H26" t="s">
        <v>44</v>
      </c>
      <c r="I26" t="s">
        <v>12</v>
      </c>
      <c r="J26">
        <v>1670</v>
      </c>
      <c r="K26" t="s">
        <v>45</v>
      </c>
      <c r="L26" t="s">
        <v>213</v>
      </c>
      <c r="M26" t="s">
        <v>47</v>
      </c>
      <c r="N26" t="s">
        <v>48</v>
      </c>
      <c r="O26" t="s">
        <v>214</v>
      </c>
      <c r="P26">
        <v>1635999</v>
      </c>
      <c r="Q26" t="s">
        <v>159</v>
      </c>
      <c r="R26" t="s">
        <v>159</v>
      </c>
      <c r="S26" t="s">
        <v>160</v>
      </c>
      <c r="T26" t="str">
        <f>VLOOKUP(P26,[1]应付款管理!$A$1:$I$65,9,0)</f>
        <v>1670</v>
      </c>
      <c r="U26">
        <f t="shared" si="0"/>
        <v>0</v>
      </c>
      <c r="W26" t="str">
        <f t="shared" si="1"/>
        <v>，1635999</v>
      </c>
    </row>
    <row r="27" spans="1:23">
      <c r="A27" t="s">
        <v>215</v>
      </c>
      <c r="B27" t="s">
        <v>216</v>
      </c>
      <c r="C27" t="s">
        <v>10</v>
      </c>
      <c r="D27" t="s">
        <v>9</v>
      </c>
      <c r="E27" t="s">
        <v>217</v>
      </c>
      <c r="F27" t="s">
        <v>218</v>
      </c>
      <c r="G27" t="s">
        <v>88</v>
      </c>
      <c r="H27" t="s">
        <v>44</v>
      </c>
      <c r="I27" t="s">
        <v>12</v>
      </c>
      <c r="J27">
        <v>2937</v>
      </c>
      <c r="K27" t="s">
        <v>45</v>
      </c>
      <c r="L27" t="s">
        <v>219</v>
      </c>
      <c r="M27" t="s">
        <v>47</v>
      </c>
      <c r="N27" t="s">
        <v>150</v>
      </c>
      <c r="O27" t="s">
        <v>220</v>
      </c>
      <c r="P27">
        <v>1636414</v>
      </c>
      <c r="Q27" t="s">
        <v>50</v>
      </c>
      <c r="T27" t="str">
        <f>VLOOKUP(P27,[1]应付款管理!$A$1:$I$65,9,0)</f>
        <v>2937</v>
      </c>
      <c r="U27">
        <f t="shared" si="0"/>
        <v>0</v>
      </c>
      <c r="W27" t="str">
        <f t="shared" si="1"/>
        <v>，1636414</v>
      </c>
    </row>
    <row r="28" spans="1:23">
      <c r="A28" t="s">
        <v>215</v>
      </c>
      <c r="B28" t="s">
        <v>221</v>
      </c>
      <c r="C28" t="s">
        <v>10</v>
      </c>
      <c r="D28" t="s">
        <v>9</v>
      </c>
      <c r="E28" t="s">
        <v>222</v>
      </c>
      <c r="F28" t="s">
        <v>223</v>
      </c>
      <c r="G28" t="s">
        <v>224</v>
      </c>
      <c r="H28" t="s">
        <v>44</v>
      </c>
      <c r="I28" t="s">
        <v>12</v>
      </c>
      <c r="J28">
        <v>3094</v>
      </c>
      <c r="K28" t="s">
        <v>45</v>
      </c>
      <c r="L28" t="s">
        <v>225</v>
      </c>
      <c r="M28" t="s">
        <v>47</v>
      </c>
      <c r="N28" t="s">
        <v>150</v>
      </c>
      <c r="O28" t="s">
        <v>226</v>
      </c>
      <c r="P28">
        <v>1636190</v>
      </c>
      <c r="Q28" t="s">
        <v>159</v>
      </c>
      <c r="R28" t="s">
        <v>159</v>
      </c>
      <c r="S28" t="s">
        <v>160</v>
      </c>
      <c r="T28" t="str">
        <f>VLOOKUP(P28,[1]应付款管理!$A$1:$I$65,9,0)</f>
        <v>3094</v>
      </c>
      <c r="U28">
        <f t="shared" si="0"/>
        <v>0</v>
      </c>
      <c r="W28" t="str">
        <f t="shared" si="1"/>
        <v>，1636190</v>
      </c>
    </row>
    <row r="29" ht="15.75" spans="1:23">
      <c r="A29" t="s">
        <v>85</v>
      </c>
      <c r="B29" t="s">
        <v>227</v>
      </c>
      <c r="C29" t="s">
        <v>10</v>
      </c>
      <c r="D29" t="s">
        <v>9</v>
      </c>
      <c r="E29" t="s">
        <v>87</v>
      </c>
      <c r="F29" t="s">
        <v>212</v>
      </c>
      <c r="G29" t="s">
        <v>228</v>
      </c>
      <c r="H29" t="s">
        <v>44</v>
      </c>
      <c r="I29" t="s">
        <v>12</v>
      </c>
      <c r="J29">
        <v>874</v>
      </c>
      <c r="K29" t="s">
        <v>45</v>
      </c>
      <c r="L29" t="s">
        <v>229</v>
      </c>
      <c r="M29" t="s">
        <v>47</v>
      </c>
      <c r="N29" t="s">
        <v>48</v>
      </c>
      <c r="O29" t="s">
        <v>230</v>
      </c>
      <c r="P29">
        <v>1636469</v>
      </c>
      <c r="Q29" t="s">
        <v>92</v>
      </c>
      <c r="T29" t="str">
        <f>VLOOKUP(P29,[1]应付款管理!$A$1:$I$65,9,0)</f>
        <v>874</v>
      </c>
      <c r="U29">
        <f t="shared" si="0"/>
        <v>0</v>
      </c>
      <c r="W29" t="str">
        <f t="shared" si="1"/>
        <v>，1636469</v>
      </c>
    </row>
    <row r="30" ht="15.75" spans="1:23">
      <c r="A30" t="s">
        <v>231</v>
      </c>
      <c r="B30" t="s">
        <v>232</v>
      </c>
      <c r="C30" t="s">
        <v>10</v>
      </c>
      <c r="D30" t="s">
        <v>9</v>
      </c>
      <c r="E30" t="s">
        <v>233</v>
      </c>
      <c r="F30" t="s">
        <v>155</v>
      </c>
      <c r="G30" t="s">
        <v>156</v>
      </c>
      <c r="H30" t="s">
        <v>44</v>
      </c>
      <c r="I30" t="s">
        <v>12</v>
      </c>
      <c r="J30">
        <v>824</v>
      </c>
      <c r="K30" t="s">
        <v>45</v>
      </c>
      <c r="L30" t="s">
        <v>234</v>
      </c>
      <c r="M30" t="s">
        <v>47</v>
      </c>
      <c r="N30" t="s">
        <v>47</v>
      </c>
      <c r="O30" t="s">
        <v>235</v>
      </c>
      <c r="P30" s="2">
        <v>1636466</v>
      </c>
      <c r="Q30" t="s">
        <v>83</v>
      </c>
      <c r="R30" t="s">
        <v>83</v>
      </c>
      <c r="S30" t="s">
        <v>84</v>
      </c>
      <c r="T30" t="str">
        <f>VLOOKUP(P30,[1]应付款管理!$A$1:$I$65,9,0)</f>
        <v>824</v>
      </c>
      <c r="U30">
        <f t="shared" si="0"/>
        <v>0</v>
      </c>
      <c r="W30" t="str">
        <f t="shared" si="1"/>
        <v>，1636466</v>
      </c>
    </row>
    <row r="31" spans="1:23">
      <c r="A31" t="s">
        <v>52</v>
      </c>
      <c r="B31" t="s">
        <v>236</v>
      </c>
      <c r="C31" t="s">
        <v>10</v>
      </c>
      <c r="D31" t="s">
        <v>9</v>
      </c>
      <c r="E31" t="s">
        <v>237</v>
      </c>
      <c r="F31" t="s">
        <v>238</v>
      </c>
      <c r="G31" t="s">
        <v>79</v>
      </c>
      <c r="H31" t="s">
        <v>44</v>
      </c>
      <c r="I31" t="s">
        <v>12</v>
      </c>
      <c r="J31">
        <v>2168</v>
      </c>
      <c r="K31" t="s">
        <v>45</v>
      </c>
      <c r="L31" t="s">
        <v>239</v>
      </c>
      <c r="M31" t="s">
        <v>129</v>
      </c>
      <c r="N31" t="s">
        <v>121</v>
      </c>
      <c r="O31" t="s">
        <v>240</v>
      </c>
      <c r="P31">
        <v>1636995</v>
      </c>
      <c r="Q31" t="s">
        <v>50</v>
      </c>
      <c r="T31" t="str">
        <f>VLOOKUP(P31,[1]应付款管理!$A$1:$I$65,9,0)</f>
        <v>2168</v>
      </c>
      <c r="U31">
        <f t="shared" si="0"/>
        <v>0</v>
      </c>
      <c r="W31" t="str">
        <f t="shared" si="1"/>
        <v>，1636995</v>
      </c>
    </row>
    <row r="32" spans="1:23">
      <c r="A32" t="s">
        <v>215</v>
      </c>
      <c r="B32" t="s">
        <v>241</v>
      </c>
      <c r="C32" t="s">
        <v>10</v>
      </c>
      <c r="D32" t="s">
        <v>9</v>
      </c>
      <c r="E32" t="s">
        <v>217</v>
      </c>
      <c r="F32" t="s">
        <v>212</v>
      </c>
      <c r="G32" t="s">
        <v>228</v>
      </c>
      <c r="H32" t="s">
        <v>44</v>
      </c>
      <c r="I32" t="s">
        <v>12</v>
      </c>
      <c r="J32">
        <v>2274</v>
      </c>
      <c r="K32" t="s">
        <v>45</v>
      </c>
      <c r="L32" t="s">
        <v>242</v>
      </c>
      <c r="M32" t="s">
        <v>47</v>
      </c>
      <c r="N32" t="s">
        <v>48</v>
      </c>
      <c r="O32" t="s">
        <v>243</v>
      </c>
      <c r="P32">
        <v>1637035</v>
      </c>
      <c r="Q32" t="s">
        <v>50</v>
      </c>
      <c r="T32" t="str">
        <f>VLOOKUP(P32,[1]应付款管理!$A$1:$I$65,9,0)</f>
        <v>2274</v>
      </c>
      <c r="U32">
        <f t="shared" si="0"/>
        <v>0</v>
      </c>
      <c r="W32" t="str">
        <f t="shared" si="1"/>
        <v>，1637035</v>
      </c>
    </row>
    <row r="33" spans="1:23">
      <c r="A33" t="s">
        <v>123</v>
      </c>
      <c r="B33" t="s">
        <v>244</v>
      </c>
      <c r="C33" t="s">
        <v>10</v>
      </c>
      <c r="D33" t="s">
        <v>9</v>
      </c>
      <c r="E33" t="s">
        <v>245</v>
      </c>
      <c r="F33" t="s">
        <v>246</v>
      </c>
      <c r="G33" t="s">
        <v>247</v>
      </c>
      <c r="H33" t="s">
        <v>44</v>
      </c>
      <c r="I33" t="s">
        <v>12</v>
      </c>
      <c r="J33">
        <v>858</v>
      </c>
      <c r="K33" t="s">
        <v>45</v>
      </c>
      <c r="L33" t="s">
        <v>248</v>
      </c>
      <c r="M33" t="s">
        <v>47</v>
      </c>
      <c r="N33" t="s">
        <v>47</v>
      </c>
      <c r="O33" t="s">
        <v>249</v>
      </c>
      <c r="P33">
        <v>1637139</v>
      </c>
      <c r="Q33" t="s">
        <v>92</v>
      </c>
      <c r="T33" t="str">
        <f>VLOOKUP(P33,[1]应付款管理!$A$1:$I$65,9,0)</f>
        <v>858</v>
      </c>
      <c r="U33">
        <f t="shared" si="0"/>
        <v>0</v>
      </c>
      <c r="W33" t="str">
        <f t="shared" si="1"/>
        <v>，1637139</v>
      </c>
    </row>
    <row r="34" spans="1:23">
      <c r="A34" t="s">
        <v>123</v>
      </c>
      <c r="B34" t="s">
        <v>250</v>
      </c>
      <c r="C34" t="s">
        <v>10</v>
      </c>
      <c r="D34" t="s">
        <v>9</v>
      </c>
      <c r="E34" t="s">
        <v>251</v>
      </c>
      <c r="F34" t="s">
        <v>170</v>
      </c>
      <c r="G34" t="s">
        <v>80</v>
      </c>
      <c r="H34" t="s">
        <v>44</v>
      </c>
      <c r="I34" t="s">
        <v>12</v>
      </c>
      <c r="J34">
        <v>696</v>
      </c>
      <c r="K34" t="s">
        <v>252</v>
      </c>
      <c r="L34" t="s">
        <v>253</v>
      </c>
      <c r="M34" t="s">
        <v>47</v>
      </c>
      <c r="N34" t="s">
        <v>48</v>
      </c>
      <c r="O34" t="s">
        <v>254</v>
      </c>
      <c r="P34" s="1">
        <v>1624493</v>
      </c>
      <c r="Q34" t="s">
        <v>83</v>
      </c>
      <c r="R34" t="s">
        <v>83</v>
      </c>
      <c r="S34" t="s">
        <v>84</v>
      </c>
      <c r="T34" t="str">
        <f>VLOOKUP(P34,[1]应付款管理!$A$1:$I$65,9,0)</f>
        <v>696</v>
      </c>
      <c r="U34">
        <f t="shared" si="0"/>
        <v>0</v>
      </c>
      <c r="W34" t="str">
        <f t="shared" si="1"/>
        <v>，1624493</v>
      </c>
    </row>
    <row r="35" spans="1:23">
      <c r="A35" t="s">
        <v>215</v>
      </c>
      <c r="B35" t="s">
        <v>255</v>
      </c>
      <c r="C35" t="s">
        <v>10</v>
      </c>
      <c r="D35" t="s">
        <v>9</v>
      </c>
      <c r="E35" t="s">
        <v>217</v>
      </c>
      <c r="F35" t="s">
        <v>256</v>
      </c>
      <c r="G35" t="s">
        <v>206</v>
      </c>
      <c r="H35" t="s">
        <v>44</v>
      </c>
      <c r="I35" t="s">
        <v>12</v>
      </c>
      <c r="J35">
        <v>2280</v>
      </c>
      <c r="K35" t="s">
        <v>45</v>
      </c>
      <c r="L35" t="s">
        <v>257</v>
      </c>
      <c r="M35" t="s">
        <v>47</v>
      </c>
      <c r="N35" t="s">
        <v>48</v>
      </c>
      <c r="O35" t="s">
        <v>258</v>
      </c>
      <c r="P35">
        <v>1637327</v>
      </c>
      <c r="Q35" t="s">
        <v>50</v>
      </c>
      <c r="T35" t="str">
        <f>VLOOKUP(P35,[1]应付款管理!$A$1:$I$65,9,0)</f>
        <v>2280</v>
      </c>
      <c r="U35">
        <f t="shared" si="0"/>
        <v>0</v>
      </c>
      <c r="W35" t="str">
        <f t="shared" si="1"/>
        <v>，1637327</v>
      </c>
    </row>
    <row r="36" spans="1:23">
      <c r="A36" t="s">
        <v>215</v>
      </c>
      <c r="B36" t="s">
        <v>259</v>
      </c>
      <c r="C36" t="s">
        <v>10</v>
      </c>
      <c r="D36" t="s">
        <v>9</v>
      </c>
      <c r="E36" t="s">
        <v>217</v>
      </c>
      <c r="F36" t="s">
        <v>189</v>
      </c>
      <c r="G36" t="s">
        <v>218</v>
      </c>
      <c r="H36" t="s">
        <v>44</v>
      </c>
      <c r="I36" t="s">
        <v>12</v>
      </c>
      <c r="J36">
        <v>2274</v>
      </c>
      <c r="K36" t="s">
        <v>45</v>
      </c>
      <c r="L36" t="s">
        <v>260</v>
      </c>
      <c r="M36" t="s">
        <v>47</v>
      </c>
      <c r="N36" t="s">
        <v>48</v>
      </c>
      <c r="O36" t="s">
        <v>261</v>
      </c>
      <c r="P36">
        <v>1637340</v>
      </c>
      <c r="Q36" t="s">
        <v>50</v>
      </c>
      <c r="T36" t="str">
        <f>VLOOKUP(P36,[1]应付款管理!$A$1:$I$65,9,0)</f>
        <v>2274</v>
      </c>
      <c r="U36">
        <f t="shared" si="0"/>
        <v>0</v>
      </c>
      <c r="W36" t="str">
        <f t="shared" si="1"/>
        <v>，1637340</v>
      </c>
    </row>
    <row r="37" spans="1:23">
      <c r="A37" t="s">
        <v>144</v>
      </c>
      <c r="B37" t="s">
        <v>262</v>
      </c>
      <c r="C37" t="s">
        <v>10</v>
      </c>
      <c r="D37" t="s">
        <v>9</v>
      </c>
      <c r="E37" t="s">
        <v>263</v>
      </c>
      <c r="F37" t="s">
        <v>88</v>
      </c>
      <c r="G37" t="s">
        <v>211</v>
      </c>
      <c r="H37" t="s">
        <v>44</v>
      </c>
      <c r="I37" t="s">
        <v>12</v>
      </c>
      <c r="J37">
        <v>928</v>
      </c>
      <c r="K37" t="s">
        <v>264</v>
      </c>
      <c r="L37" t="s">
        <v>265</v>
      </c>
      <c r="M37" t="s">
        <v>47</v>
      </c>
      <c r="N37" t="s">
        <v>47</v>
      </c>
      <c r="O37" t="s">
        <v>266</v>
      </c>
      <c r="P37">
        <v>1637773</v>
      </c>
      <c r="Q37" t="s">
        <v>159</v>
      </c>
      <c r="R37" t="s">
        <v>159</v>
      </c>
      <c r="S37" t="s">
        <v>160</v>
      </c>
      <c r="T37" t="str">
        <f>VLOOKUP(P37,[1]应付款管理!$A$1:$I$65,9,0)</f>
        <v>928</v>
      </c>
      <c r="U37">
        <f t="shared" si="0"/>
        <v>0</v>
      </c>
      <c r="W37" t="str">
        <f t="shared" si="1"/>
        <v>，1637773</v>
      </c>
    </row>
    <row r="38" spans="1:23">
      <c r="A38" t="s">
        <v>174</v>
      </c>
      <c r="B38" t="s">
        <v>267</v>
      </c>
      <c r="C38" t="s">
        <v>10</v>
      </c>
      <c r="D38" t="s">
        <v>9</v>
      </c>
      <c r="E38" t="s">
        <v>268</v>
      </c>
      <c r="F38" t="s">
        <v>88</v>
      </c>
      <c r="G38" t="s">
        <v>228</v>
      </c>
      <c r="H38" t="s">
        <v>44</v>
      </c>
      <c r="I38" t="s">
        <v>12</v>
      </c>
      <c r="J38">
        <v>2560</v>
      </c>
      <c r="K38" t="s">
        <v>45</v>
      </c>
      <c r="L38" t="s">
        <v>269</v>
      </c>
      <c r="M38" t="s">
        <v>47</v>
      </c>
      <c r="N38" t="s">
        <v>172</v>
      </c>
      <c r="O38" t="s">
        <v>270</v>
      </c>
      <c r="P38">
        <v>1637787</v>
      </c>
      <c r="Q38" t="s">
        <v>50</v>
      </c>
      <c r="T38" t="str">
        <f>VLOOKUP(P38,[1]应付款管理!$A$1:$I$65,9,0)</f>
        <v>2560</v>
      </c>
      <c r="U38">
        <f t="shared" si="0"/>
        <v>0</v>
      </c>
      <c r="W38" t="str">
        <f t="shared" si="1"/>
        <v>，1637787</v>
      </c>
    </row>
    <row r="39" spans="1:23">
      <c r="A39" t="s">
        <v>215</v>
      </c>
      <c r="B39" t="s">
        <v>271</v>
      </c>
      <c r="C39" t="s">
        <v>10</v>
      </c>
      <c r="D39" t="s">
        <v>9</v>
      </c>
      <c r="E39" t="s">
        <v>272</v>
      </c>
      <c r="F39" t="s">
        <v>246</v>
      </c>
      <c r="G39" t="s">
        <v>141</v>
      </c>
      <c r="H39" t="s">
        <v>44</v>
      </c>
      <c r="I39" t="s">
        <v>12</v>
      </c>
      <c r="J39">
        <v>772</v>
      </c>
      <c r="K39" t="s">
        <v>45</v>
      </c>
      <c r="L39" t="s">
        <v>273</v>
      </c>
      <c r="M39" t="s">
        <v>47</v>
      </c>
      <c r="N39" t="s">
        <v>48</v>
      </c>
      <c r="O39" t="s">
        <v>274</v>
      </c>
      <c r="P39">
        <v>1637907</v>
      </c>
      <c r="Q39" t="s">
        <v>50</v>
      </c>
      <c r="T39" t="str">
        <f>VLOOKUP(P39,[1]应付款管理!$A$1:$I$65,9,0)</f>
        <v>772</v>
      </c>
      <c r="U39">
        <f t="shared" si="0"/>
        <v>0</v>
      </c>
      <c r="W39" t="str">
        <f t="shared" si="1"/>
        <v>，1637907</v>
      </c>
    </row>
    <row r="40" spans="1:23">
      <c r="A40" t="s">
        <v>123</v>
      </c>
      <c r="B40" t="s">
        <v>275</v>
      </c>
      <c r="C40" t="s">
        <v>10</v>
      </c>
      <c r="D40" t="s">
        <v>9</v>
      </c>
      <c r="E40" t="s">
        <v>245</v>
      </c>
      <c r="F40" t="s">
        <v>182</v>
      </c>
      <c r="G40" t="s">
        <v>126</v>
      </c>
      <c r="H40" t="s">
        <v>44</v>
      </c>
      <c r="I40" t="s">
        <v>12</v>
      </c>
      <c r="J40">
        <v>891</v>
      </c>
      <c r="K40" t="s">
        <v>45</v>
      </c>
      <c r="L40" t="s">
        <v>276</v>
      </c>
      <c r="M40" t="s">
        <v>47</v>
      </c>
      <c r="N40" t="s">
        <v>47</v>
      </c>
      <c r="O40" t="s">
        <v>277</v>
      </c>
      <c r="P40">
        <v>1637955</v>
      </c>
      <c r="Q40" t="s">
        <v>50</v>
      </c>
      <c r="T40" t="str">
        <f>VLOOKUP(P40,[1]应付款管理!$A$1:$I$65,9,0)</f>
        <v>891</v>
      </c>
      <c r="U40">
        <f t="shared" si="0"/>
        <v>0</v>
      </c>
      <c r="W40" t="str">
        <f t="shared" si="1"/>
        <v>，1637955</v>
      </c>
    </row>
    <row r="41" spans="1:23">
      <c r="A41" t="s">
        <v>123</v>
      </c>
      <c r="B41" t="s">
        <v>278</v>
      </c>
      <c r="C41" t="s">
        <v>10</v>
      </c>
      <c r="D41" t="s">
        <v>9</v>
      </c>
      <c r="E41" t="s">
        <v>279</v>
      </c>
      <c r="F41" t="s">
        <v>148</v>
      </c>
      <c r="G41" t="s">
        <v>136</v>
      </c>
      <c r="H41" t="s">
        <v>44</v>
      </c>
      <c r="I41" t="s">
        <v>12</v>
      </c>
      <c r="J41">
        <v>1233</v>
      </c>
      <c r="K41" t="s">
        <v>45</v>
      </c>
      <c r="L41" t="s">
        <v>280</v>
      </c>
      <c r="M41" t="s">
        <v>47</v>
      </c>
      <c r="N41" t="s">
        <v>48</v>
      </c>
      <c r="O41" t="s">
        <v>281</v>
      </c>
      <c r="P41">
        <v>1638252</v>
      </c>
      <c r="Q41" t="s">
        <v>60</v>
      </c>
      <c r="R41" t="s">
        <v>60</v>
      </c>
      <c r="S41" t="s">
        <v>10</v>
      </c>
      <c r="T41" t="str">
        <f>VLOOKUP(P41,[1]应付款管理!$A$1:$I$65,9,0)</f>
        <v>1233</v>
      </c>
      <c r="U41">
        <f t="shared" si="0"/>
        <v>0</v>
      </c>
      <c r="W41" t="str">
        <f t="shared" si="1"/>
        <v>，1638252</v>
      </c>
    </row>
    <row r="42" spans="10:10">
      <c r="J42">
        <f>SUM(J2:J41)</f>
        <v>70258.88</v>
      </c>
    </row>
    <row r="44" spans="12:12">
      <c r="L44" t="s">
        <v>282</v>
      </c>
    </row>
    <row r="45" spans="12:12">
      <c r="L45" s="3" t="s">
        <v>283</v>
      </c>
    </row>
    <row r="46" ht="15.75" spans="12:15">
      <c r="L46" s="4" t="s">
        <v>284</v>
      </c>
      <c r="M46" s="4" t="s">
        <v>285</v>
      </c>
      <c r="N46" s="5"/>
      <c r="O46" s="5">
        <v>44389</v>
      </c>
    </row>
    <row r="47" ht="15.75" spans="12:15">
      <c r="L47" s="6" t="s">
        <v>286</v>
      </c>
      <c r="M47" s="4" t="s">
        <v>287</v>
      </c>
      <c r="N47" s="5"/>
      <c r="O47" s="5">
        <v>31967</v>
      </c>
    </row>
    <row r="48" spans="12:15">
      <c r="L48" s="5"/>
      <c r="M48" s="5" t="s">
        <v>51</v>
      </c>
      <c r="N48" s="5"/>
      <c r="O48" s="5">
        <v>-1481.12</v>
      </c>
    </row>
    <row r="49" spans="12:15">
      <c r="L49" s="5"/>
      <c r="M49" s="4" t="s">
        <v>288</v>
      </c>
      <c r="N49" s="5"/>
      <c r="O49" s="5">
        <v>-4616</v>
      </c>
    </row>
    <row r="50" spans="12:15">
      <c r="L50" s="5"/>
      <c r="M50" s="7" t="s">
        <v>289</v>
      </c>
      <c r="N50" s="5"/>
      <c r="O50" s="5">
        <f>SUM(O46:O49)</f>
        <v>70258.88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2019-10-21T03:42:00Z</dcterms:created>
  <dcterms:modified xsi:type="dcterms:W3CDTF">2019-10-22T03:06:58Z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