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账单信息" sheetId="1" r:id="rId1"/>
    <sheet name="账单明细" sheetId="2" r:id="rId2"/>
    <sheet name="Sheet1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<sst xmlns="http://schemas.openxmlformats.org/spreadsheetml/2006/main" count="2384" uniqueCount="806">
  <si>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</si>
  <si>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</si>
  <si>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</si>
  <si>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</si>
  <si>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</si>
  <si>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</si>
  <si>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</si>
  <si>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</si>
  <si>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</si>
  <si>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</si>
  <si>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</si>
  <si>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jasonngai_6_191101021720274_2019-11-01</t>
  </si>
  <si>
    <t>CNY</t>
  </si>
  <si>
    <t>332689.0000</t>
  </si>
  <si>
    <t>您的结算方式是预订每半月结算,账单中包括2019/10/16到2019/10/31的订单（含历史未结订单）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</si>
  <si>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</si>
  <si>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</si>
  <si>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</si>
  <si>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</si>
  <si>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</si>
  <si>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</si>
  <si>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</si>
  <si>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</si>
  <si>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</si>
  <si>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</si>
  <si>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</si>
  <si>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</si>
  <si>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</si>
  <si>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</si>
  <si>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</si>
  <si>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</si>
  <si>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</si>
  <si>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</si>
  <si>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</si>
  <si>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</si>
  <si>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</si>
  <si>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</si>
  <si>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</si>
  <si>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</si>
  <si>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列5</t>
  </si>
  <si>
    <t>Ronda</t>
  </si>
  <si>
    <t>DHB180729093850691</t>
  </si>
  <si>
    <t>迈斯特拉萨酒店</t>
  </si>
  <si>
    <t>2018-09-27</t>
  </si>
  <si>
    <t>2018-09-30</t>
  </si>
  <si>
    <t>已取消</t>
  </si>
  <si>
    <t>CN</t>
  </si>
  <si>
    <t>2018/7/29 9:38:50</t>
  </si>
  <si>
    <t>1</t>
  </si>
  <si>
    <t>3</t>
  </si>
  <si>
    <t>du jiwei|Du Youzhong|</t>
  </si>
  <si>
    <t>1343478</t>
  </si>
  <si>
    <t>ZENGXIANLONG</t>
  </si>
  <si>
    <t>多付计入预付款</t>
  </si>
  <si>
    <t>,</t>
  </si>
  <si>
    <t>Nha Trang</t>
  </si>
  <si>
    <t>DHB190619192700287</t>
  </si>
  <si>
    <t>芽庄哈瓦那酒店</t>
  </si>
  <si>
    <t>2019-07-26</t>
  </si>
  <si>
    <t>2019-07-28</t>
  </si>
  <si>
    <t>已确认</t>
  </si>
  <si>
    <t>2019/6/19 19:27:00</t>
  </si>
  <si>
    <t>5</t>
  </si>
  <si>
    <t>10</t>
  </si>
  <si>
    <t>HE LANLAN|XIE XIAOXIA|XIE LIANGHUA|QIAN XIAQIN|ZHOU ZIYI|ZHANG QINGYI|XIE JING|XIE FAN|XUE JINGROU|QIAN JIE|</t>
  </si>
  <si>
    <t>谢琳琳</t>
  </si>
  <si>
    <t>linda18</t>
  </si>
  <si>
    <t>P191104094202589</t>
  </si>
  <si>
    <t>Seoul</t>
  </si>
  <si>
    <t>DHB191016081240710</t>
  </si>
  <si>
    <t>明洞秀旅馆</t>
  </si>
  <si>
    <t>2019-10-17</t>
  </si>
  <si>
    <t>2019-10-18</t>
  </si>
  <si>
    <t>2019/10/16 8:12:40</t>
  </si>
  <si>
    <t>Tong weiwei|</t>
  </si>
  <si>
    <t>1638634</t>
  </si>
  <si>
    <t>刘文君</t>
  </si>
  <si>
    <t>wenjun</t>
  </si>
  <si>
    <t>Cotai</t>
  </si>
  <si>
    <t>DHB191016085520916</t>
  </si>
  <si>
    <t>澳门银河酒店</t>
  </si>
  <si>
    <t>2019-10-16</t>
  </si>
  <si>
    <t>2019/10/16 8:55:20</t>
  </si>
  <si>
    <t>wu guojun|li juying|</t>
  </si>
  <si>
    <t>1638485</t>
  </si>
  <si>
    <t>Rawai</t>
  </si>
  <si>
    <t>DHB191016110432102</t>
  </si>
  <si>
    <t>普吉岛维特度假酒店(The Vijitt Resort Phuket)</t>
  </si>
  <si>
    <t>2019-10-21</t>
  </si>
  <si>
    <t>2019-10-23</t>
  </si>
  <si>
    <t>2019/10/16 11:04:32</t>
  </si>
  <si>
    <t>2</t>
  </si>
  <si>
    <t>LOU XIAOMING|YI TONG|</t>
  </si>
  <si>
    <t>1638776</t>
  </si>
  <si>
    <t>YeJinLing</t>
  </si>
  <si>
    <t>Kota Kinabalu</t>
  </si>
  <si>
    <t>DHB191016152551787</t>
  </si>
  <si>
    <t>哥打京那巴鲁佳蓝文莱酒店(Nexus Resort &amp; Spa Karambunai)</t>
  </si>
  <si>
    <t>2019-10-20</t>
  </si>
  <si>
    <t>2019-10-24</t>
  </si>
  <si>
    <t>2019/10/16 15:25:51</t>
  </si>
  <si>
    <t>4</t>
  </si>
  <si>
    <t>MA XUEZHI|</t>
  </si>
  <si>
    <t>1638976</t>
  </si>
  <si>
    <t>LiZhengHua</t>
  </si>
  <si>
    <t>Bangkok</t>
  </si>
  <si>
    <t>DHB191016162637806</t>
  </si>
  <si>
    <t>曼谷暹罗智选假日酒店(Holiday Inn Express Bangkok Siam)</t>
  </si>
  <si>
    <t>2019-11-11</t>
  </si>
  <si>
    <t>2019-11-14</t>
  </si>
  <si>
    <t>2019/10/16 16:26:37</t>
  </si>
  <si>
    <t>WANG WEIJIE|</t>
  </si>
  <si>
    <t>1639048</t>
  </si>
  <si>
    <t>Karon</t>
  </si>
  <si>
    <t>DHB191016172912976</t>
  </si>
  <si>
    <t>普吉岛卡塔坦尼海滩度假村(Katathani Phuket Beach Resort)</t>
  </si>
  <si>
    <t>2019-11-03</t>
  </si>
  <si>
    <t>2019-11-08</t>
  </si>
  <si>
    <t>2019/10/16 17:29:12</t>
  </si>
  <si>
    <t>20</t>
  </si>
  <si>
    <t>YANG RUIJI|LAN JIANGANG|YANG YONG|WANG DONGQIONG|</t>
  </si>
  <si>
    <t>1639110</t>
  </si>
  <si>
    <t>DHB191016173433437</t>
  </si>
  <si>
    <t>2019/10/16 17:34:33</t>
  </si>
  <si>
    <t>WU MENGZHU|</t>
  </si>
  <si>
    <t>1639112</t>
  </si>
  <si>
    <t>DHB191016192715237</t>
  </si>
  <si>
    <t>曼谷亚洲酒店(Asia Hotel Bangkok)</t>
  </si>
  <si>
    <t>2020-01-14</t>
  </si>
  <si>
    <t>2020-01-16</t>
  </si>
  <si>
    <t>2019/10/16 19:27:15</t>
  </si>
  <si>
    <t>ZHENG CHAOCHAO|TANG XIAXIA|</t>
  </si>
  <si>
    <t>1639212</t>
  </si>
  <si>
    <t>Patong</t>
  </si>
  <si>
    <t>DHB191016194543973</t>
  </si>
  <si>
    <t>普吉岛卡利马度假村及水疗中心(Kalima Resort &amp; Spa, Phuket)</t>
  </si>
  <si>
    <t>2020-01-19</t>
  </si>
  <si>
    <t>2019/10/16 19:45:43</t>
  </si>
  <si>
    <t>1639216</t>
  </si>
  <si>
    <t>DHB191016202415559</t>
  </si>
  <si>
    <t>普吉岛阳光海滩度假酒店(Sea Sun Sand Resort &amp; Spa)</t>
  </si>
  <si>
    <t>2019-10-19</t>
  </si>
  <si>
    <t>2019/10/16 20:24:15</t>
  </si>
  <si>
    <t>BAI SHIYI|YU CHENWEI|</t>
  </si>
  <si>
    <t>1639254</t>
  </si>
  <si>
    <t>DHB191017104553715</t>
  </si>
  <si>
    <t>芽庄哈瓦那酒店(Havana Nha Trang Hotel(ex.Best Western Premier Havana Nha Trang))</t>
  </si>
  <si>
    <t>2019/10/17 10:45:53</t>
  </si>
  <si>
    <t>YU YANG|REN TAO|</t>
  </si>
  <si>
    <t>1639610</t>
  </si>
  <si>
    <t>Shenzhen</t>
  </si>
  <si>
    <t>DHB191017145343511</t>
  </si>
  <si>
    <t>深圳湾科技园丽雅查尔顿酒店(Lia Charlton Hotel Shenzhen)</t>
  </si>
  <si>
    <t>2019/10/17 14:53:43</t>
  </si>
  <si>
    <t>申 俊英|</t>
  </si>
  <si>
    <t>1639823</t>
  </si>
  <si>
    <t>Pattaya</t>
  </si>
  <si>
    <t>DHB191018082546159</t>
  </si>
  <si>
    <t>盛泰澜幻影海滩度假村</t>
  </si>
  <si>
    <t>2019-10-22</t>
  </si>
  <si>
    <t>2019/10/18 8:25:46</t>
  </si>
  <si>
    <t>WANG LIANGYI|ZHANG FEIFEI|</t>
  </si>
  <si>
    <t>1640197</t>
  </si>
  <si>
    <t>NgaiJason</t>
  </si>
  <si>
    <t>Singapore</t>
  </si>
  <si>
    <t>DHB191018084333584</t>
  </si>
  <si>
    <t>新加坡庄家大酒店(Hotel Boss)</t>
  </si>
  <si>
    <t>2019/10/18 8:43:33</t>
  </si>
  <si>
    <t>CHEN JUN|LUO DONGTAO|</t>
  </si>
  <si>
    <t>1640230</t>
  </si>
  <si>
    <t>Koh Samui</t>
  </si>
  <si>
    <t>DHB191018164212254</t>
  </si>
  <si>
    <t>思拉瓦迪泳池温泉度假酒店(Silavadee Pool Spa Resort)</t>
  </si>
  <si>
    <t>2020-01-22</t>
  </si>
  <si>
    <t>2020-01-28</t>
  </si>
  <si>
    <t>2019/10/18 16:42:12</t>
  </si>
  <si>
    <t>6</t>
  </si>
  <si>
    <t>LI YAN|JI MENG|</t>
  </si>
  <si>
    <t>1640829</t>
  </si>
  <si>
    <t>DHB191018170200607</t>
  </si>
  <si>
    <t>2019-10-25</t>
  </si>
  <si>
    <t>2019-10-28</t>
  </si>
  <si>
    <t>2019/10/18 17:02:00</t>
  </si>
  <si>
    <t>WANG PING|RONG RUIHUA|</t>
  </si>
  <si>
    <t>1640854</t>
  </si>
  <si>
    <t>Legian</t>
  </si>
  <si>
    <t>DHB191019100659660</t>
  </si>
  <si>
    <t>宜必思巴厘岛吉安街酒店(ibis Bali Legian Street)</t>
  </si>
  <si>
    <t>2019-11-27</t>
  </si>
  <si>
    <t>2019-11-29</t>
  </si>
  <si>
    <t>2019/10/19 10:06:59</t>
  </si>
  <si>
    <t>LYU LEYU|LI BORAN|</t>
  </si>
  <si>
    <t>1641297</t>
  </si>
  <si>
    <t>Panglao</t>
  </si>
  <si>
    <t>DHB191019130451094</t>
  </si>
  <si>
    <t>阿罗纳海滩赫纳度假村</t>
  </si>
  <si>
    <t>2019/10/19 13:04:51</t>
  </si>
  <si>
    <t>WANG MENGMENG|SUN HEWEI|</t>
  </si>
  <si>
    <t>1641438</t>
  </si>
  <si>
    <t>DHB191019135219580</t>
  </si>
  <si>
    <t>普吉岛格雷斯兰温泉度假酒店(Phuket Graceland Resort And Spa)</t>
  </si>
  <si>
    <t>2019-10-29</t>
  </si>
  <si>
    <t>2019/10/19 13:52:19</t>
  </si>
  <si>
    <t>CHE JUN|</t>
  </si>
  <si>
    <t>1641465</t>
  </si>
  <si>
    <t>Boracay Island</t>
  </si>
  <si>
    <t>DHB191020091132557</t>
  </si>
  <si>
    <t>赫纳恩尊贵海滩度假酒店</t>
  </si>
  <si>
    <t>2019-11-01</t>
  </si>
  <si>
    <t>2019-11-02</t>
  </si>
  <si>
    <t>2019/10/20 9:11:32</t>
  </si>
  <si>
    <t>ZHOU LISHA|</t>
  </si>
  <si>
    <t>1641974</t>
  </si>
  <si>
    <t>DHB191020161909867</t>
  </si>
  <si>
    <t>2019/10/20 16:19:09</t>
  </si>
  <si>
    <t>Li Hui|Zhang Lan|</t>
  </si>
  <si>
    <t>1642201</t>
  </si>
  <si>
    <t>徐文程</t>
  </si>
  <si>
    <t>xuwencheng23</t>
  </si>
  <si>
    <t>DHB191020174117977</t>
  </si>
  <si>
    <t>苏梅岛塞利斯海滨度假酒店(Celes BeachFront Resort - Koh Samui)</t>
  </si>
  <si>
    <t>2019-11-06</t>
  </si>
  <si>
    <t>2019/10/20 17:41:17</t>
  </si>
  <si>
    <t>LI CONGXUN|</t>
  </si>
  <si>
    <t>1642269</t>
  </si>
  <si>
    <t>Pecatu</t>
  </si>
  <si>
    <t>DHB191020211927733</t>
  </si>
  <si>
    <t>巴厘岛蓝点湾景别墅水疗酒店(Blue Point Bay Villas and Spa)</t>
  </si>
  <si>
    <t>2019-11-16</t>
  </si>
  <si>
    <t>2019-11-17</t>
  </si>
  <si>
    <t>2019/10/20 21:19:27</t>
  </si>
  <si>
    <t>Yang jianxiang|Zhan yuan|</t>
  </si>
  <si>
    <t>1642412</t>
  </si>
  <si>
    <t>DHB191021163001255</t>
  </si>
  <si>
    <t>艾文星级酒店(A-One Star Hotel)</t>
  </si>
  <si>
    <t>2019-11-04</t>
  </si>
  <si>
    <t>2019/10/21 16:30:01</t>
  </si>
  <si>
    <t>wang wenjing|</t>
  </si>
  <si>
    <t>1643055</t>
  </si>
  <si>
    <t>DHB191021163508933</t>
  </si>
  <si>
    <t>曼谷威客3号酒店（原曼谷胜利纪念碑全季酒店）(Vic3 Bangkok)</t>
  </si>
  <si>
    <t>2019-10-30</t>
  </si>
  <si>
    <t>2019/10/21 16:35:08</t>
  </si>
  <si>
    <t>1643049</t>
  </si>
  <si>
    <t>DHB191021185339982</t>
  </si>
  <si>
    <t>梢帕姆邦劳度假酒店</t>
  </si>
  <si>
    <t>2019-10-26</t>
  </si>
  <si>
    <t>2019/10/21 18:53:39</t>
  </si>
  <si>
    <t>YIN PENG|</t>
  </si>
  <si>
    <t>1634450</t>
  </si>
  <si>
    <t>DHB191021200607889</t>
  </si>
  <si>
    <t>2019-11-09</t>
  </si>
  <si>
    <t>2019/10/21 20:06:07</t>
  </si>
  <si>
    <t>LIU HUIQIN|LI YUHUA|</t>
  </si>
  <si>
    <t>1643261</t>
  </si>
  <si>
    <t>Foshan</t>
  </si>
  <si>
    <t>DHB191021210646205</t>
  </si>
  <si>
    <t>佛山顺德保利假日酒店(Holiday Inn Shunde)</t>
  </si>
  <si>
    <t>2019/10/21 21:06:46</t>
  </si>
  <si>
    <t>zhao XIAOMAN|XIAOMAN zhao|</t>
  </si>
  <si>
    <t>1643350</t>
  </si>
  <si>
    <t>DHB191021230739184</t>
  </si>
  <si>
    <t>新加坡圣淘湾大酒店(Bay Hotel Singapore)</t>
  </si>
  <si>
    <t>2019/10/21 23:07:39</t>
  </si>
  <si>
    <t>LI MENGSHI|WANG JIAHUI|</t>
  </si>
  <si>
    <t>1643491</t>
  </si>
  <si>
    <t>Kowloon</t>
  </si>
  <si>
    <t>DHB191022084404326</t>
  </si>
  <si>
    <t>香港港威酒店-马哥孛罗</t>
  </si>
  <si>
    <t>2019-10-31</t>
  </si>
  <si>
    <t>2019/10/22 8:44:04</t>
  </si>
  <si>
    <t>HUANG RENQI|MAO YIXUAN|</t>
  </si>
  <si>
    <t>1643430</t>
  </si>
  <si>
    <t>DHB191022084709641</t>
  </si>
  <si>
    <t>2019/10/22 8:47:09</t>
  </si>
  <si>
    <t>CHEN MIAOXIAN|CHEN TIANTIAN|</t>
  </si>
  <si>
    <t>1643432</t>
  </si>
  <si>
    <t>Vienna</t>
  </si>
  <si>
    <t>DHB191022093146794</t>
  </si>
  <si>
    <t>奥地利潮流酒店-维也纳萨伏伊(Austria Trend Hotel Savoyen Vienna)</t>
  </si>
  <si>
    <t>2019/10/22 9:31:46</t>
  </si>
  <si>
    <t>Li Xicong|Lin Yingying|</t>
  </si>
  <si>
    <t>1643621</t>
  </si>
  <si>
    <t>Lapu-Lapu</t>
  </si>
  <si>
    <t>DHB191022140759431</t>
  </si>
  <si>
    <t>麦克坦度假酒店(Be Resorts - Mactan)</t>
  </si>
  <si>
    <t>2019/10/22 14:07:59</t>
  </si>
  <si>
    <t>YAN ZHIBIN|LIAO LIN|</t>
  </si>
  <si>
    <t>1643954</t>
  </si>
  <si>
    <t>DHB191022210034972</t>
  </si>
  <si>
    <t>香港太子酒店-马哥孛罗</t>
  </si>
  <si>
    <t>2019/10/22 21:00:34</t>
  </si>
  <si>
    <t>OUYANG CHENXI|</t>
  </si>
  <si>
    <t>1644333</t>
  </si>
  <si>
    <t>DHB191023082607739</t>
  </si>
  <si>
    <t>香港九龙贝尔特酒店</t>
  </si>
  <si>
    <t>2019/10/23 8:26:07</t>
  </si>
  <si>
    <t>ZHOU JINAN|</t>
  </si>
  <si>
    <t>1644547</t>
  </si>
  <si>
    <t>DHB191023110641578</t>
  </si>
  <si>
    <t>2019-11-10</t>
  </si>
  <si>
    <t>2019/10/23 11:06:41</t>
  </si>
  <si>
    <t>BIE YUE|BIE CHONG|</t>
  </si>
  <si>
    <t>1644800</t>
  </si>
  <si>
    <t>Sha Tin</t>
  </si>
  <si>
    <t>DHB191023191347696</t>
  </si>
  <si>
    <t>香港丽豪酒店</t>
  </si>
  <si>
    <t>2019/10/23 19:13:47</t>
  </si>
  <si>
    <t>zhang yesong|</t>
  </si>
  <si>
    <t>1645333</t>
  </si>
  <si>
    <t>DHB191023192744768</t>
  </si>
  <si>
    <t>九龙香格里拉大酒店</t>
  </si>
  <si>
    <t>2019/10/23 19:27:44</t>
  </si>
  <si>
    <t>Li Pei|</t>
  </si>
  <si>
    <t>1645345</t>
  </si>
  <si>
    <t>DHB191023193627342</t>
  </si>
  <si>
    <t>香港红茶馆酒店(油麻地鸦打街店)</t>
  </si>
  <si>
    <t>2019/10/23 19:36:27</t>
  </si>
  <si>
    <t>LI JIAMIN|</t>
  </si>
  <si>
    <t>1645329</t>
  </si>
  <si>
    <t>DHB191023214757382</t>
  </si>
  <si>
    <t>香港红茶馆酒店(红磡機利士南路)</t>
  </si>
  <si>
    <t>2019/10/23 21:47:57</t>
  </si>
  <si>
    <t>RAO JIANZHONG|</t>
  </si>
  <si>
    <t>1645400</t>
  </si>
  <si>
    <t>DHB191024082746503</t>
  </si>
  <si>
    <t>2019/10/24 8:27:46</t>
  </si>
  <si>
    <t>CHEN LIJUN|</t>
  </si>
  <si>
    <t>1645705</t>
  </si>
  <si>
    <t>DHB191024102602129</t>
  </si>
  <si>
    <t>曼谷暹罗名家设计酒店(Siam@Siam Design Hotel Bangkok)</t>
  </si>
  <si>
    <t>2019/10/24 10:26:02</t>
  </si>
  <si>
    <t>YANG YANG|FENG MINGMING|WANG HUIHONG|YOU JIE|LI ZHI|LIU ZONGHAO|</t>
  </si>
  <si>
    <t>1645994</t>
  </si>
  <si>
    <t>DHB191024104731946</t>
  </si>
  <si>
    <t>芽庄星城酒店(StarCity Nha Trang)</t>
  </si>
  <si>
    <t>2019/10/24 10:47:31</t>
  </si>
  <si>
    <t>DING MURONG|PENG LIMIN|CHEN HUI|ZHU PEI|</t>
  </si>
  <si>
    <t>1646000</t>
  </si>
  <si>
    <t>DHB191024105122451</t>
  </si>
  <si>
    <t>2019/10/24 10:51:22</t>
  </si>
  <si>
    <t>MA XIYU|</t>
  </si>
  <si>
    <t>1646027</t>
  </si>
  <si>
    <t>DHB191024105408829</t>
  </si>
  <si>
    <t>曼特海滩酒店</t>
  </si>
  <si>
    <t>2019/10/24 10:54:08</t>
  </si>
  <si>
    <t>HAN FENG|ZHU SHALI|WU LIYING|YU XIAONI|CHEN JUN|SHE LIFANG|WANG ZONGHENG|</t>
  </si>
  <si>
    <t>DHB191024110308633</t>
  </si>
  <si>
    <t>2019/10/24 11:03:08</t>
  </si>
  <si>
    <t>ZHOU FENG|ZHENG HAIDI|</t>
  </si>
  <si>
    <t>1646038</t>
  </si>
  <si>
    <t>DHB191024120111515</t>
  </si>
  <si>
    <t>苏梅岛曼特拉度假酒店(Mantra Samui Resort)</t>
  </si>
  <si>
    <t>2019/10/24 12:01:11</t>
  </si>
  <si>
    <t>CHENG TING|</t>
  </si>
  <si>
    <t>1646093</t>
  </si>
  <si>
    <t>DHB191024144625311</t>
  </si>
  <si>
    <t>2019-11-05</t>
  </si>
  <si>
    <t>2019-11-07</t>
  </si>
  <si>
    <t>2019/10/24 14:46:25</t>
  </si>
  <si>
    <t>YE JIAWEN|HU XINDI|WANG XIAOZHEN|LIANG MEIYI|</t>
  </si>
  <si>
    <t>1646302</t>
  </si>
  <si>
    <t>DHB191024151939132</t>
  </si>
  <si>
    <t>深圳观澜湖硬石酒店(Hard Rock Hotel Shenzhen)</t>
  </si>
  <si>
    <t>2019-10-27</t>
  </si>
  <si>
    <t>2019/10/24 15:19:39</t>
  </si>
  <si>
    <t>LIANG MINGLIANG|</t>
  </si>
  <si>
    <t>1646343</t>
  </si>
  <si>
    <t>Krabi</t>
  </si>
  <si>
    <t>DHB191024174521403</t>
  </si>
  <si>
    <t>甲米奥南海滩智选假日酒店(Holiday Inn Express Krabi Ao Nang Beach)</t>
  </si>
  <si>
    <t>2019/10/24 17:45:21</t>
  </si>
  <si>
    <t>ZHU XING|</t>
  </si>
  <si>
    <t>1646524</t>
  </si>
  <si>
    <t>Shanghai</t>
  </si>
  <si>
    <t>DHB191024175206978</t>
  </si>
  <si>
    <t>上海素凯泰酒店(The Sukhothai Shanghai)</t>
  </si>
  <si>
    <t>2019/10/24 17:52:06</t>
  </si>
  <si>
    <t>LIU SIGUANG|</t>
  </si>
  <si>
    <t>1646529</t>
  </si>
  <si>
    <t>DHB191024204648235</t>
  </si>
  <si>
    <t>普吉岛艾美海滩度假酒店</t>
  </si>
  <si>
    <t>2020-01-15</t>
  </si>
  <si>
    <t>2020-01-17</t>
  </si>
  <si>
    <t>2019/10/24 20:46:48</t>
  </si>
  <si>
    <t>WANG HAO|CHEN HAOYUN|</t>
  </si>
  <si>
    <t>邓伟龙</t>
  </si>
  <si>
    <t>dengweilong</t>
  </si>
  <si>
    <t>DHB191024204749349</t>
  </si>
  <si>
    <t>2019/10/24 20:47:49</t>
  </si>
  <si>
    <t>WANG GUANGXIN|LI GAILAN|</t>
  </si>
  <si>
    <t>DHB191025081906869</t>
  </si>
  <si>
    <t>2019/10/25 8:19:06</t>
  </si>
  <si>
    <t>Xiao Wei|Wu Ying|</t>
  </si>
  <si>
    <t>1646992</t>
  </si>
  <si>
    <t>Kuta</t>
  </si>
  <si>
    <t>DHB191025084248236</t>
  </si>
  <si>
    <t>库塔卡纳酒店</t>
  </si>
  <si>
    <t>2019/10/25 8:42:48</t>
  </si>
  <si>
    <t>yang chen|zheng jie|</t>
  </si>
  <si>
    <t>1646976</t>
  </si>
  <si>
    <t>DHB191025085740540</t>
  </si>
  <si>
    <t>普吉岛巴东心爱度假酒店(Duangjitt Resort, Phuket)</t>
  </si>
  <si>
    <t>2019/10/25 8:57:40</t>
  </si>
  <si>
    <t>WANG YINGYING|YANG ZHIXIN|</t>
  </si>
  <si>
    <t>1646938</t>
  </si>
  <si>
    <t>DHB191025113704945</t>
  </si>
  <si>
    <t>奈函酒店(The Nai Harn)</t>
  </si>
  <si>
    <t>2019-11-12</t>
  </si>
  <si>
    <t>2019/10/25 11:37:04</t>
  </si>
  <si>
    <t>ZHANG XIANZHI|LI WEIWEI|</t>
  </si>
  <si>
    <t>1647290</t>
  </si>
  <si>
    <t>Milan</t>
  </si>
  <si>
    <t>DHB191025120705613</t>
  </si>
  <si>
    <t>米兰希尔顿酒店集团</t>
  </si>
  <si>
    <t>2019/10/25 12:07:05</t>
  </si>
  <si>
    <t>ye huina|</t>
  </si>
  <si>
    <t>1647320</t>
  </si>
  <si>
    <t>XieLinda</t>
  </si>
  <si>
    <t>DHB191025122200861</t>
  </si>
  <si>
    <t>深圳四季酒店(Four Seasons Hotel Shenzhen)</t>
  </si>
  <si>
    <t>2019/10/25 12:22:00</t>
  </si>
  <si>
    <t>HOU KAI|</t>
  </si>
  <si>
    <t>1647391</t>
  </si>
  <si>
    <t>Helsinki</t>
  </si>
  <si>
    <t>DHB191025144917676</t>
  </si>
  <si>
    <t>赫尔辛基市中心假日酒店</t>
  </si>
  <si>
    <t>2019-12-22</t>
  </si>
  <si>
    <t>2019-12-24</t>
  </si>
  <si>
    <t>2019/10/25 14:49:17</t>
  </si>
  <si>
    <t>TAO YUEYUAN|ZHU FENG|</t>
  </si>
  <si>
    <t>1647521</t>
  </si>
  <si>
    <t>DHB191025180032874</t>
  </si>
  <si>
    <t>天空酒店</t>
  </si>
  <si>
    <t>2020-01-25</t>
  </si>
  <si>
    <t>2019/10/25 18:00:32</t>
  </si>
  <si>
    <t>MIN TONG|</t>
  </si>
  <si>
    <t>1647702</t>
  </si>
  <si>
    <t>DHB191025182557364</t>
  </si>
  <si>
    <t>2019/10/25 18:25:57</t>
  </si>
  <si>
    <t>LI JING|ZHANG QIAOLING|</t>
  </si>
  <si>
    <t>1647830</t>
  </si>
  <si>
    <t>Osaka</t>
  </si>
  <si>
    <t>DHB191025194611307</t>
  </si>
  <si>
    <t>御堂筋本町住宿酒店</t>
  </si>
  <si>
    <t>2019/10/25 19:46:11</t>
  </si>
  <si>
    <t>Chen Yang|Qin Jin|Chen Jin|</t>
  </si>
  <si>
    <t>1647880</t>
  </si>
  <si>
    <t>Mai Khao</t>
  </si>
  <si>
    <t>DHB191026083107721</t>
  </si>
  <si>
    <t>普吉岛水花飞溅海滩度假村</t>
  </si>
  <si>
    <t>2019-11-30</t>
  </si>
  <si>
    <t>2019-12-01</t>
  </si>
  <si>
    <t>2019/10/26 8:31:07</t>
  </si>
  <si>
    <t>MA QIANG|ZHOU JING|</t>
  </si>
  <si>
    <t>1648117</t>
  </si>
  <si>
    <t>Guangzhou</t>
  </si>
  <si>
    <t>DHB191026122931308</t>
  </si>
  <si>
    <t>广州柏悦酒店(Park Hyatt Guangzhou)</t>
  </si>
  <si>
    <t>2019/10/26 12:29:31</t>
  </si>
  <si>
    <t>LI MIN|MAO JIALIN|</t>
  </si>
  <si>
    <t>1648457</t>
  </si>
  <si>
    <t>Kuala Lumpur</t>
  </si>
  <si>
    <t>DHB191026124548057</t>
  </si>
  <si>
    <t>吉隆坡安莎酒店(ANSA Hotel Kuala Lumpur)</t>
  </si>
  <si>
    <t>2019/10/26 12:45:48</t>
  </si>
  <si>
    <t>ONG CHINSOON|</t>
  </si>
  <si>
    <t>1648469</t>
  </si>
  <si>
    <t>Mandaue</t>
  </si>
  <si>
    <t>DHB191026135805665</t>
  </si>
  <si>
    <t>Bai酒店(Bai Hotel)</t>
  </si>
  <si>
    <t>2019-12-05</t>
  </si>
  <si>
    <t>2019-12-08</t>
  </si>
  <si>
    <t>2019/10/26 13:58:05</t>
  </si>
  <si>
    <t>REN YIQING|LI XU|</t>
  </si>
  <si>
    <t>1648473</t>
  </si>
  <si>
    <t>DHB191026151207615</t>
  </si>
  <si>
    <t>曼谷普罗姆阿查达公寓酒店(Prom Ratchada Hotel)</t>
  </si>
  <si>
    <t>2019/10/26 15:12:07</t>
  </si>
  <si>
    <t>CHEN LIANG|HUANG YANG|ZHU CHAN|LU YINGYING|</t>
  </si>
  <si>
    <t>1648637</t>
  </si>
  <si>
    <t>DHB191026160737895</t>
  </si>
  <si>
    <t>深圳雅诗阁来福士广场服务公寓(Ascott Raffles City Shenzhen)</t>
  </si>
  <si>
    <t>2019/10/26 16:07:37</t>
  </si>
  <si>
    <t>YANG XIAOQING|</t>
  </si>
  <si>
    <t>1648697</t>
  </si>
  <si>
    <t>DHB191026162650181</t>
  </si>
  <si>
    <t>2019/10/26 16:26:50</t>
  </si>
  <si>
    <t>SHAO XINQING|</t>
  </si>
  <si>
    <t>1648676</t>
  </si>
  <si>
    <t>Nanjing</t>
  </si>
  <si>
    <t>DHB191026162940786</t>
  </si>
  <si>
    <t>南京绿地洲际酒店(InterContinental Nanjing)</t>
  </si>
  <si>
    <t>2019/10/26 16:29:40</t>
  </si>
  <si>
    <t>guo siwei|</t>
  </si>
  <si>
    <t>1648727</t>
  </si>
  <si>
    <t>Prague</t>
  </si>
  <si>
    <t>DHB191026164140860</t>
  </si>
  <si>
    <t>宜必思布拉格老城酒店(ibis Praha Old Town)</t>
  </si>
  <si>
    <t>2019/10/26 16:41:40</t>
  </si>
  <si>
    <t>ZOU YUANKUI|</t>
  </si>
  <si>
    <t>1648737</t>
  </si>
  <si>
    <t>DHB191026165827112</t>
  </si>
  <si>
    <t>2019/10/26 16:58:27</t>
  </si>
  <si>
    <t>zhou maoqing|</t>
  </si>
  <si>
    <t>1648757</t>
  </si>
  <si>
    <t>Pasay</t>
  </si>
  <si>
    <t>DHB191026211354566</t>
  </si>
  <si>
    <t>101号马尼拉酒店(Hotel 101 Manila)</t>
  </si>
  <si>
    <t>2020-01-24</t>
  </si>
  <si>
    <t>2020-01-26</t>
  </si>
  <si>
    <t>2019/10/26 21:13:54</t>
  </si>
  <si>
    <t>ZHAO QINGQUAN|SUN HUAN|</t>
  </si>
  <si>
    <t>1648973</t>
  </si>
  <si>
    <t>Santa Maria</t>
  </si>
  <si>
    <t>DHB191026220412847</t>
  </si>
  <si>
    <t>圣马丽亚假日酒店及套房</t>
  </si>
  <si>
    <t>2019-11-26</t>
  </si>
  <si>
    <t>2019/10/26 22:04:12</t>
  </si>
  <si>
    <t>ZHU XIAOYE|HUANG JIAN|</t>
  </si>
  <si>
    <t>1648991</t>
  </si>
  <si>
    <t>DHB191027082131217</t>
  </si>
  <si>
    <t>2019/10/27 8:21:31</t>
  </si>
  <si>
    <t>PAN YOU|YAO LINGFENG|</t>
  </si>
  <si>
    <t>1649094</t>
  </si>
  <si>
    <t>DHB191027095329209</t>
  </si>
  <si>
    <t>2020-01-20</t>
  </si>
  <si>
    <t>2019/10/27 9:53:29</t>
  </si>
  <si>
    <t>1649095</t>
  </si>
  <si>
    <t>DHB191027104807211</t>
  </si>
  <si>
    <t>首尔麻浦格莱德酒店</t>
  </si>
  <si>
    <t>2020-02-15</t>
  </si>
  <si>
    <t>2020-02-17</t>
  </si>
  <si>
    <t>HK</t>
  </si>
  <si>
    <t>2019/10/27 10:48:07</t>
  </si>
  <si>
    <t>Leung Siu Kuen|</t>
  </si>
  <si>
    <t>DHB191027120442813</t>
  </si>
  <si>
    <t>普吉岛芭东美爵大酒店(Grand Mercure Phuket Patong)</t>
  </si>
  <si>
    <t>2020-01-11</t>
  </si>
  <si>
    <t>2020-01-12</t>
  </si>
  <si>
    <t>2019/10/27 12:04:42</t>
  </si>
  <si>
    <t>SUN MAORAN|</t>
  </si>
  <si>
    <t>1649377</t>
  </si>
  <si>
    <t>DHB191027121148414</t>
  </si>
  <si>
    <t>2020-01-09</t>
  </si>
  <si>
    <t>2020-01-10</t>
  </si>
  <si>
    <t>2019/10/27 12:11:48</t>
  </si>
  <si>
    <t>1649375</t>
  </si>
  <si>
    <t>Ho Chi Minh City</t>
  </si>
  <si>
    <t>DHB191027141808411</t>
  </si>
  <si>
    <t>莲花精品酒店</t>
  </si>
  <si>
    <t>2019/10/27 14:18:08</t>
  </si>
  <si>
    <t>gao yafen|gao yaping|</t>
  </si>
  <si>
    <t>DHB191027215016721</t>
  </si>
  <si>
    <t>首尔新罗酒店(The Shilla Seoul)</t>
  </si>
  <si>
    <t>2019/10/27 21:50:17</t>
  </si>
  <si>
    <t>ZHAO ZHANG|</t>
  </si>
  <si>
    <t>1649861</t>
  </si>
  <si>
    <t>DHB191028110748316</t>
  </si>
  <si>
    <t>普吉岛芭东美爵大酒店</t>
  </si>
  <si>
    <t>2019-11-19</t>
  </si>
  <si>
    <t>2019/10/28 11:07:48</t>
  </si>
  <si>
    <t>LI MEILING|GUAN YUHUI|</t>
  </si>
  <si>
    <t>1626400</t>
  </si>
  <si>
    <t>Jeju</t>
  </si>
  <si>
    <t>DHB191028114217762</t>
  </si>
  <si>
    <t>济州市中心酒店(Jeju Central City Hotel)</t>
  </si>
  <si>
    <t>2019/10/28 11:42:17</t>
  </si>
  <si>
    <t>JIANG YUAN|WANG YANJUN|</t>
  </si>
  <si>
    <t>1650225</t>
  </si>
  <si>
    <t>DHB191028122618231</t>
  </si>
  <si>
    <t>2019/10/28 12:26:18</t>
  </si>
  <si>
    <t>BAI XUE|</t>
  </si>
  <si>
    <t>1650265</t>
  </si>
  <si>
    <t>Shenyang</t>
  </si>
  <si>
    <t>DHB191028123649739</t>
  </si>
  <si>
    <t>沈阳香格里拉大酒店(Shangri-La Hotel, Shenyang)</t>
  </si>
  <si>
    <t>2019/10/28 12:36:49</t>
  </si>
  <si>
    <t>liu zhijian|</t>
  </si>
  <si>
    <t>1650281</t>
  </si>
  <si>
    <t>Bintan</t>
  </si>
  <si>
    <t>DHB191028144655325</t>
  </si>
  <si>
    <t>民丹岛悦梿</t>
  </si>
  <si>
    <t>2019-12-14</t>
  </si>
  <si>
    <t>2019-12-17</t>
  </si>
  <si>
    <t>2019/10/28 14:46:55</t>
  </si>
  <si>
    <t>LI ZHE|ZHANG SONGYUAN|WANG HONGDONG|WANG HONGMEI|</t>
  </si>
  <si>
    <t>1650404</t>
  </si>
  <si>
    <t>Tokyo</t>
  </si>
  <si>
    <t>DHB191028165433054</t>
  </si>
  <si>
    <t>东京新宿格拉斯丽酒店(Hotel Gracery Shinjuku)</t>
  </si>
  <si>
    <t>2019/10/28 16:54:33</t>
  </si>
  <si>
    <t>8</t>
  </si>
  <si>
    <t>TANG WANRONG|HUA YE|</t>
  </si>
  <si>
    <t>1650553</t>
  </si>
  <si>
    <t>DHB191028173421561</t>
  </si>
  <si>
    <t>甲米奥南海滩假日度假村酒店(Holiday Inn Resort Krabi Ao Nang Beach)</t>
  </si>
  <si>
    <t>2019-11-21</t>
  </si>
  <si>
    <t>2019/10/28 17:34:21</t>
  </si>
  <si>
    <t>SUN DAN|XUAN XIAO|</t>
  </si>
  <si>
    <t>1650585</t>
  </si>
  <si>
    <t>DHB191028174423554</t>
  </si>
  <si>
    <t>2019-12-07</t>
  </si>
  <si>
    <t>2019-12-09</t>
  </si>
  <si>
    <t>2019/10/28 17:44:23</t>
  </si>
  <si>
    <t>QI YAN|PENG ZHE|</t>
  </si>
  <si>
    <t>1650608</t>
  </si>
  <si>
    <t>DHB191028200055175</t>
  </si>
  <si>
    <t>2019/10/28 20:00:55</t>
  </si>
  <si>
    <t>ZHANG JING|</t>
  </si>
  <si>
    <t>1650734</t>
  </si>
  <si>
    <t>DHB191028200951704</t>
  </si>
  <si>
    <t>克雷斯特泳池别墅及度假村</t>
  </si>
  <si>
    <t>2019-11-28</t>
  </si>
  <si>
    <t>2019/10/28 20:09:51</t>
  </si>
  <si>
    <t>GU DANDAN|SHEN JING|</t>
  </si>
  <si>
    <t>DHB191028201113957</t>
  </si>
  <si>
    <t>2019/10/28 20:11:13</t>
  </si>
  <si>
    <t>DHB191028220042450</t>
  </si>
  <si>
    <t>上海凯宾斯基大酒店(Grand Kempinski Hotel Shanghai)</t>
  </si>
  <si>
    <t>2019/10/28 22:00:42</t>
  </si>
  <si>
    <t>Li zhiqiang|</t>
  </si>
  <si>
    <t>1650865</t>
  </si>
  <si>
    <t>DHB191028230553358</t>
  </si>
  <si>
    <t>诺拉布里温泉度假酒店(Nora Buri Resort &amp; Spa)</t>
  </si>
  <si>
    <t>2019/10/28 23:05:53</t>
  </si>
  <si>
    <t>XU SHI|YIN YAQING|</t>
  </si>
  <si>
    <t>1650954</t>
  </si>
  <si>
    <t>Ko Phi Phi</t>
  </si>
  <si>
    <t>DHB191029083541212</t>
  </si>
  <si>
    <t>皮皮岛假日度假村</t>
  </si>
  <si>
    <t>2020-01-29</t>
  </si>
  <si>
    <t>2019/10/29 8:35:41</t>
  </si>
  <si>
    <t>ZHONG QIANYU|ZHOU ZHIXIAN|</t>
  </si>
  <si>
    <t>1650970</t>
  </si>
  <si>
    <t>DHB191029110135113</t>
  </si>
  <si>
    <t>难波伊尔克欧瑞酒店</t>
  </si>
  <si>
    <t>2020-01-03</t>
  </si>
  <si>
    <t>2020-01-04</t>
  </si>
  <si>
    <t>2019/10/29 11:01:35</t>
  </si>
  <si>
    <t>WANG XINFEI|HU JIEFENG|</t>
  </si>
  <si>
    <t>1651288</t>
  </si>
  <si>
    <t>DHB191029111537677</t>
  </si>
  <si>
    <t>苏梅岛遨舍查汶度假酒店(OZO Chaweng Samui)</t>
  </si>
  <si>
    <t>2019-11-22</t>
  </si>
  <si>
    <t>2019/10/29 11:15:37</t>
  </si>
  <si>
    <t>ZHOU YIXUAN|JI YIRUI|</t>
  </si>
  <si>
    <t>1651317</t>
  </si>
  <si>
    <t>DHB191029112353504</t>
  </si>
  <si>
    <t>苏梅岛查汶海滩SALA度假酒店</t>
  </si>
  <si>
    <t>2019/10/29 11:23:53</t>
  </si>
  <si>
    <t>Kang Jian|Zhang Lin|</t>
  </si>
  <si>
    <t>1648555</t>
  </si>
  <si>
    <t>DHB191029114551772</t>
  </si>
  <si>
    <t>2019-11-20</t>
  </si>
  <si>
    <t>2019/10/29 11:45:51</t>
  </si>
  <si>
    <t>ZHANG DINGYUAN|XU RUI|</t>
  </si>
  <si>
    <t>1651351</t>
  </si>
  <si>
    <t>DHB191029135853597</t>
  </si>
  <si>
    <t>深圳圣淘沙酒店(桃园店)(Sentosa Hotel Apartment Taoyuan Branch)</t>
  </si>
  <si>
    <t>2019/10/29 13:58:53</t>
  </si>
  <si>
    <t>HE LIN|</t>
  </si>
  <si>
    <t>1651476</t>
  </si>
  <si>
    <t>DHB191029152801929</t>
  </si>
  <si>
    <t>2019-11-25</t>
  </si>
  <si>
    <t>2019/10/29 15:28:01</t>
  </si>
  <si>
    <t>WANG YI|</t>
  </si>
  <si>
    <t>1651576</t>
  </si>
  <si>
    <t>DHB191029155849254</t>
  </si>
  <si>
    <t>皇家公主兰朗酒店</t>
  </si>
  <si>
    <t>2019/10/29 15:58:49</t>
  </si>
  <si>
    <t>12</t>
  </si>
  <si>
    <t>LU JIAMIN|LAO ZHENYU|YANG ZHILIN|YANG HAO|WU ZIJUN|CHEN QIUYAN|</t>
  </si>
  <si>
    <t>1651599</t>
  </si>
  <si>
    <t>Stockholm</t>
  </si>
  <si>
    <t>DHB191029163233151</t>
  </si>
  <si>
    <t>六点酒店(At Six)</t>
  </si>
  <si>
    <t>2019/10/29 16:32:33</t>
  </si>
  <si>
    <t>WANG JUAN|</t>
  </si>
  <si>
    <t>1651665</t>
  </si>
  <si>
    <t>DHB191029173043464</t>
  </si>
  <si>
    <t>苏梅岛贝沃特度假村(Baywater Resort Samui)</t>
  </si>
  <si>
    <t>2019-11-13</t>
  </si>
  <si>
    <t>2019-11-15</t>
  </si>
  <si>
    <t>2019/10/29 17:30:43</t>
  </si>
  <si>
    <t>ZHANG CHUNYAN|WANG XUE|</t>
  </si>
  <si>
    <t>1651742</t>
  </si>
  <si>
    <t>New Delhi</t>
  </si>
  <si>
    <t>DHB191029194039207</t>
  </si>
  <si>
    <t>拉里特新德里酒店</t>
  </si>
  <si>
    <t>2019/10/29 19:40:39</t>
  </si>
  <si>
    <t>LI CHANGJIANG|wang yuanwei|</t>
  </si>
  <si>
    <t>1651835</t>
  </si>
  <si>
    <t>DHB191030084506848</t>
  </si>
  <si>
    <t>曼谷沙吞长荣桂冠酒店</t>
  </si>
  <si>
    <t>2019/10/30 8:45:06</t>
  </si>
  <si>
    <t>Xue RuiTeng|</t>
  </si>
  <si>
    <t>1652226</t>
  </si>
  <si>
    <t>Nusa Dua</t>
  </si>
  <si>
    <t>DHB191030124252284</t>
  </si>
  <si>
    <t>巴厘岛康莱德酒店</t>
  </si>
  <si>
    <t>2020-01-23</t>
  </si>
  <si>
    <t>2019/10/30 12:42:52</t>
  </si>
  <si>
    <t>FENG XINGMEI|HUANG XINTONG|HUANG YINGYUAN|</t>
  </si>
  <si>
    <t>1650983</t>
  </si>
  <si>
    <t>DHB191030130349467</t>
  </si>
  <si>
    <t>2019/10/30 13:03:49</t>
  </si>
  <si>
    <t>WANG QIANG|CUI HONGQIN|</t>
  </si>
  <si>
    <t>1651018</t>
  </si>
  <si>
    <t>Zürich</t>
  </si>
  <si>
    <t>DHB191030145905109</t>
  </si>
  <si>
    <t>苏黎世索丽尔苏黎伯格酒店</t>
  </si>
  <si>
    <t>2019-12-10</t>
  </si>
  <si>
    <t>2019-12-11</t>
  </si>
  <si>
    <t>2019/10/30 14:59:05</t>
  </si>
  <si>
    <t>HUANG YILEI|</t>
  </si>
  <si>
    <t>1652759</t>
  </si>
  <si>
    <t>DHB191030155946372</t>
  </si>
  <si>
    <t>2019/10/30 15:59:46</t>
  </si>
  <si>
    <t>LI YANMEI|LIANG HONGXIA|</t>
  </si>
  <si>
    <t>1652874</t>
  </si>
  <si>
    <t>DHB191030172242598</t>
  </si>
  <si>
    <t>新加坡凯煌大酒店(Concorde Hotel Singapore)</t>
  </si>
  <si>
    <t>2019-11-23</t>
  </si>
  <si>
    <t>2019/10/30 17:22:42</t>
  </si>
  <si>
    <t>Deng kaiyu|Xia sirong|</t>
  </si>
  <si>
    <t>1652981</t>
  </si>
  <si>
    <t>DHB191030175955805</t>
  </si>
  <si>
    <t>瑞亚维德度假村</t>
  </si>
  <si>
    <t>2020-01-27</t>
  </si>
  <si>
    <t>2019/10/30 17:59:55</t>
  </si>
  <si>
    <t>QIANG WEI|XUE FENG|</t>
  </si>
  <si>
    <t>系统无，本期先不付</t>
  </si>
  <si>
    <t>DHB191030180152090</t>
  </si>
  <si>
    <t>甲米奥南海滩智选假日酒店</t>
  </si>
  <si>
    <t>2019/10/30 18:01:52</t>
  </si>
  <si>
    <t>DHB191030184752977</t>
  </si>
  <si>
    <t>2019/10/30 18:47:52</t>
  </si>
  <si>
    <t>GU SHALI|AI ZHONGXING|</t>
  </si>
  <si>
    <t>1653089</t>
  </si>
  <si>
    <t>DHB191030201914282</t>
  </si>
  <si>
    <t>长滩岛峡谷酒店</t>
  </si>
  <si>
    <t>2019/10/30 20:19:14</t>
  </si>
  <si>
    <t>ZHU YILIN|JIANG FURONG|</t>
  </si>
  <si>
    <t>1653157</t>
  </si>
  <si>
    <t>Los Angeles</t>
  </si>
  <si>
    <t>DHB191031081314382</t>
  </si>
  <si>
    <t>洛杉矶机场希尔顿酒店(Hilton Los Angeles Airport)</t>
  </si>
  <si>
    <t>2019-12-27</t>
  </si>
  <si>
    <t>2019-12-28</t>
  </si>
  <si>
    <t>2019/10/31 8:13:14</t>
  </si>
  <si>
    <t>Zhou Yingzhao|</t>
  </si>
  <si>
    <t>1653456</t>
  </si>
  <si>
    <t>DHB191031132111627</t>
  </si>
  <si>
    <t>2019/10/31 13:21:11</t>
  </si>
  <si>
    <t>zhang xuejian|ding bo|</t>
  </si>
  <si>
    <t>1653848</t>
  </si>
  <si>
    <t>DHB191031161011640</t>
  </si>
  <si>
    <t>新宿格兰贝尔酒店(Shinjuku Granbell Hotel)</t>
  </si>
  <si>
    <t>2019/10/31 16:10:11</t>
  </si>
  <si>
    <t>CHEN XIAOJIAN|WU YONGYAN|</t>
  </si>
  <si>
    <t>1654058</t>
  </si>
  <si>
    <t>DHB191031162359375</t>
  </si>
  <si>
    <t>2019/10/31 16:23:59</t>
  </si>
  <si>
    <t>CHEN JIA|LIU JUNYING|LI HONGBING|CHEN LI|</t>
  </si>
  <si>
    <t>1654069</t>
  </si>
  <si>
    <t>DHB191031191446411</t>
  </si>
  <si>
    <t>2019/10/31 19:14:46</t>
  </si>
  <si>
    <t>Leung TingFung|Ng YiManCleopatra|</t>
  </si>
  <si>
    <t>1654202</t>
  </si>
  <si>
    <t>Macau</t>
  </si>
  <si>
    <t>DHB191031195907180</t>
  </si>
  <si>
    <t>澳门富豪酒店</t>
  </si>
  <si>
    <t>2019/10/31 19:59:07</t>
  </si>
  <si>
    <t>Zhang Yong|</t>
  </si>
  <si>
    <t>1640532</t>
  </si>
  <si>
    <r>
      <t>11.4</t>
    </r>
    <r>
      <rPr>
        <sz val="11"/>
        <rFont val="宋体"/>
        <charset val="134"/>
      </rPr>
      <t>付</t>
    </r>
  </si>
  <si>
    <r>
      <t>确定应付：</t>
    </r>
    <r>
      <rPr>
        <sz val="11"/>
        <rFont val="Calibri"/>
        <charset val="134"/>
      </rPr>
      <t>332689</t>
    </r>
    <r>
      <rPr>
        <sz val="11"/>
        <rFont val="宋体"/>
        <charset val="134"/>
      </rPr>
      <t>元</t>
    </r>
  </si>
  <si>
    <t>扣预付款</t>
  </si>
  <si>
    <t>P191104100036589</t>
  </si>
  <si>
    <t>P191104095742589</t>
  </si>
  <si>
    <t>合计：</t>
  </si>
  <si>
    <t>采购单号</t>
  </si>
  <si>
    <t>单号</t>
  </si>
  <si>
    <t>1654241</t>
  </si>
  <si>
    <t>1646737</t>
  </si>
  <si>
    <t>1646750</t>
  </si>
  <si>
    <t>DHB191101140141205</t>
  </si>
  <si>
    <t>1654906</t>
  </si>
  <si>
    <t>1646855</t>
  </si>
  <si>
    <t>1642226</t>
  </si>
  <si>
    <t>1652724</t>
  </si>
  <si>
    <t>1652721</t>
  </si>
  <si>
    <t>DHB191101085646980</t>
  </si>
  <si>
    <t>1654537</t>
  </si>
  <si>
    <t>DHB191101082307614</t>
  </si>
  <si>
    <t>1654476</t>
  </si>
  <si>
    <t>DHB190221084130932</t>
  </si>
  <si>
    <t>1449261</t>
  </si>
  <si>
    <t>DHB190918150824943</t>
  </si>
  <si>
    <t>1615131</t>
  </si>
  <si>
    <t>DHB190925092800557</t>
  </si>
  <si>
    <t>1621237</t>
  </si>
  <si>
    <t>1653098</t>
  </si>
  <si>
    <t>1649163</t>
  </si>
  <si>
    <t>1649462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</si>
</sst>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0000FF"/>
      <name val="Helvetica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 applyProtection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4" fillId="0" borderId="0" xfId="0" applyNumberFormat="1" applyFont="1" applyProtection="1"/>
    <xf numFmtId="0" fontId="5" fillId="0" borderId="0" xfId="0" applyFont="1"/>
    <xf numFmtId="0" fontId="5" fillId="2" borderId="1" xfId="0" applyFont="1" applyFill="1" applyBorder="1" applyAlignment="1">
      <alignment vertical="top" wrapText="1"/>
    </xf>
    <xf numFmtId="0" fontId="0" fillId="0" borderId="0" xfId="0" applyNumberFormat="1" applyFont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011520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C2" t="str">
            <v>DHB191031195907180</v>
          </cell>
          <cell r="D2" t="str">
            <v/>
          </cell>
          <cell r="E2" t="str">
            <v/>
          </cell>
          <cell r="F2" t="str">
            <v>897</v>
          </cell>
          <cell r="G2" t="str">
            <v>RMB</v>
          </cell>
          <cell r="H2" t="str">
            <v>1</v>
          </cell>
          <cell r="I2" t="str">
            <v>897</v>
          </cell>
        </row>
        <row r="3">
          <cell r="C3" t="str">
            <v>DHB191016085520916</v>
          </cell>
          <cell r="D3" t="str">
            <v/>
          </cell>
          <cell r="E3" t="str">
            <v/>
          </cell>
          <cell r="F3" t="str">
            <v>1061</v>
          </cell>
          <cell r="G3" t="str">
            <v>RMB</v>
          </cell>
          <cell r="H3" t="str">
            <v>1</v>
          </cell>
          <cell r="I3" t="str">
            <v>1061</v>
          </cell>
        </row>
        <row r="4">
          <cell r="C4" t="str">
            <v>DHB191031191446411</v>
          </cell>
          <cell r="D4" t="str">
            <v/>
          </cell>
          <cell r="E4" t="str">
            <v/>
          </cell>
          <cell r="F4" t="str">
            <v>1648</v>
          </cell>
          <cell r="G4" t="str">
            <v>RMB</v>
          </cell>
          <cell r="H4" t="str">
            <v>1</v>
          </cell>
          <cell r="I4" t="str">
            <v>1648</v>
          </cell>
        </row>
        <row r="5">
          <cell r="C5" t="str">
            <v>DHB191023191347696</v>
          </cell>
          <cell r="D5" t="str">
            <v>8535128</v>
          </cell>
          <cell r="E5" t="str">
            <v/>
          </cell>
          <cell r="F5" t="str">
            <v>526</v>
          </cell>
          <cell r="G5" t="str">
            <v>RMB</v>
          </cell>
          <cell r="H5" t="str">
            <v>1</v>
          </cell>
          <cell r="I5" t="str">
            <v>526</v>
          </cell>
        </row>
        <row r="6">
          <cell r="C6" t="str">
            <v>DHB191028230553358</v>
          </cell>
          <cell r="D6" t="str">
            <v/>
          </cell>
          <cell r="E6" t="str">
            <v/>
          </cell>
          <cell r="F6" t="str">
            <v>6016</v>
          </cell>
          <cell r="G6" t="str">
            <v>RMB</v>
          </cell>
          <cell r="H6" t="str">
            <v>1</v>
          </cell>
          <cell r="I6" t="str">
            <v>6016</v>
          </cell>
        </row>
        <row r="7">
          <cell r="C7" t="str">
            <v>DHB191030155946372</v>
          </cell>
          <cell r="D7" t="str">
            <v>58124、58125</v>
          </cell>
          <cell r="E7" t="str">
            <v/>
          </cell>
          <cell r="F7" t="str">
            <v>15100</v>
          </cell>
          <cell r="G7" t="str">
            <v>RMB</v>
          </cell>
          <cell r="H7" t="str">
            <v>1</v>
          </cell>
          <cell r="I7" t="str">
            <v>15100</v>
          </cell>
        </row>
        <row r="8">
          <cell r="C8" t="str">
            <v>DHB191029173043464</v>
          </cell>
          <cell r="D8" t="str">
            <v/>
          </cell>
          <cell r="E8" t="str">
            <v/>
          </cell>
          <cell r="F8" t="str">
            <v>1252</v>
          </cell>
          <cell r="G8" t="str">
            <v>RMB</v>
          </cell>
          <cell r="H8" t="str">
            <v>1</v>
          </cell>
          <cell r="I8" t="str">
            <v>1252</v>
          </cell>
        </row>
        <row r="9">
          <cell r="C9" t="str">
            <v>DHB191029155849254</v>
          </cell>
          <cell r="D9" t="str">
            <v>582330</v>
          </cell>
          <cell r="E9" t="str">
            <v/>
          </cell>
          <cell r="F9" t="str">
            <v>4956</v>
          </cell>
          <cell r="G9" t="str">
            <v>RMB</v>
          </cell>
          <cell r="H9" t="str">
            <v>1</v>
          </cell>
          <cell r="I9" t="str">
            <v>4956</v>
          </cell>
        </row>
        <row r="10">
          <cell r="C10" t="str">
            <v>DHB191029152801929</v>
          </cell>
          <cell r="D10" t="str">
            <v/>
          </cell>
          <cell r="E10" t="str">
            <v/>
          </cell>
          <cell r="F10" t="str">
            <v>2945</v>
          </cell>
          <cell r="G10" t="str">
            <v>RMB</v>
          </cell>
          <cell r="H10" t="str">
            <v>1</v>
          </cell>
          <cell r="I10" t="str">
            <v>2945</v>
          </cell>
        </row>
        <row r="11">
          <cell r="C11" t="str">
            <v>DHB191029111537677</v>
          </cell>
          <cell r="D11" t="str">
            <v/>
          </cell>
          <cell r="E11" t="str">
            <v/>
          </cell>
          <cell r="F11" t="str">
            <v>2905</v>
          </cell>
          <cell r="G11" t="str">
            <v>RMB</v>
          </cell>
          <cell r="H11" t="str">
            <v>1</v>
          </cell>
          <cell r="I11" t="str">
            <v>2905</v>
          </cell>
        </row>
        <row r="12">
          <cell r="C12" t="str">
            <v>DHB191018164212254</v>
          </cell>
          <cell r="D12" t="str">
            <v/>
          </cell>
          <cell r="E12" t="str">
            <v/>
          </cell>
          <cell r="F12" t="str">
            <v>22776</v>
          </cell>
          <cell r="G12" t="str">
            <v>RMB</v>
          </cell>
          <cell r="H12" t="str">
            <v>1</v>
          </cell>
          <cell r="I12" t="str">
            <v>22776</v>
          </cell>
        </row>
        <row r="13">
          <cell r="C13" t="str">
            <v>DHB191024204749349</v>
          </cell>
          <cell r="D13" t="str">
            <v/>
          </cell>
          <cell r="E13" t="str">
            <v/>
          </cell>
          <cell r="F13" t="str">
            <v>4298</v>
          </cell>
          <cell r="G13" t="str">
            <v>RMB</v>
          </cell>
          <cell r="H13" t="str">
            <v>1</v>
          </cell>
          <cell r="I13" t="str">
            <v>4298</v>
          </cell>
        </row>
        <row r="14">
          <cell r="C14" t="str">
            <v>DHB191024204648235</v>
          </cell>
          <cell r="D14" t="str">
            <v/>
          </cell>
          <cell r="E14" t="str">
            <v/>
          </cell>
          <cell r="F14" t="str">
            <v>4298</v>
          </cell>
          <cell r="G14" t="str">
            <v>RMB</v>
          </cell>
          <cell r="H14" t="str">
            <v>1</v>
          </cell>
          <cell r="I14" t="str">
            <v>4298</v>
          </cell>
        </row>
        <row r="15">
          <cell r="C15" t="str">
            <v>DHB191028110748316</v>
          </cell>
          <cell r="D15" t="str">
            <v/>
          </cell>
          <cell r="E15" t="str">
            <v/>
          </cell>
          <cell r="F15" t="str">
            <v>1578</v>
          </cell>
          <cell r="G15" t="str">
            <v>RMB</v>
          </cell>
          <cell r="H15" t="str">
            <v>1</v>
          </cell>
          <cell r="I15" t="str">
            <v>1578</v>
          </cell>
        </row>
        <row r="16">
          <cell r="C16" t="str">
            <v>DHB191027121148414</v>
          </cell>
          <cell r="D16" t="str">
            <v/>
          </cell>
          <cell r="E16" t="str">
            <v/>
          </cell>
          <cell r="F16" t="str">
            <v>839</v>
          </cell>
          <cell r="G16" t="str">
            <v>RMB</v>
          </cell>
          <cell r="H16" t="str">
            <v>1</v>
          </cell>
          <cell r="I16" t="str">
            <v>839</v>
          </cell>
        </row>
        <row r="17">
          <cell r="C17" t="str">
            <v>DHB191027120442813</v>
          </cell>
          <cell r="D17" t="str">
            <v/>
          </cell>
          <cell r="E17" t="str">
            <v/>
          </cell>
          <cell r="F17" t="str">
            <v>839</v>
          </cell>
          <cell r="G17" t="str">
            <v>RMB</v>
          </cell>
          <cell r="H17" t="str">
            <v>1</v>
          </cell>
          <cell r="I17" t="str">
            <v>839</v>
          </cell>
        </row>
        <row r="18">
          <cell r="C18" t="str">
            <v>DHB191019135219580</v>
          </cell>
          <cell r="D18" t="str">
            <v>350964</v>
          </cell>
          <cell r="E18" t="str">
            <v/>
          </cell>
          <cell r="F18" t="str">
            <v>2931</v>
          </cell>
          <cell r="G18" t="str">
            <v>RMB</v>
          </cell>
          <cell r="H18" t="str">
            <v>1</v>
          </cell>
          <cell r="I18" t="str">
            <v>2931</v>
          </cell>
        </row>
        <row r="19">
          <cell r="C19" t="str">
            <v>DHB191016110432102</v>
          </cell>
          <cell r="D19" t="str">
            <v>21958</v>
          </cell>
          <cell r="E19" t="str">
            <v/>
          </cell>
          <cell r="F19" t="str">
            <v>1448</v>
          </cell>
          <cell r="G19" t="str">
            <v>RMB</v>
          </cell>
          <cell r="H19" t="str">
            <v>1</v>
          </cell>
          <cell r="I19" t="str">
            <v>1448</v>
          </cell>
        </row>
        <row r="20">
          <cell r="C20" t="str">
            <v>DHB191029114551772</v>
          </cell>
          <cell r="D20" t="str">
            <v/>
          </cell>
          <cell r="E20" t="str">
            <v/>
          </cell>
          <cell r="F20" t="str">
            <v>3411</v>
          </cell>
          <cell r="G20" t="str">
            <v>RMB</v>
          </cell>
          <cell r="H20" t="str">
            <v>1</v>
          </cell>
          <cell r="I20" t="str">
            <v>3411</v>
          </cell>
        </row>
        <row r="21">
          <cell r="C21" t="str">
            <v>DHB191016172912976</v>
          </cell>
          <cell r="D21" t="str">
            <v/>
          </cell>
          <cell r="E21" t="str">
            <v/>
          </cell>
          <cell r="F21" t="str">
            <v>22920</v>
          </cell>
          <cell r="G21" t="str">
            <v>RMB</v>
          </cell>
          <cell r="H21" t="str">
            <v>1</v>
          </cell>
          <cell r="I21" t="str">
            <v>22920</v>
          </cell>
        </row>
        <row r="22">
          <cell r="C22" t="str">
            <v>DHB191028122618231</v>
          </cell>
          <cell r="D22" t="str">
            <v/>
          </cell>
          <cell r="E22" t="str">
            <v/>
          </cell>
          <cell r="F22" t="str">
            <v>3420</v>
          </cell>
          <cell r="G22" t="str">
            <v>RMB</v>
          </cell>
          <cell r="H22" t="str">
            <v>1</v>
          </cell>
          <cell r="I22" t="str">
            <v>3420</v>
          </cell>
        </row>
        <row r="23">
          <cell r="C23" t="str">
            <v>DHB191023110641578</v>
          </cell>
          <cell r="D23" t="str">
            <v/>
          </cell>
          <cell r="E23" t="str">
            <v/>
          </cell>
          <cell r="F23" t="str">
            <v>4596</v>
          </cell>
          <cell r="G23" t="str">
            <v>RMB</v>
          </cell>
          <cell r="H23" t="str">
            <v>1</v>
          </cell>
          <cell r="I23" t="str">
            <v>4596</v>
          </cell>
        </row>
        <row r="24">
          <cell r="C24" t="str">
            <v>DHB191016173433437</v>
          </cell>
          <cell r="D24" t="str">
            <v/>
          </cell>
          <cell r="E24" t="str">
            <v/>
          </cell>
          <cell r="F24" t="str">
            <v>5730</v>
          </cell>
          <cell r="G24" t="str">
            <v>RMB</v>
          </cell>
          <cell r="H24" t="str">
            <v>1</v>
          </cell>
          <cell r="I24" t="str">
            <v>5730</v>
          </cell>
        </row>
        <row r="25">
          <cell r="C25" t="str">
            <v>DHB191021200607889</v>
          </cell>
          <cell r="D25" t="str">
            <v/>
          </cell>
          <cell r="E25" t="str">
            <v/>
          </cell>
          <cell r="F25" t="str">
            <v>11460</v>
          </cell>
          <cell r="G25" t="str">
            <v>RMB</v>
          </cell>
          <cell r="H25" t="str">
            <v>1</v>
          </cell>
          <cell r="I25" t="str">
            <v>11460</v>
          </cell>
        </row>
        <row r="26">
          <cell r="C26" t="str">
            <v>DHB191025182557364</v>
          </cell>
          <cell r="D26" t="str">
            <v/>
          </cell>
          <cell r="E26" t="str">
            <v/>
          </cell>
          <cell r="F26" t="str">
            <v>4560</v>
          </cell>
          <cell r="G26" t="str">
            <v>RMB</v>
          </cell>
          <cell r="H26" t="str">
            <v>1</v>
          </cell>
          <cell r="I26" t="str">
            <v>4560</v>
          </cell>
        </row>
        <row r="27">
          <cell r="C27" t="str">
            <v>DHB191029083541212</v>
          </cell>
          <cell r="D27" t="str">
            <v>15643438</v>
          </cell>
          <cell r="E27" t="str">
            <v/>
          </cell>
          <cell r="F27" t="str">
            <v>1151</v>
          </cell>
          <cell r="G27" t="str">
            <v>RMB</v>
          </cell>
          <cell r="H27" t="str">
            <v>1</v>
          </cell>
          <cell r="I27" t="str">
            <v>1151</v>
          </cell>
        </row>
        <row r="28">
          <cell r="C28" t="str">
            <v>DHB191018082546159</v>
          </cell>
          <cell r="D28" t="str">
            <v>62018068</v>
          </cell>
          <cell r="E28" t="str">
            <v/>
          </cell>
          <cell r="F28" t="str">
            <v>2550</v>
          </cell>
          <cell r="G28" t="str">
            <v>RMB</v>
          </cell>
          <cell r="H28" t="str">
            <v>1</v>
          </cell>
          <cell r="I28" t="str">
            <v>2550</v>
          </cell>
        </row>
        <row r="29">
          <cell r="C29" t="str">
            <v>DHB191028174423554</v>
          </cell>
          <cell r="D29" t="str">
            <v/>
          </cell>
          <cell r="E29" t="str">
            <v/>
          </cell>
          <cell r="F29" t="str">
            <v>1520</v>
          </cell>
          <cell r="G29" t="str">
            <v>RMB</v>
          </cell>
          <cell r="H29" t="str">
            <v>1</v>
          </cell>
          <cell r="I29" t="str">
            <v>1520</v>
          </cell>
        </row>
        <row r="30">
          <cell r="C30" t="str">
            <v>DHB191018084333584</v>
          </cell>
          <cell r="D30" t="str">
            <v/>
          </cell>
          <cell r="E30" t="str">
            <v/>
          </cell>
          <cell r="F30" t="str">
            <v>597</v>
          </cell>
          <cell r="G30" t="str">
            <v>RMB</v>
          </cell>
          <cell r="H30" t="str">
            <v>1</v>
          </cell>
          <cell r="I30" t="str">
            <v>597</v>
          </cell>
        </row>
        <row r="31">
          <cell r="C31" t="str">
            <v>DHB191101140141205</v>
          </cell>
          <cell r="D31" t="str">
            <v/>
          </cell>
          <cell r="E31" t="str">
            <v/>
          </cell>
          <cell r="F31" t="str">
            <v>2872</v>
          </cell>
          <cell r="G31" t="str">
            <v>RMB</v>
          </cell>
          <cell r="H31" t="str">
            <v>1</v>
          </cell>
          <cell r="I31" t="str">
            <v>2872</v>
          </cell>
        </row>
        <row r="32">
          <cell r="C32" t="str">
            <v>DHB191021163508933</v>
          </cell>
          <cell r="D32" t="str">
            <v>382984</v>
          </cell>
          <cell r="E32" t="str">
            <v/>
          </cell>
          <cell r="F32" t="str">
            <v>602</v>
          </cell>
          <cell r="G32" t="str">
            <v>RMB</v>
          </cell>
          <cell r="H32" t="str">
            <v>1</v>
          </cell>
          <cell r="I32" t="str">
            <v>602</v>
          </cell>
        </row>
        <row r="33">
          <cell r="C33" t="str">
            <v>DHB191024174521403</v>
          </cell>
          <cell r="D33" t="str">
            <v>28683389</v>
          </cell>
          <cell r="E33" t="str">
            <v/>
          </cell>
          <cell r="F33" t="str">
            <v>1869</v>
          </cell>
          <cell r="G33" t="str">
            <v>RMB</v>
          </cell>
          <cell r="H33" t="str">
            <v>1</v>
          </cell>
          <cell r="I33" t="str">
            <v>1869</v>
          </cell>
        </row>
        <row r="34">
          <cell r="C34" t="str">
            <v>DHB191025180032874</v>
          </cell>
          <cell r="D34" t="str">
            <v/>
          </cell>
          <cell r="E34" t="str">
            <v/>
          </cell>
          <cell r="F34" t="str">
            <v>1569</v>
          </cell>
          <cell r="G34" t="str">
            <v>RMB</v>
          </cell>
          <cell r="H34" t="str">
            <v>1</v>
          </cell>
          <cell r="I34" t="str">
            <v>1569</v>
          </cell>
        </row>
        <row r="35">
          <cell r="C35" t="str">
            <v>DHB191025113704945</v>
          </cell>
          <cell r="D35" t="str">
            <v>267264</v>
          </cell>
          <cell r="E35" t="str">
            <v/>
          </cell>
          <cell r="F35" t="str">
            <v>2684</v>
          </cell>
          <cell r="G35" t="str">
            <v>RMB</v>
          </cell>
          <cell r="H35" t="str">
            <v>1</v>
          </cell>
          <cell r="I35" t="str">
            <v>2684</v>
          </cell>
        </row>
        <row r="36">
          <cell r="C36" t="str">
            <v>DHB191028200055175</v>
          </cell>
          <cell r="D36" t="str">
            <v/>
          </cell>
          <cell r="E36" t="str">
            <v/>
          </cell>
          <cell r="F36" t="str">
            <v>6735</v>
          </cell>
          <cell r="G36" t="str">
            <v>RMB</v>
          </cell>
          <cell r="H36" t="str">
            <v>1</v>
          </cell>
          <cell r="I36" t="str">
            <v>6735</v>
          </cell>
        </row>
        <row r="37">
          <cell r="C37" t="str">
            <v>DHB191016194543973</v>
          </cell>
          <cell r="D37" t="str">
            <v/>
          </cell>
          <cell r="E37" t="str">
            <v/>
          </cell>
          <cell r="F37" t="str">
            <v>3381</v>
          </cell>
          <cell r="G37" t="str">
            <v>RMB</v>
          </cell>
          <cell r="H37" t="str">
            <v>1</v>
          </cell>
          <cell r="I37" t="str">
            <v>3381</v>
          </cell>
        </row>
        <row r="38">
          <cell r="C38" t="str">
            <v>DHB191024104731946</v>
          </cell>
          <cell r="D38" t="str">
            <v/>
          </cell>
          <cell r="E38" t="str">
            <v/>
          </cell>
          <cell r="F38" t="str">
            <v>3420</v>
          </cell>
          <cell r="G38" t="str">
            <v>RMB</v>
          </cell>
          <cell r="H38" t="str">
            <v>1</v>
          </cell>
          <cell r="I38" t="str">
            <v>3420</v>
          </cell>
        </row>
        <row r="39">
          <cell r="C39" t="str">
            <v>DHB191021185339982</v>
          </cell>
          <cell r="D39" t="str">
            <v/>
          </cell>
          <cell r="E39" t="str">
            <v/>
          </cell>
          <cell r="F39" t="str">
            <v>6396</v>
          </cell>
          <cell r="G39" t="str">
            <v>RMB</v>
          </cell>
          <cell r="H39" t="str">
            <v>1</v>
          </cell>
          <cell r="I39" t="str">
            <v>6396</v>
          </cell>
        </row>
        <row r="40">
          <cell r="C40" t="str">
            <v>DHB191028173421561</v>
          </cell>
          <cell r="D40" t="str">
            <v/>
          </cell>
          <cell r="E40" t="str">
            <v/>
          </cell>
          <cell r="F40" t="str">
            <v>4620</v>
          </cell>
          <cell r="G40" t="str">
            <v>RMB</v>
          </cell>
          <cell r="H40" t="str">
            <v>1</v>
          </cell>
          <cell r="I40" t="str">
            <v>4620</v>
          </cell>
        </row>
        <row r="41">
          <cell r="C41" t="str">
            <v>DHB191020161909867</v>
          </cell>
          <cell r="D41" t="str">
            <v/>
          </cell>
          <cell r="E41" t="str">
            <v/>
          </cell>
          <cell r="F41" t="str">
            <v>1169</v>
          </cell>
          <cell r="G41" t="str">
            <v>RMB</v>
          </cell>
          <cell r="H41" t="str">
            <v>1</v>
          </cell>
          <cell r="I41" t="str">
            <v>1169</v>
          </cell>
        </row>
        <row r="42">
          <cell r="C42" t="str">
            <v>DHB191019130451094</v>
          </cell>
          <cell r="D42" t="str">
            <v/>
          </cell>
          <cell r="E42" t="str">
            <v/>
          </cell>
          <cell r="F42" t="str">
            <v>734</v>
          </cell>
          <cell r="G42" t="str">
            <v>RMB</v>
          </cell>
          <cell r="H42" t="str">
            <v>1</v>
          </cell>
          <cell r="I42" t="str">
            <v>734</v>
          </cell>
        </row>
        <row r="43">
          <cell r="C43" t="str">
            <v>DHB191016162637806</v>
          </cell>
          <cell r="D43" t="str">
            <v/>
          </cell>
          <cell r="E43" t="str">
            <v/>
          </cell>
          <cell r="F43" t="str">
            <v>1320</v>
          </cell>
          <cell r="G43" t="str">
            <v>RMB</v>
          </cell>
          <cell r="H43" t="str">
            <v>1</v>
          </cell>
          <cell r="I43" t="str">
            <v>1320</v>
          </cell>
        </row>
        <row r="44">
          <cell r="C44" t="str">
            <v>DHB191016202415559</v>
          </cell>
          <cell r="D44" t="str">
            <v>26607</v>
          </cell>
          <cell r="E44" t="str">
            <v/>
          </cell>
          <cell r="F44" t="str">
            <v>252</v>
          </cell>
          <cell r="G44" t="str">
            <v>RMB</v>
          </cell>
          <cell r="H44" t="str">
            <v>1</v>
          </cell>
          <cell r="I44" t="str">
            <v>252</v>
          </cell>
        </row>
        <row r="45">
          <cell r="C45" t="str">
            <v>DHB191028201113957</v>
          </cell>
          <cell r="D45" t="str">
            <v/>
          </cell>
          <cell r="E45" t="str">
            <v/>
          </cell>
          <cell r="F45" t="str">
            <v>635</v>
          </cell>
          <cell r="G45" t="str">
            <v>RMB</v>
          </cell>
          <cell r="H45" t="str">
            <v>1</v>
          </cell>
          <cell r="I45" t="str">
            <v>635</v>
          </cell>
        </row>
        <row r="46">
          <cell r="C46" t="str">
            <v>DHB191028200951704</v>
          </cell>
          <cell r="D46" t="str">
            <v/>
          </cell>
          <cell r="E46" t="str">
            <v/>
          </cell>
          <cell r="F46" t="str">
            <v>2213</v>
          </cell>
          <cell r="G46" t="str">
            <v>RMB</v>
          </cell>
          <cell r="H46" t="str">
            <v>1</v>
          </cell>
          <cell r="I46" t="str">
            <v>2213</v>
          </cell>
        </row>
        <row r="47">
          <cell r="C47" t="str">
            <v>DHB191020174117977</v>
          </cell>
          <cell r="D47" t="str">
            <v/>
          </cell>
          <cell r="E47" t="str">
            <v/>
          </cell>
          <cell r="F47" t="str">
            <v>2223</v>
          </cell>
          <cell r="G47" t="str">
            <v>RMB</v>
          </cell>
          <cell r="H47" t="str">
            <v>1</v>
          </cell>
          <cell r="I47" t="str">
            <v>2223</v>
          </cell>
        </row>
        <row r="48">
          <cell r="C48" t="str">
            <v>DHB191024105122451</v>
          </cell>
          <cell r="D48" t="str">
            <v>9919</v>
          </cell>
          <cell r="E48" t="str">
            <v/>
          </cell>
          <cell r="F48" t="str">
            <v>914</v>
          </cell>
          <cell r="G48" t="str">
            <v>RMB</v>
          </cell>
          <cell r="H48" t="str">
            <v>1</v>
          </cell>
          <cell r="I48" t="str">
            <v>914</v>
          </cell>
        </row>
        <row r="49">
          <cell r="C49" t="str">
            <v>DHB191027082131217</v>
          </cell>
          <cell r="D49" t="str">
            <v/>
          </cell>
          <cell r="E49" t="str">
            <v/>
          </cell>
          <cell r="F49" t="str">
            <v>2000</v>
          </cell>
          <cell r="G49" t="str">
            <v>RMB</v>
          </cell>
          <cell r="H49" t="str">
            <v>1</v>
          </cell>
          <cell r="I49" t="str">
            <v>2000</v>
          </cell>
        </row>
        <row r="50">
          <cell r="C50" t="str">
            <v>DHB191030145905109</v>
          </cell>
          <cell r="D50" t="str">
            <v/>
          </cell>
          <cell r="E50" t="str">
            <v/>
          </cell>
          <cell r="F50" t="str">
            <v>1607</v>
          </cell>
          <cell r="G50" t="str">
            <v>RMB</v>
          </cell>
          <cell r="H50" t="str">
            <v>1</v>
          </cell>
          <cell r="I50" t="str">
            <v>1607</v>
          </cell>
        </row>
        <row r="51">
          <cell r="C51" t="str">
            <v>DHB191026165827112</v>
          </cell>
          <cell r="D51" t="str">
            <v/>
          </cell>
          <cell r="E51" t="str">
            <v/>
          </cell>
          <cell r="F51" t="str">
            <v>1055</v>
          </cell>
          <cell r="G51" t="str">
            <v>RMB</v>
          </cell>
          <cell r="H51" t="str">
            <v>1</v>
          </cell>
          <cell r="I51" t="str">
            <v>1055</v>
          </cell>
        </row>
        <row r="52">
          <cell r="C52" t="str">
            <v>DHB191031132111627</v>
          </cell>
          <cell r="D52" t="str">
            <v/>
          </cell>
          <cell r="E52" t="str">
            <v/>
          </cell>
          <cell r="F52" t="str">
            <v>2114</v>
          </cell>
          <cell r="G52" t="str">
            <v>RMB</v>
          </cell>
          <cell r="H52" t="str">
            <v>1</v>
          </cell>
          <cell r="I52" t="str">
            <v>2114</v>
          </cell>
        </row>
        <row r="53">
          <cell r="C53" t="str">
            <v>DHB191026162940786</v>
          </cell>
          <cell r="D53" t="str">
            <v/>
          </cell>
          <cell r="E53" t="str">
            <v/>
          </cell>
          <cell r="F53" t="str">
            <v>910</v>
          </cell>
          <cell r="G53" t="str">
            <v>RMB</v>
          </cell>
          <cell r="H53" t="str">
            <v>1</v>
          </cell>
          <cell r="I53" t="str">
            <v>910</v>
          </cell>
        </row>
        <row r="54">
          <cell r="C54" t="str">
            <v>DHB191025144917676</v>
          </cell>
          <cell r="D54" t="str">
            <v/>
          </cell>
          <cell r="E54" t="str">
            <v/>
          </cell>
          <cell r="F54" t="str">
            <v>1294</v>
          </cell>
          <cell r="G54" t="str">
            <v>RMB</v>
          </cell>
          <cell r="H54" t="str">
            <v>1</v>
          </cell>
          <cell r="I54" t="str">
            <v>1294</v>
          </cell>
        </row>
        <row r="55">
          <cell r="C55" t="str">
            <v>DHB191101085646980</v>
          </cell>
          <cell r="D55" t="str">
            <v/>
          </cell>
          <cell r="E55" t="str">
            <v/>
          </cell>
          <cell r="F55" t="str">
            <v>1348</v>
          </cell>
          <cell r="G55" t="str">
            <v>RMB</v>
          </cell>
          <cell r="H55" t="str">
            <v>1</v>
          </cell>
          <cell r="I55" t="str">
            <v>1348</v>
          </cell>
        </row>
        <row r="56">
          <cell r="C56" t="str">
            <v>DHB191019100659660</v>
          </cell>
          <cell r="D56" t="str">
            <v/>
          </cell>
          <cell r="E56" t="str">
            <v/>
          </cell>
          <cell r="F56" t="str">
            <v>403</v>
          </cell>
          <cell r="G56" t="str">
            <v>RMB</v>
          </cell>
          <cell r="H56" t="str">
            <v>1</v>
          </cell>
          <cell r="I56" t="str">
            <v>403</v>
          </cell>
        </row>
        <row r="57">
          <cell r="C57" t="str">
            <v>DHB191030130349467</v>
          </cell>
          <cell r="D57" t="str">
            <v>0</v>
          </cell>
          <cell r="E57" t="str">
            <v/>
          </cell>
          <cell r="F57" t="str">
            <v>4910</v>
          </cell>
          <cell r="G57" t="str">
            <v>RMB</v>
          </cell>
          <cell r="H57" t="str">
            <v>1</v>
          </cell>
          <cell r="I57" t="str">
            <v>4910</v>
          </cell>
        </row>
        <row r="58">
          <cell r="C58" t="str">
            <v>DHB191030124252284</v>
          </cell>
          <cell r="D58" t="str">
            <v>0</v>
          </cell>
          <cell r="E58" t="str">
            <v/>
          </cell>
          <cell r="F58" t="str">
            <v>6430</v>
          </cell>
          <cell r="G58" t="str">
            <v>RMB</v>
          </cell>
          <cell r="H58" t="str">
            <v>1</v>
          </cell>
          <cell r="I58" t="str">
            <v>6430</v>
          </cell>
        </row>
        <row r="59">
          <cell r="C59" t="str">
            <v>DHB191025120705613</v>
          </cell>
          <cell r="D59" t="str">
            <v>3153160284</v>
          </cell>
          <cell r="E59" t="str">
            <v/>
          </cell>
          <cell r="F59" t="str">
            <v>615</v>
          </cell>
          <cell r="G59" t="str">
            <v>RMB</v>
          </cell>
          <cell r="H59" t="str">
            <v>1</v>
          </cell>
          <cell r="I59" t="str">
            <v>615</v>
          </cell>
        </row>
        <row r="60">
          <cell r="C60" t="str">
            <v>DHB191016192715237</v>
          </cell>
          <cell r="D60" t="str">
            <v/>
          </cell>
          <cell r="E60" t="str">
            <v/>
          </cell>
          <cell r="F60" t="str">
            <v>792</v>
          </cell>
          <cell r="G60" t="str">
            <v>RMB</v>
          </cell>
          <cell r="H60" t="str">
            <v>1</v>
          </cell>
          <cell r="I60" t="str">
            <v>792</v>
          </cell>
        </row>
        <row r="61">
          <cell r="C61" t="str">
            <v>DHB191030084506848</v>
          </cell>
          <cell r="D61" t="str">
            <v>19103072093</v>
          </cell>
          <cell r="E61" t="str">
            <v/>
          </cell>
          <cell r="F61" t="str">
            <v>1008</v>
          </cell>
          <cell r="G61" t="str">
            <v>RMB</v>
          </cell>
          <cell r="H61" t="str">
            <v>1</v>
          </cell>
          <cell r="I61" t="str">
            <v>1008</v>
          </cell>
        </row>
        <row r="62">
          <cell r="C62" t="str">
            <v>DHB191025085740540</v>
          </cell>
          <cell r="D62" t="str">
            <v/>
          </cell>
          <cell r="E62" t="str">
            <v/>
          </cell>
          <cell r="F62" t="str">
            <v>1380</v>
          </cell>
          <cell r="G62" t="str">
            <v>RMB</v>
          </cell>
          <cell r="H62" t="str">
            <v>1</v>
          </cell>
          <cell r="I62" t="str">
            <v>1380</v>
          </cell>
        </row>
        <row r="63">
          <cell r="C63" t="str">
            <v>DHB191021163001255</v>
          </cell>
          <cell r="D63" t="str">
            <v>285137</v>
          </cell>
          <cell r="E63" t="str">
            <v/>
          </cell>
          <cell r="F63" t="str">
            <v>813</v>
          </cell>
          <cell r="G63" t="str">
            <v>RMB</v>
          </cell>
          <cell r="H63" t="str">
            <v>1</v>
          </cell>
          <cell r="I63" t="str">
            <v>813</v>
          </cell>
        </row>
        <row r="64">
          <cell r="C64" t="str">
            <v>DHB191101082307614</v>
          </cell>
          <cell r="D64" t="str">
            <v/>
          </cell>
          <cell r="E64" t="str">
            <v/>
          </cell>
          <cell r="F64" t="str">
            <v>465</v>
          </cell>
          <cell r="G64" t="str">
            <v>RMB</v>
          </cell>
          <cell r="H64" t="str">
            <v>1</v>
          </cell>
          <cell r="I64" t="str">
            <v>465</v>
          </cell>
        </row>
        <row r="65">
          <cell r="C65" t="str">
            <v>DHB191029110135113</v>
          </cell>
          <cell r="D65" t="str">
            <v>6373</v>
          </cell>
          <cell r="E65" t="str">
            <v/>
          </cell>
          <cell r="F65" t="str">
            <v>498</v>
          </cell>
          <cell r="G65" t="str">
            <v>RMB</v>
          </cell>
          <cell r="H65" t="str">
            <v>1</v>
          </cell>
          <cell r="I65" t="str">
            <v>498</v>
          </cell>
        </row>
        <row r="66">
          <cell r="C66" t="str">
            <v>DHB191025081906869</v>
          </cell>
          <cell r="D66" t="str">
            <v>confirm</v>
          </cell>
          <cell r="E66" t="str">
            <v/>
          </cell>
          <cell r="F66" t="str">
            <v>184</v>
          </cell>
          <cell r="G66" t="str">
            <v>RMB</v>
          </cell>
          <cell r="H66" t="str">
            <v>1</v>
          </cell>
          <cell r="I66" t="str">
            <v>184</v>
          </cell>
        </row>
        <row r="67">
          <cell r="C67" t="str">
            <v>DHB191023193627342</v>
          </cell>
          <cell r="D67" t="str">
            <v>10980326534</v>
          </cell>
          <cell r="E67" t="str">
            <v/>
          </cell>
          <cell r="F67" t="str">
            <v>138</v>
          </cell>
          <cell r="G67" t="str">
            <v>RMB</v>
          </cell>
          <cell r="H67" t="str">
            <v>1</v>
          </cell>
          <cell r="I67" t="str">
            <v>138</v>
          </cell>
        </row>
        <row r="68">
          <cell r="C68" t="str">
            <v>DHB191024082746503</v>
          </cell>
          <cell r="D68" t="str">
            <v>reconfirm</v>
          </cell>
          <cell r="E68" t="str">
            <v/>
          </cell>
          <cell r="F68" t="str">
            <v>142</v>
          </cell>
          <cell r="G68" t="str">
            <v>RMB</v>
          </cell>
          <cell r="H68" t="str">
            <v>1</v>
          </cell>
          <cell r="I68" t="str">
            <v>142</v>
          </cell>
        </row>
        <row r="69">
          <cell r="C69" t="str">
            <v>DHB191023214757382</v>
          </cell>
          <cell r="D69" t="str">
            <v/>
          </cell>
          <cell r="E69" t="str">
            <v/>
          </cell>
          <cell r="F69" t="str">
            <v>858</v>
          </cell>
          <cell r="G69" t="str">
            <v>RMB</v>
          </cell>
          <cell r="H69" t="str">
            <v>1</v>
          </cell>
          <cell r="I69" t="str">
            <v>858</v>
          </cell>
        </row>
        <row r="70">
          <cell r="C70" t="str">
            <v>DHB191023082607739</v>
          </cell>
          <cell r="D70" t="str">
            <v>74350988</v>
          </cell>
          <cell r="E70" t="str">
            <v/>
          </cell>
          <cell r="F70" t="str">
            <v>337</v>
          </cell>
          <cell r="G70" t="str">
            <v>RMB</v>
          </cell>
          <cell r="H70" t="str">
            <v>1</v>
          </cell>
          <cell r="I70" t="str">
            <v>337</v>
          </cell>
        </row>
        <row r="71">
          <cell r="C71" t="str">
            <v>DHB191026162650181</v>
          </cell>
          <cell r="D71" t="str">
            <v/>
          </cell>
          <cell r="E71" t="str">
            <v/>
          </cell>
          <cell r="F71" t="str">
            <v>2294</v>
          </cell>
          <cell r="G71" t="str">
            <v>RMB</v>
          </cell>
          <cell r="H71" t="str">
            <v>1</v>
          </cell>
          <cell r="I71" t="str">
            <v>2294</v>
          </cell>
        </row>
        <row r="72">
          <cell r="C72" t="str">
            <v>DHB191022084709641</v>
          </cell>
          <cell r="D72" t="str">
            <v>7676526</v>
          </cell>
          <cell r="E72" t="str">
            <v/>
          </cell>
          <cell r="F72" t="str">
            <v>1713</v>
          </cell>
          <cell r="G72" t="str">
            <v>RMB</v>
          </cell>
          <cell r="H72" t="str">
            <v>1</v>
          </cell>
          <cell r="I72" t="str">
            <v>1713</v>
          </cell>
        </row>
        <row r="73">
          <cell r="C73" t="str">
            <v>DHB191022084404326</v>
          </cell>
          <cell r="D73" t="str">
            <v>7676341</v>
          </cell>
          <cell r="E73" t="str">
            <v/>
          </cell>
          <cell r="F73" t="str">
            <v>1713</v>
          </cell>
          <cell r="G73" t="str">
            <v>RMB</v>
          </cell>
          <cell r="H73" t="str">
            <v>1</v>
          </cell>
          <cell r="I73" t="str">
            <v>1713</v>
          </cell>
        </row>
        <row r="74">
          <cell r="C74" t="str">
            <v>DHB191023192744768</v>
          </cell>
          <cell r="D74" t="str">
            <v>20144SB174915</v>
          </cell>
          <cell r="E74" t="str">
            <v/>
          </cell>
          <cell r="F74" t="str">
            <v>1219</v>
          </cell>
          <cell r="G74" t="str">
            <v>RMB</v>
          </cell>
          <cell r="H74" t="str">
            <v>1</v>
          </cell>
          <cell r="I74" t="str">
            <v>1219</v>
          </cell>
        </row>
        <row r="75">
          <cell r="C75" t="str">
            <v>DHB191022210034972</v>
          </cell>
          <cell r="D75" t="str">
            <v>7677289</v>
          </cell>
          <cell r="E75" t="str">
            <v/>
          </cell>
          <cell r="F75" t="str">
            <v>568</v>
          </cell>
          <cell r="G75" t="str">
            <v>RMB</v>
          </cell>
          <cell r="H75" t="str">
            <v>1</v>
          </cell>
          <cell r="I75" t="str">
            <v>568</v>
          </cell>
        </row>
        <row r="76">
          <cell r="C76" t="str">
            <v>DHB191028165433054</v>
          </cell>
          <cell r="D76" t="str">
            <v/>
          </cell>
          <cell r="E76" t="str">
            <v/>
          </cell>
          <cell r="F76" t="str">
            <v>9896</v>
          </cell>
          <cell r="G76" t="str">
            <v>RMB</v>
          </cell>
          <cell r="H76" t="str">
            <v>1</v>
          </cell>
          <cell r="I76" t="str">
            <v>9896</v>
          </cell>
        </row>
        <row r="77">
          <cell r="C77" t="str">
            <v>DHB190221084130932</v>
          </cell>
          <cell r="D77" t="str">
            <v>690857201</v>
          </cell>
          <cell r="E77" t="str">
            <v/>
          </cell>
          <cell r="F77" t="str">
            <v>7344</v>
          </cell>
          <cell r="G77" t="str">
            <v>RMB</v>
          </cell>
          <cell r="H77" t="str">
            <v>1</v>
          </cell>
          <cell r="I77" t="str">
            <v>7344</v>
          </cell>
        </row>
        <row r="78">
          <cell r="C78" t="str">
            <v>DHB191025084248236</v>
          </cell>
          <cell r="D78" t="str">
            <v>59064</v>
          </cell>
          <cell r="E78" t="str">
            <v/>
          </cell>
          <cell r="F78" t="str">
            <v>316</v>
          </cell>
          <cell r="G78" t="str">
            <v>RMB</v>
          </cell>
          <cell r="H78" t="str">
            <v>1</v>
          </cell>
          <cell r="I78" t="str">
            <v>316</v>
          </cell>
        </row>
        <row r="79">
          <cell r="C79" t="str">
            <v>DHB191029194039207</v>
          </cell>
          <cell r="D79" t="str">
            <v>confirm</v>
          </cell>
          <cell r="E79" t="str">
            <v/>
          </cell>
          <cell r="F79" t="str">
            <v>2439</v>
          </cell>
          <cell r="G79" t="str">
            <v>RMB</v>
          </cell>
          <cell r="H79" t="str">
            <v>1</v>
          </cell>
          <cell r="I79" t="str">
            <v>2439</v>
          </cell>
        </row>
        <row r="80">
          <cell r="C80" t="str">
            <v>DHB191027215016721</v>
          </cell>
          <cell r="D80" t="str">
            <v>1444786</v>
          </cell>
          <cell r="E80" t="str">
            <v/>
          </cell>
          <cell r="F80" t="str">
            <v>6663</v>
          </cell>
          <cell r="G80" t="str">
            <v>RMB</v>
          </cell>
          <cell r="H80" t="str">
            <v>1</v>
          </cell>
          <cell r="I80" t="str">
            <v>6663</v>
          </cell>
        </row>
        <row r="81">
          <cell r="C81" t="str">
            <v>DHB191026083107721</v>
          </cell>
          <cell r="D81" t="str">
            <v/>
          </cell>
          <cell r="E81" t="str">
            <v/>
          </cell>
          <cell r="F81" t="str">
            <v>641</v>
          </cell>
          <cell r="G81" t="str">
            <v>RMB</v>
          </cell>
          <cell r="H81" t="str">
            <v>1</v>
          </cell>
          <cell r="I81" t="str">
            <v>641</v>
          </cell>
        </row>
        <row r="82">
          <cell r="C82" t="str">
            <v>DHB190918150824943</v>
          </cell>
          <cell r="D82" t="str">
            <v/>
          </cell>
          <cell r="E82" t="str">
            <v/>
          </cell>
          <cell r="F82" t="str">
            <v>706</v>
          </cell>
          <cell r="G82" t="str">
            <v>RMB</v>
          </cell>
          <cell r="H82" t="str">
            <v>1</v>
          </cell>
          <cell r="I82" t="str">
            <v>706</v>
          </cell>
        </row>
        <row r="83">
          <cell r="C83" t="str">
            <v>DHB191022140759431</v>
          </cell>
          <cell r="D83" t="str">
            <v/>
          </cell>
          <cell r="E83" t="str">
            <v/>
          </cell>
          <cell r="F83" t="str">
            <v>652</v>
          </cell>
          <cell r="G83" t="str">
            <v>RMB</v>
          </cell>
          <cell r="H83" t="str">
            <v>1</v>
          </cell>
          <cell r="I83" t="str">
            <v>652</v>
          </cell>
        </row>
        <row r="84">
          <cell r="C84" t="str">
            <v>DHB191026211354566</v>
          </cell>
          <cell r="D84" t="str">
            <v/>
          </cell>
          <cell r="E84" t="str">
            <v/>
          </cell>
          <cell r="F84" t="str">
            <v>862</v>
          </cell>
          <cell r="G84" t="str">
            <v>RMB</v>
          </cell>
          <cell r="H84" t="str">
            <v>1</v>
          </cell>
          <cell r="I84" t="str">
            <v>862</v>
          </cell>
        </row>
        <row r="85">
          <cell r="C85" t="str">
            <v>DHB191017104553715</v>
          </cell>
          <cell r="D85" t="str">
            <v>1161492</v>
          </cell>
          <cell r="E85" t="str">
            <v/>
          </cell>
          <cell r="F85" t="str">
            <v>1248</v>
          </cell>
          <cell r="G85" t="str">
            <v>RMB</v>
          </cell>
          <cell r="H85" t="str">
            <v>1</v>
          </cell>
          <cell r="I85" t="str">
            <v>1248</v>
          </cell>
        </row>
        <row r="86">
          <cell r="C86" t="str">
            <v>DHB191031162359375</v>
          </cell>
          <cell r="D86" t="str">
            <v/>
          </cell>
          <cell r="E86" t="str">
            <v/>
          </cell>
          <cell r="F86" t="str">
            <v>4230</v>
          </cell>
          <cell r="G86" t="str">
            <v>RMB</v>
          </cell>
          <cell r="H86" t="str">
            <v>1</v>
          </cell>
          <cell r="I86" t="str">
            <v>4230</v>
          </cell>
        </row>
        <row r="87">
          <cell r="C87" t="str">
            <v>DHB191018170200607</v>
          </cell>
          <cell r="D87" t="str">
            <v>1161730</v>
          </cell>
          <cell r="E87" t="str">
            <v/>
          </cell>
          <cell r="F87" t="str">
            <v>1248</v>
          </cell>
          <cell r="G87" t="str">
            <v>RMB</v>
          </cell>
          <cell r="H87" t="str">
            <v>1</v>
          </cell>
          <cell r="I87" t="str">
            <v>1248</v>
          </cell>
        </row>
        <row r="88">
          <cell r="C88" t="str">
            <v>DHB190925092800557</v>
          </cell>
          <cell r="D88" t="str">
            <v/>
          </cell>
          <cell r="E88" t="str">
            <v/>
          </cell>
          <cell r="F88" t="str">
            <v>4224</v>
          </cell>
          <cell r="G88" t="str">
            <v>RMB</v>
          </cell>
          <cell r="H88" t="str">
            <v>1</v>
          </cell>
          <cell r="I88" t="str">
            <v>4224</v>
          </cell>
        </row>
        <row r="89">
          <cell r="C89" t="str">
            <v>DHB191030201914282</v>
          </cell>
          <cell r="D89" t="str">
            <v/>
          </cell>
          <cell r="E89" t="str">
            <v/>
          </cell>
          <cell r="F89" t="str">
            <v>2060</v>
          </cell>
          <cell r="G89" t="str">
            <v>RMB</v>
          </cell>
          <cell r="H89" t="str">
            <v>1</v>
          </cell>
          <cell r="I89" t="str">
            <v>2060</v>
          </cell>
        </row>
        <row r="90">
          <cell r="C90" t="str">
            <v>DHB191021230739184</v>
          </cell>
          <cell r="D90" t="str">
            <v/>
          </cell>
          <cell r="E90" t="str">
            <v/>
          </cell>
          <cell r="F90" t="str">
            <v>2079</v>
          </cell>
          <cell r="G90" t="str">
            <v>RMB</v>
          </cell>
          <cell r="H90" t="str">
            <v>1</v>
          </cell>
          <cell r="I90" t="str">
            <v>2079</v>
          </cell>
        </row>
        <row r="91">
          <cell r="C91" t="str">
            <v>DHB191030172242598</v>
          </cell>
          <cell r="D91" t="str">
            <v/>
          </cell>
          <cell r="E91" t="str">
            <v/>
          </cell>
          <cell r="F91" t="str">
            <v>4964</v>
          </cell>
          <cell r="G91" t="str">
            <v>RMB</v>
          </cell>
          <cell r="H91" t="str">
            <v>1</v>
          </cell>
          <cell r="I91" t="str">
            <v>4964</v>
          </cell>
        </row>
        <row r="92">
          <cell r="C92" t="str">
            <v>DHB191026124548057</v>
          </cell>
          <cell r="D92" t="str">
            <v/>
          </cell>
          <cell r="E92" t="str">
            <v/>
          </cell>
          <cell r="F92" t="str">
            <v>4884</v>
          </cell>
          <cell r="G92" t="str">
            <v>RMB</v>
          </cell>
          <cell r="H92" t="str">
            <v>1</v>
          </cell>
          <cell r="I92" t="str">
            <v>4884</v>
          </cell>
        </row>
        <row r="93">
          <cell r="C93" t="str">
            <v>DHB191016152551787</v>
          </cell>
          <cell r="D93" t="str">
            <v>6235966</v>
          </cell>
          <cell r="E93" t="str">
            <v/>
          </cell>
          <cell r="F93" t="str">
            <v>2572</v>
          </cell>
          <cell r="G93" t="str">
            <v>RMB</v>
          </cell>
          <cell r="H93" t="str">
            <v>1</v>
          </cell>
          <cell r="I93" t="str">
            <v>2572</v>
          </cell>
        </row>
        <row r="94">
          <cell r="C94" t="str">
            <v>DHB191030184752977</v>
          </cell>
          <cell r="D94" t="str">
            <v/>
          </cell>
          <cell r="E94" t="str">
            <v/>
          </cell>
          <cell r="F94" t="str">
            <v>1214</v>
          </cell>
          <cell r="G94" t="str">
            <v>RMB</v>
          </cell>
          <cell r="H94" t="str">
            <v>1</v>
          </cell>
          <cell r="I94" t="str">
            <v>1214</v>
          </cell>
        </row>
        <row r="95">
          <cell r="C95" t="str">
            <v>DHB191020091132557</v>
          </cell>
          <cell r="D95" t="str">
            <v/>
          </cell>
          <cell r="E95" t="str">
            <v/>
          </cell>
          <cell r="F95" t="str">
            <v>1233</v>
          </cell>
          <cell r="G95" t="str">
            <v>RMB</v>
          </cell>
          <cell r="H95" t="str">
            <v>1</v>
          </cell>
          <cell r="I95" t="str">
            <v>1233</v>
          </cell>
        </row>
        <row r="96">
          <cell r="C96" t="str">
            <v>DHB191031081314382</v>
          </cell>
          <cell r="D96" t="str">
            <v/>
          </cell>
          <cell r="E96" t="str">
            <v/>
          </cell>
          <cell r="F96" t="str">
            <v>657</v>
          </cell>
          <cell r="G96" t="str">
            <v>RMB</v>
          </cell>
          <cell r="H96" t="str">
            <v>1</v>
          </cell>
          <cell r="I96" t="str">
            <v>657</v>
          </cell>
        </row>
        <row r="97">
          <cell r="C97" t="str">
            <v>DHB191024102602129</v>
          </cell>
          <cell r="D97" t="str">
            <v/>
          </cell>
          <cell r="E97" t="str">
            <v/>
          </cell>
          <cell r="F97" t="str">
            <v>4482</v>
          </cell>
          <cell r="G97" t="str">
            <v>RMB</v>
          </cell>
          <cell r="H97" t="str">
            <v>1</v>
          </cell>
          <cell r="I97" t="str">
            <v>4482</v>
          </cell>
        </row>
        <row r="98">
          <cell r="C98" t="str">
            <v>DHB191024144625311</v>
          </cell>
          <cell r="D98" t="str">
            <v/>
          </cell>
          <cell r="E98" t="str">
            <v/>
          </cell>
          <cell r="F98" t="str">
            <v>2964</v>
          </cell>
          <cell r="G98" t="str">
            <v>RMB</v>
          </cell>
          <cell r="H98" t="str">
            <v>1</v>
          </cell>
          <cell r="I98" t="str">
            <v>2964</v>
          </cell>
        </row>
        <row r="99">
          <cell r="C99" t="str">
            <v>DHB191029112353504</v>
          </cell>
          <cell r="D99" t="str">
            <v>99483</v>
          </cell>
          <cell r="E99" t="str">
            <v/>
          </cell>
          <cell r="F99" t="str">
            <v>2862</v>
          </cell>
          <cell r="G99" t="str">
            <v>RMB</v>
          </cell>
          <cell r="H99" t="str">
            <v>1</v>
          </cell>
          <cell r="I99" t="str">
            <v>2862</v>
          </cell>
        </row>
        <row r="100">
          <cell r="C100" t="str">
            <v>DHB191017145343511</v>
          </cell>
          <cell r="D100" t="str">
            <v/>
          </cell>
          <cell r="E100" t="str">
            <v/>
          </cell>
          <cell r="F100" t="str">
            <v>732</v>
          </cell>
          <cell r="G100" t="str">
            <v>RMB</v>
          </cell>
          <cell r="H100" t="str">
            <v>1</v>
          </cell>
          <cell r="I100" t="str">
            <v>732</v>
          </cell>
        </row>
        <row r="101">
          <cell r="C101" t="str">
            <v>DHB191025122200861</v>
          </cell>
          <cell r="D101" t="str">
            <v>517044</v>
          </cell>
          <cell r="E101" t="str">
            <v/>
          </cell>
          <cell r="F101" t="str">
            <v>1415</v>
          </cell>
          <cell r="G101" t="str">
            <v>RMB</v>
          </cell>
          <cell r="H101" t="str">
            <v>1</v>
          </cell>
          <cell r="I101" t="str">
            <v>1415</v>
          </cell>
        </row>
        <row r="102">
          <cell r="C102" t="str">
            <v>DHB191028220042450</v>
          </cell>
          <cell r="D102" t="str">
            <v/>
          </cell>
          <cell r="E102" t="str">
            <v/>
          </cell>
          <cell r="F102" t="str">
            <v>2570</v>
          </cell>
          <cell r="G102" t="str">
            <v>RMB</v>
          </cell>
          <cell r="H102" t="str">
            <v>1</v>
          </cell>
          <cell r="I102" t="str">
            <v>2570</v>
          </cell>
        </row>
        <row r="103">
          <cell r="C103" t="str">
            <v>DHB191024110308633</v>
          </cell>
          <cell r="D103" t="str">
            <v/>
          </cell>
          <cell r="E103" t="str">
            <v/>
          </cell>
          <cell r="F103" t="str">
            <v>1486</v>
          </cell>
          <cell r="G103" t="str">
            <v>RMB</v>
          </cell>
          <cell r="H103" t="str">
            <v>1</v>
          </cell>
          <cell r="I103" t="str">
            <v>1486</v>
          </cell>
        </row>
        <row r="104">
          <cell r="C104" t="str">
            <v>DHB191026151207615</v>
          </cell>
          <cell r="D104" t="str">
            <v/>
          </cell>
          <cell r="E104" t="str">
            <v/>
          </cell>
          <cell r="F104" t="str">
            <v>458</v>
          </cell>
          <cell r="G104" t="str">
            <v>RMB</v>
          </cell>
          <cell r="H104" t="str">
            <v>1</v>
          </cell>
          <cell r="I104" t="str">
            <v>458</v>
          </cell>
        </row>
        <row r="105">
          <cell r="C105" t="str">
            <v>DHB191028144655325</v>
          </cell>
          <cell r="D105" t="str">
            <v/>
          </cell>
          <cell r="E105" t="str">
            <v/>
          </cell>
          <cell r="F105" t="str">
            <v>3648</v>
          </cell>
          <cell r="G105" t="str">
            <v>RMB</v>
          </cell>
          <cell r="H105" t="str">
            <v>1</v>
          </cell>
          <cell r="I105" t="str">
            <v>3648</v>
          </cell>
        </row>
        <row r="106">
          <cell r="C106" t="str">
            <v>DHB191024120111515</v>
          </cell>
          <cell r="D106" t="str">
            <v/>
          </cell>
          <cell r="E106" t="str">
            <v/>
          </cell>
          <cell r="F106" t="str">
            <v>826</v>
          </cell>
          <cell r="G106" t="str">
            <v>RMB</v>
          </cell>
          <cell r="H106" t="str">
            <v>1</v>
          </cell>
          <cell r="I106" t="str">
            <v>826</v>
          </cell>
        </row>
        <row r="107">
          <cell r="C107" t="str">
            <v>DHB191027095329209</v>
          </cell>
          <cell r="D107" t="str">
            <v/>
          </cell>
          <cell r="E107" t="str">
            <v/>
          </cell>
          <cell r="F107" t="str">
            <v>1848</v>
          </cell>
          <cell r="G107" t="str">
            <v>RMB</v>
          </cell>
          <cell r="H107" t="str">
            <v>1</v>
          </cell>
          <cell r="I107" t="str">
            <v>1848</v>
          </cell>
        </row>
        <row r="108">
          <cell r="C108" t="str">
            <v>DHB191028114217762</v>
          </cell>
          <cell r="D108" t="str">
            <v/>
          </cell>
          <cell r="E108" t="str">
            <v/>
          </cell>
          <cell r="F108" t="str">
            <v>760</v>
          </cell>
          <cell r="G108" t="str">
            <v>RMB</v>
          </cell>
          <cell r="H108" t="str">
            <v>1</v>
          </cell>
          <cell r="I108" t="str">
            <v>760</v>
          </cell>
        </row>
        <row r="109">
          <cell r="C109" t="str">
            <v>DHB191020211927733</v>
          </cell>
          <cell r="D109" t="str">
            <v/>
          </cell>
          <cell r="E109" t="str">
            <v/>
          </cell>
          <cell r="F109" t="str">
            <v>406</v>
          </cell>
          <cell r="G109" t="str">
            <v>RMB</v>
          </cell>
          <cell r="H109" t="str">
            <v>1</v>
          </cell>
          <cell r="I109" t="str">
            <v>406</v>
          </cell>
        </row>
        <row r="110">
          <cell r="C110" t="str">
            <v>DHB191031161011640</v>
          </cell>
          <cell r="D110" t="str">
            <v/>
          </cell>
          <cell r="E110" t="str">
            <v/>
          </cell>
          <cell r="F110" t="str">
            <v>3858</v>
          </cell>
          <cell r="G110" t="str">
            <v>RMB</v>
          </cell>
          <cell r="H110" t="str">
            <v>1</v>
          </cell>
          <cell r="I110" t="str">
            <v>3858</v>
          </cell>
        </row>
        <row r="111">
          <cell r="C111" t="str">
            <v>DHB191026135805665</v>
          </cell>
          <cell r="D111" t="str">
            <v/>
          </cell>
          <cell r="E111" t="str">
            <v/>
          </cell>
          <cell r="F111" t="str">
            <v>213.72</v>
          </cell>
          <cell r="G111" t="str">
            <v>RMB</v>
          </cell>
          <cell r="H111" t="str">
            <v>1</v>
          </cell>
          <cell r="I111" t="str">
            <v>1542</v>
          </cell>
        </row>
        <row r="112">
          <cell r="C112" t="str">
            <v>DHB191022093146794</v>
          </cell>
          <cell r="D112" t="str">
            <v/>
          </cell>
          <cell r="E112" t="str">
            <v/>
          </cell>
          <cell r="F112" t="str">
            <v>1185</v>
          </cell>
          <cell r="G112" t="str">
            <v>RMB</v>
          </cell>
          <cell r="H112" t="str">
            <v>1</v>
          </cell>
          <cell r="I112" t="str">
            <v>1185</v>
          </cell>
        </row>
        <row r="113">
          <cell r="C113" t="str">
            <v>DHB191026122931308</v>
          </cell>
          <cell r="D113" t="str">
            <v>41805137,41803895,41824446,41890867</v>
          </cell>
          <cell r="E113" t="str">
            <v/>
          </cell>
          <cell r="F113" t="str">
            <v>7512</v>
          </cell>
          <cell r="G113" t="str">
            <v>RMB</v>
          </cell>
          <cell r="H113" t="str">
            <v>1</v>
          </cell>
          <cell r="I113" t="str">
            <v>7512</v>
          </cell>
        </row>
        <row r="114">
          <cell r="C114" t="str">
            <v>DHB191026164140860</v>
          </cell>
          <cell r="D114" t="str">
            <v/>
          </cell>
          <cell r="E114" t="str">
            <v/>
          </cell>
          <cell r="F114" t="str">
            <v>1489</v>
          </cell>
          <cell r="G114" t="str">
            <v>RMB</v>
          </cell>
          <cell r="H114" t="str">
            <v>1</v>
          </cell>
          <cell r="I114" t="str">
            <v>1489</v>
          </cell>
        </row>
        <row r="115">
          <cell r="C115" t="str">
            <v>DHB191029163233151</v>
          </cell>
          <cell r="D115" t="str">
            <v/>
          </cell>
          <cell r="E115" t="str">
            <v/>
          </cell>
          <cell r="F115" t="str">
            <v>1839</v>
          </cell>
          <cell r="G115" t="str">
            <v>RMB</v>
          </cell>
          <cell r="H115" t="str">
            <v>1</v>
          </cell>
          <cell r="I115" t="str">
            <v>1839</v>
          </cell>
        </row>
        <row r="116">
          <cell r="C116" t="str">
            <v>DHB191027104807211</v>
          </cell>
          <cell r="D116" t="str">
            <v>179448</v>
          </cell>
          <cell r="E116" t="str">
            <v/>
          </cell>
          <cell r="F116" t="str">
            <v>6968.29</v>
          </cell>
          <cell r="G116" t="str">
            <v>RMB</v>
          </cell>
          <cell r="H116" t="str">
            <v>1</v>
          </cell>
          <cell r="I116" t="str">
            <v>984</v>
          </cell>
        </row>
        <row r="117">
          <cell r="C117" t="str">
            <v>DHB191026220412847</v>
          </cell>
          <cell r="D117" t="str">
            <v/>
          </cell>
          <cell r="E117" t="str">
            <v/>
          </cell>
          <cell r="F117" t="str">
            <v>703</v>
          </cell>
          <cell r="G117" t="str">
            <v>RMB</v>
          </cell>
          <cell r="H117" t="str">
            <v>1</v>
          </cell>
          <cell r="I117" t="str">
            <v>703</v>
          </cell>
        </row>
        <row r="118">
          <cell r="C118" t="str">
            <v>DHB191025194611307</v>
          </cell>
          <cell r="D118" t="str">
            <v>083057694</v>
          </cell>
          <cell r="E118" t="str">
            <v/>
          </cell>
          <cell r="F118" t="str">
            <v>523</v>
          </cell>
          <cell r="G118" t="str">
            <v>RMB</v>
          </cell>
          <cell r="H118" t="str">
            <v>1</v>
          </cell>
          <cell r="I118" t="str">
            <v>523</v>
          </cell>
        </row>
        <row r="119">
          <cell r="C119" t="str">
            <v>DHB191028123649739</v>
          </cell>
          <cell r="D119" t="str">
            <v/>
          </cell>
          <cell r="E119" t="str">
            <v/>
          </cell>
          <cell r="F119" t="str">
            <v>2349</v>
          </cell>
          <cell r="G119" t="str">
            <v>RMB</v>
          </cell>
          <cell r="H119" t="str">
            <v>1</v>
          </cell>
          <cell r="I119" t="str">
            <v>2349</v>
          </cell>
        </row>
        <row r="120">
          <cell r="C120" t="str">
            <v>DHB191024175206978</v>
          </cell>
          <cell r="D120" t="str">
            <v/>
          </cell>
          <cell r="E120" t="str">
            <v/>
          </cell>
          <cell r="F120" t="str">
            <v>6350</v>
          </cell>
          <cell r="G120" t="str">
            <v>RMB</v>
          </cell>
          <cell r="H120" t="str">
            <v>1</v>
          </cell>
          <cell r="I120" t="str">
            <v>6350</v>
          </cell>
        </row>
        <row r="121">
          <cell r="C121" t="str">
            <v>DHB191024151939132</v>
          </cell>
          <cell r="D121" t="str">
            <v>19317651</v>
          </cell>
          <cell r="E121" t="str">
            <v/>
          </cell>
          <cell r="F121" t="str">
            <v>645</v>
          </cell>
          <cell r="G121" t="str">
            <v>RMB</v>
          </cell>
          <cell r="H121" t="str">
            <v>1</v>
          </cell>
          <cell r="I121" t="str">
            <v>645</v>
          </cell>
        </row>
        <row r="122">
          <cell r="C122" t="str">
            <v>DHB191016081240710</v>
          </cell>
          <cell r="D122" t="str">
            <v>253336667</v>
          </cell>
          <cell r="E122" t="str">
            <v/>
          </cell>
          <cell r="F122" t="str">
            <v>396</v>
          </cell>
          <cell r="G122" t="str">
            <v>RMB</v>
          </cell>
          <cell r="H122" t="str">
            <v>1</v>
          </cell>
          <cell r="I122" t="str">
            <v>396</v>
          </cell>
        </row>
        <row r="123">
          <cell r="C123" t="str">
            <v>DHB191029135853597</v>
          </cell>
          <cell r="D123" t="str">
            <v>1910290076</v>
          </cell>
          <cell r="E123" t="str">
            <v/>
          </cell>
          <cell r="F123" t="str">
            <v>677</v>
          </cell>
          <cell r="G123" t="str">
            <v>RMB</v>
          </cell>
          <cell r="H123" t="str">
            <v>1</v>
          </cell>
          <cell r="I123" t="str">
            <v>677</v>
          </cell>
        </row>
        <row r="124">
          <cell r="C124" t="str">
            <v>DHB191021210646205</v>
          </cell>
          <cell r="D124" t="str">
            <v>52432</v>
          </cell>
          <cell r="E124" t="str">
            <v/>
          </cell>
          <cell r="F124" t="str">
            <v>1128</v>
          </cell>
          <cell r="G124" t="str">
            <v>RMB</v>
          </cell>
          <cell r="H124" t="str">
            <v>1</v>
          </cell>
          <cell r="I124" t="str">
            <v>1128</v>
          </cell>
        </row>
        <row r="125">
          <cell r="C125" t="str">
            <v>DHB191026160737895</v>
          </cell>
          <cell r="D125" t="str">
            <v>1011647</v>
          </cell>
          <cell r="E125" t="str">
            <v/>
          </cell>
          <cell r="F125" t="str">
            <v>1660</v>
          </cell>
          <cell r="G125" t="str">
            <v>RMB</v>
          </cell>
          <cell r="H125" t="str">
            <v>1</v>
          </cell>
          <cell r="I125" t="str">
            <v>1660</v>
          </cell>
        </row>
        <row r="126">
          <cell r="C126" t="str">
            <v>DHB191027141808411</v>
          </cell>
          <cell r="D126" t="str">
            <v/>
          </cell>
          <cell r="E126" t="str">
            <v/>
          </cell>
          <cell r="F126" t="str">
            <v>1956</v>
          </cell>
          <cell r="G126" t="str">
            <v>RMB</v>
          </cell>
          <cell r="H126" t="str">
            <v>1</v>
          </cell>
          <cell r="I126" t="str">
            <v>1956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X125">
  <autoFilter ref="A1:X125"/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/>
    <tableColumn id="24" name="列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2"/>
  <sheetViews>
    <sheetView tabSelected="1" topLeftCell="A108" workbookViewId="0">
      <selection activeCell="G128" sqref="G128"/>
    </sheetView>
  </sheetViews>
  <sheetFormatPr defaultColWidth="9" defaultRowHeight="15"/>
  <cols>
    <col min="6" max="6" width="12.5714285714286" customWidth="1"/>
    <col min="7" max="7" width="11.8571428571429" customWidth="1"/>
    <col min="10" max="10" width="11.1428571428571" customWidth="1"/>
    <col min="12" max="12" width="18" customWidth="1"/>
    <col min="15" max="15" width="27.2857142857143" customWidth="1"/>
    <col min="16" max="16" width="10.4285714285714" customWidth="1"/>
    <col min="18" max="18" width="9.42857142857143" customWidth="1"/>
    <col min="19" max="19" width="9.28571428571429" customWidth="1"/>
  </cols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</row>
    <row r="2" spans="1:24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-3573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52</v>
      </c>
      <c r="S2" t="s">
        <v>52</v>
      </c>
      <c r="T2" t="e">
        <f>VLOOKUP(B2,[1]应付款管理!$C$1:$I$126,7,0)</f>
        <v>#N/A</v>
      </c>
      <c r="U2" t="e">
        <f>T2-J2</f>
        <v>#N/A</v>
      </c>
      <c r="V2" s="4" t="s">
        <v>53</v>
      </c>
      <c r="W2"/>
      <c r="X2" t="s">
        <v>54</v>
      </c>
    </row>
    <row r="3" spans="1:24">
      <c r="A3" t="s">
        <v>55</v>
      </c>
      <c r="B3" t="s">
        <v>56</v>
      </c>
      <c r="C3" t="s">
        <v>10</v>
      </c>
      <c r="D3" t="s">
        <v>9</v>
      </c>
      <c r="E3" t="s">
        <v>57</v>
      </c>
      <c r="F3" t="s">
        <v>58</v>
      </c>
      <c r="G3" t="s">
        <v>59</v>
      </c>
      <c r="H3" t="s">
        <v>60</v>
      </c>
      <c r="I3" t="s">
        <v>12</v>
      </c>
      <c r="J3">
        <v>100</v>
      </c>
      <c r="K3" t="s">
        <v>46</v>
      </c>
      <c r="L3" t="s">
        <v>61</v>
      </c>
      <c r="M3" t="s">
        <v>62</v>
      </c>
      <c r="N3" t="s">
        <v>63</v>
      </c>
      <c r="O3" t="s">
        <v>64</v>
      </c>
      <c r="P3">
        <v>1532930</v>
      </c>
      <c r="Q3" t="s">
        <v>65</v>
      </c>
      <c r="R3" t="s">
        <v>65</v>
      </c>
      <c r="S3" t="s">
        <v>66</v>
      </c>
      <c r="T3" t="e">
        <f>VLOOKUP(B3,[1]应付款管理!$C$1:$I$126,7,0)</f>
        <v>#N/A</v>
      </c>
      <c r="U3" t="e">
        <f t="shared" ref="U3:U34" si="0">T3-J3</f>
        <v>#N/A</v>
      </c>
      <c r="V3" s="5" t="s">
        <v>67</v>
      </c>
      <c r="W3"/>
      <c r="X3" t="str">
        <f>$X$2&amp;W3</f>
        <v>,</v>
      </c>
    </row>
    <row r="4" spans="1:24">
      <c r="A4" t="s">
        <v>68</v>
      </c>
      <c r="B4" t="s">
        <v>69</v>
      </c>
      <c r="C4" t="s">
        <v>10</v>
      </c>
      <c r="D4" t="s">
        <v>9</v>
      </c>
      <c r="E4" t="s">
        <v>70</v>
      </c>
      <c r="F4" t="s">
        <v>71</v>
      </c>
      <c r="G4" t="s">
        <v>72</v>
      </c>
      <c r="H4" t="s">
        <v>60</v>
      </c>
      <c r="I4" t="s">
        <v>12</v>
      </c>
      <c r="J4">
        <v>396</v>
      </c>
      <c r="K4" t="s">
        <v>46</v>
      </c>
      <c r="L4" t="s">
        <v>73</v>
      </c>
      <c r="M4" t="s">
        <v>48</v>
      </c>
      <c r="N4" t="s">
        <v>48</v>
      </c>
      <c r="O4" t="s">
        <v>74</v>
      </c>
      <c r="P4" t="s">
        <v>75</v>
      </c>
      <c r="Q4" t="s">
        <v>76</v>
      </c>
      <c r="R4" t="s">
        <v>76</v>
      </c>
      <c r="S4" t="s">
        <v>77</v>
      </c>
      <c r="T4" t="str">
        <f>VLOOKUP(B4,[1]应付款管理!$C$1:$I$126,7,0)</f>
        <v>396</v>
      </c>
      <c r="U4">
        <f t="shared" si="0"/>
        <v>0</v>
      </c>
      <c r="W4" t="str">
        <f>VLOOKUP(B4,Sheet1!$B$1:$C$126,2,0)</f>
        <v>1638634</v>
      </c>
      <c r="X4" t="str">
        <f t="shared" ref="X4:X35" si="1">$X$2&amp;W4</f>
        <v>,1638634</v>
      </c>
    </row>
    <row r="5" spans="1:24">
      <c r="A5" t="s">
        <v>78</v>
      </c>
      <c r="B5" t="s">
        <v>79</v>
      </c>
      <c r="C5" t="s">
        <v>10</v>
      </c>
      <c r="D5" t="s">
        <v>9</v>
      </c>
      <c r="E5" t="s">
        <v>80</v>
      </c>
      <c r="F5" t="s">
        <v>81</v>
      </c>
      <c r="G5" t="s">
        <v>71</v>
      </c>
      <c r="H5" t="s">
        <v>60</v>
      </c>
      <c r="I5" t="s">
        <v>12</v>
      </c>
      <c r="J5">
        <v>1061</v>
      </c>
      <c r="K5" t="s">
        <v>46</v>
      </c>
      <c r="L5" t="s">
        <v>82</v>
      </c>
      <c r="M5" t="s">
        <v>48</v>
      </c>
      <c r="N5" t="s">
        <v>48</v>
      </c>
      <c r="O5" t="s">
        <v>83</v>
      </c>
      <c r="P5" t="s">
        <v>84</v>
      </c>
      <c r="Q5" t="s">
        <v>65</v>
      </c>
      <c r="R5" t="s">
        <v>65</v>
      </c>
      <c r="S5" t="s">
        <v>66</v>
      </c>
      <c r="T5" t="str">
        <f>VLOOKUP(B5,[1]应付款管理!$C$1:$I$126,7,0)</f>
        <v>1061</v>
      </c>
      <c r="U5">
        <f t="shared" si="0"/>
        <v>0</v>
      </c>
      <c r="W5" t="str">
        <f>VLOOKUP(B5,Sheet1!$B$1:$C$126,2,0)</f>
        <v>1638485</v>
      </c>
      <c r="X5" t="str">
        <f t="shared" si="1"/>
        <v>,1638485</v>
      </c>
    </row>
    <row r="6" spans="1:24">
      <c r="A6" t="s">
        <v>85</v>
      </c>
      <c r="B6" t="s">
        <v>86</v>
      </c>
      <c r="C6" t="s">
        <v>10</v>
      </c>
      <c r="D6" t="s">
        <v>9</v>
      </c>
      <c r="E6" t="s">
        <v>87</v>
      </c>
      <c r="F6" t="s">
        <v>88</v>
      </c>
      <c r="G6" t="s">
        <v>89</v>
      </c>
      <c r="H6" t="s">
        <v>60</v>
      </c>
      <c r="I6" t="s">
        <v>12</v>
      </c>
      <c r="J6">
        <v>1448</v>
      </c>
      <c r="K6" t="s">
        <v>46</v>
      </c>
      <c r="L6" t="s">
        <v>90</v>
      </c>
      <c r="M6" t="s">
        <v>48</v>
      </c>
      <c r="N6" t="s">
        <v>91</v>
      </c>
      <c r="O6" t="s">
        <v>92</v>
      </c>
      <c r="P6" t="s">
        <v>93</v>
      </c>
      <c r="Q6" t="s">
        <v>94</v>
      </c>
      <c r="T6" t="str">
        <f>VLOOKUP(B6,[1]应付款管理!$C$1:$I$126,7,0)</f>
        <v>1448</v>
      </c>
      <c r="U6">
        <f t="shared" si="0"/>
        <v>0</v>
      </c>
      <c r="W6" t="str">
        <f>VLOOKUP(B6,Sheet1!$B$1:$C$126,2,0)</f>
        <v>1638776</v>
      </c>
      <c r="X6" t="str">
        <f t="shared" si="1"/>
        <v>,1638776</v>
      </c>
    </row>
    <row r="7" spans="1:24">
      <c r="A7" t="s">
        <v>95</v>
      </c>
      <c r="B7" t="s">
        <v>96</v>
      </c>
      <c r="C7" t="s">
        <v>10</v>
      </c>
      <c r="D7" t="s">
        <v>9</v>
      </c>
      <c r="E7" t="s">
        <v>97</v>
      </c>
      <c r="F7" t="s">
        <v>98</v>
      </c>
      <c r="G7" t="s">
        <v>99</v>
      </c>
      <c r="H7" t="s">
        <v>60</v>
      </c>
      <c r="I7" t="s">
        <v>12</v>
      </c>
      <c r="J7">
        <v>2572</v>
      </c>
      <c r="K7" t="s">
        <v>46</v>
      </c>
      <c r="L7" t="s">
        <v>100</v>
      </c>
      <c r="M7" t="s">
        <v>48</v>
      </c>
      <c r="N7" t="s">
        <v>101</v>
      </c>
      <c r="O7" t="s">
        <v>102</v>
      </c>
      <c r="P7" t="s">
        <v>103</v>
      </c>
      <c r="Q7" t="s">
        <v>104</v>
      </c>
      <c r="T7" t="str">
        <f>VLOOKUP(B7,[1]应付款管理!$C$1:$I$126,7,0)</f>
        <v>2572</v>
      </c>
      <c r="U7">
        <f t="shared" si="0"/>
        <v>0</v>
      </c>
      <c r="W7" t="str">
        <f>VLOOKUP(B7,Sheet1!$B$1:$C$126,2,0)</f>
        <v>1638976</v>
      </c>
      <c r="X7" t="str">
        <f t="shared" si="1"/>
        <v>,1638976</v>
      </c>
    </row>
    <row r="8" spans="1:24">
      <c r="A8" t="s">
        <v>105</v>
      </c>
      <c r="B8" t="s">
        <v>106</v>
      </c>
      <c r="C8" t="s">
        <v>10</v>
      </c>
      <c r="D8" t="s">
        <v>9</v>
      </c>
      <c r="E8" t="s">
        <v>107</v>
      </c>
      <c r="F8" t="s">
        <v>108</v>
      </c>
      <c r="G8" t="s">
        <v>109</v>
      </c>
      <c r="H8" t="s">
        <v>60</v>
      </c>
      <c r="I8" t="s">
        <v>12</v>
      </c>
      <c r="J8">
        <v>1320</v>
      </c>
      <c r="K8" t="s">
        <v>46</v>
      </c>
      <c r="L8" t="s">
        <v>110</v>
      </c>
      <c r="M8" t="s">
        <v>48</v>
      </c>
      <c r="N8" t="s">
        <v>49</v>
      </c>
      <c r="O8" t="s">
        <v>111</v>
      </c>
      <c r="P8" t="s">
        <v>112</v>
      </c>
      <c r="Q8" t="s">
        <v>94</v>
      </c>
      <c r="T8" t="str">
        <f>VLOOKUP(B8,[1]应付款管理!$C$1:$I$126,7,0)</f>
        <v>1320</v>
      </c>
      <c r="U8">
        <f t="shared" si="0"/>
        <v>0</v>
      </c>
      <c r="W8" t="str">
        <f>VLOOKUP(B8,Sheet1!$B$1:$C$126,2,0)</f>
        <v>1639048</v>
      </c>
      <c r="X8" t="str">
        <f t="shared" si="1"/>
        <v>,1639048</v>
      </c>
    </row>
    <row r="9" spans="1:24">
      <c r="A9" t="s">
        <v>113</v>
      </c>
      <c r="B9" t="s">
        <v>114</v>
      </c>
      <c r="C9" t="s">
        <v>10</v>
      </c>
      <c r="D9" t="s">
        <v>9</v>
      </c>
      <c r="E9" t="s">
        <v>115</v>
      </c>
      <c r="F9" t="s">
        <v>116</v>
      </c>
      <c r="G9" t="s">
        <v>117</v>
      </c>
      <c r="H9" t="s">
        <v>60</v>
      </c>
      <c r="I9" t="s">
        <v>12</v>
      </c>
      <c r="J9">
        <v>22920</v>
      </c>
      <c r="K9" t="s">
        <v>46</v>
      </c>
      <c r="L9" t="s">
        <v>118</v>
      </c>
      <c r="M9" t="s">
        <v>101</v>
      </c>
      <c r="N9" t="s">
        <v>119</v>
      </c>
      <c r="O9" t="s">
        <v>120</v>
      </c>
      <c r="P9" t="s">
        <v>121</v>
      </c>
      <c r="Q9" t="s">
        <v>104</v>
      </c>
      <c r="T9" t="str">
        <f>VLOOKUP(B9,[1]应付款管理!$C$1:$I$126,7,0)</f>
        <v>22920</v>
      </c>
      <c r="U9">
        <f t="shared" si="0"/>
        <v>0</v>
      </c>
      <c r="W9" t="str">
        <f>VLOOKUP(B9,Sheet1!$B$1:$C$126,2,0)</f>
        <v>1639110</v>
      </c>
      <c r="X9" t="str">
        <f t="shared" si="1"/>
        <v>,1639110</v>
      </c>
    </row>
    <row r="10" spans="1:24">
      <c r="A10" t="s">
        <v>113</v>
      </c>
      <c r="B10" t="s">
        <v>122</v>
      </c>
      <c r="C10" t="s">
        <v>10</v>
      </c>
      <c r="D10" t="s">
        <v>9</v>
      </c>
      <c r="E10" t="s">
        <v>115</v>
      </c>
      <c r="F10" t="s">
        <v>116</v>
      </c>
      <c r="G10" t="s">
        <v>117</v>
      </c>
      <c r="H10" t="s">
        <v>60</v>
      </c>
      <c r="I10" t="s">
        <v>12</v>
      </c>
      <c r="J10">
        <v>5730</v>
      </c>
      <c r="K10" t="s">
        <v>46</v>
      </c>
      <c r="L10" t="s">
        <v>123</v>
      </c>
      <c r="M10" t="s">
        <v>48</v>
      </c>
      <c r="N10" t="s">
        <v>62</v>
      </c>
      <c r="O10" t="s">
        <v>124</v>
      </c>
      <c r="P10" t="s">
        <v>125</v>
      </c>
      <c r="Q10" t="s">
        <v>104</v>
      </c>
      <c r="T10" t="str">
        <f>VLOOKUP(B10,[1]应付款管理!$C$1:$I$126,7,0)</f>
        <v>5730</v>
      </c>
      <c r="U10">
        <f t="shared" si="0"/>
        <v>0</v>
      </c>
      <c r="W10" t="str">
        <f>VLOOKUP(B10,Sheet1!$B$1:$C$126,2,0)</f>
        <v>1639112</v>
      </c>
      <c r="X10" t="str">
        <f t="shared" si="1"/>
        <v>,1639112</v>
      </c>
    </row>
    <row r="11" spans="1:24">
      <c r="A11" t="s">
        <v>105</v>
      </c>
      <c r="B11" t="s">
        <v>126</v>
      </c>
      <c r="C11" t="s">
        <v>10</v>
      </c>
      <c r="D11" t="s">
        <v>9</v>
      </c>
      <c r="E11" t="s">
        <v>127</v>
      </c>
      <c r="F11" t="s">
        <v>128</v>
      </c>
      <c r="G11" t="s">
        <v>129</v>
      </c>
      <c r="H11" t="s">
        <v>60</v>
      </c>
      <c r="I11" t="s">
        <v>12</v>
      </c>
      <c r="J11">
        <v>792</v>
      </c>
      <c r="K11" t="s">
        <v>46</v>
      </c>
      <c r="L11" t="s">
        <v>130</v>
      </c>
      <c r="M11" t="s">
        <v>48</v>
      </c>
      <c r="N11" t="s">
        <v>91</v>
      </c>
      <c r="O11" t="s">
        <v>131</v>
      </c>
      <c r="P11" t="s">
        <v>132</v>
      </c>
      <c r="Q11" t="s">
        <v>94</v>
      </c>
      <c r="T11" t="str">
        <f>VLOOKUP(B11,[1]应付款管理!$C$1:$I$126,7,0)</f>
        <v>792</v>
      </c>
      <c r="U11">
        <f t="shared" si="0"/>
        <v>0</v>
      </c>
      <c r="W11" t="str">
        <f>VLOOKUP(B11,Sheet1!$B$1:$C$126,2,0)</f>
        <v>1639212</v>
      </c>
      <c r="X11" t="str">
        <f t="shared" si="1"/>
        <v>,1639212</v>
      </c>
    </row>
    <row r="12" spans="1:24">
      <c r="A12" t="s">
        <v>133</v>
      </c>
      <c r="B12" t="s">
        <v>134</v>
      </c>
      <c r="C12" t="s">
        <v>10</v>
      </c>
      <c r="D12" t="s">
        <v>9</v>
      </c>
      <c r="E12" t="s">
        <v>135</v>
      </c>
      <c r="F12" t="s">
        <v>129</v>
      </c>
      <c r="G12" t="s">
        <v>136</v>
      </c>
      <c r="H12" t="s">
        <v>60</v>
      </c>
      <c r="I12" t="s">
        <v>12</v>
      </c>
      <c r="J12">
        <v>3381</v>
      </c>
      <c r="K12" t="s">
        <v>46</v>
      </c>
      <c r="L12" t="s">
        <v>137</v>
      </c>
      <c r="M12" t="s">
        <v>48</v>
      </c>
      <c r="N12" t="s">
        <v>49</v>
      </c>
      <c r="O12" t="s">
        <v>131</v>
      </c>
      <c r="P12" t="s">
        <v>138</v>
      </c>
      <c r="Q12" t="s">
        <v>104</v>
      </c>
      <c r="T12" t="str">
        <f>VLOOKUP(B12,[1]应付款管理!$C$1:$I$126,7,0)</f>
        <v>3381</v>
      </c>
      <c r="U12">
        <f t="shared" si="0"/>
        <v>0</v>
      </c>
      <c r="W12" t="str">
        <f>VLOOKUP(B12,Sheet1!$B$1:$C$126,2,0)</f>
        <v>1639216</v>
      </c>
      <c r="X12" t="str">
        <f t="shared" si="1"/>
        <v>,1639216</v>
      </c>
    </row>
    <row r="13" spans="1:24">
      <c r="A13" t="s">
        <v>133</v>
      </c>
      <c r="B13" t="s">
        <v>139</v>
      </c>
      <c r="C13" t="s">
        <v>10</v>
      </c>
      <c r="D13" t="s">
        <v>9</v>
      </c>
      <c r="E13" t="s">
        <v>140</v>
      </c>
      <c r="F13" t="s">
        <v>72</v>
      </c>
      <c r="G13" t="s">
        <v>141</v>
      </c>
      <c r="H13" t="s">
        <v>60</v>
      </c>
      <c r="I13" t="s">
        <v>12</v>
      </c>
      <c r="J13">
        <v>252</v>
      </c>
      <c r="K13" t="s">
        <v>46</v>
      </c>
      <c r="L13" t="s">
        <v>142</v>
      </c>
      <c r="M13" t="s">
        <v>48</v>
      </c>
      <c r="N13" t="s">
        <v>48</v>
      </c>
      <c r="O13" t="s">
        <v>143</v>
      </c>
      <c r="P13" t="s">
        <v>144</v>
      </c>
      <c r="Q13" t="s">
        <v>104</v>
      </c>
      <c r="T13" t="str">
        <f>VLOOKUP(B13,[1]应付款管理!$C$1:$I$126,7,0)</f>
        <v>252</v>
      </c>
      <c r="U13">
        <f t="shared" si="0"/>
        <v>0</v>
      </c>
      <c r="W13" t="str">
        <f>VLOOKUP(B13,Sheet1!$B$1:$C$126,2,0)</f>
        <v>1639254</v>
      </c>
      <c r="X13" t="str">
        <f t="shared" si="1"/>
        <v>,1639254</v>
      </c>
    </row>
    <row r="14" spans="1:24">
      <c r="A14" t="s">
        <v>55</v>
      </c>
      <c r="B14" t="s">
        <v>145</v>
      </c>
      <c r="C14" t="s">
        <v>10</v>
      </c>
      <c r="D14" t="s">
        <v>9</v>
      </c>
      <c r="E14" t="s">
        <v>146</v>
      </c>
      <c r="F14" t="s">
        <v>88</v>
      </c>
      <c r="G14" t="s">
        <v>99</v>
      </c>
      <c r="H14" t="s">
        <v>60</v>
      </c>
      <c r="I14" t="s">
        <v>12</v>
      </c>
      <c r="J14">
        <v>1248</v>
      </c>
      <c r="K14" t="s">
        <v>46</v>
      </c>
      <c r="L14" t="s">
        <v>147</v>
      </c>
      <c r="M14" t="s">
        <v>48</v>
      </c>
      <c r="N14" t="s">
        <v>49</v>
      </c>
      <c r="O14" t="s">
        <v>148</v>
      </c>
      <c r="P14" t="s">
        <v>149</v>
      </c>
      <c r="Q14" t="s">
        <v>94</v>
      </c>
      <c r="T14" t="str">
        <f>VLOOKUP(B14,[1]应付款管理!$C$1:$I$126,7,0)</f>
        <v>1248</v>
      </c>
      <c r="U14">
        <f t="shared" si="0"/>
        <v>0</v>
      </c>
      <c r="W14" t="str">
        <f>VLOOKUP(B14,Sheet1!$B$1:$C$126,2,0)</f>
        <v>1639610</v>
      </c>
      <c r="X14" t="str">
        <f t="shared" si="1"/>
        <v>,1639610</v>
      </c>
    </row>
    <row r="15" spans="1:24">
      <c r="A15" t="s">
        <v>150</v>
      </c>
      <c r="B15" t="s">
        <v>151</v>
      </c>
      <c r="C15" t="s">
        <v>10</v>
      </c>
      <c r="D15" t="s">
        <v>9</v>
      </c>
      <c r="E15" t="s">
        <v>152</v>
      </c>
      <c r="F15" t="s">
        <v>72</v>
      </c>
      <c r="G15" t="s">
        <v>141</v>
      </c>
      <c r="H15" t="s">
        <v>60</v>
      </c>
      <c r="I15" t="s">
        <v>12</v>
      </c>
      <c r="J15">
        <v>732</v>
      </c>
      <c r="K15" t="s">
        <v>46</v>
      </c>
      <c r="L15" t="s">
        <v>153</v>
      </c>
      <c r="M15" t="s">
        <v>48</v>
      </c>
      <c r="N15" t="s">
        <v>48</v>
      </c>
      <c r="O15" t="s">
        <v>154</v>
      </c>
      <c r="P15" t="s">
        <v>155</v>
      </c>
      <c r="Q15" t="s">
        <v>94</v>
      </c>
      <c r="T15" t="str">
        <f>VLOOKUP(B15,[1]应付款管理!$C$1:$I$126,7,0)</f>
        <v>732</v>
      </c>
      <c r="U15">
        <f t="shared" si="0"/>
        <v>0</v>
      </c>
      <c r="W15" t="str">
        <f>VLOOKUP(B15,Sheet1!$B$1:$C$126,2,0)</f>
        <v>1639823</v>
      </c>
      <c r="X15" t="str">
        <f t="shared" si="1"/>
        <v>,1639823</v>
      </c>
    </row>
    <row r="16" spans="1:24">
      <c r="A16" t="s">
        <v>156</v>
      </c>
      <c r="B16" t="s">
        <v>157</v>
      </c>
      <c r="C16" t="s">
        <v>10</v>
      </c>
      <c r="D16" t="s">
        <v>9</v>
      </c>
      <c r="E16" t="s">
        <v>158</v>
      </c>
      <c r="F16" t="s">
        <v>98</v>
      </c>
      <c r="G16" t="s">
        <v>159</v>
      </c>
      <c r="H16" t="s">
        <v>60</v>
      </c>
      <c r="I16" t="s">
        <v>12</v>
      </c>
      <c r="J16">
        <v>2550</v>
      </c>
      <c r="K16" t="s">
        <v>46</v>
      </c>
      <c r="L16" t="s">
        <v>160</v>
      </c>
      <c r="M16" t="s">
        <v>48</v>
      </c>
      <c r="N16" t="s">
        <v>91</v>
      </c>
      <c r="O16" t="s">
        <v>161</v>
      </c>
      <c r="P16" t="s">
        <v>162</v>
      </c>
      <c r="Q16" t="s">
        <v>163</v>
      </c>
      <c r="R16" t="s">
        <v>163</v>
      </c>
      <c r="S16" t="s">
        <v>10</v>
      </c>
      <c r="T16" t="str">
        <f>VLOOKUP(B16,[1]应付款管理!$C$1:$I$126,7,0)</f>
        <v>2550</v>
      </c>
      <c r="U16">
        <f t="shared" si="0"/>
        <v>0</v>
      </c>
      <c r="W16" t="str">
        <f>VLOOKUP(B16,Sheet1!$B$1:$C$126,2,0)</f>
        <v>1640197</v>
      </c>
      <c r="X16" t="str">
        <f t="shared" si="1"/>
        <v>,1640197</v>
      </c>
    </row>
    <row r="17" spans="1:24">
      <c r="A17" t="s">
        <v>164</v>
      </c>
      <c r="B17" t="s">
        <v>165</v>
      </c>
      <c r="C17" t="s">
        <v>10</v>
      </c>
      <c r="D17" t="s">
        <v>9</v>
      </c>
      <c r="E17" t="s">
        <v>166</v>
      </c>
      <c r="F17" t="s">
        <v>159</v>
      </c>
      <c r="G17" t="s">
        <v>89</v>
      </c>
      <c r="H17" t="s">
        <v>60</v>
      </c>
      <c r="I17" t="s">
        <v>12</v>
      </c>
      <c r="J17">
        <v>597</v>
      </c>
      <c r="K17" t="s">
        <v>46</v>
      </c>
      <c r="L17" t="s">
        <v>167</v>
      </c>
      <c r="M17" t="s">
        <v>48</v>
      </c>
      <c r="N17" t="s">
        <v>48</v>
      </c>
      <c r="O17" t="s">
        <v>168</v>
      </c>
      <c r="P17" t="s">
        <v>169</v>
      </c>
      <c r="Q17" t="s">
        <v>104</v>
      </c>
      <c r="T17" t="str">
        <f>VLOOKUP(B17,[1]应付款管理!$C$1:$I$126,7,0)</f>
        <v>597</v>
      </c>
      <c r="U17">
        <f t="shared" si="0"/>
        <v>0</v>
      </c>
      <c r="W17" t="str">
        <f>VLOOKUP(B17,Sheet1!$B$1:$C$126,2,0)</f>
        <v>1640230</v>
      </c>
      <c r="X17" t="str">
        <f t="shared" si="1"/>
        <v>,1640230</v>
      </c>
    </row>
    <row r="18" spans="1:24">
      <c r="A18" t="s">
        <v>170</v>
      </c>
      <c r="B18" t="s">
        <v>171</v>
      </c>
      <c r="C18" t="s">
        <v>10</v>
      </c>
      <c r="D18" t="s">
        <v>9</v>
      </c>
      <c r="E18" t="s">
        <v>172</v>
      </c>
      <c r="F18" t="s">
        <v>173</v>
      </c>
      <c r="G18" t="s">
        <v>174</v>
      </c>
      <c r="H18" t="s">
        <v>60</v>
      </c>
      <c r="I18" t="s">
        <v>12</v>
      </c>
      <c r="J18">
        <v>22776</v>
      </c>
      <c r="K18" t="s">
        <v>46</v>
      </c>
      <c r="L18" t="s">
        <v>175</v>
      </c>
      <c r="M18" t="s">
        <v>48</v>
      </c>
      <c r="N18" t="s">
        <v>176</v>
      </c>
      <c r="O18" t="s">
        <v>177</v>
      </c>
      <c r="P18" t="s">
        <v>178</v>
      </c>
      <c r="Q18" t="s">
        <v>104</v>
      </c>
      <c r="T18" t="str">
        <f>VLOOKUP(B18,[1]应付款管理!$C$1:$I$126,7,0)</f>
        <v>22776</v>
      </c>
      <c r="U18">
        <f t="shared" si="0"/>
        <v>0</v>
      </c>
      <c r="W18" t="str">
        <f>VLOOKUP(B18,Sheet1!$B$1:$C$126,2,0)</f>
        <v>1640829</v>
      </c>
      <c r="X18" t="str">
        <f t="shared" si="1"/>
        <v>,1640829</v>
      </c>
    </row>
    <row r="19" spans="1:24">
      <c r="A19" t="s">
        <v>55</v>
      </c>
      <c r="B19" t="s">
        <v>179</v>
      </c>
      <c r="C19" t="s">
        <v>10</v>
      </c>
      <c r="D19" t="s">
        <v>9</v>
      </c>
      <c r="E19" t="s">
        <v>146</v>
      </c>
      <c r="F19" t="s">
        <v>180</v>
      </c>
      <c r="G19" t="s">
        <v>181</v>
      </c>
      <c r="H19" t="s">
        <v>60</v>
      </c>
      <c r="I19" t="s">
        <v>12</v>
      </c>
      <c r="J19">
        <v>1248</v>
      </c>
      <c r="K19" t="s">
        <v>46</v>
      </c>
      <c r="L19" t="s">
        <v>182</v>
      </c>
      <c r="M19" t="s">
        <v>48</v>
      </c>
      <c r="N19" t="s">
        <v>49</v>
      </c>
      <c r="O19" t="s">
        <v>183</v>
      </c>
      <c r="P19" t="s">
        <v>184</v>
      </c>
      <c r="Q19" t="s">
        <v>94</v>
      </c>
      <c r="T19" t="str">
        <f>VLOOKUP(B19,[1]应付款管理!$C$1:$I$126,7,0)</f>
        <v>1248</v>
      </c>
      <c r="U19">
        <f t="shared" si="0"/>
        <v>0</v>
      </c>
      <c r="W19" t="str">
        <f>VLOOKUP(B19,Sheet1!$B$1:$C$126,2,0)</f>
        <v>1640854</v>
      </c>
      <c r="X19" t="str">
        <f t="shared" si="1"/>
        <v>,1640854</v>
      </c>
    </row>
    <row r="20" spans="1:24">
      <c r="A20" t="s">
        <v>185</v>
      </c>
      <c r="B20" t="s">
        <v>186</v>
      </c>
      <c r="C20" t="s">
        <v>10</v>
      </c>
      <c r="D20" t="s">
        <v>9</v>
      </c>
      <c r="E20" t="s">
        <v>187</v>
      </c>
      <c r="F20" t="s">
        <v>188</v>
      </c>
      <c r="G20" t="s">
        <v>189</v>
      </c>
      <c r="H20" t="s">
        <v>60</v>
      </c>
      <c r="I20" t="s">
        <v>12</v>
      </c>
      <c r="J20">
        <v>403</v>
      </c>
      <c r="K20" t="s">
        <v>46</v>
      </c>
      <c r="L20" t="s">
        <v>190</v>
      </c>
      <c r="M20" t="s">
        <v>48</v>
      </c>
      <c r="N20" t="s">
        <v>91</v>
      </c>
      <c r="O20" t="s">
        <v>191</v>
      </c>
      <c r="P20" t="s">
        <v>192</v>
      </c>
      <c r="Q20" t="s">
        <v>94</v>
      </c>
      <c r="T20" t="str">
        <f>VLOOKUP(B20,[1]应付款管理!$C$1:$I$126,7,0)</f>
        <v>403</v>
      </c>
      <c r="U20">
        <f t="shared" si="0"/>
        <v>0</v>
      </c>
      <c r="W20" t="str">
        <f>VLOOKUP(B20,Sheet1!$B$1:$C$126,2,0)</f>
        <v>1641297</v>
      </c>
      <c r="X20" t="str">
        <f t="shared" si="1"/>
        <v>,1641297</v>
      </c>
    </row>
    <row r="21" spans="1:24">
      <c r="A21" t="s">
        <v>193</v>
      </c>
      <c r="B21" t="s">
        <v>194</v>
      </c>
      <c r="C21" t="s">
        <v>10</v>
      </c>
      <c r="D21" t="s">
        <v>9</v>
      </c>
      <c r="E21" t="s">
        <v>195</v>
      </c>
      <c r="F21" t="s">
        <v>89</v>
      </c>
      <c r="G21" t="s">
        <v>99</v>
      </c>
      <c r="H21" t="s">
        <v>60</v>
      </c>
      <c r="I21" t="s">
        <v>12</v>
      </c>
      <c r="J21">
        <v>734</v>
      </c>
      <c r="K21" t="s">
        <v>46</v>
      </c>
      <c r="L21" t="s">
        <v>196</v>
      </c>
      <c r="M21" t="s">
        <v>48</v>
      </c>
      <c r="N21" t="s">
        <v>48</v>
      </c>
      <c r="O21" t="s">
        <v>197</v>
      </c>
      <c r="P21" t="s">
        <v>198</v>
      </c>
      <c r="Q21" t="s">
        <v>65</v>
      </c>
      <c r="R21" t="s">
        <v>65</v>
      </c>
      <c r="S21" t="s">
        <v>66</v>
      </c>
      <c r="T21" t="str">
        <f>VLOOKUP(B21,[1]应付款管理!$C$1:$I$126,7,0)</f>
        <v>734</v>
      </c>
      <c r="U21">
        <f t="shared" si="0"/>
        <v>0</v>
      </c>
      <c r="W21" t="str">
        <f>VLOOKUP(B21,Sheet1!$B$1:$C$126,2,0)</f>
        <v>1641438</v>
      </c>
      <c r="X21" t="str">
        <f t="shared" si="1"/>
        <v>,1641438</v>
      </c>
    </row>
    <row r="22" spans="1:24">
      <c r="A22" t="s">
        <v>133</v>
      </c>
      <c r="B22" t="s">
        <v>199</v>
      </c>
      <c r="C22" t="s">
        <v>10</v>
      </c>
      <c r="D22" t="s">
        <v>9</v>
      </c>
      <c r="E22" t="s">
        <v>200</v>
      </c>
      <c r="F22" t="s">
        <v>201</v>
      </c>
      <c r="G22" t="s">
        <v>116</v>
      </c>
      <c r="H22" t="s">
        <v>60</v>
      </c>
      <c r="I22" t="s">
        <v>12</v>
      </c>
      <c r="J22">
        <v>2931</v>
      </c>
      <c r="K22" t="s">
        <v>46</v>
      </c>
      <c r="L22" t="s">
        <v>202</v>
      </c>
      <c r="M22" t="s">
        <v>48</v>
      </c>
      <c r="N22" t="s">
        <v>62</v>
      </c>
      <c r="O22" t="s">
        <v>203</v>
      </c>
      <c r="P22" t="s">
        <v>204</v>
      </c>
      <c r="Q22" t="s">
        <v>104</v>
      </c>
      <c r="T22" t="str">
        <f>VLOOKUP(B22,[1]应付款管理!$C$1:$I$126,7,0)</f>
        <v>2931</v>
      </c>
      <c r="U22">
        <f t="shared" si="0"/>
        <v>0</v>
      </c>
      <c r="W22" t="str">
        <f>VLOOKUP(B22,Sheet1!$B$1:$C$126,2,0)</f>
        <v>1641465</v>
      </c>
      <c r="X22" t="str">
        <f t="shared" si="1"/>
        <v>,1641465</v>
      </c>
    </row>
    <row r="23" spans="1:24">
      <c r="A23" t="s">
        <v>205</v>
      </c>
      <c r="B23" t="s">
        <v>206</v>
      </c>
      <c r="C23" t="s">
        <v>10</v>
      </c>
      <c r="D23" t="s">
        <v>9</v>
      </c>
      <c r="E23" t="s">
        <v>207</v>
      </c>
      <c r="F23" t="s">
        <v>208</v>
      </c>
      <c r="G23" t="s">
        <v>209</v>
      </c>
      <c r="H23" t="s">
        <v>60</v>
      </c>
      <c r="I23" t="s">
        <v>12</v>
      </c>
      <c r="J23">
        <v>1233</v>
      </c>
      <c r="K23" t="s">
        <v>46</v>
      </c>
      <c r="L23" t="s">
        <v>210</v>
      </c>
      <c r="M23" t="s">
        <v>48</v>
      </c>
      <c r="N23" t="s">
        <v>48</v>
      </c>
      <c r="O23" t="s">
        <v>211</v>
      </c>
      <c r="P23" t="s">
        <v>212</v>
      </c>
      <c r="Q23" t="s">
        <v>65</v>
      </c>
      <c r="R23" t="s">
        <v>65</v>
      </c>
      <c r="S23" t="s">
        <v>66</v>
      </c>
      <c r="T23" t="str">
        <f>VLOOKUP(B23,[1]应付款管理!$C$1:$I$126,7,0)</f>
        <v>1233</v>
      </c>
      <c r="U23">
        <f t="shared" si="0"/>
        <v>0</v>
      </c>
      <c r="W23" t="str">
        <f>VLOOKUP(B23,Sheet1!$B$1:$C$126,2,0)</f>
        <v>1641974</v>
      </c>
      <c r="X23" t="str">
        <f t="shared" si="1"/>
        <v>,1641974</v>
      </c>
    </row>
    <row r="24" spans="1:24">
      <c r="A24" t="s">
        <v>193</v>
      </c>
      <c r="B24" t="s">
        <v>213</v>
      </c>
      <c r="C24" t="s">
        <v>10</v>
      </c>
      <c r="D24" t="s">
        <v>9</v>
      </c>
      <c r="E24" t="s">
        <v>195</v>
      </c>
      <c r="F24" t="s">
        <v>89</v>
      </c>
      <c r="G24" t="s">
        <v>99</v>
      </c>
      <c r="H24" t="s">
        <v>60</v>
      </c>
      <c r="I24" t="s">
        <v>12</v>
      </c>
      <c r="J24">
        <v>1169</v>
      </c>
      <c r="K24" t="s">
        <v>46</v>
      </c>
      <c r="L24" t="s">
        <v>214</v>
      </c>
      <c r="M24" t="s">
        <v>48</v>
      </c>
      <c r="N24" t="s">
        <v>48</v>
      </c>
      <c r="O24" t="s">
        <v>215</v>
      </c>
      <c r="P24" t="s">
        <v>216</v>
      </c>
      <c r="Q24" t="s">
        <v>217</v>
      </c>
      <c r="R24" t="s">
        <v>217</v>
      </c>
      <c r="S24" t="s">
        <v>218</v>
      </c>
      <c r="T24" t="str">
        <f>VLOOKUP(B24,[1]应付款管理!$C$1:$I$126,7,0)</f>
        <v>1169</v>
      </c>
      <c r="U24">
        <f t="shared" si="0"/>
        <v>0</v>
      </c>
      <c r="W24" t="str">
        <f>VLOOKUP(B24,Sheet1!$B$1:$C$126,2,0)</f>
        <v>1642226</v>
      </c>
      <c r="X24" t="str">
        <f t="shared" si="1"/>
        <v>,1642226</v>
      </c>
    </row>
    <row r="25" spans="1:24">
      <c r="A25" t="s">
        <v>170</v>
      </c>
      <c r="B25" t="s">
        <v>219</v>
      </c>
      <c r="C25" t="s">
        <v>10</v>
      </c>
      <c r="D25" t="s">
        <v>9</v>
      </c>
      <c r="E25" t="s">
        <v>220</v>
      </c>
      <c r="F25" t="s">
        <v>116</v>
      </c>
      <c r="G25" t="s">
        <v>221</v>
      </c>
      <c r="H25" t="s">
        <v>60</v>
      </c>
      <c r="I25" t="s">
        <v>12</v>
      </c>
      <c r="J25">
        <v>2223</v>
      </c>
      <c r="K25" t="s">
        <v>46</v>
      </c>
      <c r="L25" t="s">
        <v>222</v>
      </c>
      <c r="M25" t="s">
        <v>48</v>
      </c>
      <c r="N25" t="s">
        <v>49</v>
      </c>
      <c r="O25" t="s">
        <v>223</v>
      </c>
      <c r="P25" t="s">
        <v>224</v>
      </c>
      <c r="Q25" t="s">
        <v>104</v>
      </c>
      <c r="T25" t="str">
        <f>VLOOKUP(B25,[1]应付款管理!$C$1:$I$126,7,0)</f>
        <v>2223</v>
      </c>
      <c r="U25">
        <f t="shared" si="0"/>
        <v>0</v>
      </c>
      <c r="W25" t="str">
        <f>VLOOKUP(B25,Sheet1!$B$1:$C$126,2,0)</f>
        <v>1642269</v>
      </c>
      <c r="X25" t="str">
        <f t="shared" si="1"/>
        <v>,1642269</v>
      </c>
    </row>
    <row r="26" spans="1:24">
      <c r="A26" t="s">
        <v>225</v>
      </c>
      <c r="B26" t="s">
        <v>226</v>
      </c>
      <c r="C26" t="s">
        <v>10</v>
      </c>
      <c r="D26" t="s">
        <v>9</v>
      </c>
      <c r="E26" t="s">
        <v>227</v>
      </c>
      <c r="F26" t="s">
        <v>228</v>
      </c>
      <c r="G26" t="s">
        <v>229</v>
      </c>
      <c r="H26" t="s">
        <v>60</v>
      </c>
      <c r="I26" t="s">
        <v>12</v>
      </c>
      <c r="J26">
        <v>406</v>
      </c>
      <c r="K26" t="s">
        <v>46</v>
      </c>
      <c r="L26" t="s">
        <v>230</v>
      </c>
      <c r="M26" t="s">
        <v>48</v>
      </c>
      <c r="N26" t="s">
        <v>48</v>
      </c>
      <c r="O26" t="s">
        <v>231</v>
      </c>
      <c r="P26" t="s">
        <v>232</v>
      </c>
      <c r="Q26" t="s">
        <v>94</v>
      </c>
      <c r="T26" t="str">
        <f>VLOOKUP(B26,[1]应付款管理!$C$1:$I$126,7,0)</f>
        <v>406</v>
      </c>
      <c r="U26">
        <f t="shared" si="0"/>
        <v>0</v>
      </c>
      <c r="W26" t="str">
        <f>VLOOKUP(B26,Sheet1!$B$1:$C$126,2,0)</f>
        <v>1642412</v>
      </c>
      <c r="X26" t="str">
        <f t="shared" si="1"/>
        <v>,1642412</v>
      </c>
    </row>
    <row r="27" spans="1:24">
      <c r="A27" t="s">
        <v>156</v>
      </c>
      <c r="B27" t="s">
        <v>233</v>
      </c>
      <c r="C27" t="s">
        <v>10</v>
      </c>
      <c r="D27" t="s">
        <v>9</v>
      </c>
      <c r="E27" t="s">
        <v>234</v>
      </c>
      <c r="F27" t="s">
        <v>208</v>
      </c>
      <c r="G27" t="s">
        <v>235</v>
      </c>
      <c r="H27" t="s">
        <v>60</v>
      </c>
      <c r="I27" t="s">
        <v>12</v>
      </c>
      <c r="J27">
        <v>813</v>
      </c>
      <c r="K27" t="s">
        <v>46</v>
      </c>
      <c r="L27" t="s">
        <v>236</v>
      </c>
      <c r="M27" t="s">
        <v>48</v>
      </c>
      <c r="N27" t="s">
        <v>49</v>
      </c>
      <c r="O27" t="s">
        <v>237</v>
      </c>
      <c r="P27" t="s">
        <v>238</v>
      </c>
      <c r="Q27" t="s">
        <v>94</v>
      </c>
      <c r="T27" t="str">
        <f>VLOOKUP(B27,[1]应付款管理!$C$1:$I$126,7,0)</f>
        <v>813</v>
      </c>
      <c r="U27">
        <f t="shared" si="0"/>
        <v>0</v>
      </c>
      <c r="W27" t="str">
        <f>VLOOKUP(B27,Sheet1!$B$1:$C$126,2,0)</f>
        <v>1643055</v>
      </c>
      <c r="X27" t="str">
        <f t="shared" si="1"/>
        <v>,1643055</v>
      </c>
    </row>
    <row r="28" spans="1:24">
      <c r="A28" t="s">
        <v>105</v>
      </c>
      <c r="B28" t="s">
        <v>239</v>
      </c>
      <c r="C28" t="s">
        <v>10</v>
      </c>
      <c r="D28" t="s">
        <v>9</v>
      </c>
      <c r="E28" t="s">
        <v>240</v>
      </c>
      <c r="F28" t="s">
        <v>241</v>
      </c>
      <c r="G28" t="s">
        <v>208</v>
      </c>
      <c r="H28" t="s">
        <v>60</v>
      </c>
      <c r="I28" t="s">
        <v>12</v>
      </c>
      <c r="J28">
        <v>602</v>
      </c>
      <c r="K28" t="s">
        <v>46</v>
      </c>
      <c r="L28" t="s">
        <v>242</v>
      </c>
      <c r="M28" t="s">
        <v>48</v>
      </c>
      <c r="N28" t="s">
        <v>91</v>
      </c>
      <c r="O28" t="s">
        <v>237</v>
      </c>
      <c r="P28" t="s">
        <v>243</v>
      </c>
      <c r="Q28" t="s">
        <v>104</v>
      </c>
      <c r="T28" t="str">
        <f>VLOOKUP(B28,[1]应付款管理!$C$1:$I$126,7,0)</f>
        <v>602</v>
      </c>
      <c r="U28">
        <f t="shared" si="0"/>
        <v>0</v>
      </c>
      <c r="W28" t="str">
        <f>VLOOKUP(B28,Sheet1!$B$1:$C$126,2,0)</f>
        <v>1643049</v>
      </c>
      <c r="X28" t="str">
        <f t="shared" si="1"/>
        <v>,1643049</v>
      </c>
    </row>
    <row r="29" spans="1:24">
      <c r="A29" t="s">
        <v>193</v>
      </c>
      <c r="B29" t="s">
        <v>244</v>
      </c>
      <c r="C29" t="s">
        <v>10</v>
      </c>
      <c r="D29" t="s">
        <v>9</v>
      </c>
      <c r="E29" t="s">
        <v>245</v>
      </c>
      <c r="F29" t="s">
        <v>246</v>
      </c>
      <c r="G29" t="s">
        <v>208</v>
      </c>
      <c r="H29" t="s">
        <v>60</v>
      </c>
      <c r="I29" t="s">
        <v>12</v>
      </c>
      <c r="J29">
        <v>6396</v>
      </c>
      <c r="K29" t="s">
        <v>46</v>
      </c>
      <c r="L29" t="s">
        <v>247</v>
      </c>
      <c r="M29" t="s">
        <v>48</v>
      </c>
      <c r="N29" t="s">
        <v>176</v>
      </c>
      <c r="O29" t="s">
        <v>248</v>
      </c>
      <c r="P29" t="s">
        <v>249</v>
      </c>
      <c r="Q29" t="s">
        <v>217</v>
      </c>
      <c r="R29" t="s">
        <v>217</v>
      </c>
      <c r="S29" t="s">
        <v>218</v>
      </c>
      <c r="T29" t="str">
        <f>VLOOKUP(B29,[1]应付款管理!$C$1:$I$126,7,0)</f>
        <v>6396</v>
      </c>
      <c r="U29">
        <f t="shared" si="0"/>
        <v>0</v>
      </c>
      <c r="W29" t="str">
        <f>VLOOKUP(B29,Sheet1!$B$1:$C$126,2,0)</f>
        <v>1646855</v>
      </c>
      <c r="X29" t="str">
        <f t="shared" si="1"/>
        <v>,1646855</v>
      </c>
    </row>
    <row r="30" spans="1:24">
      <c r="A30" t="s">
        <v>113</v>
      </c>
      <c r="B30" t="s">
        <v>250</v>
      </c>
      <c r="C30" t="s">
        <v>10</v>
      </c>
      <c r="D30" t="s">
        <v>9</v>
      </c>
      <c r="E30" t="s">
        <v>115</v>
      </c>
      <c r="F30" t="s">
        <v>251</v>
      </c>
      <c r="G30" t="s">
        <v>109</v>
      </c>
      <c r="H30" t="s">
        <v>60</v>
      </c>
      <c r="I30" t="s">
        <v>12</v>
      </c>
      <c r="J30">
        <v>11460</v>
      </c>
      <c r="K30" t="s">
        <v>46</v>
      </c>
      <c r="L30" t="s">
        <v>252</v>
      </c>
      <c r="M30" t="s">
        <v>91</v>
      </c>
      <c r="N30" t="s">
        <v>63</v>
      </c>
      <c r="O30" t="s">
        <v>253</v>
      </c>
      <c r="P30" t="s">
        <v>254</v>
      </c>
      <c r="Q30" t="s">
        <v>104</v>
      </c>
      <c r="T30" t="str">
        <f>VLOOKUP(B30,[1]应付款管理!$C$1:$I$126,7,0)</f>
        <v>11460</v>
      </c>
      <c r="U30">
        <f t="shared" si="0"/>
        <v>0</v>
      </c>
      <c r="W30" t="str">
        <f>VLOOKUP(B30,Sheet1!$B$1:$C$126,2,0)</f>
        <v>1643261</v>
      </c>
      <c r="X30" t="str">
        <f t="shared" si="1"/>
        <v>,1643261</v>
      </c>
    </row>
    <row r="31" spans="1:24">
      <c r="A31" t="s">
        <v>255</v>
      </c>
      <c r="B31" t="s">
        <v>256</v>
      </c>
      <c r="C31" t="s">
        <v>10</v>
      </c>
      <c r="D31" t="s">
        <v>9</v>
      </c>
      <c r="E31" t="s">
        <v>257</v>
      </c>
      <c r="F31" t="s">
        <v>89</v>
      </c>
      <c r="G31" t="s">
        <v>180</v>
      </c>
      <c r="H31" t="s">
        <v>60</v>
      </c>
      <c r="I31" t="s">
        <v>12</v>
      </c>
      <c r="J31">
        <v>1128</v>
      </c>
      <c r="K31" t="s">
        <v>46</v>
      </c>
      <c r="L31" t="s">
        <v>258</v>
      </c>
      <c r="M31" t="s">
        <v>48</v>
      </c>
      <c r="N31" t="s">
        <v>91</v>
      </c>
      <c r="O31" t="s">
        <v>259</v>
      </c>
      <c r="P31" t="s">
        <v>260</v>
      </c>
      <c r="Q31" t="s">
        <v>94</v>
      </c>
      <c r="T31" t="str">
        <f>VLOOKUP(B31,[1]应付款管理!$C$1:$I$126,7,0)</f>
        <v>1128</v>
      </c>
      <c r="U31">
        <f t="shared" si="0"/>
        <v>0</v>
      </c>
      <c r="W31" t="str">
        <f>VLOOKUP(B31,Sheet1!$B$1:$C$126,2,0)</f>
        <v>1643350</v>
      </c>
      <c r="X31" t="str">
        <f t="shared" si="1"/>
        <v>,1643350</v>
      </c>
    </row>
    <row r="32" spans="1:24">
      <c r="A32" t="s">
        <v>164</v>
      </c>
      <c r="B32" t="s">
        <v>261</v>
      </c>
      <c r="C32" t="s">
        <v>10</v>
      </c>
      <c r="D32" t="s">
        <v>9</v>
      </c>
      <c r="E32" t="s">
        <v>262</v>
      </c>
      <c r="F32" t="s">
        <v>201</v>
      </c>
      <c r="G32" t="s">
        <v>208</v>
      </c>
      <c r="H32" t="s">
        <v>60</v>
      </c>
      <c r="I32" t="s">
        <v>12</v>
      </c>
      <c r="J32">
        <v>2079</v>
      </c>
      <c r="K32" t="s">
        <v>46</v>
      </c>
      <c r="L32" t="s">
        <v>263</v>
      </c>
      <c r="M32" t="s">
        <v>48</v>
      </c>
      <c r="N32" t="s">
        <v>49</v>
      </c>
      <c r="O32" t="s">
        <v>264</v>
      </c>
      <c r="P32" t="s">
        <v>265</v>
      </c>
      <c r="Q32" t="s">
        <v>94</v>
      </c>
      <c r="T32" t="str">
        <f>VLOOKUP(B32,[1]应付款管理!$C$1:$I$126,7,0)</f>
        <v>2079</v>
      </c>
      <c r="U32">
        <f t="shared" si="0"/>
        <v>0</v>
      </c>
      <c r="W32" t="str">
        <f>VLOOKUP(B32,Sheet1!$B$1:$C$126,2,0)</f>
        <v>1643491</v>
      </c>
      <c r="X32" t="str">
        <f t="shared" si="1"/>
        <v>,1643491</v>
      </c>
    </row>
    <row r="33" spans="1:24">
      <c r="A33" t="s">
        <v>266</v>
      </c>
      <c r="B33" t="s">
        <v>267</v>
      </c>
      <c r="C33" t="s">
        <v>10</v>
      </c>
      <c r="D33" t="s">
        <v>9</v>
      </c>
      <c r="E33" t="s">
        <v>268</v>
      </c>
      <c r="F33" t="s">
        <v>201</v>
      </c>
      <c r="G33" t="s">
        <v>269</v>
      </c>
      <c r="H33" t="s">
        <v>60</v>
      </c>
      <c r="I33" t="s">
        <v>12</v>
      </c>
      <c r="J33">
        <v>1713</v>
      </c>
      <c r="K33" t="s">
        <v>46</v>
      </c>
      <c r="L33" t="s">
        <v>270</v>
      </c>
      <c r="M33" t="s">
        <v>48</v>
      </c>
      <c r="N33" t="s">
        <v>91</v>
      </c>
      <c r="O33" t="s">
        <v>271</v>
      </c>
      <c r="P33" t="s">
        <v>272</v>
      </c>
      <c r="Q33" t="s">
        <v>65</v>
      </c>
      <c r="R33" t="s">
        <v>65</v>
      </c>
      <c r="S33" t="s">
        <v>66</v>
      </c>
      <c r="T33" t="str">
        <f>VLOOKUP(B33,[1]应付款管理!$C$1:$I$126,7,0)</f>
        <v>1713</v>
      </c>
      <c r="U33">
        <f t="shared" si="0"/>
        <v>0</v>
      </c>
      <c r="W33" t="str">
        <f>VLOOKUP(B33,Sheet1!$B$1:$C$126,2,0)</f>
        <v>1643430</v>
      </c>
      <c r="X33" t="str">
        <f t="shared" si="1"/>
        <v>,1643430</v>
      </c>
    </row>
    <row r="34" spans="1:24">
      <c r="A34" t="s">
        <v>266</v>
      </c>
      <c r="B34" t="s">
        <v>273</v>
      </c>
      <c r="C34" t="s">
        <v>10</v>
      </c>
      <c r="D34" t="s">
        <v>9</v>
      </c>
      <c r="E34" t="s">
        <v>268</v>
      </c>
      <c r="F34" t="s">
        <v>201</v>
      </c>
      <c r="G34" t="s">
        <v>269</v>
      </c>
      <c r="H34" t="s">
        <v>60</v>
      </c>
      <c r="I34" t="s">
        <v>12</v>
      </c>
      <c r="J34">
        <v>1713</v>
      </c>
      <c r="K34" t="s">
        <v>46</v>
      </c>
      <c r="L34" t="s">
        <v>274</v>
      </c>
      <c r="M34" t="s">
        <v>48</v>
      </c>
      <c r="N34" t="s">
        <v>91</v>
      </c>
      <c r="O34" t="s">
        <v>275</v>
      </c>
      <c r="P34" t="s">
        <v>276</v>
      </c>
      <c r="Q34" t="s">
        <v>163</v>
      </c>
      <c r="R34" t="s">
        <v>163</v>
      </c>
      <c r="S34" t="s">
        <v>10</v>
      </c>
      <c r="T34" t="str">
        <f>VLOOKUP(B34,[1]应付款管理!$C$1:$I$126,7,0)</f>
        <v>1713</v>
      </c>
      <c r="U34">
        <f t="shared" si="0"/>
        <v>0</v>
      </c>
      <c r="W34" t="str">
        <f>VLOOKUP(B34,Sheet1!$B$1:$C$126,2,0)</f>
        <v>1643432</v>
      </c>
      <c r="X34" t="str">
        <f t="shared" si="1"/>
        <v>,1643432</v>
      </c>
    </row>
    <row r="35" spans="1:24">
      <c r="A35" t="s">
        <v>277</v>
      </c>
      <c r="B35" t="s">
        <v>278</v>
      </c>
      <c r="C35" t="s">
        <v>10</v>
      </c>
      <c r="D35" t="s">
        <v>9</v>
      </c>
      <c r="E35" t="s">
        <v>279</v>
      </c>
      <c r="F35" t="s">
        <v>180</v>
      </c>
      <c r="G35" t="s">
        <v>246</v>
      </c>
      <c r="H35" t="s">
        <v>60</v>
      </c>
      <c r="I35" t="s">
        <v>12</v>
      </c>
      <c r="J35">
        <v>1185</v>
      </c>
      <c r="K35" t="s">
        <v>46</v>
      </c>
      <c r="L35" t="s">
        <v>280</v>
      </c>
      <c r="M35" t="s">
        <v>48</v>
      </c>
      <c r="N35" t="s">
        <v>48</v>
      </c>
      <c r="O35" t="s">
        <v>281</v>
      </c>
      <c r="P35" t="s">
        <v>282</v>
      </c>
      <c r="Q35" t="s">
        <v>104</v>
      </c>
      <c r="T35" t="str">
        <f>VLOOKUP(B35,[1]应付款管理!$C$1:$I$126,7,0)</f>
        <v>1185</v>
      </c>
      <c r="U35">
        <f t="shared" ref="U35:U66" si="2">T35-J35</f>
        <v>0</v>
      </c>
      <c r="W35" t="str">
        <f>VLOOKUP(B35,Sheet1!$B$1:$C$126,2,0)</f>
        <v>1643621</v>
      </c>
      <c r="X35" t="str">
        <f t="shared" si="1"/>
        <v>,1643621</v>
      </c>
    </row>
    <row r="36" spans="1:24">
      <c r="A36" t="s">
        <v>283</v>
      </c>
      <c r="B36" t="s">
        <v>284</v>
      </c>
      <c r="C36" t="s">
        <v>10</v>
      </c>
      <c r="D36" t="s">
        <v>9</v>
      </c>
      <c r="E36" t="s">
        <v>285</v>
      </c>
      <c r="F36" t="s">
        <v>209</v>
      </c>
      <c r="G36" t="s">
        <v>116</v>
      </c>
      <c r="H36" t="s">
        <v>60</v>
      </c>
      <c r="I36" t="s">
        <v>12</v>
      </c>
      <c r="J36">
        <v>652</v>
      </c>
      <c r="K36" t="s">
        <v>46</v>
      </c>
      <c r="L36" t="s">
        <v>286</v>
      </c>
      <c r="M36" t="s">
        <v>48</v>
      </c>
      <c r="N36" t="s">
        <v>48</v>
      </c>
      <c r="O36" t="s">
        <v>287</v>
      </c>
      <c r="P36" t="s">
        <v>288</v>
      </c>
      <c r="Q36" t="s">
        <v>94</v>
      </c>
      <c r="T36" t="str">
        <f>VLOOKUP(B36,[1]应付款管理!$C$1:$I$126,7,0)</f>
        <v>652</v>
      </c>
      <c r="U36">
        <f t="shared" si="2"/>
        <v>0</v>
      </c>
      <c r="W36" t="str">
        <f>VLOOKUP(B36,Sheet1!$B$1:$C$126,2,0)</f>
        <v>1643954</v>
      </c>
      <c r="X36" t="str">
        <f t="shared" ref="X36:X67" si="3">$X$2&amp;W36</f>
        <v>,1643954</v>
      </c>
    </row>
    <row r="37" spans="1:24">
      <c r="A37" t="s">
        <v>266</v>
      </c>
      <c r="B37" t="s">
        <v>289</v>
      </c>
      <c r="C37" t="s">
        <v>10</v>
      </c>
      <c r="D37" t="s">
        <v>9</v>
      </c>
      <c r="E37" t="s">
        <v>290</v>
      </c>
      <c r="F37" t="s">
        <v>269</v>
      </c>
      <c r="G37" t="s">
        <v>208</v>
      </c>
      <c r="H37" t="s">
        <v>60</v>
      </c>
      <c r="I37" t="s">
        <v>12</v>
      </c>
      <c r="J37">
        <v>568</v>
      </c>
      <c r="K37" t="s">
        <v>46</v>
      </c>
      <c r="L37" t="s">
        <v>291</v>
      </c>
      <c r="M37" t="s">
        <v>48</v>
      </c>
      <c r="N37" t="s">
        <v>48</v>
      </c>
      <c r="O37" t="s">
        <v>292</v>
      </c>
      <c r="P37" t="s">
        <v>293</v>
      </c>
      <c r="Q37" t="s">
        <v>163</v>
      </c>
      <c r="R37" t="s">
        <v>163</v>
      </c>
      <c r="S37" t="s">
        <v>10</v>
      </c>
      <c r="T37" t="str">
        <f>VLOOKUP(B37,[1]应付款管理!$C$1:$I$126,7,0)</f>
        <v>568</v>
      </c>
      <c r="U37">
        <f t="shared" si="2"/>
        <v>0</v>
      </c>
      <c r="W37" t="str">
        <f>VLOOKUP(B37,Sheet1!$B$1:$C$126,2,0)</f>
        <v>1644333</v>
      </c>
      <c r="X37" t="str">
        <f t="shared" si="3"/>
        <v>,1644333</v>
      </c>
    </row>
    <row r="38" spans="1:24">
      <c r="A38" t="s">
        <v>266</v>
      </c>
      <c r="B38" t="s">
        <v>294</v>
      </c>
      <c r="C38" t="s">
        <v>10</v>
      </c>
      <c r="D38" t="s">
        <v>9</v>
      </c>
      <c r="E38" t="s">
        <v>295</v>
      </c>
      <c r="F38" t="s">
        <v>180</v>
      </c>
      <c r="G38" t="s">
        <v>246</v>
      </c>
      <c r="H38" t="s">
        <v>60</v>
      </c>
      <c r="I38" t="s">
        <v>12</v>
      </c>
      <c r="J38">
        <v>337</v>
      </c>
      <c r="K38" t="s">
        <v>46</v>
      </c>
      <c r="L38" t="s">
        <v>296</v>
      </c>
      <c r="M38" t="s">
        <v>48</v>
      </c>
      <c r="N38" t="s">
        <v>48</v>
      </c>
      <c r="O38" t="s">
        <v>297</v>
      </c>
      <c r="P38" t="s">
        <v>298</v>
      </c>
      <c r="Q38" t="s">
        <v>76</v>
      </c>
      <c r="R38" t="s">
        <v>76</v>
      </c>
      <c r="S38" t="s">
        <v>77</v>
      </c>
      <c r="T38" t="str">
        <f>VLOOKUP(B38,[1]应付款管理!$C$1:$I$126,7,0)</f>
        <v>337</v>
      </c>
      <c r="U38">
        <f t="shared" si="2"/>
        <v>0</v>
      </c>
      <c r="W38" t="str">
        <f>VLOOKUP(B38,Sheet1!$B$1:$C$126,2,0)</f>
        <v>1644547</v>
      </c>
      <c r="X38" t="str">
        <f t="shared" si="3"/>
        <v>,1644547</v>
      </c>
    </row>
    <row r="39" spans="1:24">
      <c r="A39" t="s">
        <v>113</v>
      </c>
      <c r="B39" t="s">
        <v>299</v>
      </c>
      <c r="C39" t="s">
        <v>10</v>
      </c>
      <c r="D39" t="s">
        <v>9</v>
      </c>
      <c r="E39" t="s">
        <v>115</v>
      </c>
      <c r="F39" t="s">
        <v>117</v>
      </c>
      <c r="G39" t="s">
        <v>300</v>
      </c>
      <c r="H39" t="s">
        <v>60</v>
      </c>
      <c r="I39" t="s">
        <v>12</v>
      </c>
      <c r="J39">
        <v>4596</v>
      </c>
      <c r="K39" t="s">
        <v>46</v>
      </c>
      <c r="L39" t="s">
        <v>301</v>
      </c>
      <c r="M39" t="s">
        <v>91</v>
      </c>
      <c r="N39" t="s">
        <v>101</v>
      </c>
      <c r="O39" t="s">
        <v>302</v>
      </c>
      <c r="P39" t="s">
        <v>303</v>
      </c>
      <c r="Q39" t="s">
        <v>104</v>
      </c>
      <c r="T39" t="str">
        <f>VLOOKUP(B39,[1]应付款管理!$C$1:$I$126,7,0)</f>
        <v>4596</v>
      </c>
      <c r="U39">
        <f t="shared" si="2"/>
        <v>0</v>
      </c>
      <c r="W39" t="str">
        <f>VLOOKUP(B39,Sheet1!$B$1:$C$126,2,0)</f>
        <v>1644800</v>
      </c>
      <c r="X39" t="str">
        <f t="shared" si="3"/>
        <v>,1644800</v>
      </c>
    </row>
    <row r="40" spans="1:24">
      <c r="A40" t="s">
        <v>304</v>
      </c>
      <c r="B40" t="s">
        <v>305</v>
      </c>
      <c r="C40" t="s">
        <v>10</v>
      </c>
      <c r="D40" t="s">
        <v>9</v>
      </c>
      <c r="E40" t="s">
        <v>306</v>
      </c>
      <c r="F40" t="s">
        <v>89</v>
      </c>
      <c r="G40" t="s">
        <v>99</v>
      </c>
      <c r="H40" t="s">
        <v>60</v>
      </c>
      <c r="I40" t="s">
        <v>12</v>
      </c>
      <c r="J40">
        <v>526</v>
      </c>
      <c r="K40" t="s">
        <v>46</v>
      </c>
      <c r="L40" t="s">
        <v>307</v>
      </c>
      <c r="M40" t="s">
        <v>48</v>
      </c>
      <c r="N40" t="s">
        <v>48</v>
      </c>
      <c r="O40" t="s">
        <v>308</v>
      </c>
      <c r="P40" t="s">
        <v>309</v>
      </c>
      <c r="Q40" t="s">
        <v>163</v>
      </c>
      <c r="R40" t="s">
        <v>163</v>
      </c>
      <c r="S40" t="s">
        <v>10</v>
      </c>
      <c r="T40" t="str">
        <f>VLOOKUP(B40,[1]应付款管理!$C$1:$I$126,7,0)</f>
        <v>526</v>
      </c>
      <c r="U40">
        <f t="shared" si="2"/>
        <v>0</v>
      </c>
      <c r="W40" t="str">
        <f>VLOOKUP(B40,Sheet1!$B$1:$C$126,2,0)</f>
        <v>1645333</v>
      </c>
      <c r="X40" t="str">
        <f t="shared" si="3"/>
        <v>,1645333</v>
      </c>
    </row>
    <row r="41" spans="1:24">
      <c r="A41" t="s">
        <v>266</v>
      </c>
      <c r="B41" t="s">
        <v>310</v>
      </c>
      <c r="C41" t="s">
        <v>10</v>
      </c>
      <c r="D41" t="s">
        <v>9</v>
      </c>
      <c r="E41" t="s">
        <v>311</v>
      </c>
      <c r="F41" t="s">
        <v>89</v>
      </c>
      <c r="G41" t="s">
        <v>99</v>
      </c>
      <c r="H41" t="s">
        <v>60</v>
      </c>
      <c r="I41" t="s">
        <v>12</v>
      </c>
      <c r="J41">
        <v>1219</v>
      </c>
      <c r="K41" t="s">
        <v>46</v>
      </c>
      <c r="L41" t="s">
        <v>312</v>
      </c>
      <c r="M41" t="s">
        <v>48</v>
      </c>
      <c r="N41" t="s">
        <v>48</v>
      </c>
      <c r="O41" t="s">
        <v>313</v>
      </c>
      <c r="P41" t="s">
        <v>314</v>
      </c>
      <c r="Q41" t="s">
        <v>163</v>
      </c>
      <c r="R41" t="s">
        <v>163</v>
      </c>
      <c r="S41" t="s">
        <v>10</v>
      </c>
      <c r="T41" t="str">
        <f>VLOOKUP(B41,[1]应付款管理!$C$1:$I$126,7,0)</f>
        <v>1219</v>
      </c>
      <c r="U41">
        <f t="shared" si="2"/>
        <v>0</v>
      </c>
      <c r="W41" t="str">
        <f>VLOOKUP(B41,Sheet1!$B$1:$C$126,2,0)</f>
        <v>1645345</v>
      </c>
      <c r="X41" t="str">
        <f t="shared" si="3"/>
        <v>,1645345</v>
      </c>
    </row>
    <row r="42" spans="1:24">
      <c r="A42" t="s">
        <v>266</v>
      </c>
      <c r="B42" t="s">
        <v>315</v>
      </c>
      <c r="C42" t="s">
        <v>10</v>
      </c>
      <c r="D42" t="s">
        <v>9</v>
      </c>
      <c r="E42" t="s">
        <v>316</v>
      </c>
      <c r="F42" t="s">
        <v>99</v>
      </c>
      <c r="G42" t="s">
        <v>180</v>
      </c>
      <c r="H42" t="s">
        <v>60</v>
      </c>
      <c r="I42" t="s">
        <v>12</v>
      </c>
      <c r="J42">
        <v>138</v>
      </c>
      <c r="K42" t="s">
        <v>46</v>
      </c>
      <c r="L42" t="s">
        <v>317</v>
      </c>
      <c r="M42" t="s">
        <v>48</v>
      </c>
      <c r="N42" t="s">
        <v>48</v>
      </c>
      <c r="O42" t="s">
        <v>318</v>
      </c>
      <c r="P42" t="s">
        <v>319</v>
      </c>
      <c r="Q42" t="s">
        <v>163</v>
      </c>
      <c r="R42" t="s">
        <v>163</v>
      </c>
      <c r="S42" t="s">
        <v>10</v>
      </c>
      <c r="T42" t="str">
        <f>VLOOKUP(B42,[1]应付款管理!$C$1:$I$126,7,0)</f>
        <v>138</v>
      </c>
      <c r="U42">
        <f t="shared" si="2"/>
        <v>0</v>
      </c>
      <c r="W42" t="str">
        <f>VLOOKUP(B42,Sheet1!$B$1:$C$126,2,0)</f>
        <v>1645329</v>
      </c>
      <c r="X42" t="str">
        <f t="shared" si="3"/>
        <v>,1645329</v>
      </c>
    </row>
    <row r="43" spans="1:24">
      <c r="A43" t="s">
        <v>266</v>
      </c>
      <c r="B43" t="s">
        <v>320</v>
      </c>
      <c r="C43" t="s">
        <v>10</v>
      </c>
      <c r="D43" t="s">
        <v>9</v>
      </c>
      <c r="E43" t="s">
        <v>321</v>
      </c>
      <c r="F43" t="s">
        <v>208</v>
      </c>
      <c r="G43" t="s">
        <v>235</v>
      </c>
      <c r="H43" t="s">
        <v>60</v>
      </c>
      <c r="I43" t="s">
        <v>12</v>
      </c>
      <c r="J43">
        <v>858</v>
      </c>
      <c r="K43" t="s">
        <v>46</v>
      </c>
      <c r="L43" t="s">
        <v>322</v>
      </c>
      <c r="M43" t="s">
        <v>48</v>
      </c>
      <c r="N43" t="s">
        <v>49</v>
      </c>
      <c r="O43" t="s">
        <v>323</v>
      </c>
      <c r="P43" t="s">
        <v>324</v>
      </c>
      <c r="Q43" t="s">
        <v>163</v>
      </c>
      <c r="R43" t="s">
        <v>163</v>
      </c>
      <c r="S43" t="s">
        <v>10</v>
      </c>
      <c r="T43" t="str">
        <f>VLOOKUP(B43,[1]应付款管理!$C$1:$I$126,7,0)</f>
        <v>858</v>
      </c>
      <c r="U43">
        <f t="shared" si="2"/>
        <v>0</v>
      </c>
      <c r="W43" t="str">
        <f>VLOOKUP(B43,Sheet1!$B$1:$C$126,2,0)</f>
        <v>1645400</v>
      </c>
      <c r="X43" t="str">
        <f t="shared" si="3"/>
        <v>,1645400</v>
      </c>
    </row>
    <row r="44" spans="1:24">
      <c r="A44" t="s">
        <v>266</v>
      </c>
      <c r="B44" t="s">
        <v>325</v>
      </c>
      <c r="C44" t="s">
        <v>10</v>
      </c>
      <c r="D44" t="s">
        <v>9</v>
      </c>
      <c r="E44" t="s">
        <v>316</v>
      </c>
      <c r="F44" t="s">
        <v>99</v>
      </c>
      <c r="G44" t="s">
        <v>180</v>
      </c>
      <c r="H44" t="s">
        <v>60</v>
      </c>
      <c r="I44" t="s">
        <v>12</v>
      </c>
      <c r="J44">
        <v>142</v>
      </c>
      <c r="K44" t="s">
        <v>46</v>
      </c>
      <c r="L44" t="s">
        <v>326</v>
      </c>
      <c r="M44" t="s">
        <v>48</v>
      </c>
      <c r="N44" t="s">
        <v>48</v>
      </c>
      <c r="O44" t="s">
        <v>327</v>
      </c>
      <c r="P44" t="s">
        <v>328</v>
      </c>
      <c r="Q44" t="s">
        <v>163</v>
      </c>
      <c r="R44" t="s">
        <v>163</v>
      </c>
      <c r="S44" t="s">
        <v>10</v>
      </c>
      <c r="T44" t="str">
        <f>VLOOKUP(B44,[1]应付款管理!$C$1:$I$126,7,0)</f>
        <v>142</v>
      </c>
      <c r="U44">
        <f t="shared" si="2"/>
        <v>0</v>
      </c>
      <c r="W44" t="str">
        <f>VLOOKUP(B44,Sheet1!$B$1:$C$126,2,0)</f>
        <v>1645705</v>
      </c>
      <c r="X44" t="str">
        <f t="shared" si="3"/>
        <v>,1645705</v>
      </c>
    </row>
    <row r="45" spans="1:24">
      <c r="A45" t="s">
        <v>105</v>
      </c>
      <c r="B45" t="s">
        <v>329</v>
      </c>
      <c r="C45" t="s">
        <v>10</v>
      </c>
      <c r="D45" t="s">
        <v>9</v>
      </c>
      <c r="E45" t="s">
        <v>330</v>
      </c>
      <c r="F45" t="s">
        <v>221</v>
      </c>
      <c r="G45" t="s">
        <v>117</v>
      </c>
      <c r="H45" t="s">
        <v>60</v>
      </c>
      <c r="I45" t="s">
        <v>12</v>
      </c>
      <c r="J45">
        <v>4482</v>
      </c>
      <c r="K45" t="s">
        <v>46</v>
      </c>
      <c r="L45" t="s">
        <v>331</v>
      </c>
      <c r="M45" t="s">
        <v>49</v>
      </c>
      <c r="N45" t="s">
        <v>176</v>
      </c>
      <c r="O45" t="s">
        <v>332</v>
      </c>
      <c r="P45" t="s">
        <v>333</v>
      </c>
      <c r="Q45" t="s">
        <v>94</v>
      </c>
      <c r="T45" t="str">
        <f>VLOOKUP(B45,[1]应付款管理!$C$1:$I$126,7,0)</f>
        <v>4482</v>
      </c>
      <c r="U45">
        <f t="shared" si="2"/>
        <v>0</v>
      </c>
      <c r="W45" t="str">
        <f>VLOOKUP(B45,Sheet1!$B$1:$C$126,2,0)</f>
        <v>1645994</v>
      </c>
      <c r="X45" t="str">
        <f t="shared" si="3"/>
        <v>,1645994</v>
      </c>
    </row>
    <row r="46" spans="1:24">
      <c r="A46" t="s">
        <v>55</v>
      </c>
      <c r="B46" t="s">
        <v>334</v>
      </c>
      <c r="C46" t="s">
        <v>10</v>
      </c>
      <c r="D46" t="s">
        <v>9</v>
      </c>
      <c r="E46" t="s">
        <v>335</v>
      </c>
      <c r="F46" t="s">
        <v>208</v>
      </c>
      <c r="G46" t="s">
        <v>221</v>
      </c>
      <c r="H46" t="s">
        <v>60</v>
      </c>
      <c r="I46" t="s">
        <v>12</v>
      </c>
      <c r="J46">
        <v>3420</v>
      </c>
      <c r="K46" t="s">
        <v>46</v>
      </c>
      <c r="L46" t="s">
        <v>336</v>
      </c>
      <c r="M46" t="s">
        <v>91</v>
      </c>
      <c r="N46" t="s">
        <v>63</v>
      </c>
      <c r="O46" t="s">
        <v>337</v>
      </c>
      <c r="P46" t="s">
        <v>338</v>
      </c>
      <c r="Q46" t="s">
        <v>104</v>
      </c>
      <c r="T46" t="str">
        <f>VLOOKUP(B46,[1]应付款管理!$C$1:$I$126,7,0)</f>
        <v>3420</v>
      </c>
      <c r="U46">
        <f t="shared" si="2"/>
        <v>0</v>
      </c>
      <c r="W46" t="str">
        <f>VLOOKUP(B46,Sheet1!$B$1:$C$126,2,0)</f>
        <v>1646000</v>
      </c>
      <c r="X46" t="str">
        <f t="shared" si="3"/>
        <v>,1646000</v>
      </c>
    </row>
    <row r="47" ht="15.75" spans="1:24">
      <c r="A47" t="s">
        <v>170</v>
      </c>
      <c r="B47" t="s">
        <v>339</v>
      </c>
      <c r="C47" t="s">
        <v>10</v>
      </c>
      <c r="D47" t="s">
        <v>9</v>
      </c>
      <c r="E47" t="s">
        <v>220</v>
      </c>
      <c r="F47" t="s">
        <v>241</v>
      </c>
      <c r="G47" t="s">
        <v>208</v>
      </c>
      <c r="H47" t="s">
        <v>60</v>
      </c>
      <c r="I47" t="s">
        <v>12</v>
      </c>
      <c r="J47">
        <v>914</v>
      </c>
      <c r="K47" t="s">
        <v>46</v>
      </c>
      <c r="L47" t="s">
        <v>340</v>
      </c>
      <c r="M47" t="s">
        <v>48</v>
      </c>
      <c r="N47" t="s">
        <v>91</v>
      </c>
      <c r="O47" t="s">
        <v>341</v>
      </c>
      <c r="P47" t="s">
        <v>342</v>
      </c>
      <c r="Q47" t="s">
        <v>104</v>
      </c>
      <c r="T47" t="str">
        <f>VLOOKUP(B47,[1]应付款管理!$C$1:$I$126,7,0)</f>
        <v>914</v>
      </c>
      <c r="U47">
        <f t="shared" si="2"/>
        <v>0</v>
      </c>
      <c r="W47" t="str">
        <f>VLOOKUP(B47,Sheet1!$B$1:$C$126,2,0)</f>
        <v>1646027</v>
      </c>
      <c r="X47" t="str">
        <f t="shared" si="3"/>
        <v>,1646027</v>
      </c>
    </row>
    <row r="48" ht="15.75" spans="1:24">
      <c r="A48" t="s">
        <v>156</v>
      </c>
      <c r="B48" t="s">
        <v>343</v>
      </c>
      <c r="C48" t="s">
        <v>10</v>
      </c>
      <c r="D48" t="s">
        <v>9</v>
      </c>
      <c r="E48" t="s">
        <v>344</v>
      </c>
      <c r="F48" t="s">
        <v>188</v>
      </c>
      <c r="G48" t="s">
        <v>189</v>
      </c>
      <c r="H48" t="s">
        <v>60</v>
      </c>
      <c r="I48" t="s">
        <v>12</v>
      </c>
      <c r="J48">
        <v>7430</v>
      </c>
      <c r="K48" t="s">
        <v>46</v>
      </c>
      <c r="L48" t="s">
        <v>345</v>
      </c>
      <c r="M48" t="s">
        <v>62</v>
      </c>
      <c r="N48" t="s">
        <v>63</v>
      </c>
      <c r="O48" t="s">
        <v>346</v>
      </c>
      <c r="P48" s="3">
        <v>1646039</v>
      </c>
      <c r="Q48" t="s">
        <v>65</v>
      </c>
      <c r="R48" t="s">
        <v>65</v>
      </c>
      <c r="S48" t="s">
        <v>66</v>
      </c>
      <c r="T48" t="e">
        <f>VLOOKUP(B48,[1]应付款管理!$C$1:$I$126,7,0)</f>
        <v>#N/A</v>
      </c>
      <c r="U48" t="e">
        <f t="shared" si="2"/>
        <v>#N/A</v>
      </c>
      <c r="W48" s="3">
        <v>1646039</v>
      </c>
      <c r="X48" t="str">
        <f t="shared" si="3"/>
        <v>,1646039</v>
      </c>
    </row>
    <row r="49" spans="1:24">
      <c r="A49" t="s">
        <v>156</v>
      </c>
      <c r="B49" t="s">
        <v>347</v>
      </c>
      <c r="C49" t="s">
        <v>10</v>
      </c>
      <c r="D49" t="s">
        <v>9</v>
      </c>
      <c r="E49" t="s">
        <v>344</v>
      </c>
      <c r="F49" t="s">
        <v>188</v>
      </c>
      <c r="G49" t="s">
        <v>189</v>
      </c>
      <c r="H49" t="s">
        <v>60</v>
      </c>
      <c r="I49" t="s">
        <v>12</v>
      </c>
      <c r="J49">
        <v>1486</v>
      </c>
      <c r="K49" t="s">
        <v>46</v>
      </c>
      <c r="L49" t="s">
        <v>348</v>
      </c>
      <c r="M49" t="s">
        <v>48</v>
      </c>
      <c r="N49" t="s">
        <v>91</v>
      </c>
      <c r="O49" t="s">
        <v>349</v>
      </c>
      <c r="P49" t="s">
        <v>350</v>
      </c>
      <c r="Q49" t="s">
        <v>65</v>
      </c>
      <c r="R49" t="s">
        <v>65</v>
      </c>
      <c r="S49" t="s">
        <v>66</v>
      </c>
      <c r="T49" t="str">
        <f>VLOOKUP(B49,[1]应付款管理!$C$1:$I$126,7,0)</f>
        <v>1486</v>
      </c>
      <c r="U49">
        <f t="shared" si="2"/>
        <v>0</v>
      </c>
      <c r="W49" t="str">
        <f>VLOOKUP(B49,Sheet1!$B$1:$C$126,2,0)</f>
        <v>1646038</v>
      </c>
      <c r="X49" t="str">
        <f t="shared" si="3"/>
        <v>,1646038</v>
      </c>
    </row>
    <row r="50" spans="1:24">
      <c r="A50" t="s">
        <v>170</v>
      </c>
      <c r="B50" t="s">
        <v>351</v>
      </c>
      <c r="C50" t="s">
        <v>10</v>
      </c>
      <c r="D50" t="s">
        <v>9</v>
      </c>
      <c r="E50" t="s">
        <v>352</v>
      </c>
      <c r="F50" t="s">
        <v>235</v>
      </c>
      <c r="G50" t="s">
        <v>221</v>
      </c>
      <c r="H50" t="s">
        <v>60</v>
      </c>
      <c r="I50" t="s">
        <v>12</v>
      </c>
      <c r="J50">
        <v>826</v>
      </c>
      <c r="K50" t="s">
        <v>46</v>
      </c>
      <c r="L50" t="s">
        <v>353</v>
      </c>
      <c r="M50" t="s">
        <v>48</v>
      </c>
      <c r="N50" t="s">
        <v>91</v>
      </c>
      <c r="O50" t="s">
        <v>354</v>
      </c>
      <c r="P50" t="s">
        <v>355</v>
      </c>
      <c r="Q50" t="s">
        <v>104</v>
      </c>
      <c r="T50" t="str">
        <f>VLOOKUP(B50,[1]应付款管理!$C$1:$I$126,7,0)</f>
        <v>826</v>
      </c>
      <c r="U50">
        <f t="shared" si="2"/>
        <v>0</v>
      </c>
      <c r="W50" t="str">
        <f>VLOOKUP(B50,Sheet1!$B$1:$C$126,2,0)</f>
        <v>1646093</v>
      </c>
      <c r="X50" t="str">
        <f t="shared" si="3"/>
        <v>,1646093</v>
      </c>
    </row>
    <row r="51" spans="1:24">
      <c r="A51" t="s">
        <v>105</v>
      </c>
      <c r="B51" t="s">
        <v>356</v>
      </c>
      <c r="C51" t="s">
        <v>10</v>
      </c>
      <c r="D51" t="s">
        <v>9</v>
      </c>
      <c r="E51" t="s">
        <v>330</v>
      </c>
      <c r="F51" t="s">
        <v>357</v>
      </c>
      <c r="G51" t="s">
        <v>358</v>
      </c>
      <c r="H51" t="s">
        <v>60</v>
      </c>
      <c r="I51" t="s">
        <v>12</v>
      </c>
      <c r="J51">
        <v>2964</v>
      </c>
      <c r="K51" t="s">
        <v>46</v>
      </c>
      <c r="L51" t="s">
        <v>359</v>
      </c>
      <c r="M51" t="s">
        <v>91</v>
      </c>
      <c r="N51" t="s">
        <v>101</v>
      </c>
      <c r="O51" t="s">
        <v>360</v>
      </c>
      <c r="P51" t="s">
        <v>361</v>
      </c>
      <c r="Q51" t="s">
        <v>94</v>
      </c>
      <c r="T51" t="str">
        <f>VLOOKUP(B51,[1]应付款管理!$C$1:$I$126,7,0)</f>
        <v>2964</v>
      </c>
      <c r="U51">
        <f t="shared" si="2"/>
        <v>0</v>
      </c>
      <c r="W51" t="str">
        <f>VLOOKUP(B51,Sheet1!$B$1:$C$126,2,0)</f>
        <v>1646302</v>
      </c>
      <c r="X51" t="str">
        <f t="shared" si="3"/>
        <v>,1646302</v>
      </c>
    </row>
    <row r="52" spans="1:24">
      <c r="A52" t="s">
        <v>150</v>
      </c>
      <c r="B52" t="s">
        <v>362</v>
      </c>
      <c r="C52" t="s">
        <v>10</v>
      </c>
      <c r="D52" t="s">
        <v>9</v>
      </c>
      <c r="E52" t="s">
        <v>363</v>
      </c>
      <c r="F52" t="s">
        <v>246</v>
      </c>
      <c r="G52" t="s">
        <v>364</v>
      </c>
      <c r="H52" t="s">
        <v>60</v>
      </c>
      <c r="I52" t="s">
        <v>12</v>
      </c>
      <c r="J52">
        <v>645</v>
      </c>
      <c r="K52" t="s">
        <v>46</v>
      </c>
      <c r="L52" t="s">
        <v>365</v>
      </c>
      <c r="M52" t="s">
        <v>48</v>
      </c>
      <c r="N52" t="s">
        <v>48</v>
      </c>
      <c r="O52" t="s">
        <v>366</v>
      </c>
      <c r="P52" t="s">
        <v>367</v>
      </c>
      <c r="Q52" t="s">
        <v>94</v>
      </c>
      <c r="T52" t="str">
        <f>VLOOKUP(B52,[1]应付款管理!$C$1:$I$126,7,0)</f>
        <v>645</v>
      </c>
      <c r="U52">
        <f t="shared" si="2"/>
        <v>0</v>
      </c>
      <c r="W52" t="str">
        <f>VLOOKUP(B52,Sheet1!$B$1:$C$126,2,0)</f>
        <v>1646343</v>
      </c>
      <c r="X52" t="str">
        <f t="shared" si="3"/>
        <v>,1646343</v>
      </c>
    </row>
    <row r="53" spans="1:24">
      <c r="A53" t="s">
        <v>368</v>
      </c>
      <c r="B53" t="s">
        <v>369</v>
      </c>
      <c r="C53" t="s">
        <v>10</v>
      </c>
      <c r="D53" t="s">
        <v>9</v>
      </c>
      <c r="E53" t="s">
        <v>370</v>
      </c>
      <c r="F53" t="s">
        <v>269</v>
      </c>
      <c r="G53" t="s">
        <v>357</v>
      </c>
      <c r="H53" t="s">
        <v>60</v>
      </c>
      <c r="I53" t="s">
        <v>12</v>
      </c>
      <c r="J53">
        <v>1869</v>
      </c>
      <c r="K53" t="s">
        <v>46</v>
      </c>
      <c r="L53" t="s">
        <v>371</v>
      </c>
      <c r="M53" t="s">
        <v>48</v>
      </c>
      <c r="N53" t="s">
        <v>62</v>
      </c>
      <c r="O53" t="s">
        <v>372</v>
      </c>
      <c r="P53" t="s">
        <v>373</v>
      </c>
      <c r="Q53" t="s">
        <v>94</v>
      </c>
      <c r="T53" t="str">
        <f>VLOOKUP(B53,[1]应付款管理!$C$1:$I$126,7,0)</f>
        <v>1869</v>
      </c>
      <c r="U53">
        <f t="shared" si="2"/>
        <v>0</v>
      </c>
      <c r="W53" t="str">
        <f>VLOOKUP(B53,Sheet1!$B$1:$C$126,2,0)</f>
        <v>1646524</v>
      </c>
      <c r="X53" t="str">
        <f t="shared" si="3"/>
        <v>,1646524</v>
      </c>
    </row>
    <row r="54" spans="1:24">
      <c r="A54" t="s">
        <v>374</v>
      </c>
      <c r="B54" t="s">
        <v>375</v>
      </c>
      <c r="C54" t="s">
        <v>10</v>
      </c>
      <c r="D54" t="s">
        <v>9</v>
      </c>
      <c r="E54" t="s">
        <v>376</v>
      </c>
      <c r="F54" t="s">
        <v>99</v>
      </c>
      <c r="G54" t="s">
        <v>246</v>
      </c>
      <c r="H54" t="s">
        <v>60</v>
      </c>
      <c r="I54" t="s">
        <v>12</v>
      </c>
      <c r="J54">
        <v>6350</v>
      </c>
      <c r="K54" t="s">
        <v>46</v>
      </c>
      <c r="L54" t="s">
        <v>377</v>
      </c>
      <c r="M54" t="s">
        <v>48</v>
      </c>
      <c r="N54" t="s">
        <v>91</v>
      </c>
      <c r="O54" t="s">
        <v>378</v>
      </c>
      <c r="P54" t="s">
        <v>379</v>
      </c>
      <c r="Q54" t="s">
        <v>94</v>
      </c>
      <c r="T54" t="str">
        <f>VLOOKUP(B54,[1]应付款管理!$C$1:$I$126,7,0)</f>
        <v>6350</v>
      </c>
      <c r="U54">
        <f t="shared" si="2"/>
        <v>0</v>
      </c>
      <c r="W54" t="str">
        <f>VLOOKUP(B54,Sheet1!$B$1:$C$126,2,0)</f>
        <v>1646529</v>
      </c>
      <c r="X54" t="str">
        <f t="shared" si="3"/>
        <v>,1646529</v>
      </c>
    </row>
    <row r="55" spans="1:24">
      <c r="A55" t="s">
        <v>113</v>
      </c>
      <c r="B55" t="s">
        <v>380</v>
      </c>
      <c r="C55" t="s">
        <v>10</v>
      </c>
      <c r="D55" t="s">
        <v>9</v>
      </c>
      <c r="E55" t="s">
        <v>381</v>
      </c>
      <c r="F55" t="s">
        <v>382</v>
      </c>
      <c r="G55" t="s">
        <v>383</v>
      </c>
      <c r="H55" t="s">
        <v>60</v>
      </c>
      <c r="I55" t="s">
        <v>12</v>
      </c>
      <c r="J55">
        <v>4298</v>
      </c>
      <c r="K55" t="s">
        <v>46</v>
      </c>
      <c r="L55" t="s">
        <v>384</v>
      </c>
      <c r="M55" t="s">
        <v>48</v>
      </c>
      <c r="N55" t="s">
        <v>91</v>
      </c>
      <c r="O55" t="s">
        <v>385</v>
      </c>
      <c r="Q55" t="s">
        <v>386</v>
      </c>
      <c r="R55" t="s">
        <v>386</v>
      </c>
      <c r="S55" t="s">
        <v>387</v>
      </c>
      <c r="T55" t="str">
        <f>VLOOKUP(B55,[1]应付款管理!$C$1:$I$126,7,0)</f>
        <v>4298</v>
      </c>
      <c r="U55">
        <f t="shared" si="2"/>
        <v>0</v>
      </c>
      <c r="W55" t="str">
        <f>VLOOKUP(B55,Sheet1!$B$1:$C$126,2,0)</f>
        <v>1646750</v>
      </c>
      <c r="X55" t="str">
        <f t="shared" si="3"/>
        <v>,1646750</v>
      </c>
    </row>
    <row r="56" spans="1:24">
      <c r="A56" t="s">
        <v>113</v>
      </c>
      <c r="B56" t="s">
        <v>388</v>
      </c>
      <c r="C56" t="s">
        <v>10</v>
      </c>
      <c r="D56" t="s">
        <v>9</v>
      </c>
      <c r="E56" t="s">
        <v>381</v>
      </c>
      <c r="F56" t="s">
        <v>382</v>
      </c>
      <c r="G56" t="s">
        <v>383</v>
      </c>
      <c r="H56" t="s">
        <v>60</v>
      </c>
      <c r="I56" t="s">
        <v>12</v>
      </c>
      <c r="J56">
        <v>4298</v>
      </c>
      <c r="K56" t="s">
        <v>46</v>
      </c>
      <c r="L56" t="s">
        <v>389</v>
      </c>
      <c r="M56" t="s">
        <v>48</v>
      </c>
      <c r="N56" t="s">
        <v>91</v>
      </c>
      <c r="O56" t="s">
        <v>390</v>
      </c>
      <c r="Q56" t="s">
        <v>386</v>
      </c>
      <c r="R56" t="s">
        <v>386</v>
      </c>
      <c r="S56" t="s">
        <v>387</v>
      </c>
      <c r="T56" t="str">
        <f>VLOOKUP(B56,[1]应付款管理!$C$1:$I$126,7,0)</f>
        <v>4298</v>
      </c>
      <c r="U56">
        <f t="shared" si="2"/>
        <v>0</v>
      </c>
      <c r="W56" t="str">
        <f>VLOOKUP(B56,Sheet1!$B$1:$C$126,2,0)</f>
        <v>1646737</v>
      </c>
      <c r="X56" t="str">
        <f t="shared" si="3"/>
        <v>,1646737</v>
      </c>
    </row>
    <row r="57" spans="1:24">
      <c r="A57" t="s">
        <v>266</v>
      </c>
      <c r="B57" t="s">
        <v>391</v>
      </c>
      <c r="C57" t="s">
        <v>10</v>
      </c>
      <c r="D57" t="s">
        <v>9</v>
      </c>
      <c r="E57" t="s">
        <v>316</v>
      </c>
      <c r="F57" t="s">
        <v>364</v>
      </c>
      <c r="G57" t="s">
        <v>181</v>
      </c>
      <c r="H57" t="s">
        <v>60</v>
      </c>
      <c r="I57" t="s">
        <v>12</v>
      </c>
      <c r="J57">
        <v>184</v>
      </c>
      <c r="K57" t="s">
        <v>46</v>
      </c>
      <c r="L57" t="s">
        <v>392</v>
      </c>
      <c r="M57" t="s">
        <v>48</v>
      </c>
      <c r="N57" t="s">
        <v>48</v>
      </c>
      <c r="O57" t="s">
        <v>393</v>
      </c>
      <c r="P57" t="s">
        <v>394</v>
      </c>
      <c r="Q57" t="s">
        <v>163</v>
      </c>
      <c r="R57" t="s">
        <v>163</v>
      </c>
      <c r="S57" t="s">
        <v>10</v>
      </c>
      <c r="T57" t="str">
        <f>VLOOKUP(B57,[1]应付款管理!$C$1:$I$126,7,0)</f>
        <v>184</v>
      </c>
      <c r="U57">
        <f t="shared" si="2"/>
        <v>0</v>
      </c>
      <c r="W57" t="str">
        <f>VLOOKUP(B57,Sheet1!$B$1:$C$126,2,0)</f>
        <v>1646992</v>
      </c>
      <c r="X57" t="str">
        <f t="shared" si="3"/>
        <v>,1646992</v>
      </c>
    </row>
    <row r="58" spans="1:24">
      <c r="A58" t="s">
        <v>395</v>
      </c>
      <c r="B58" t="s">
        <v>396</v>
      </c>
      <c r="C58" t="s">
        <v>10</v>
      </c>
      <c r="D58" t="s">
        <v>9</v>
      </c>
      <c r="E58" t="s">
        <v>397</v>
      </c>
      <c r="F58" t="s">
        <v>364</v>
      </c>
      <c r="G58" t="s">
        <v>181</v>
      </c>
      <c r="H58" t="s">
        <v>60</v>
      </c>
      <c r="I58" t="s">
        <v>12</v>
      </c>
      <c r="J58">
        <v>316</v>
      </c>
      <c r="K58" t="s">
        <v>46</v>
      </c>
      <c r="L58" t="s">
        <v>398</v>
      </c>
      <c r="M58" t="s">
        <v>48</v>
      </c>
      <c r="N58" t="s">
        <v>48</v>
      </c>
      <c r="O58" t="s">
        <v>399</v>
      </c>
      <c r="P58" t="s">
        <v>400</v>
      </c>
      <c r="Q58" t="s">
        <v>163</v>
      </c>
      <c r="R58" t="s">
        <v>163</v>
      </c>
      <c r="S58" t="s">
        <v>10</v>
      </c>
      <c r="T58" t="str">
        <f>VLOOKUP(B58,[1]应付款管理!$C$1:$I$126,7,0)</f>
        <v>316</v>
      </c>
      <c r="U58">
        <f t="shared" si="2"/>
        <v>0</v>
      </c>
      <c r="W58" t="str">
        <f>VLOOKUP(B58,Sheet1!$B$1:$C$126,2,0)</f>
        <v>1646976</v>
      </c>
      <c r="X58" t="str">
        <f t="shared" si="3"/>
        <v>,1646976</v>
      </c>
    </row>
    <row r="59" spans="1:24">
      <c r="A59" t="s">
        <v>133</v>
      </c>
      <c r="B59" t="s">
        <v>401</v>
      </c>
      <c r="C59" t="s">
        <v>10</v>
      </c>
      <c r="D59" t="s">
        <v>9</v>
      </c>
      <c r="E59" t="s">
        <v>402</v>
      </c>
      <c r="F59" t="s">
        <v>357</v>
      </c>
      <c r="G59" t="s">
        <v>358</v>
      </c>
      <c r="H59" t="s">
        <v>60</v>
      </c>
      <c r="I59" t="s">
        <v>12</v>
      </c>
      <c r="J59">
        <v>1380</v>
      </c>
      <c r="K59" t="s">
        <v>46</v>
      </c>
      <c r="L59" t="s">
        <v>403</v>
      </c>
      <c r="M59" t="s">
        <v>48</v>
      </c>
      <c r="N59" t="s">
        <v>91</v>
      </c>
      <c r="O59" t="s">
        <v>404</v>
      </c>
      <c r="P59" t="s">
        <v>405</v>
      </c>
      <c r="Q59" t="s">
        <v>104</v>
      </c>
      <c r="T59" t="str">
        <f>VLOOKUP(B59,[1]应付款管理!$C$1:$I$126,7,0)</f>
        <v>1380</v>
      </c>
      <c r="U59">
        <f t="shared" si="2"/>
        <v>0</v>
      </c>
      <c r="W59" t="str">
        <f>VLOOKUP(B59,Sheet1!$B$1:$C$126,2,0)</f>
        <v>1646938</v>
      </c>
      <c r="X59" t="str">
        <f t="shared" si="3"/>
        <v>,1646938</v>
      </c>
    </row>
    <row r="60" spans="1:24">
      <c r="A60" t="s">
        <v>85</v>
      </c>
      <c r="B60" t="s">
        <v>406</v>
      </c>
      <c r="C60" t="s">
        <v>10</v>
      </c>
      <c r="D60" t="s">
        <v>9</v>
      </c>
      <c r="E60" t="s">
        <v>407</v>
      </c>
      <c r="F60" t="s">
        <v>300</v>
      </c>
      <c r="G60" t="s">
        <v>408</v>
      </c>
      <c r="H60" t="s">
        <v>60</v>
      </c>
      <c r="I60" t="s">
        <v>12</v>
      </c>
      <c r="J60">
        <v>2684</v>
      </c>
      <c r="K60" t="s">
        <v>46</v>
      </c>
      <c r="L60" t="s">
        <v>409</v>
      </c>
      <c r="M60" t="s">
        <v>48</v>
      </c>
      <c r="N60" t="s">
        <v>91</v>
      </c>
      <c r="O60" t="s">
        <v>410</v>
      </c>
      <c r="P60" t="s">
        <v>411</v>
      </c>
      <c r="Q60" t="s">
        <v>104</v>
      </c>
      <c r="T60" t="str">
        <f>VLOOKUP(B60,[1]应付款管理!$C$1:$I$126,7,0)</f>
        <v>2684</v>
      </c>
      <c r="U60">
        <f t="shared" si="2"/>
        <v>0</v>
      </c>
      <c r="W60" t="str">
        <f>VLOOKUP(B60,Sheet1!$B$1:$C$126,2,0)</f>
        <v>1647290</v>
      </c>
      <c r="X60" t="str">
        <f t="shared" si="3"/>
        <v>,1647290</v>
      </c>
    </row>
    <row r="61" spans="1:24">
      <c r="A61" t="s">
        <v>412</v>
      </c>
      <c r="B61" t="s">
        <v>413</v>
      </c>
      <c r="C61" t="s">
        <v>10</v>
      </c>
      <c r="D61" t="s">
        <v>9</v>
      </c>
      <c r="E61" t="s">
        <v>414</v>
      </c>
      <c r="F61" t="s">
        <v>246</v>
      </c>
      <c r="G61" t="s">
        <v>364</v>
      </c>
      <c r="H61" t="s">
        <v>60</v>
      </c>
      <c r="I61" t="s">
        <v>12</v>
      </c>
      <c r="J61">
        <v>615</v>
      </c>
      <c r="K61" t="s">
        <v>46</v>
      </c>
      <c r="L61" t="s">
        <v>415</v>
      </c>
      <c r="M61" t="s">
        <v>48</v>
      </c>
      <c r="N61" t="s">
        <v>48</v>
      </c>
      <c r="O61" t="s">
        <v>416</v>
      </c>
      <c r="P61" t="s">
        <v>417</v>
      </c>
      <c r="Q61" t="s">
        <v>418</v>
      </c>
      <c r="R61" t="s">
        <v>163</v>
      </c>
      <c r="S61" t="s">
        <v>10</v>
      </c>
      <c r="T61" t="str">
        <f>VLOOKUP(B61,[1]应付款管理!$C$1:$I$126,7,0)</f>
        <v>615</v>
      </c>
      <c r="U61">
        <f t="shared" si="2"/>
        <v>0</v>
      </c>
      <c r="W61" t="str">
        <f>VLOOKUP(B61,Sheet1!$B$1:$C$126,2,0)</f>
        <v>1647320</v>
      </c>
      <c r="X61" t="str">
        <f t="shared" si="3"/>
        <v>,1647320</v>
      </c>
    </row>
    <row r="62" spans="1:24">
      <c r="A62" t="s">
        <v>150</v>
      </c>
      <c r="B62" t="s">
        <v>419</v>
      </c>
      <c r="C62" t="s">
        <v>10</v>
      </c>
      <c r="D62" t="s">
        <v>9</v>
      </c>
      <c r="E62" t="s">
        <v>420</v>
      </c>
      <c r="F62" t="s">
        <v>246</v>
      </c>
      <c r="G62" t="s">
        <v>364</v>
      </c>
      <c r="H62" t="s">
        <v>60</v>
      </c>
      <c r="I62" t="s">
        <v>12</v>
      </c>
      <c r="J62">
        <v>1415</v>
      </c>
      <c r="K62" t="s">
        <v>46</v>
      </c>
      <c r="L62" t="s">
        <v>421</v>
      </c>
      <c r="M62" t="s">
        <v>48</v>
      </c>
      <c r="N62" t="s">
        <v>48</v>
      </c>
      <c r="O62" t="s">
        <v>422</v>
      </c>
      <c r="P62" t="s">
        <v>423</v>
      </c>
      <c r="Q62" t="s">
        <v>94</v>
      </c>
      <c r="T62" t="str">
        <f>VLOOKUP(B62,[1]应付款管理!$C$1:$I$126,7,0)</f>
        <v>1415</v>
      </c>
      <c r="U62">
        <f t="shared" si="2"/>
        <v>0</v>
      </c>
      <c r="W62" t="str">
        <f>VLOOKUP(B62,Sheet1!$B$1:$C$126,2,0)</f>
        <v>1647391</v>
      </c>
      <c r="X62" t="str">
        <f t="shared" si="3"/>
        <v>,1647391</v>
      </c>
    </row>
    <row r="63" spans="1:24">
      <c r="A63" t="s">
        <v>424</v>
      </c>
      <c r="B63" t="s">
        <v>425</v>
      </c>
      <c r="C63" t="s">
        <v>10</v>
      </c>
      <c r="D63" t="s">
        <v>9</v>
      </c>
      <c r="E63" t="s">
        <v>426</v>
      </c>
      <c r="F63" t="s">
        <v>427</v>
      </c>
      <c r="G63" t="s">
        <v>428</v>
      </c>
      <c r="H63" t="s">
        <v>60</v>
      </c>
      <c r="I63" t="s">
        <v>12</v>
      </c>
      <c r="J63">
        <v>1294</v>
      </c>
      <c r="K63" t="s">
        <v>46</v>
      </c>
      <c r="L63" t="s">
        <v>429</v>
      </c>
      <c r="M63" t="s">
        <v>48</v>
      </c>
      <c r="N63" t="s">
        <v>91</v>
      </c>
      <c r="O63" t="s">
        <v>430</v>
      </c>
      <c r="P63" t="s">
        <v>431</v>
      </c>
      <c r="Q63" t="s">
        <v>163</v>
      </c>
      <c r="R63" t="s">
        <v>163</v>
      </c>
      <c r="S63" t="s">
        <v>10</v>
      </c>
      <c r="T63" t="str">
        <f>VLOOKUP(B63,[1]应付款管理!$C$1:$I$126,7,0)</f>
        <v>1294</v>
      </c>
      <c r="U63">
        <f t="shared" si="2"/>
        <v>0</v>
      </c>
      <c r="W63" t="str">
        <f>VLOOKUP(B63,Sheet1!$B$1:$C$126,2,0)</f>
        <v>1647521</v>
      </c>
      <c r="X63" t="str">
        <f t="shared" si="3"/>
        <v>,1647521</v>
      </c>
    </row>
    <row r="64" spans="1:24">
      <c r="A64" t="s">
        <v>95</v>
      </c>
      <c r="B64" t="s">
        <v>432</v>
      </c>
      <c r="C64" t="s">
        <v>10</v>
      </c>
      <c r="D64" t="s">
        <v>9</v>
      </c>
      <c r="E64" t="s">
        <v>433</v>
      </c>
      <c r="F64" t="s">
        <v>434</v>
      </c>
      <c r="G64" t="s">
        <v>174</v>
      </c>
      <c r="H64" t="s">
        <v>60</v>
      </c>
      <c r="I64" t="s">
        <v>12</v>
      </c>
      <c r="J64">
        <v>1569</v>
      </c>
      <c r="K64" t="s">
        <v>46</v>
      </c>
      <c r="L64" t="s">
        <v>435</v>
      </c>
      <c r="M64" t="s">
        <v>48</v>
      </c>
      <c r="N64" t="s">
        <v>49</v>
      </c>
      <c r="O64" t="s">
        <v>436</v>
      </c>
      <c r="P64" t="s">
        <v>437</v>
      </c>
      <c r="Q64" t="s">
        <v>65</v>
      </c>
      <c r="R64" t="s">
        <v>65</v>
      </c>
      <c r="S64" t="s">
        <v>66</v>
      </c>
      <c r="T64" t="str">
        <f>VLOOKUP(B64,[1]应付款管理!$C$1:$I$126,7,0)</f>
        <v>1569</v>
      </c>
      <c r="U64">
        <f t="shared" si="2"/>
        <v>0</v>
      </c>
      <c r="W64" t="str">
        <f>VLOOKUP(B64,Sheet1!$B$1:$C$126,2,0)</f>
        <v>1647702</v>
      </c>
      <c r="X64" t="str">
        <f t="shared" si="3"/>
        <v>,1647702</v>
      </c>
    </row>
    <row r="65" spans="1:24">
      <c r="A65" t="s">
        <v>113</v>
      </c>
      <c r="B65" t="s">
        <v>438</v>
      </c>
      <c r="C65" t="s">
        <v>10</v>
      </c>
      <c r="D65" t="s">
        <v>9</v>
      </c>
      <c r="E65" t="s">
        <v>115</v>
      </c>
      <c r="F65" t="s">
        <v>235</v>
      </c>
      <c r="G65" t="s">
        <v>221</v>
      </c>
      <c r="H65" t="s">
        <v>60</v>
      </c>
      <c r="I65" t="s">
        <v>12</v>
      </c>
      <c r="J65">
        <v>4560</v>
      </c>
      <c r="K65" t="s">
        <v>46</v>
      </c>
      <c r="L65" t="s">
        <v>439</v>
      </c>
      <c r="M65" t="s">
        <v>91</v>
      </c>
      <c r="N65" t="s">
        <v>101</v>
      </c>
      <c r="O65" t="s">
        <v>440</v>
      </c>
      <c r="P65" t="s">
        <v>441</v>
      </c>
      <c r="Q65" t="s">
        <v>104</v>
      </c>
      <c r="T65" t="str">
        <f>VLOOKUP(B65,[1]应付款管理!$C$1:$I$126,7,0)</f>
        <v>4560</v>
      </c>
      <c r="U65">
        <f t="shared" si="2"/>
        <v>0</v>
      </c>
      <c r="W65" t="str">
        <f>VLOOKUP(B65,Sheet1!$B$1:$C$126,2,0)</f>
        <v>1647830</v>
      </c>
      <c r="X65" t="str">
        <f t="shared" si="3"/>
        <v>,1647830</v>
      </c>
    </row>
    <row r="66" spans="1:24">
      <c r="A66" t="s">
        <v>442</v>
      </c>
      <c r="B66" t="s">
        <v>443</v>
      </c>
      <c r="C66" t="s">
        <v>10</v>
      </c>
      <c r="D66" t="s">
        <v>9</v>
      </c>
      <c r="E66" t="s">
        <v>444</v>
      </c>
      <c r="F66" t="s">
        <v>300</v>
      </c>
      <c r="G66" t="s">
        <v>108</v>
      </c>
      <c r="H66" t="s">
        <v>60</v>
      </c>
      <c r="I66" t="s">
        <v>12</v>
      </c>
      <c r="J66">
        <v>523</v>
      </c>
      <c r="K66" t="s">
        <v>46</v>
      </c>
      <c r="L66" t="s">
        <v>445</v>
      </c>
      <c r="M66" t="s">
        <v>48</v>
      </c>
      <c r="N66" t="s">
        <v>48</v>
      </c>
      <c r="O66" t="s">
        <v>446</v>
      </c>
      <c r="P66" t="s">
        <v>447</v>
      </c>
      <c r="Q66" t="s">
        <v>76</v>
      </c>
      <c r="R66" t="s">
        <v>76</v>
      </c>
      <c r="S66" t="s">
        <v>77</v>
      </c>
      <c r="T66" t="str">
        <f>VLOOKUP(B66,[1]应付款管理!$C$1:$I$126,7,0)</f>
        <v>523</v>
      </c>
      <c r="U66">
        <f t="shared" si="2"/>
        <v>0</v>
      </c>
      <c r="W66" t="str">
        <f>VLOOKUP(B66,Sheet1!$B$1:$C$126,2,0)</f>
        <v>1647880</v>
      </c>
      <c r="X66" t="str">
        <f t="shared" si="3"/>
        <v>,1647880</v>
      </c>
    </row>
    <row r="67" spans="1:24">
      <c r="A67" t="s">
        <v>448</v>
      </c>
      <c r="B67" t="s">
        <v>449</v>
      </c>
      <c r="C67" t="s">
        <v>10</v>
      </c>
      <c r="D67" t="s">
        <v>9</v>
      </c>
      <c r="E67" t="s">
        <v>450</v>
      </c>
      <c r="F67" t="s">
        <v>451</v>
      </c>
      <c r="G67" t="s">
        <v>452</v>
      </c>
      <c r="H67" t="s">
        <v>60</v>
      </c>
      <c r="I67" t="s">
        <v>12</v>
      </c>
      <c r="J67">
        <v>641</v>
      </c>
      <c r="K67" t="s">
        <v>46</v>
      </c>
      <c r="L67" t="s">
        <v>453</v>
      </c>
      <c r="M67" t="s">
        <v>48</v>
      </c>
      <c r="N67" t="s">
        <v>48</v>
      </c>
      <c r="O67" t="s">
        <v>454</v>
      </c>
      <c r="P67" t="s">
        <v>455</v>
      </c>
      <c r="Q67" t="s">
        <v>163</v>
      </c>
      <c r="R67" t="s">
        <v>163</v>
      </c>
      <c r="S67" t="s">
        <v>10</v>
      </c>
      <c r="T67" t="str">
        <f>VLOOKUP(B67,[1]应付款管理!$C$1:$I$126,7,0)</f>
        <v>641</v>
      </c>
      <c r="U67">
        <f t="shared" ref="U67:U98" si="4">T67-J67</f>
        <v>0</v>
      </c>
      <c r="W67" t="str">
        <f>VLOOKUP(B67,Sheet1!$B$1:$C$126,2,0)</f>
        <v>1648117</v>
      </c>
      <c r="X67" t="str">
        <f t="shared" si="3"/>
        <v>,1648117</v>
      </c>
    </row>
    <row r="68" spans="1:24">
      <c r="A68" t="s">
        <v>456</v>
      </c>
      <c r="B68" t="s">
        <v>457</v>
      </c>
      <c r="C68" t="s">
        <v>10</v>
      </c>
      <c r="D68" t="s">
        <v>9</v>
      </c>
      <c r="E68" t="s">
        <v>458</v>
      </c>
      <c r="F68" t="s">
        <v>269</v>
      </c>
      <c r="G68" t="s">
        <v>209</v>
      </c>
      <c r="H68" t="s">
        <v>60</v>
      </c>
      <c r="I68" t="s">
        <v>12</v>
      </c>
      <c r="J68">
        <v>7512</v>
      </c>
      <c r="K68" t="s">
        <v>46</v>
      </c>
      <c r="L68" t="s">
        <v>459</v>
      </c>
      <c r="M68" t="s">
        <v>91</v>
      </c>
      <c r="N68" t="s">
        <v>101</v>
      </c>
      <c r="O68" t="s">
        <v>460</v>
      </c>
      <c r="P68" t="s">
        <v>461</v>
      </c>
      <c r="Q68" t="s">
        <v>94</v>
      </c>
      <c r="T68" t="str">
        <f>VLOOKUP(B68,[1]应付款管理!$C$1:$I$126,7,0)</f>
        <v>7512</v>
      </c>
      <c r="U68">
        <f t="shared" si="4"/>
        <v>0</v>
      </c>
      <c r="W68" t="str">
        <f>VLOOKUP(B68,Sheet1!$B$1:$C$126,2,0)</f>
        <v>1648457</v>
      </c>
      <c r="X68" t="str">
        <f t="shared" ref="X68:X99" si="5">$X$2&amp;W68</f>
        <v>,1648457</v>
      </c>
    </row>
    <row r="69" spans="1:24">
      <c r="A69" t="s">
        <v>462</v>
      </c>
      <c r="B69" t="s">
        <v>463</v>
      </c>
      <c r="C69" t="s">
        <v>10</v>
      </c>
      <c r="D69" t="s">
        <v>9</v>
      </c>
      <c r="E69" t="s">
        <v>464</v>
      </c>
      <c r="F69" t="s">
        <v>246</v>
      </c>
      <c r="G69" t="s">
        <v>357</v>
      </c>
      <c r="H69" t="s">
        <v>60</v>
      </c>
      <c r="I69" t="s">
        <v>12</v>
      </c>
      <c r="J69">
        <v>4884</v>
      </c>
      <c r="K69" t="s">
        <v>46</v>
      </c>
      <c r="L69" t="s">
        <v>465</v>
      </c>
      <c r="M69" t="s">
        <v>48</v>
      </c>
      <c r="N69" t="s">
        <v>63</v>
      </c>
      <c r="O69" t="s">
        <v>466</v>
      </c>
      <c r="P69" t="s">
        <v>467</v>
      </c>
      <c r="Q69" t="s">
        <v>94</v>
      </c>
      <c r="T69" t="str">
        <f>VLOOKUP(B69,[1]应付款管理!$C$1:$I$126,7,0)</f>
        <v>4884</v>
      </c>
      <c r="U69">
        <f t="shared" si="4"/>
        <v>0</v>
      </c>
      <c r="W69" t="str">
        <f>VLOOKUP(B69,Sheet1!$B$1:$C$126,2,0)</f>
        <v>1648469</v>
      </c>
      <c r="X69" t="str">
        <f t="shared" si="5"/>
        <v>,1648469</v>
      </c>
    </row>
    <row r="70" spans="1:24">
      <c r="A70" t="s">
        <v>468</v>
      </c>
      <c r="B70" t="s">
        <v>469</v>
      </c>
      <c r="C70" t="s">
        <v>10</v>
      </c>
      <c r="D70" t="s">
        <v>9</v>
      </c>
      <c r="E70" t="s">
        <v>470</v>
      </c>
      <c r="F70" t="s">
        <v>471</v>
      </c>
      <c r="G70" t="s">
        <v>472</v>
      </c>
      <c r="H70" t="s">
        <v>60</v>
      </c>
      <c r="I70" t="s">
        <v>12</v>
      </c>
      <c r="J70">
        <v>1542</v>
      </c>
      <c r="K70" t="s">
        <v>46</v>
      </c>
      <c r="L70" t="s">
        <v>473</v>
      </c>
      <c r="M70" t="s">
        <v>48</v>
      </c>
      <c r="N70" t="s">
        <v>49</v>
      </c>
      <c r="O70" t="s">
        <v>474</v>
      </c>
      <c r="P70" t="s">
        <v>475</v>
      </c>
      <c r="Q70" t="s">
        <v>104</v>
      </c>
      <c r="T70" t="str">
        <f>VLOOKUP(B70,[1]应付款管理!$C$1:$I$126,7,0)</f>
        <v>1542</v>
      </c>
      <c r="U70">
        <f t="shared" si="4"/>
        <v>0</v>
      </c>
      <c r="W70" t="str">
        <f>VLOOKUP(B70,Sheet1!$B$1:$C$126,2,0)</f>
        <v>1648473</v>
      </c>
      <c r="X70" t="str">
        <f t="shared" si="5"/>
        <v>,1648473</v>
      </c>
    </row>
    <row r="71" spans="1:24">
      <c r="A71" t="s">
        <v>105</v>
      </c>
      <c r="B71" t="s">
        <v>476</v>
      </c>
      <c r="C71" t="s">
        <v>10</v>
      </c>
      <c r="D71" t="s">
        <v>9</v>
      </c>
      <c r="E71" t="s">
        <v>477</v>
      </c>
      <c r="F71" t="s">
        <v>209</v>
      </c>
      <c r="G71" t="s">
        <v>116</v>
      </c>
      <c r="H71" t="s">
        <v>60</v>
      </c>
      <c r="I71" t="s">
        <v>12</v>
      </c>
      <c r="J71">
        <v>458</v>
      </c>
      <c r="K71" t="s">
        <v>46</v>
      </c>
      <c r="L71" t="s">
        <v>478</v>
      </c>
      <c r="M71" t="s">
        <v>91</v>
      </c>
      <c r="N71" t="s">
        <v>91</v>
      </c>
      <c r="O71" t="s">
        <v>479</v>
      </c>
      <c r="P71" t="s">
        <v>480</v>
      </c>
      <c r="Q71" t="s">
        <v>94</v>
      </c>
      <c r="T71" t="str">
        <f>VLOOKUP(B71,[1]应付款管理!$C$1:$I$126,7,0)</f>
        <v>458</v>
      </c>
      <c r="U71">
        <f t="shared" si="4"/>
        <v>0</v>
      </c>
      <c r="W71" t="str">
        <f>VLOOKUP(B71,Sheet1!$B$1:$C$126,2,0)</f>
        <v>1648637</v>
      </c>
      <c r="X71" t="str">
        <f t="shared" si="5"/>
        <v>,1648637</v>
      </c>
    </row>
    <row r="72" spans="1:24">
      <c r="A72" t="s">
        <v>150</v>
      </c>
      <c r="B72" t="s">
        <v>481</v>
      </c>
      <c r="C72" t="s">
        <v>10</v>
      </c>
      <c r="D72" t="s">
        <v>9</v>
      </c>
      <c r="E72" t="s">
        <v>482</v>
      </c>
      <c r="F72" t="s">
        <v>201</v>
      </c>
      <c r="G72" t="s">
        <v>241</v>
      </c>
      <c r="H72" t="s">
        <v>60</v>
      </c>
      <c r="I72" t="s">
        <v>12</v>
      </c>
      <c r="J72">
        <v>1660</v>
      </c>
      <c r="K72" t="s">
        <v>46</v>
      </c>
      <c r="L72" t="s">
        <v>483</v>
      </c>
      <c r="M72" t="s">
        <v>48</v>
      </c>
      <c r="N72" t="s">
        <v>48</v>
      </c>
      <c r="O72" t="s">
        <v>484</v>
      </c>
      <c r="P72" t="s">
        <v>485</v>
      </c>
      <c r="Q72" t="s">
        <v>94</v>
      </c>
      <c r="T72" t="str">
        <f>VLOOKUP(B72,[1]应付款管理!$C$1:$I$126,7,0)</f>
        <v>1660</v>
      </c>
      <c r="U72">
        <f t="shared" si="4"/>
        <v>0</v>
      </c>
      <c r="W72" t="str">
        <f>VLOOKUP(B72,Sheet1!$B$1:$C$126,2,0)</f>
        <v>1648697</v>
      </c>
      <c r="X72" t="str">
        <f t="shared" si="5"/>
        <v>,1648697</v>
      </c>
    </row>
    <row r="73" spans="1:24">
      <c r="A73" t="s">
        <v>266</v>
      </c>
      <c r="B73" t="s">
        <v>486</v>
      </c>
      <c r="C73" t="s">
        <v>10</v>
      </c>
      <c r="D73" t="s">
        <v>9</v>
      </c>
      <c r="E73" t="s">
        <v>268</v>
      </c>
      <c r="F73" t="s">
        <v>181</v>
      </c>
      <c r="G73" t="s">
        <v>241</v>
      </c>
      <c r="H73" t="s">
        <v>60</v>
      </c>
      <c r="I73" t="s">
        <v>12</v>
      </c>
      <c r="J73">
        <v>2294</v>
      </c>
      <c r="K73" t="s">
        <v>46</v>
      </c>
      <c r="L73" t="s">
        <v>487</v>
      </c>
      <c r="M73" t="s">
        <v>48</v>
      </c>
      <c r="N73" t="s">
        <v>91</v>
      </c>
      <c r="O73" t="s">
        <v>488</v>
      </c>
      <c r="P73" t="s">
        <v>489</v>
      </c>
      <c r="Q73" t="s">
        <v>65</v>
      </c>
      <c r="R73" t="s">
        <v>65</v>
      </c>
      <c r="S73" t="s">
        <v>66</v>
      </c>
      <c r="T73" t="str">
        <f>VLOOKUP(B73,[1]应付款管理!$C$1:$I$126,7,0)</f>
        <v>2294</v>
      </c>
      <c r="U73">
        <f t="shared" si="4"/>
        <v>0</v>
      </c>
      <c r="W73" t="str">
        <f>VLOOKUP(B73,Sheet1!$B$1:$C$126,2,0)</f>
        <v>1648676</v>
      </c>
      <c r="X73" t="str">
        <f t="shared" si="5"/>
        <v>,1648676</v>
      </c>
    </row>
    <row r="74" spans="1:24">
      <c r="A74" t="s">
        <v>490</v>
      </c>
      <c r="B74" t="s">
        <v>491</v>
      </c>
      <c r="C74" t="s">
        <v>10</v>
      </c>
      <c r="D74" t="s">
        <v>9</v>
      </c>
      <c r="E74" t="s">
        <v>492</v>
      </c>
      <c r="F74" t="s">
        <v>246</v>
      </c>
      <c r="G74" t="s">
        <v>364</v>
      </c>
      <c r="H74" t="s">
        <v>60</v>
      </c>
      <c r="I74" t="s">
        <v>12</v>
      </c>
      <c r="J74">
        <v>910</v>
      </c>
      <c r="K74" t="s">
        <v>46</v>
      </c>
      <c r="L74" t="s">
        <v>493</v>
      </c>
      <c r="M74" t="s">
        <v>48</v>
      </c>
      <c r="N74" t="s">
        <v>48</v>
      </c>
      <c r="O74" t="s">
        <v>494</v>
      </c>
      <c r="P74" t="s">
        <v>495</v>
      </c>
      <c r="Q74" t="s">
        <v>94</v>
      </c>
      <c r="T74" t="str">
        <f>VLOOKUP(B74,[1]应付款管理!$C$1:$I$126,7,0)</f>
        <v>910</v>
      </c>
      <c r="U74">
        <f t="shared" si="4"/>
        <v>0</v>
      </c>
      <c r="W74" t="str">
        <f>VLOOKUP(B74,Sheet1!$B$1:$C$126,2,0)</f>
        <v>1648727</v>
      </c>
      <c r="X74" t="str">
        <f t="shared" si="5"/>
        <v>,1648727</v>
      </c>
    </row>
    <row r="75" spans="1:24">
      <c r="A75" t="s">
        <v>496</v>
      </c>
      <c r="B75" t="s">
        <v>497</v>
      </c>
      <c r="C75" t="s">
        <v>10</v>
      </c>
      <c r="D75" t="s">
        <v>9</v>
      </c>
      <c r="E75" t="s">
        <v>498</v>
      </c>
      <c r="F75" t="s">
        <v>117</v>
      </c>
      <c r="G75" t="s">
        <v>300</v>
      </c>
      <c r="H75" t="s">
        <v>60</v>
      </c>
      <c r="I75" t="s">
        <v>12</v>
      </c>
      <c r="J75">
        <v>1489</v>
      </c>
      <c r="K75" t="s">
        <v>46</v>
      </c>
      <c r="L75" t="s">
        <v>499</v>
      </c>
      <c r="M75" t="s">
        <v>48</v>
      </c>
      <c r="N75" t="s">
        <v>91</v>
      </c>
      <c r="O75" t="s">
        <v>500</v>
      </c>
      <c r="P75" t="s">
        <v>501</v>
      </c>
      <c r="Q75" t="s">
        <v>94</v>
      </c>
      <c r="T75" t="str">
        <f>VLOOKUP(B75,[1]应付款管理!$C$1:$I$126,7,0)</f>
        <v>1489</v>
      </c>
      <c r="U75">
        <f t="shared" si="4"/>
        <v>0</v>
      </c>
      <c r="W75" t="str">
        <f>VLOOKUP(B75,Sheet1!$B$1:$C$126,2,0)</f>
        <v>1648737</v>
      </c>
      <c r="X75" t="str">
        <f t="shared" si="5"/>
        <v>,1648737</v>
      </c>
    </row>
    <row r="76" spans="1:24">
      <c r="A76" t="s">
        <v>490</v>
      </c>
      <c r="B76" t="s">
        <v>502</v>
      </c>
      <c r="C76" t="s">
        <v>10</v>
      </c>
      <c r="D76" t="s">
        <v>9</v>
      </c>
      <c r="E76" t="s">
        <v>492</v>
      </c>
      <c r="F76" t="s">
        <v>246</v>
      </c>
      <c r="G76" t="s">
        <v>364</v>
      </c>
      <c r="H76" t="s">
        <v>60</v>
      </c>
      <c r="I76" t="s">
        <v>12</v>
      </c>
      <c r="J76">
        <v>1055</v>
      </c>
      <c r="K76" t="s">
        <v>46</v>
      </c>
      <c r="L76" t="s">
        <v>503</v>
      </c>
      <c r="M76" t="s">
        <v>48</v>
      </c>
      <c r="N76" t="s">
        <v>48</v>
      </c>
      <c r="O76" t="s">
        <v>504</v>
      </c>
      <c r="P76" t="s">
        <v>505</v>
      </c>
      <c r="Q76" t="s">
        <v>94</v>
      </c>
      <c r="T76" t="str">
        <f>VLOOKUP(B76,[1]应付款管理!$C$1:$I$126,7,0)</f>
        <v>1055</v>
      </c>
      <c r="U76">
        <f t="shared" si="4"/>
        <v>0</v>
      </c>
      <c r="W76" t="str">
        <f>VLOOKUP(B76,Sheet1!$B$1:$C$126,2,0)</f>
        <v>1648757</v>
      </c>
      <c r="X76" t="str">
        <f t="shared" si="5"/>
        <v>,1648757</v>
      </c>
    </row>
    <row r="77" spans="1:24">
      <c r="A77" t="s">
        <v>506</v>
      </c>
      <c r="B77" t="s">
        <v>507</v>
      </c>
      <c r="C77" t="s">
        <v>10</v>
      </c>
      <c r="D77" t="s">
        <v>9</v>
      </c>
      <c r="E77" t="s">
        <v>508</v>
      </c>
      <c r="F77" t="s">
        <v>509</v>
      </c>
      <c r="G77" t="s">
        <v>510</v>
      </c>
      <c r="H77" t="s">
        <v>60</v>
      </c>
      <c r="I77" t="s">
        <v>12</v>
      </c>
      <c r="J77">
        <v>862</v>
      </c>
      <c r="K77" t="s">
        <v>46</v>
      </c>
      <c r="L77" t="s">
        <v>511</v>
      </c>
      <c r="M77" t="s">
        <v>48</v>
      </c>
      <c r="N77" t="s">
        <v>91</v>
      </c>
      <c r="O77" t="s">
        <v>512</v>
      </c>
      <c r="P77" t="s">
        <v>513</v>
      </c>
      <c r="Q77" t="s">
        <v>94</v>
      </c>
      <c r="T77" t="str">
        <f>VLOOKUP(B77,[1]应付款管理!$C$1:$I$126,7,0)</f>
        <v>862</v>
      </c>
      <c r="U77">
        <f t="shared" si="4"/>
        <v>0</v>
      </c>
      <c r="W77" t="str">
        <f>VLOOKUP(B77,Sheet1!$B$1:$C$126,2,0)</f>
        <v>1648973</v>
      </c>
      <c r="X77" t="str">
        <f t="shared" si="5"/>
        <v>,1648973</v>
      </c>
    </row>
    <row r="78" spans="1:24">
      <c r="A78" t="s">
        <v>514</v>
      </c>
      <c r="B78" t="s">
        <v>515</v>
      </c>
      <c r="C78" t="s">
        <v>10</v>
      </c>
      <c r="D78" t="s">
        <v>9</v>
      </c>
      <c r="E78" t="s">
        <v>516</v>
      </c>
      <c r="F78" t="s">
        <v>517</v>
      </c>
      <c r="G78" t="s">
        <v>188</v>
      </c>
      <c r="H78" t="s">
        <v>60</v>
      </c>
      <c r="I78" t="s">
        <v>12</v>
      </c>
      <c r="J78">
        <v>703</v>
      </c>
      <c r="K78" t="s">
        <v>46</v>
      </c>
      <c r="L78" t="s">
        <v>518</v>
      </c>
      <c r="M78" t="s">
        <v>48</v>
      </c>
      <c r="N78" t="s">
        <v>48</v>
      </c>
      <c r="O78" t="s">
        <v>519</v>
      </c>
      <c r="P78" t="s">
        <v>520</v>
      </c>
      <c r="Q78" t="s">
        <v>76</v>
      </c>
      <c r="R78" t="s">
        <v>76</v>
      </c>
      <c r="S78" t="s">
        <v>77</v>
      </c>
      <c r="T78" t="str">
        <f>VLOOKUP(B78,[1]应付款管理!$C$1:$I$126,7,0)</f>
        <v>703</v>
      </c>
      <c r="U78">
        <f t="shared" si="4"/>
        <v>0</v>
      </c>
      <c r="W78" t="str">
        <f>VLOOKUP(B78,Sheet1!$B$1:$C$126,2,0)</f>
        <v>1648991</v>
      </c>
      <c r="X78" t="str">
        <f t="shared" si="5"/>
        <v>,1648991</v>
      </c>
    </row>
    <row r="79" spans="1:24">
      <c r="A79" t="s">
        <v>170</v>
      </c>
      <c r="B79" t="s">
        <v>521</v>
      </c>
      <c r="C79" t="s">
        <v>10</v>
      </c>
      <c r="D79" t="s">
        <v>9</v>
      </c>
      <c r="E79" t="s">
        <v>220</v>
      </c>
      <c r="F79" t="s">
        <v>382</v>
      </c>
      <c r="G79" t="s">
        <v>383</v>
      </c>
      <c r="H79" t="s">
        <v>60</v>
      </c>
      <c r="I79" t="s">
        <v>12</v>
      </c>
      <c r="J79">
        <v>2000</v>
      </c>
      <c r="K79" t="s">
        <v>46</v>
      </c>
      <c r="L79" t="s">
        <v>522</v>
      </c>
      <c r="M79" t="s">
        <v>48</v>
      </c>
      <c r="N79" t="s">
        <v>91</v>
      </c>
      <c r="O79" t="s">
        <v>523</v>
      </c>
      <c r="P79" t="s">
        <v>524</v>
      </c>
      <c r="Q79" t="s">
        <v>104</v>
      </c>
      <c r="T79" t="str">
        <f>VLOOKUP(B79,[1]应付款管理!$C$1:$I$126,7,0)</f>
        <v>2000</v>
      </c>
      <c r="U79">
        <f t="shared" si="4"/>
        <v>0</v>
      </c>
      <c r="W79" t="str">
        <f>VLOOKUP(B79,Sheet1!$B$1:$C$126,2,0)</f>
        <v>1649094</v>
      </c>
      <c r="X79" t="str">
        <f t="shared" si="5"/>
        <v>,1649094</v>
      </c>
    </row>
    <row r="80" spans="1:24">
      <c r="A80" t="s">
        <v>170</v>
      </c>
      <c r="B80" t="s">
        <v>525</v>
      </c>
      <c r="C80" t="s">
        <v>10</v>
      </c>
      <c r="D80" t="s">
        <v>9</v>
      </c>
      <c r="E80" t="s">
        <v>352</v>
      </c>
      <c r="F80" t="s">
        <v>383</v>
      </c>
      <c r="G80" t="s">
        <v>526</v>
      </c>
      <c r="H80" t="s">
        <v>60</v>
      </c>
      <c r="I80" t="s">
        <v>12</v>
      </c>
      <c r="J80">
        <v>1848</v>
      </c>
      <c r="K80" t="s">
        <v>46</v>
      </c>
      <c r="L80" t="s">
        <v>527</v>
      </c>
      <c r="M80" t="s">
        <v>48</v>
      </c>
      <c r="N80" t="s">
        <v>49</v>
      </c>
      <c r="O80" t="s">
        <v>523</v>
      </c>
      <c r="P80" t="s">
        <v>528</v>
      </c>
      <c r="Q80" t="s">
        <v>104</v>
      </c>
      <c r="T80" t="str">
        <f>VLOOKUP(B80,[1]应付款管理!$C$1:$I$126,7,0)</f>
        <v>1848</v>
      </c>
      <c r="U80">
        <f t="shared" si="4"/>
        <v>0</v>
      </c>
      <c r="W80" t="str">
        <f>VLOOKUP(B80,Sheet1!$B$1:$C$126,2,0)</f>
        <v>1649095</v>
      </c>
      <c r="X80" t="str">
        <f t="shared" si="5"/>
        <v>,1649095</v>
      </c>
    </row>
    <row r="81" spans="1:24">
      <c r="A81" t="s">
        <v>68</v>
      </c>
      <c r="B81" t="s">
        <v>529</v>
      </c>
      <c r="C81" t="s">
        <v>10</v>
      </c>
      <c r="D81" t="s">
        <v>9</v>
      </c>
      <c r="E81" t="s">
        <v>530</v>
      </c>
      <c r="F81" t="s">
        <v>531</v>
      </c>
      <c r="G81" t="s">
        <v>532</v>
      </c>
      <c r="H81" t="s">
        <v>60</v>
      </c>
      <c r="I81" t="s">
        <v>12</v>
      </c>
      <c r="J81">
        <v>984</v>
      </c>
      <c r="K81" t="s">
        <v>533</v>
      </c>
      <c r="L81" t="s">
        <v>534</v>
      </c>
      <c r="M81" t="s">
        <v>48</v>
      </c>
      <c r="N81" t="s">
        <v>91</v>
      </c>
      <c r="O81" t="s">
        <v>535</v>
      </c>
      <c r="Q81" t="s">
        <v>163</v>
      </c>
      <c r="R81" t="s">
        <v>163</v>
      </c>
      <c r="S81" t="s">
        <v>10</v>
      </c>
      <c r="T81" t="str">
        <f>VLOOKUP(B81,[1]应付款管理!$C$1:$I$126,7,0)</f>
        <v>984</v>
      </c>
      <c r="U81">
        <f t="shared" si="4"/>
        <v>0</v>
      </c>
      <c r="W81" t="str">
        <f>VLOOKUP(B81,Sheet1!$B$1:$C$126,2,0)</f>
        <v>1649163</v>
      </c>
      <c r="X81" t="str">
        <f t="shared" si="5"/>
        <v>,1649163</v>
      </c>
    </row>
    <row r="82" spans="1:24">
      <c r="A82" t="s">
        <v>133</v>
      </c>
      <c r="B82" t="s">
        <v>536</v>
      </c>
      <c r="C82" t="s">
        <v>10</v>
      </c>
      <c r="D82" t="s">
        <v>9</v>
      </c>
      <c r="E82" t="s">
        <v>537</v>
      </c>
      <c r="F82" t="s">
        <v>538</v>
      </c>
      <c r="G82" t="s">
        <v>539</v>
      </c>
      <c r="H82" t="s">
        <v>60</v>
      </c>
      <c r="I82" t="s">
        <v>12</v>
      </c>
      <c r="J82">
        <v>839</v>
      </c>
      <c r="K82" t="s">
        <v>46</v>
      </c>
      <c r="L82" t="s">
        <v>540</v>
      </c>
      <c r="M82" t="s">
        <v>48</v>
      </c>
      <c r="N82" t="s">
        <v>48</v>
      </c>
      <c r="O82" t="s">
        <v>541</v>
      </c>
      <c r="P82" t="s">
        <v>542</v>
      </c>
      <c r="Q82" t="s">
        <v>104</v>
      </c>
      <c r="T82" t="str">
        <f>VLOOKUP(B82,[1]应付款管理!$C$1:$I$126,7,0)</f>
        <v>839</v>
      </c>
      <c r="U82">
        <f t="shared" si="4"/>
        <v>0</v>
      </c>
      <c r="W82" t="str">
        <f>VLOOKUP(B82,Sheet1!$B$1:$C$126,2,0)</f>
        <v>1649377</v>
      </c>
      <c r="X82" t="str">
        <f t="shared" si="5"/>
        <v>,1649377</v>
      </c>
    </row>
    <row r="83" spans="1:24">
      <c r="A83" t="s">
        <v>133</v>
      </c>
      <c r="B83" t="s">
        <v>543</v>
      </c>
      <c r="C83" t="s">
        <v>10</v>
      </c>
      <c r="D83" t="s">
        <v>9</v>
      </c>
      <c r="E83" t="s">
        <v>537</v>
      </c>
      <c r="F83" t="s">
        <v>544</v>
      </c>
      <c r="G83" t="s">
        <v>545</v>
      </c>
      <c r="H83" t="s">
        <v>60</v>
      </c>
      <c r="I83" t="s">
        <v>12</v>
      </c>
      <c r="J83">
        <v>839</v>
      </c>
      <c r="K83" t="s">
        <v>46</v>
      </c>
      <c r="L83" t="s">
        <v>546</v>
      </c>
      <c r="M83" t="s">
        <v>48</v>
      </c>
      <c r="N83" t="s">
        <v>48</v>
      </c>
      <c r="O83" t="s">
        <v>541</v>
      </c>
      <c r="P83" t="s">
        <v>547</v>
      </c>
      <c r="Q83" t="s">
        <v>104</v>
      </c>
      <c r="T83" t="str">
        <f>VLOOKUP(B83,[1]应付款管理!$C$1:$I$126,7,0)</f>
        <v>839</v>
      </c>
      <c r="U83">
        <f t="shared" si="4"/>
        <v>0</v>
      </c>
      <c r="W83" t="str">
        <f>VLOOKUP(B83,Sheet1!$B$1:$C$126,2,0)</f>
        <v>1649375</v>
      </c>
      <c r="X83" t="str">
        <f t="shared" si="5"/>
        <v>,1649375</v>
      </c>
    </row>
    <row r="84" spans="1:24">
      <c r="A84" t="s">
        <v>548</v>
      </c>
      <c r="B84" t="s">
        <v>549</v>
      </c>
      <c r="C84" t="s">
        <v>10</v>
      </c>
      <c r="D84" t="s">
        <v>9</v>
      </c>
      <c r="E84" t="s">
        <v>550</v>
      </c>
      <c r="F84" t="s">
        <v>300</v>
      </c>
      <c r="G84" t="s">
        <v>228</v>
      </c>
      <c r="H84" t="s">
        <v>60</v>
      </c>
      <c r="I84" t="s">
        <v>12</v>
      </c>
      <c r="J84">
        <v>1956</v>
      </c>
      <c r="K84" t="s">
        <v>533</v>
      </c>
      <c r="L84" t="s">
        <v>551</v>
      </c>
      <c r="M84" t="s">
        <v>48</v>
      </c>
      <c r="N84" t="s">
        <v>176</v>
      </c>
      <c r="O84" t="s">
        <v>552</v>
      </c>
      <c r="Q84" t="s">
        <v>163</v>
      </c>
      <c r="R84" t="s">
        <v>163</v>
      </c>
      <c r="S84" t="s">
        <v>10</v>
      </c>
      <c r="T84" t="str">
        <f>VLOOKUP(B84,[1]应付款管理!$C$1:$I$126,7,0)</f>
        <v>1956</v>
      </c>
      <c r="U84">
        <f t="shared" si="4"/>
        <v>0</v>
      </c>
      <c r="W84" t="str">
        <f>VLOOKUP(B84,Sheet1!$B$1:$C$126,2,0)</f>
        <v>1649462</v>
      </c>
      <c r="X84" t="str">
        <f t="shared" si="5"/>
        <v>,1649462</v>
      </c>
    </row>
    <row r="85" spans="1:24">
      <c r="A85" t="s">
        <v>68</v>
      </c>
      <c r="B85" t="s">
        <v>553</v>
      </c>
      <c r="C85" t="s">
        <v>10</v>
      </c>
      <c r="D85" t="s">
        <v>9</v>
      </c>
      <c r="E85" t="s">
        <v>554</v>
      </c>
      <c r="F85" t="s">
        <v>208</v>
      </c>
      <c r="G85" t="s">
        <v>116</v>
      </c>
      <c r="H85" t="s">
        <v>60</v>
      </c>
      <c r="I85" t="s">
        <v>12</v>
      </c>
      <c r="J85">
        <v>6663</v>
      </c>
      <c r="K85" t="s">
        <v>46</v>
      </c>
      <c r="L85" t="s">
        <v>555</v>
      </c>
      <c r="M85" t="s">
        <v>48</v>
      </c>
      <c r="N85" t="s">
        <v>91</v>
      </c>
      <c r="O85" t="s">
        <v>556</v>
      </c>
      <c r="P85" t="s">
        <v>557</v>
      </c>
      <c r="Q85" t="s">
        <v>94</v>
      </c>
      <c r="T85" t="str">
        <f>VLOOKUP(B85,[1]应付款管理!$C$1:$I$126,7,0)</f>
        <v>6663</v>
      </c>
      <c r="U85">
        <f t="shared" si="4"/>
        <v>0</v>
      </c>
      <c r="W85" t="str">
        <f>VLOOKUP(B85,Sheet1!$B$1:$C$126,2,0)</f>
        <v>1649861</v>
      </c>
      <c r="X85" t="str">
        <f t="shared" si="5"/>
        <v>,1649861</v>
      </c>
    </row>
    <row r="86" spans="1:24">
      <c r="A86" t="s">
        <v>133</v>
      </c>
      <c r="B86" t="s">
        <v>558</v>
      </c>
      <c r="C86" t="s">
        <v>10</v>
      </c>
      <c r="D86" t="s">
        <v>9</v>
      </c>
      <c r="E86" t="s">
        <v>559</v>
      </c>
      <c r="F86" t="s">
        <v>229</v>
      </c>
      <c r="G86" t="s">
        <v>560</v>
      </c>
      <c r="H86" t="s">
        <v>60</v>
      </c>
      <c r="I86" t="s">
        <v>12</v>
      </c>
      <c r="J86">
        <v>1578</v>
      </c>
      <c r="K86" t="s">
        <v>46</v>
      </c>
      <c r="L86" t="s">
        <v>561</v>
      </c>
      <c r="M86" t="s">
        <v>48</v>
      </c>
      <c r="N86" t="s">
        <v>91</v>
      </c>
      <c r="O86" t="s">
        <v>562</v>
      </c>
      <c r="P86" t="s">
        <v>563</v>
      </c>
      <c r="Q86" t="s">
        <v>163</v>
      </c>
      <c r="R86" t="s">
        <v>163</v>
      </c>
      <c r="S86" t="s">
        <v>10</v>
      </c>
      <c r="T86" t="str">
        <f>VLOOKUP(B86,[1]应付款管理!$C$1:$I$126,7,0)</f>
        <v>1578</v>
      </c>
      <c r="U86">
        <f t="shared" si="4"/>
        <v>0</v>
      </c>
      <c r="W86" t="str">
        <f>VLOOKUP(B86,Sheet1!$B$1:$C$126,2,0)</f>
        <v>1626400</v>
      </c>
      <c r="X86" t="str">
        <f t="shared" si="5"/>
        <v>,1626400</v>
      </c>
    </row>
    <row r="87" spans="1:24">
      <c r="A87" t="s">
        <v>564</v>
      </c>
      <c r="B87" t="s">
        <v>565</v>
      </c>
      <c r="C87" t="s">
        <v>10</v>
      </c>
      <c r="D87" t="s">
        <v>9</v>
      </c>
      <c r="E87" t="s">
        <v>566</v>
      </c>
      <c r="F87" t="s">
        <v>209</v>
      </c>
      <c r="G87" t="s">
        <v>235</v>
      </c>
      <c r="H87" t="s">
        <v>60</v>
      </c>
      <c r="I87" t="s">
        <v>12</v>
      </c>
      <c r="J87">
        <v>760</v>
      </c>
      <c r="K87" t="s">
        <v>46</v>
      </c>
      <c r="L87" t="s">
        <v>567</v>
      </c>
      <c r="M87" t="s">
        <v>48</v>
      </c>
      <c r="N87" t="s">
        <v>91</v>
      </c>
      <c r="O87" t="s">
        <v>568</v>
      </c>
      <c r="P87" t="s">
        <v>569</v>
      </c>
      <c r="Q87" t="s">
        <v>94</v>
      </c>
      <c r="T87" t="str">
        <f>VLOOKUP(B87,[1]应付款管理!$C$1:$I$126,7,0)</f>
        <v>760</v>
      </c>
      <c r="U87">
        <f t="shared" si="4"/>
        <v>0</v>
      </c>
      <c r="W87" t="str">
        <f>VLOOKUP(B87,Sheet1!$B$1:$C$126,2,0)</f>
        <v>1650225</v>
      </c>
      <c r="X87" t="str">
        <f t="shared" si="5"/>
        <v>,1650225</v>
      </c>
    </row>
    <row r="88" spans="1:24">
      <c r="A88" t="s">
        <v>113</v>
      </c>
      <c r="B88" t="s">
        <v>570</v>
      </c>
      <c r="C88" t="s">
        <v>10</v>
      </c>
      <c r="D88" t="s">
        <v>9</v>
      </c>
      <c r="E88" t="s">
        <v>115</v>
      </c>
      <c r="F88" t="s">
        <v>357</v>
      </c>
      <c r="G88" t="s">
        <v>117</v>
      </c>
      <c r="H88" t="s">
        <v>60</v>
      </c>
      <c r="I88" t="s">
        <v>12</v>
      </c>
      <c r="J88">
        <v>3420</v>
      </c>
      <c r="K88" t="s">
        <v>46</v>
      </c>
      <c r="L88" t="s">
        <v>571</v>
      </c>
      <c r="M88" t="s">
        <v>48</v>
      </c>
      <c r="N88" t="s">
        <v>49</v>
      </c>
      <c r="O88" t="s">
        <v>572</v>
      </c>
      <c r="P88" t="s">
        <v>573</v>
      </c>
      <c r="Q88" t="s">
        <v>104</v>
      </c>
      <c r="T88" t="str">
        <f>VLOOKUP(B88,[1]应付款管理!$C$1:$I$126,7,0)</f>
        <v>3420</v>
      </c>
      <c r="U88">
        <f t="shared" si="4"/>
        <v>0</v>
      </c>
      <c r="W88" t="str">
        <f>VLOOKUP(B88,Sheet1!$B$1:$C$126,2,0)</f>
        <v>1650265</v>
      </c>
      <c r="X88" t="str">
        <f t="shared" si="5"/>
        <v>,1650265</v>
      </c>
    </row>
    <row r="89" spans="1:24">
      <c r="A89" t="s">
        <v>574</v>
      </c>
      <c r="B89" t="s">
        <v>575</v>
      </c>
      <c r="C89" t="s">
        <v>10</v>
      </c>
      <c r="D89" t="s">
        <v>9</v>
      </c>
      <c r="E89" t="s">
        <v>576</v>
      </c>
      <c r="F89" t="s">
        <v>181</v>
      </c>
      <c r="G89" t="s">
        <v>201</v>
      </c>
      <c r="H89" t="s">
        <v>60</v>
      </c>
      <c r="I89" t="s">
        <v>12</v>
      </c>
      <c r="J89">
        <v>2349</v>
      </c>
      <c r="K89" t="s">
        <v>46</v>
      </c>
      <c r="L89" t="s">
        <v>577</v>
      </c>
      <c r="M89" t="s">
        <v>48</v>
      </c>
      <c r="N89" t="s">
        <v>48</v>
      </c>
      <c r="O89" t="s">
        <v>578</v>
      </c>
      <c r="P89" t="s">
        <v>579</v>
      </c>
      <c r="Q89" t="s">
        <v>94</v>
      </c>
      <c r="T89" t="str">
        <f>VLOOKUP(B89,[1]应付款管理!$C$1:$I$126,7,0)</f>
        <v>2349</v>
      </c>
      <c r="U89">
        <f t="shared" si="4"/>
        <v>0</v>
      </c>
      <c r="W89" t="str">
        <f>VLOOKUP(B89,Sheet1!$B$1:$C$126,2,0)</f>
        <v>1650281</v>
      </c>
      <c r="X89" t="str">
        <f t="shared" si="5"/>
        <v>,1650281</v>
      </c>
    </row>
    <row r="90" spans="1:24">
      <c r="A90" t="s">
        <v>580</v>
      </c>
      <c r="B90" t="s">
        <v>581</v>
      </c>
      <c r="C90" t="s">
        <v>10</v>
      </c>
      <c r="D90" t="s">
        <v>9</v>
      </c>
      <c r="E90" t="s">
        <v>582</v>
      </c>
      <c r="F90" t="s">
        <v>583</v>
      </c>
      <c r="G90" t="s">
        <v>584</v>
      </c>
      <c r="H90" t="s">
        <v>60</v>
      </c>
      <c r="I90" t="s">
        <v>12</v>
      </c>
      <c r="J90">
        <v>3648</v>
      </c>
      <c r="K90" t="s">
        <v>46</v>
      </c>
      <c r="L90" t="s">
        <v>585</v>
      </c>
      <c r="M90" t="s">
        <v>91</v>
      </c>
      <c r="N90" t="s">
        <v>176</v>
      </c>
      <c r="O90" t="s">
        <v>586</v>
      </c>
      <c r="P90" t="s">
        <v>587</v>
      </c>
      <c r="Q90" t="s">
        <v>65</v>
      </c>
      <c r="R90" t="s">
        <v>65</v>
      </c>
      <c r="S90" t="s">
        <v>66</v>
      </c>
      <c r="T90" t="str">
        <f>VLOOKUP(B90,[1]应付款管理!$C$1:$I$126,7,0)</f>
        <v>3648</v>
      </c>
      <c r="U90">
        <f t="shared" si="4"/>
        <v>0</v>
      </c>
      <c r="W90" t="str">
        <f>VLOOKUP(B90,Sheet1!$B$1:$C$126,2,0)</f>
        <v>1650404</v>
      </c>
      <c r="X90" t="str">
        <f t="shared" si="5"/>
        <v>,1650404</v>
      </c>
    </row>
    <row r="91" spans="1:24">
      <c r="A91" t="s">
        <v>588</v>
      </c>
      <c r="B91" t="s">
        <v>589</v>
      </c>
      <c r="C91" t="s">
        <v>10</v>
      </c>
      <c r="D91" t="s">
        <v>9</v>
      </c>
      <c r="E91" t="s">
        <v>590</v>
      </c>
      <c r="F91" t="s">
        <v>300</v>
      </c>
      <c r="G91" t="s">
        <v>109</v>
      </c>
      <c r="H91" t="s">
        <v>60</v>
      </c>
      <c r="I91" t="s">
        <v>12</v>
      </c>
      <c r="J91">
        <v>9896</v>
      </c>
      <c r="K91" t="s">
        <v>46</v>
      </c>
      <c r="L91" t="s">
        <v>591</v>
      </c>
      <c r="M91" t="s">
        <v>91</v>
      </c>
      <c r="N91" t="s">
        <v>592</v>
      </c>
      <c r="O91" t="s">
        <v>593</v>
      </c>
      <c r="P91" t="s">
        <v>594</v>
      </c>
      <c r="Q91" t="s">
        <v>94</v>
      </c>
      <c r="T91" t="str">
        <f>VLOOKUP(B91,[1]应付款管理!$C$1:$I$126,7,0)</f>
        <v>9896</v>
      </c>
      <c r="U91">
        <f t="shared" si="4"/>
        <v>0</v>
      </c>
      <c r="W91" t="str">
        <f>VLOOKUP(B91,Sheet1!$B$1:$C$126,2,0)</f>
        <v>1650553</v>
      </c>
      <c r="X91" t="str">
        <f t="shared" si="5"/>
        <v>,1650553</v>
      </c>
    </row>
    <row r="92" spans="1:24">
      <c r="A92" t="s">
        <v>368</v>
      </c>
      <c r="B92" t="s">
        <v>595</v>
      </c>
      <c r="C92" t="s">
        <v>10</v>
      </c>
      <c r="D92" t="s">
        <v>9</v>
      </c>
      <c r="E92" t="s">
        <v>596</v>
      </c>
      <c r="F92" t="s">
        <v>228</v>
      </c>
      <c r="G92" t="s">
        <v>597</v>
      </c>
      <c r="H92" t="s">
        <v>60</v>
      </c>
      <c r="I92" t="s">
        <v>12</v>
      </c>
      <c r="J92">
        <v>4620</v>
      </c>
      <c r="K92" t="s">
        <v>46</v>
      </c>
      <c r="L92" t="s">
        <v>598</v>
      </c>
      <c r="M92" t="s">
        <v>48</v>
      </c>
      <c r="N92" t="s">
        <v>62</v>
      </c>
      <c r="O92" t="s">
        <v>599</v>
      </c>
      <c r="P92" t="s">
        <v>600</v>
      </c>
      <c r="Q92" t="s">
        <v>94</v>
      </c>
      <c r="T92" t="str">
        <f>VLOOKUP(B92,[1]应付款管理!$C$1:$I$126,7,0)</f>
        <v>4620</v>
      </c>
      <c r="U92">
        <f t="shared" si="4"/>
        <v>0</v>
      </c>
      <c r="W92" t="str">
        <f>VLOOKUP(B92,Sheet1!$B$1:$C$126,2,0)</f>
        <v>1650585</v>
      </c>
      <c r="X92" t="str">
        <f t="shared" si="5"/>
        <v>,1650585</v>
      </c>
    </row>
    <row r="93" spans="1:24">
      <c r="A93" t="s">
        <v>164</v>
      </c>
      <c r="B93" t="s">
        <v>601</v>
      </c>
      <c r="C93" t="s">
        <v>10</v>
      </c>
      <c r="D93" t="s">
        <v>9</v>
      </c>
      <c r="E93" t="s">
        <v>166</v>
      </c>
      <c r="F93" t="s">
        <v>602</v>
      </c>
      <c r="G93" t="s">
        <v>603</v>
      </c>
      <c r="H93" t="s">
        <v>60</v>
      </c>
      <c r="I93" t="s">
        <v>12</v>
      </c>
      <c r="J93">
        <v>1520</v>
      </c>
      <c r="K93" t="s">
        <v>46</v>
      </c>
      <c r="L93" t="s">
        <v>604</v>
      </c>
      <c r="M93" t="s">
        <v>48</v>
      </c>
      <c r="N93" t="s">
        <v>91</v>
      </c>
      <c r="O93" t="s">
        <v>605</v>
      </c>
      <c r="P93" t="s">
        <v>606</v>
      </c>
      <c r="Q93" t="s">
        <v>94</v>
      </c>
      <c r="T93" t="str">
        <f>VLOOKUP(B93,[1]应付款管理!$C$1:$I$126,7,0)</f>
        <v>1520</v>
      </c>
      <c r="U93">
        <f t="shared" si="4"/>
        <v>0</v>
      </c>
      <c r="W93" t="str">
        <f>VLOOKUP(B93,Sheet1!$B$1:$C$126,2,0)</f>
        <v>1650608</v>
      </c>
      <c r="X93" t="str">
        <f t="shared" si="5"/>
        <v>,1650608</v>
      </c>
    </row>
    <row r="94" spans="1:24">
      <c r="A94" t="s">
        <v>85</v>
      </c>
      <c r="B94" t="s">
        <v>607</v>
      </c>
      <c r="C94" t="s">
        <v>10</v>
      </c>
      <c r="D94" t="s">
        <v>9</v>
      </c>
      <c r="E94" t="s">
        <v>407</v>
      </c>
      <c r="F94" t="s">
        <v>116</v>
      </c>
      <c r="G94" t="s">
        <v>117</v>
      </c>
      <c r="H94" t="s">
        <v>60</v>
      </c>
      <c r="I94" t="s">
        <v>12</v>
      </c>
      <c r="J94">
        <v>6735</v>
      </c>
      <c r="K94" t="s">
        <v>46</v>
      </c>
      <c r="L94" t="s">
        <v>608</v>
      </c>
      <c r="M94" t="s">
        <v>48</v>
      </c>
      <c r="N94" t="s">
        <v>62</v>
      </c>
      <c r="O94" t="s">
        <v>609</v>
      </c>
      <c r="P94" t="s">
        <v>610</v>
      </c>
      <c r="Q94" t="s">
        <v>104</v>
      </c>
      <c r="T94" t="str">
        <f>VLOOKUP(B94,[1]应付款管理!$C$1:$I$126,7,0)</f>
        <v>6735</v>
      </c>
      <c r="U94">
        <f t="shared" si="4"/>
        <v>0</v>
      </c>
      <c r="W94" t="str">
        <f>VLOOKUP(B94,Sheet1!$B$1:$C$126,2,0)</f>
        <v>1650734</v>
      </c>
      <c r="X94" t="str">
        <f t="shared" si="5"/>
        <v>,1650734</v>
      </c>
    </row>
    <row r="95" spans="1:24">
      <c r="A95" t="s">
        <v>133</v>
      </c>
      <c r="B95" t="s">
        <v>611</v>
      </c>
      <c r="C95" t="s">
        <v>10</v>
      </c>
      <c r="D95" t="s">
        <v>9</v>
      </c>
      <c r="E95" t="s">
        <v>612</v>
      </c>
      <c r="F95" t="s">
        <v>188</v>
      </c>
      <c r="G95" t="s">
        <v>613</v>
      </c>
      <c r="H95" t="s">
        <v>60</v>
      </c>
      <c r="I95" t="s">
        <v>12</v>
      </c>
      <c r="J95">
        <v>2213</v>
      </c>
      <c r="K95" t="s">
        <v>46</v>
      </c>
      <c r="L95" t="s">
        <v>614</v>
      </c>
      <c r="M95" t="s">
        <v>48</v>
      </c>
      <c r="N95" t="s">
        <v>48</v>
      </c>
      <c r="O95" t="s">
        <v>615</v>
      </c>
      <c r="Q95" t="s">
        <v>386</v>
      </c>
      <c r="R95" t="s">
        <v>386</v>
      </c>
      <c r="S95" t="s">
        <v>387</v>
      </c>
      <c r="T95" t="str">
        <f>VLOOKUP(B95,[1]应付款管理!$C$1:$I$126,7,0)</f>
        <v>2213</v>
      </c>
      <c r="U95">
        <f t="shared" si="4"/>
        <v>0</v>
      </c>
      <c r="W95" t="str">
        <f>VLOOKUP(B95,Sheet1!$B$1:$C$126,2,0)</f>
        <v>1652721</v>
      </c>
      <c r="X95" t="str">
        <f t="shared" si="5"/>
        <v>,1652721</v>
      </c>
    </row>
    <row r="96" spans="1:24">
      <c r="A96" t="s">
        <v>133</v>
      </c>
      <c r="B96" t="s">
        <v>616</v>
      </c>
      <c r="C96" t="s">
        <v>10</v>
      </c>
      <c r="D96" t="s">
        <v>9</v>
      </c>
      <c r="E96" t="s">
        <v>612</v>
      </c>
      <c r="F96" t="s">
        <v>613</v>
      </c>
      <c r="G96" t="s">
        <v>189</v>
      </c>
      <c r="H96" t="s">
        <v>60</v>
      </c>
      <c r="I96" t="s">
        <v>12</v>
      </c>
      <c r="J96">
        <v>635</v>
      </c>
      <c r="K96" t="s">
        <v>46</v>
      </c>
      <c r="L96" t="s">
        <v>617</v>
      </c>
      <c r="M96" t="s">
        <v>48</v>
      </c>
      <c r="N96" t="s">
        <v>48</v>
      </c>
      <c r="O96" t="s">
        <v>615</v>
      </c>
      <c r="Q96" t="s">
        <v>386</v>
      </c>
      <c r="R96" t="s">
        <v>386</v>
      </c>
      <c r="S96" t="s">
        <v>387</v>
      </c>
      <c r="T96" t="str">
        <f>VLOOKUP(B96,[1]应付款管理!$C$1:$I$126,7,0)</f>
        <v>635</v>
      </c>
      <c r="U96">
        <f t="shared" si="4"/>
        <v>0</v>
      </c>
      <c r="W96" t="str">
        <f>VLOOKUP(B96,Sheet1!$B$1:$C$126,2,0)</f>
        <v>1652724</v>
      </c>
      <c r="X96" t="str">
        <f t="shared" si="5"/>
        <v>,1652724</v>
      </c>
    </row>
    <row r="97" spans="1:24">
      <c r="A97" t="s">
        <v>374</v>
      </c>
      <c r="B97" t="s">
        <v>618</v>
      </c>
      <c r="C97" t="s">
        <v>10</v>
      </c>
      <c r="D97" t="s">
        <v>9</v>
      </c>
      <c r="E97" t="s">
        <v>619</v>
      </c>
      <c r="F97" t="s">
        <v>209</v>
      </c>
      <c r="G97" t="s">
        <v>235</v>
      </c>
      <c r="H97" t="s">
        <v>60</v>
      </c>
      <c r="I97" t="s">
        <v>12</v>
      </c>
      <c r="J97">
        <v>2570</v>
      </c>
      <c r="K97" t="s">
        <v>46</v>
      </c>
      <c r="L97" t="s">
        <v>620</v>
      </c>
      <c r="M97" t="s">
        <v>48</v>
      </c>
      <c r="N97" t="s">
        <v>91</v>
      </c>
      <c r="O97" t="s">
        <v>621</v>
      </c>
      <c r="P97" t="s">
        <v>622</v>
      </c>
      <c r="Q97" t="s">
        <v>94</v>
      </c>
      <c r="T97" t="str">
        <f>VLOOKUP(B97,[1]应付款管理!$C$1:$I$126,7,0)</f>
        <v>2570</v>
      </c>
      <c r="U97">
        <f t="shared" si="4"/>
        <v>0</v>
      </c>
      <c r="W97" t="str">
        <f>VLOOKUP(B97,Sheet1!$B$1:$C$126,2,0)</f>
        <v>1650865</v>
      </c>
      <c r="X97" t="str">
        <f t="shared" si="5"/>
        <v>,1650865</v>
      </c>
    </row>
    <row r="98" spans="1:24">
      <c r="A98" t="s">
        <v>170</v>
      </c>
      <c r="B98" t="s">
        <v>623</v>
      </c>
      <c r="C98" t="s">
        <v>10</v>
      </c>
      <c r="D98" t="s">
        <v>9</v>
      </c>
      <c r="E98" t="s">
        <v>624</v>
      </c>
      <c r="F98" t="s">
        <v>235</v>
      </c>
      <c r="G98" t="s">
        <v>221</v>
      </c>
      <c r="H98" t="s">
        <v>60</v>
      </c>
      <c r="I98" t="s">
        <v>12</v>
      </c>
      <c r="J98">
        <v>6016</v>
      </c>
      <c r="K98" t="s">
        <v>46</v>
      </c>
      <c r="L98" t="s">
        <v>625</v>
      </c>
      <c r="M98" t="s">
        <v>91</v>
      </c>
      <c r="N98" t="s">
        <v>101</v>
      </c>
      <c r="O98" t="s">
        <v>626</v>
      </c>
      <c r="P98" t="s">
        <v>627</v>
      </c>
      <c r="Q98" t="s">
        <v>94</v>
      </c>
      <c r="T98" t="str">
        <f>VLOOKUP(B98,[1]应付款管理!$C$1:$I$126,7,0)</f>
        <v>6016</v>
      </c>
      <c r="U98">
        <f t="shared" si="4"/>
        <v>0</v>
      </c>
      <c r="W98" t="str">
        <f>VLOOKUP(B98,Sheet1!$B$1:$C$126,2,0)</f>
        <v>1650954</v>
      </c>
      <c r="X98" t="str">
        <f t="shared" si="5"/>
        <v>,1650954</v>
      </c>
    </row>
    <row r="99" spans="1:24">
      <c r="A99" t="s">
        <v>628</v>
      </c>
      <c r="B99" t="s">
        <v>629</v>
      </c>
      <c r="C99" t="s">
        <v>10</v>
      </c>
      <c r="D99" t="s">
        <v>9</v>
      </c>
      <c r="E99" t="s">
        <v>630</v>
      </c>
      <c r="F99" t="s">
        <v>174</v>
      </c>
      <c r="G99" t="s">
        <v>631</v>
      </c>
      <c r="H99" t="s">
        <v>60</v>
      </c>
      <c r="I99" t="s">
        <v>12</v>
      </c>
      <c r="J99">
        <v>1151</v>
      </c>
      <c r="K99" t="s">
        <v>46</v>
      </c>
      <c r="L99" t="s">
        <v>632</v>
      </c>
      <c r="M99" t="s">
        <v>48</v>
      </c>
      <c r="N99" t="s">
        <v>48</v>
      </c>
      <c r="O99" t="s">
        <v>633</v>
      </c>
      <c r="P99" t="s">
        <v>634</v>
      </c>
      <c r="Q99" t="s">
        <v>76</v>
      </c>
      <c r="R99" t="s">
        <v>76</v>
      </c>
      <c r="S99" t="s">
        <v>77</v>
      </c>
      <c r="T99" t="str">
        <f>VLOOKUP(B99,[1]应付款管理!$C$1:$I$126,7,0)</f>
        <v>1151</v>
      </c>
      <c r="U99">
        <f t="shared" ref="U99:U125" si="6">T99-J99</f>
        <v>0</v>
      </c>
      <c r="W99" t="str">
        <f>VLOOKUP(B99,Sheet1!$B$1:$C$126,2,0)</f>
        <v>1650970</v>
      </c>
      <c r="X99" t="str">
        <f t="shared" si="5"/>
        <v>,1650970</v>
      </c>
    </row>
    <row r="100" spans="1:24">
      <c r="A100" t="s">
        <v>442</v>
      </c>
      <c r="B100" t="s">
        <v>635</v>
      </c>
      <c r="C100" t="s">
        <v>10</v>
      </c>
      <c r="D100" t="s">
        <v>9</v>
      </c>
      <c r="E100" t="s">
        <v>636</v>
      </c>
      <c r="F100" t="s">
        <v>637</v>
      </c>
      <c r="G100" t="s">
        <v>638</v>
      </c>
      <c r="H100" t="s">
        <v>60</v>
      </c>
      <c r="I100" t="s">
        <v>12</v>
      </c>
      <c r="J100">
        <v>498</v>
      </c>
      <c r="K100" t="s">
        <v>46</v>
      </c>
      <c r="L100" t="s">
        <v>639</v>
      </c>
      <c r="M100" t="s">
        <v>48</v>
      </c>
      <c r="N100" t="s">
        <v>48</v>
      </c>
      <c r="O100" t="s">
        <v>640</v>
      </c>
      <c r="P100" t="s">
        <v>641</v>
      </c>
      <c r="Q100" t="s">
        <v>76</v>
      </c>
      <c r="R100" t="s">
        <v>76</v>
      </c>
      <c r="S100" t="s">
        <v>77</v>
      </c>
      <c r="T100" t="str">
        <f>VLOOKUP(B100,[1]应付款管理!$C$1:$I$126,7,0)</f>
        <v>498</v>
      </c>
      <c r="U100">
        <f t="shared" si="6"/>
        <v>0</v>
      </c>
      <c r="W100" t="str">
        <f>VLOOKUP(B100,Sheet1!$B$1:$C$126,2,0)</f>
        <v>1651288</v>
      </c>
      <c r="X100" t="str">
        <f t="shared" ref="X100:X125" si="7">$X$2&amp;W100</f>
        <v>,1651288</v>
      </c>
    </row>
    <row r="101" spans="1:24">
      <c r="A101" t="s">
        <v>170</v>
      </c>
      <c r="B101" t="s">
        <v>642</v>
      </c>
      <c r="C101" t="s">
        <v>10</v>
      </c>
      <c r="D101" t="s">
        <v>9</v>
      </c>
      <c r="E101" t="s">
        <v>643</v>
      </c>
      <c r="F101" t="s">
        <v>644</v>
      </c>
      <c r="G101" t="s">
        <v>188</v>
      </c>
      <c r="H101" t="s">
        <v>60</v>
      </c>
      <c r="I101" t="s">
        <v>12</v>
      </c>
      <c r="J101">
        <v>2905</v>
      </c>
      <c r="K101" t="s">
        <v>46</v>
      </c>
      <c r="L101" t="s">
        <v>645</v>
      </c>
      <c r="M101" t="s">
        <v>48</v>
      </c>
      <c r="N101" t="s">
        <v>62</v>
      </c>
      <c r="O101" t="s">
        <v>646</v>
      </c>
      <c r="P101" t="s">
        <v>647</v>
      </c>
      <c r="Q101" t="s">
        <v>94</v>
      </c>
      <c r="T101" t="str">
        <f>VLOOKUP(B101,[1]应付款管理!$C$1:$I$126,7,0)</f>
        <v>2905</v>
      </c>
      <c r="U101">
        <f t="shared" si="6"/>
        <v>0</v>
      </c>
      <c r="W101" t="str">
        <f>VLOOKUP(B101,Sheet1!$B$1:$C$126,2,0)</f>
        <v>1651317</v>
      </c>
      <c r="X101" t="str">
        <f t="shared" si="7"/>
        <v>,1651317</v>
      </c>
    </row>
    <row r="102" spans="1:24">
      <c r="A102" t="s">
        <v>170</v>
      </c>
      <c r="B102" t="s">
        <v>648</v>
      </c>
      <c r="C102" t="s">
        <v>10</v>
      </c>
      <c r="D102" t="s">
        <v>9</v>
      </c>
      <c r="E102" t="s">
        <v>649</v>
      </c>
      <c r="F102" t="s">
        <v>117</v>
      </c>
      <c r="G102" t="s">
        <v>300</v>
      </c>
      <c r="H102" t="s">
        <v>60</v>
      </c>
      <c r="I102" t="s">
        <v>12</v>
      </c>
      <c r="J102">
        <v>2862</v>
      </c>
      <c r="K102" t="s">
        <v>46</v>
      </c>
      <c r="L102" t="s">
        <v>650</v>
      </c>
      <c r="M102" t="s">
        <v>48</v>
      </c>
      <c r="N102" t="s">
        <v>91</v>
      </c>
      <c r="O102" t="s">
        <v>651</v>
      </c>
      <c r="P102" t="s">
        <v>652</v>
      </c>
      <c r="Q102" t="s">
        <v>163</v>
      </c>
      <c r="R102" t="s">
        <v>163</v>
      </c>
      <c r="S102" t="s">
        <v>10</v>
      </c>
      <c r="T102" t="str">
        <f>VLOOKUP(B102,[1]应付款管理!$C$1:$I$126,7,0)</f>
        <v>2862</v>
      </c>
      <c r="U102">
        <f t="shared" si="6"/>
        <v>0</v>
      </c>
      <c r="W102" t="str">
        <f>VLOOKUP(B102,Sheet1!$B$1:$C$126,2,0)</f>
        <v>1648555</v>
      </c>
      <c r="X102" t="str">
        <f t="shared" si="7"/>
        <v>,1648555</v>
      </c>
    </row>
    <row r="103" spans="1:24">
      <c r="A103" t="s">
        <v>113</v>
      </c>
      <c r="B103" t="s">
        <v>653</v>
      </c>
      <c r="C103" t="s">
        <v>10</v>
      </c>
      <c r="D103" t="s">
        <v>9</v>
      </c>
      <c r="E103" t="s">
        <v>115</v>
      </c>
      <c r="F103" t="s">
        <v>229</v>
      </c>
      <c r="G103" t="s">
        <v>654</v>
      </c>
      <c r="H103" t="s">
        <v>60</v>
      </c>
      <c r="I103" t="s">
        <v>12</v>
      </c>
      <c r="J103">
        <v>3411</v>
      </c>
      <c r="K103" t="s">
        <v>46</v>
      </c>
      <c r="L103" t="s">
        <v>655</v>
      </c>
      <c r="M103" t="s">
        <v>48</v>
      </c>
      <c r="N103" t="s">
        <v>49</v>
      </c>
      <c r="O103" t="s">
        <v>656</v>
      </c>
      <c r="P103" t="s">
        <v>657</v>
      </c>
      <c r="Q103" t="s">
        <v>104</v>
      </c>
      <c r="T103" t="str">
        <f>VLOOKUP(B103,[1]应付款管理!$C$1:$I$126,7,0)</f>
        <v>3411</v>
      </c>
      <c r="U103">
        <f t="shared" si="6"/>
        <v>0</v>
      </c>
      <c r="W103" t="str">
        <f>VLOOKUP(B103,Sheet1!$B$1:$C$126,2,0)</f>
        <v>1651351</v>
      </c>
      <c r="X103" t="str">
        <f t="shared" si="7"/>
        <v>,1651351</v>
      </c>
    </row>
    <row r="104" spans="1:24">
      <c r="A104" t="s">
        <v>150</v>
      </c>
      <c r="B104" t="s">
        <v>658</v>
      </c>
      <c r="C104" t="s">
        <v>10</v>
      </c>
      <c r="D104" t="s">
        <v>9</v>
      </c>
      <c r="E104" t="s">
        <v>659</v>
      </c>
      <c r="F104" t="s">
        <v>269</v>
      </c>
      <c r="G104" t="s">
        <v>208</v>
      </c>
      <c r="H104" t="s">
        <v>60</v>
      </c>
      <c r="I104" t="s">
        <v>12</v>
      </c>
      <c r="J104">
        <v>677</v>
      </c>
      <c r="K104" t="s">
        <v>46</v>
      </c>
      <c r="L104" t="s">
        <v>660</v>
      </c>
      <c r="M104" t="s">
        <v>48</v>
      </c>
      <c r="N104" t="s">
        <v>48</v>
      </c>
      <c r="O104" t="s">
        <v>661</v>
      </c>
      <c r="P104" t="s">
        <v>662</v>
      </c>
      <c r="Q104" t="s">
        <v>94</v>
      </c>
      <c r="T104" t="str">
        <f>VLOOKUP(B104,[1]应付款管理!$C$1:$I$126,7,0)</f>
        <v>677</v>
      </c>
      <c r="U104">
        <f t="shared" si="6"/>
        <v>0</v>
      </c>
      <c r="W104" t="str">
        <f>VLOOKUP(B104,Sheet1!$B$1:$C$126,2,0)</f>
        <v>1651476</v>
      </c>
      <c r="X104" t="str">
        <f t="shared" si="7"/>
        <v>,1651476</v>
      </c>
    </row>
    <row r="105" spans="1:24">
      <c r="A105" t="s">
        <v>170</v>
      </c>
      <c r="B105" t="s">
        <v>663</v>
      </c>
      <c r="C105" t="s">
        <v>10</v>
      </c>
      <c r="D105" t="s">
        <v>9</v>
      </c>
      <c r="E105" t="s">
        <v>643</v>
      </c>
      <c r="F105" t="s">
        <v>654</v>
      </c>
      <c r="G105" t="s">
        <v>664</v>
      </c>
      <c r="H105" t="s">
        <v>60</v>
      </c>
      <c r="I105" t="s">
        <v>12</v>
      </c>
      <c r="J105">
        <v>2945</v>
      </c>
      <c r="K105" t="s">
        <v>46</v>
      </c>
      <c r="L105" t="s">
        <v>665</v>
      </c>
      <c r="M105" t="s">
        <v>48</v>
      </c>
      <c r="N105" t="s">
        <v>62</v>
      </c>
      <c r="O105" t="s">
        <v>666</v>
      </c>
      <c r="P105" t="s">
        <v>667</v>
      </c>
      <c r="Q105" t="s">
        <v>94</v>
      </c>
      <c r="T105" t="str">
        <f>VLOOKUP(B105,[1]应付款管理!$C$1:$I$126,7,0)</f>
        <v>2945</v>
      </c>
      <c r="U105">
        <f t="shared" si="6"/>
        <v>0</v>
      </c>
      <c r="W105" t="str">
        <f>VLOOKUP(B105,Sheet1!$B$1:$C$126,2,0)</f>
        <v>1651576</v>
      </c>
      <c r="X105" t="str">
        <f t="shared" si="7"/>
        <v>,1651576</v>
      </c>
    </row>
    <row r="106" spans="1:24">
      <c r="A106" t="s">
        <v>105</v>
      </c>
      <c r="B106" t="s">
        <v>668</v>
      </c>
      <c r="C106" t="s">
        <v>10</v>
      </c>
      <c r="D106" t="s">
        <v>9</v>
      </c>
      <c r="E106" t="s">
        <v>669</v>
      </c>
      <c r="F106" t="s">
        <v>117</v>
      </c>
      <c r="G106" t="s">
        <v>408</v>
      </c>
      <c r="H106" t="s">
        <v>60</v>
      </c>
      <c r="I106" t="s">
        <v>12</v>
      </c>
      <c r="J106">
        <v>4956</v>
      </c>
      <c r="K106" t="s">
        <v>46</v>
      </c>
      <c r="L106" t="s">
        <v>670</v>
      </c>
      <c r="M106" t="s">
        <v>49</v>
      </c>
      <c r="N106" t="s">
        <v>671</v>
      </c>
      <c r="O106" t="s">
        <v>672</v>
      </c>
      <c r="P106" t="s">
        <v>673</v>
      </c>
      <c r="Q106" t="s">
        <v>163</v>
      </c>
      <c r="R106" t="s">
        <v>163</v>
      </c>
      <c r="S106" t="s">
        <v>10</v>
      </c>
      <c r="T106" t="str">
        <f>VLOOKUP(B106,[1]应付款管理!$C$1:$I$126,7,0)</f>
        <v>4956</v>
      </c>
      <c r="U106">
        <f t="shared" si="6"/>
        <v>0</v>
      </c>
      <c r="W106" t="str">
        <f>VLOOKUP(B106,Sheet1!$B$1:$C$126,2,0)</f>
        <v>1651599</v>
      </c>
      <c r="X106" t="str">
        <f t="shared" si="7"/>
        <v>,1651599</v>
      </c>
    </row>
    <row r="107" spans="1:24">
      <c r="A107" t="s">
        <v>674</v>
      </c>
      <c r="B107" t="s">
        <v>675</v>
      </c>
      <c r="C107" t="s">
        <v>10</v>
      </c>
      <c r="D107" t="s">
        <v>9</v>
      </c>
      <c r="E107" t="s">
        <v>676</v>
      </c>
      <c r="F107" t="s">
        <v>517</v>
      </c>
      <c r="G107" t="s">
        <v>188</v>
      </c>
      <c r="H107" t="s">
        <v>60</v>
      </c>
      <c r="I107" t="s">
        <v>12</v>
      </c>
      <c r="J107">
        <v>1839</v>
      </c>
      <c r="K107" t="s">
        <v>46</v>
      </c>
      <c r="L107" t="s">
        <v>677</v>
      </c>
      <c r="M107" t="s">
        <v>48</v>
      </c>
      <c r="N107" t="s">
        <v>48</v>
      </c>
      <c r="O107" t="s">
        <v>678</v>
      </c>
      <c r="P107" t="s">
        <v>679</v>
      </c>
      <c r="Q107" t="s">
        <v>94</v>
      </c>
      <c r="T107" t="str">
        <f>VLOOKUP(B107,[1]应付款管理!$C$1:$I$126,7,0)</f>
        <v>1839</v>
      </c>
      <c r="U107">
        <f t="shared" si="6"/>
        <v>0</v>
      </c>
      <c r="W107" t="str">
        <f>VLOOKUP(B107,Sheet1!$B$1:$C$126,2,0)</f>
        <v>1651665</v>
      </c>
      <c r="X107" t="str">
        <f t="shared" si="7"/>
        <v>,1651665</v>
      </c>
    </row>
    <row r="108" spans="1:24">
      <c r="A108" t="s">
        <v>170</v>
      </c>
      <c r="B108" t="s">
        <v>680</v>
      </c>
      <c r="C108" t="s">
        <v>10</v>
      </c>
      <c r="D108" t="s">
        <v>9</v>
      </c>
      <c r="E108" t="s">
        <v>681</v>
      </c>
      <c r="F108" t="s">
        <v>682</v>
      </c>
      <c r="G108" t="s">
        <v>683</v>
      </c>
      <c r="H108" t="s">
        <v>60</v>
      </c>
      <c r="I108" t="s">
        <v>12</v>
      </c>
      <c r="J108">
        <v>1252</v>
      </c>
      <c r="K108" t="s">
        <v>46</v>
      </c>
      <c r="L108" t="s">
        <v>684</v>
      </c>
      <c r="M108" t="s">
        <v>91</v>
      </c>
      <c r="N108" t="s">
        <v>101</v>
      </c>
      <c r="O108" t="s">
        <v>685</v>
      </c>
      <c r="P108" t="s">
        <v>686</v>
      </c>
      <c r="Q108" t="s">
        <v>94</v>
      </c>
      <c r="T108" t="str">
        <f>VLOOKUP(B108,[1]应付款管理!$C$1:$I$126,7,0)</f>
        <v>1252</v>
      </c>
      <c r="U108">
        <f t="shared" si="6"/>
        <v>0</v>
      </c>
      <c r="W108" t="str">
        <f>VLOOKUP(B108,Sheet1!$B$1:$C$126,2,0)</f>
        <v>1651742</v>
      </c>
      <c r="X108" t="str">
        <f t="shared" si="7"/>
        <v>,1651742</v>
      </c>
    </row>
    <row r="109" spans="1:24">
      <c r="A109" t="s">
        <v>687</v>
      </c>
      <c r="B109" t="s">
        <v>688</v>
      </c>
      <c r="C109" t="s">
        <v>10</v>
      </c>
      <c r="D109" t="s">
        <v>9</v>
      </c>
      <c r="E109" t="s">
        <v>689</v>
      </c>
      <c r="F109" t="s">
        <v>201</v>
      </c>
      <c r="G109" t="s">
        <v>208</v>
      </c>
      <c r="H109" t="s">
        <v>60</v>
      </c>
      <c r="I109" t="s">
        <v>12</v>
      </c>
      <c r="J109">
        <v>2439</v>
      </c>
      <c r="K109" t="s">
        <v>46</v>
      </c>
      <c r="L109" t="s">
        <v>690</v>
      </c>
      <c r="M109" t="s">
        <v>48</v>
      </c>
      <c r="N109" t="s">
        <v>49</v>
      </c>
      <c r="O109" t="s">
        <v>691</v>
      </c>
      <c r="P109" t="s">
        <v>692</v>
      </c>
      <c r="Q109" t="s">
        <v>163</v>
      </c>
      <c r="R109" t="s">
        <v>163</v>
      </c>
      <c r="S109" t="s">
        <v>10</v>
      </c>
      <c r="T109" t="str">
        <f>VLOOKUP(B109,[1]应付款管理!$C$1:$I$126,7,0)</f>
        <v>2439</v>
      </c>
      <c r="U109">
        <f t="shared" si="6"/>
        <v>0</v>
      </c>
      <c r="W109" t="str">
        <f>VLOOKUP(B109,Sheet1!$B$1:$C$126,2,0)</f>
        <v>1651835</v>
      </c>
      <c r="X109" t="str">
        <f t="shared" si="7"/>
        <v>,1651835</v>
      </c>
    </row>
    <row r="110" spans="1:24">
      <c r="A110" t="s">
        <v>105</v>
      </c>
      <c r="B110" t="s">
        <v>693</v>
      </c>
      <c r="C110" t="s">
        <v>10</v>
      </c>
      <c r="D110" t="s">
        <v>9</v>
      </c>
      <c r="E110" t="s">
        <v>694</v>
      </c>
      <c r="F110" t="s">
        <v>229</v>
      </c>
      <c r="G110" t="s">
        <v>654</v>
      </c>
      <c r="H110" t="s">
        <v>60</v>
      </c>
      <c r="I110" t="s">
        <v>12</v>
      </c>
      <c r="J110">
        <v>1008</v>
      </c>
      <c r="K110" t="s">
        <v>46</v>
      </c>
      <c r="L110" t="s">
        <v>695</v>
      </c>
      <c r="M110" t="s">
        <v>48</v>
      </c>
      <c r="N110" t="s">
        <v>49</v>
      </c>
      <c r="O110" t="s">
        <v>696</v>
      </c>
      <c r="P110" t="s">
        <v>697</v>
      </c>
      <c r="Q110" t="s">
        <v>76</v>
      </c>
      <c r="R110" t="s">
        <v>76</v>
      </c>
      <c r="S110" t="s">
        <v>77</v>
      </c>
      <c r="T110" t="str">
        <f>VLOOKUP(B110,[1]应付款管理!$C$1:$I$126,7,0)</f>
        <v>1008</v>
      </c>
      <c r="U110">
        <f t="shared" si="6"/>
        <v>0</v>
      </c>
      <c r="W110" t="str">
        <f>VLOOKUP(B110,Sheet1!$B$1:$C$126,2,0)</f>
        <v>1652226</v>
      </c>
      <c r="X110" t="str">
        <f t="shared" si="7"/>
        <v>,1652226</v>
      </c>
    </row>
    <row r="111" spans="1:24">
      <c r="A111" t="s">
        <v>698</v>
      </c>
      <c r="B111" t="s">
        <v>699</v>
      </c>
      <c r="C111" t="s">
        <v>10</v>
      </c>
      <c r="D111" t="s">
        <v>9</v>
      </c>
      <c r="E111" t="s">
        <v>700</v>
      </c>
      <c r="F111" t="s">
        <v>701</v>
      </c>
      <c r="G111" t="s">
        <v>174</v>
      </c>
      <c r="H111" t="s">
        <v>60</v>
      </c>
      <c r="I111" t="s">
        <v>12</v>
      </c>
      <c r="J111">
        <v>6430</v>
      </c>
      <c r="K111" t="s">
        <v>46</v>
      </c>
      <c r="L111" t="s">
        <v>702</v>
      </c>
      <c r="M111" t="s">
        <v>48</v>
      </c>
      <c r="N111" t="s">
        <v>62</v>
      </c>
      <c r="O111" t="s">
        <v>703</v>
      </c>
      <c r="P111" t="s">
        <v>704</v>
      </c>
      <c r="Q111" t="s">
        <v>65</v>
      </c>
      <c r="R111" t="s">
        <v>65</v>
      </c>
      <c r="S111" t="s">
        <v>66</v>
      </c>
      <c r="T111" t="str">
        <f>VLOOKUP(B111,[1]应付款管理!$C$1:$I$126,7,0)</f>
        <v>6430</v>
      </c>
      <c r="U111">
        <f t="shared" si="6"/>
        <v>0</v>
      </c>
      <c r="W111" t="str">
        <f>VLOOKUP(B111,Sheet1!$B$1:$C$126,2,0)</f>
        <v>1650983</v>
      </c>
      <c r="X111" t="str">
        <f t="shared" si="7"/>
        <v>,1650983</v>
      </c>
    </row>
    <row r="112" spans="1:24">
      <c r="A112" t="s">
        <v>698</v>
      </c>
      <c r="B112" t="s">
        <v>705</v>
      </c>
      <c r="C112" t="s">
        <v>10</v>
      </c>
      <c r="D112" t="s">
        <v>9</v>
      </c>
      <c r="E112" t="s">
        <v>700</v>
      </c>
      <c r="F112" t="s">
        <v>701</v>
      </c>
      <c r="G112" t="s">
        <v>174</v>
      </c>
      <c r="H112" t="s">
        <v>60</v>
      </c>
      <c r="I112" t="s">
        <v>12</v>
      </c>
      <c r="J112">
        <v>4910</v>
      </c>
      <c r="K112" t="s">
        <v>46</v>
      </c>
      <c r="L112" t="s">
        <v>706</v>
      </c>
      <c r="M112" t="s">
        <v>48</v>
      </c>
      <c r="N112" t="s">
        <v>62</v>
      </c>
      <c r="O112" t="s">
        <v>707</v>
      </c>
      <c r="P112" t="s">
        <v>708</v>
      </c>
      <c r="Q112" t="s">
        <v>65</v>
      </c>
      <c r="R112" t="s">
        <v>65</v>
      </c>
      <c r="S112" t="s">
        <v>66</v>
      </c>
      <c r="T112" t="str">
        <f>VLOOKUP(B112,[1]应付款管理!$C$1:$I$126,7,0)</f>
        <v>4910</v>
      </c>
      <c r="U112">
        <f t="shared" si="6"/>
        <v>0</v>
      </c>
      <c r="W112" t="str">
        <f>VLOOKUP(B112,Sheet1!$B$1:$C$126,2,0)</f>
        <v>1651018</v>
      </c>
      <c r="X112" t="str">
        <f t="shared" si="7"/>
        <v>,1651018</v>
      </c>
    </row>
    <row r="113" spans="1:24">
      <c r="A113" t="s">
        <v>709</v>
      </c>
      <c r="B113" t="s">
        <v>710</v>
      </c>
      <c r="C113" t="s">
        <v>10</v>
      </c>
      <c r="D113" t="s">
        <v>9</v>
      </c>
      <c r="E113" t="s">
        <v>711</v>
      </c>
      <c r="F113" t="s">
        <v>712</v>
      </c>
      <c r="G113" t="s">
        <v>713</v>
      </c>
      <c r="H113" t="s">
        <v>60</v>
      </c>
      <c r="I113" t="s">
        <v>12</v>
      </c>
      <c r="J113">
        <v>1607</v>
      </c>
      <c r="K113" t="s">
        <v>46</v>
      </c>
      <c r="L113" t="s">
        <v>714</v>
      </c>
      <c r="M113" t="s">
        <v>48</v>
      </c>
      <c r="N113" t="s">
        <v>48</v>
      </c>
      <c r="O113" t="s">
        <v>715</v>
      </c>
      <c r="P113" t="s">
        <v>716</v>
      </c>
      <c r="Q113" t="s">
        <v>163</v>
      </c>
      <c r="R113" t="s">
        <v>163</v>
      </c>
      <c r="S113" t="s">
        <v>10</v>
      </c>
      <c r="T113" t="str">
        <f>VLOOKUP(B113,[1]应付款管理!$C$1:$I$126,7,0)</f>
        <v>1607</v>
      </c>
      <c r="U113">
        <f t="shared" si="6"/>
        <v>0</v>
      </c>
      <c r="W113" t="str">
        <f>VLOOKUP(B113,Sheet1!$B$1:$C$126,2,0)</f>
        <v>1652759</v>
      </c>
      <c r="X113" t="str">
        <f t="shared" si="7"/>
        <v>,1652759</v>
      </c>
    </row>
    <row r="114" spans="1:24">
      <c r="A114" t="s">
        <v>170</v>
      </c>
      <c r="B114" t="s">
        <v>717</v>
      </c>
      <c r="C114" t="s">
        <v>10</v>
      </c>
      <c r="D114" t="s">
        <v>9</v>
      </c>
      <c r="E114" t="s">
        <v>624</v>
      </c>
      <c r="F114" t="s">
        <v>300</v>
      </c>
      <c r="G114" t="s">
        <v>683</v>
      </c>
      <c r="H114" t="s">
        <v>60</v>
      </c>
      <c r="I114" t="s">
        <v>12</v>
      </c>
      <c r="J114">
        <v>15100</v>
      </c>
      <c r="K114" t="s">
        <v>46</v>
      </c>
      <c r="L114" t="s">
        <v>718</v>
      </c>
      <c r="M114" t="s">
        <v>91</v>
      </c>
      <c r="N114" t="s">
        <v>63</v>
      </c>
      <c r="O114" t="s">
        <v>719</v>
      </c>
      <c r="P114" t="s">
        <v>720</v>
      </c>
      <c r="Q114" t="s">
        <v>94</v>
      </c>
      <c r="T114" t="str">
        <f>VLOOKUP(B114,[1]应付款管理!$C$1:$I$126,7,0)</f>
        <v>15100</v>
      </c>
      <c r="U114">
        <f t="shared" si="6"/>
        <v>0</v>
      </c>
      <c r="W114" t="str">
        <f>VLOOKUP(B114,Sheet1!$B$1:$C$126,2,0)</f>
        <v>1652874</v>
      </c>
      <c r="X114" t="str">
        <f t="shared" si="7"/>
        <v>,1652874</v>
      </c>
    </row>
    <row r="115" spans="1:24">
      <c r="A115" t="s">
        <v>164</v>
      </c>
      <c r="B115" t="s">
        <v>721</v>
      </c>
      <c r="C115" t="s">
        <v>10</v>
      </c>
      <c r="D115" t="s">
        <v>9</v>
      </c>
      <c r="E115" t="s">
        <v>722</v>
      </c>
      <c r="F115" t="s">
        <v>560</v>
      </c>
      <c r="G115" t="s">
        <v>723</v>
      </c>
      <c r="H115" t="s">
        <v>60</v>
      </c>
      <c r="I115" t="s">
        <v>12</v>
      </c>
      <c r="J115">
        <v>4964</v>
      </c>
      <c r="K115" t="s">
        <v>46</v>
      </c>
      <c r="L115" t="s">
        <v>724</v>
      </c>
      <c r="M115" t="s">
        <v>48</v>
      </c>
      <c r="N115" t="s">
        <v>101</v>
      </c>
      <c r="O115" t="s">
        <v>725</v>
      </c>
      <c r="P115" t="s">
        <v>726</v>
      </c>
      <c r="Q115" t="s">
        <v>104</v>
      </c>
      <c r="T115" t="str">
        <f>VLOOKUP(B115,[1]应付款管理!$C$1:$I$126,7,0)</f>
        <v>4964</v>
      </c>
      <c r="U115">
        <f t="shared" si="6"/>
        <v>0</v>
      </c>
      <c r="W115" t="str">
        <f>VLOOKUP(B115,Sheet1!$B$1:$C$126,2,0)</f>
        <v>1652981</v>
      </c>
      <c r="X115" t="str">
        <f t="shared" si="7"/>
        <v>,1652981</v>
      </c>
    </row>
    <row r="116" ht="15.75" spans="1:24">
      <c r="A116" t="s">
        <v>368</v>
      </c>
      <c r="B116" t="s">
        <v>727</v>
      </c>
      <c r="C116" t="s">
        <v>10</v>
      </c>
      <c r="D116" t="s">
        <v>9</v>
      </c>
      <c r="E116" s="4" t="s">
        <v>728</v>
      </c>
      <c r="F116" t="s">
        <v>434</v>
      </c>
      <c r="G116" t="s">
        <v>729</v>
      </c>
      <c r="H116" t="s">
        <v>60</v>
      </c>
      <c r="I116" t="s">
        <v>12</v>
      </c>
      <c r="J116">
        <v>6654</v>
      </c>
      <c r="K116" t="s">
        <v>46</v>
      </c>
      <c r="L116" t="s">
        <v>730</v>
      </c>
      <c r="M116" t="s">
        <v>48</v>
      </c>
      <c r="N116" t="s">
        <v>91</v>
      </c>
      <c r="O116" t="s">
        <v>731</v>
      </c>
      <c r="Q116" t="s">
        <v>386</v>
      </c>
      <c r="R116" t="s">
        <v>386</v>
      </c>
      <c r="S116" t="s">
        <v>387</v>
      </c>
      <c r="T116" t="e">
        <f>VLOOKUP(B116,[1]应付款管理!$C$1:$I$126,7,0)</f>
        <v>#N/A</v>
      </c>
      <c r="U116" t="e">
        <f t="shared" si="6"/>
        <v>#N/A</v>
      </c>
      <c r="V116" s="4" t="s">
        <v>732</v>
      </c>
      <c r="W116" s="5">
        <v>1655150</v>
      </c>
      <c r="X116" t="str">
        <f t="shared" si="7"/>
        <v>,1655150</v>
      </c>
    </row>
    <row r="117" ht="15.75" spans="1:24">
      <c r="A117" t="s">
        <v>368</v>
      </c>
      <c r="B117" t="s">
        <v>733</v>
      </c>
      <c r="C117" t="s">
        <v>10</v>
      </c>
      <c r="D117" t="s">
        <v>9</v>
      </c>
      <c r="E117" t="s">
        <v>734</v>
      </c>
      <c r="F117" t="s">
        <v>729</v>
      </c>
      <c r="G117" t="s">
        <v>631</v>
      </c>
      <c r="H117" t="s">
        <v>60</v>
      </c>
      <c r="I117" t="s">
        <v>12</v>
      </c>
      <c r="J117">
        <v>1008</v>
      </c>
      <c r="K117" t="s">
        <v>46</v>
      </c>
      <c r="L117" t="s">
        <v>735</v>
      </c>
      <c r="M117" t="s">
        <v>48</v>
      </c>
      <c r="N117" t="s">
        <v>91</v>
      </c>
      <c r="O117" t="s">
        <v>731</v>
      </c>
      <c r="Q117" t="s">
        <v>386</v>
      </c>
      <c r="R117" t="s">
        <v>386</v>
      </c>
      <c r="S117" t="s">
        <v>387</v>
      </c>
      <c r="T117" t="e">
        <f>VLOOKUP(B117,[1]应付款管理!$C$1:$I$126,7,0)</f>
        <v>#N/A</v>
      </c>
      <c r="U117" t="e">
        <f t="shared" si="6"/>
        <v>#N/A</v>
      </c>
      <c r="V117" s="4" t="s">
        <v>732</v>
      </c>
      <c r="W117" s="6">
        <v>1655155</v>
      </c>
      <c r="X117" t="str">
        <f t="shared" si="7"/>
        <v>,1655155</v>
      </c>
    </row>
    <row r="118" spans="1:24">
      <c r="A118" t="s">
        <v>205</v>
      </c>
      <c r="B118" t="s">
        <v>736</v>
      </c>
      <c r="C118" t="s">
        <v>10</v>
      </c>
      <c r="D118" t="s">
        <v>9</v>
      </c>
      <c r="E118" t="s">
        <v>207</v>
      </c>
      <c r="F118" t="s">
        <v>228</v>
      </c>
      <c r="G118" t="s">
        <v>229</v>
      </c>
      <c r="H118" t="s">
        <v>60</v>
      </c>
      <c r="I118" t="s">
        <v>12</v>
      </c>
      <c r="J118">
        <v>1214</v>
      </c>
      <c r="K118" t="s">
        <v>46</v>
      </c>
      <c r="L118" t="s">
        <v>737</v>
      </c>
      <c r="M118" t="s">
        <v>48</v>
      </c>
      <c r="N118" t="s">
        <v>48</v>
      </c>
      <c r="O118" t="s">
        <v>738</v>
      </c>
      <c r="P118" t="s">
        <v>739</v>
      </c>
      <c r="Q118" t="s">
        <v>65</v>
      </c>
      <c r="R118" t="s">
        <v>65</v>
      </c>
      <c r="S118" t="s">
        <v>66</v>
      </c>
      <c r="T118" t="str">
        <f>VLOOKUP(B118,[1]应付款管理!$C$1:$I$126,7,0)</f>
        <v>1214</v>
      </c>
      <c r="U118">
        <f t="shared" si="6"/>
        <v>0</v>
      </c>
      <c r="W118" t="str">
        <f>VLOOKUP(B118,Sheet1!$B$1:$C$126,2,0)</f>
        <v>1653098</v>
      </c>
      <c r="X118" t="str">
        <f t="shared" si="7"/>
        <v>,1653098</v>
      </c>
    </row>
    <row r="119" spans="1:24">
      <c r="A119" t="s">
        <v>205</v>
      </c>
      <c r="B119" t="s">
        <v>740</v>
      </c>
      <c r="C119" t="s">
        <v>10</v>
      </c>
      <c r="D119" t="s">
        <v>9</v>
      </c>
      <c r="E119" t="s">
        <v>741</v>
      </c>
      <c r="F119" t="s">
        <v>300</v>
      </c>
      <c r="G119" t="s">
        <v>683</v>
      </c>
      <c r="H119" t="s">
        <v>60</v>
      </c>
      <c r="I119" t="s">
        <v>12</v>
      </c>
      <c r="J119">
        <v>2060</v>
      </c>
      <c r="K119" t="s">
        <v>46</v>
      </c>
      <c r="L119" t="s">
        <v>742</v>
      </c>
      <c r="M119" t="s">
        <v>48</v>
      </c>
      <c r="N119" t="s">
        <v>62</v>
      </c>
      <c r="O119" t="s">
        <v>743</v>
      </c>
      <c r="P119" t="s">
        <v>744</v>
      </c>
      <c r="Q119" t="s">
        <v>163</v>
      </c>
      <c r="R119" t="s">
        <v>163</v>
      </c>
      <c r="S119" t="s">
        <v>10</v>
      </c>
      <c r="T119" t="str">
        <f>VLOOKUP(B119,[1]应付款管理!$C$1:$I$126,7,0)</f>
        <v>2060</v>
      </c>
      <c r="U119">
        <f t="shared" si="6"/>
        <v>0</v>
      </c>
      <c r="W119" t="str">
        <f>VLOOKUP(B119,Sheet1!$B$1:$C$126,2,0)</f>
        <v>1653157</v>
      </c>
      <c r="X119" t="str">
        <f t="shared" si="7"/>
        <v>,1653157</v>
      </c>
    </row>
    <row r="120" spans="1:24">
      <c r="A120" t="s">
        <v>745</v>
      </c>
      <c r="B120" t="s">
        <v>746</v>
      </c>
      <c r="C120" t="s">
        <v>10</v>
      </c>
      <c r="D120" t="s">
        <v>9</v>
      </c>
      <c r="E120" t="s">
        <v>747</v>
      </c>
      <c r="F120" t="s">
        <v>748</v>
      </c>
      <c r="G120" t="s">
        <v>749</v>
      </c>
      <c r="H120" t="s">
        <v>60</v>
      </c>
      <c r="I120" t="s">
        <v>12</v>
      </c>
      <c r="J120">
        <v>657</v>
      </c>
      <c r="K120" t="s">
        <v>46</v>
      </c>
      <c r="L120" t="s">
        <v>750</v>
      </c>
      <c r="M120" t="s">
        <v>48</v>
      </c>
      <c r="N120" t="s">
        <v>48</v>
      </c>
      <c r="O120" t="s">
        <v>751</v>
      </c>
      <c r="P120" t="s">
        <v>752</v>
      </c>
      <c r="Q120" t="s">
        <v>104</v>
      </c>
      <c r="T120" t="str">
        <f>VLOOKUP(B120,[1]应付款管理!$C$1:$I$126,7,0)</f>
        <v>657</v>
      </c>
      <c r="U120">
        <f t="shared" si="6"/>
        <v>0</v>
      </c>
      <c r="W120" t="str">
        <f>VLOOKUP(B120,Sheet1!$B$1:$C$126,2,0)</f>
        <v>1653456</v>
      </c>
      <c r="X120" t="str">
        <f t="shared" si="7"/>
        <v>,1653456</v>
      </c>
    </row>
    <row r="121" spans="1:24">
      <c r="A121" t="s">
        <v>490</v>
      </c>
      <c r="B121" t="s">
        <v>753</v>
      </c>
      <c r="C121" t="s">
        <v>10</v>
      </c>
      <c r="D121" t="s">
        <v>9</v>
      </c>
      <c r="E121" t="s">
        <v>492</v>
      </c>
      <c r="F121" t="s">
        <v>269</v>
      </c>
      <c r="G121" t="s">
        <v>208</v>
      </c>
      <c r="H121" t="s">
        <v>60</v>
      </c>
      <c r="I121" t="s">
        <v>12</v>
      </c>
      <c r="J121">
        <v>2114</v>
      </c>
      <c r="K121" t="s">
        <v>46</v>
      </c>
      <c r="L121" t="s">
        <v>754</v>
      </c>
      <c r="M121" t="s">
        <v>91</v>
      </c>
      <c r="N121" t="s">
        <v>91</v>
      </c>
      <c r="O121" t="s">
        <v>755</v>
      </c>
      <c r="P121" t="s">
        <v>756</v>
      </c>
      <c r="Q121" t="s">
        <v>94</v>
      </c>
      <c r="T121" t="str">
        <f>VLOOKUP(B121,[1]应付款管理!$C$1:$I$126,7,0)</f>
        <v>2114</v>
      </c>
      <c r="U121">
        <f t="shared" si="6"/>
        <v>0</v>
      </c>
      <c r="W121" t="str">
        <f>VLOOKUP(B121,Sheet1!$B$1:$C$126,2,0)</f>
        <v>1653848</v>
      </c>
      <c r="X121" t="str">
        <f t="shared" si="7"/>
        <v>,1653848</v>
      </c>
    </row>
    <row r="122" spans="1:24">
      <c r="A122" t="s">
        <v>588</v>
      </c>
      <c r="B122" t="s">
        <v>757</v>
      </c>
      <c r="C122" t="s">
        <v>10</v>
      </c>
      <c r="D122" t="s">
        <v>9</v>
      </c>
      <c r="E122" t="s">
        <v>758</v>
      </c>
      <c r="F122" t="s">
        <v>723</v>
      </c>
      <c r="G122" t="s">
        <v>188</v>
      </c>
      <c r="H122" t="s">
        <v>60</v>
      </c>
      <c r="I122" t="s">
        <v>12</v>
      </c>
      <c r="J122">
        <v>3858</v>
      </c>
      <c r="K122" t="s">
        <v>46</v>
      </c>
      <c r="L122" t="s">
        <v>759</v>
      </c>
      <c r="M122" t="s">
        <v>48</v>
      </c>
      <c r="N122" t="s">
        <v>101</v>
      </c>
      <c r="O122" t="s">
        <v>760</v>
      </c>
      <c r="P122" t="s">
        <v>761</v>
      </c>
      <c r="Q122" t="s">
        <v>94</v>
      </c>
      <c r="T122" t="str">
        <f>VLOOKUP(B122,[1]应付款管理!$C$1:$I$126,7,0)</f>
        <v>3858</v>
      </c>
      <c r="U122">
        <f t="shared" si="6"/>
        <v>0</v>
      </c>
      <c r="W122" t="str">
        <f>VLOOKUP(B122,Sheet1!$B$1:$C$126,2,0)</f>
        <v>1654058</v>
      </c>
      <c r="X122" t="str">
        <f t="shared" si="7"/>
        <v>,1654058</v>
      </c>
    </row>
    <row r="123" spans="1:24">
      <c r="A123" t="s">
        <v>55</v>
      </c>
      <c r="B123" t="s">
        <v>762</v>
      </c>
      <c r="C123" t="s">
        <v>10</v>
      </c>
      <c r="D123" t="s">
        <v>9</v>
      </c>
      <c r="E123" t="s">
        <v>146</v>
      </c>
      <c r="F123" t="s">
        <v>683</v>
      </c>
      <c r="G123" t="s">
        <v>654</v>
      </c>
      <c r="H123" t="s">
        <v>60</v>
      </c>
      <c r="I123" t="s">
        <v>12</v>
      </c>
      <c r="J123">
        <v>4230</v>
      </c>
      <c r="K123" t="s">
        <v>46</v>
      </c>
      <c r="L123" t="s">
        <v>763</v>
      </c>
      <c r="M123" t="s">
        <v>91</v>
      </c>
      <c r="N123" t="s">
        <v>63</v>
      </c>
      <c r="O123" t="s">
        <v>764</v>
      </c>
      <c r="P123" t="s">
        <v>765</v>
      </c>
      <c r="Q123" t="s">
        <v>94</v>
      </c>
      <c r="T123" t="str">
        <f>VLOOKUP(B123,[1]应付款管理!$C$1:$I$126,7,0)</f>
        <v>4230</v>
      </c>
      <c r="U123">
        <f t="shared" si="6"/>
        <v>0</v>
      </c>
      <c r="W123" t="str">
        <f>VLOOKUP(B123,Sheet1!$B$1:$C$126,2,0)</f>
        <v>1654069</v>
      </c>
      <c r="X123" t="str">
        <f t="shared" si="7"/>
        <v>,1654069</v>
      </c>
    </row>
    <row r="124" spans="1:24">
      <c r="A124" t="s">
        <v>78</v>
      </c>
      <c r="B124" t="s">
        <v>766</v>
      </c>
      <c r="C124" t="s">
        <v>10</v>
      </c>
      <c r="D124" t="s">
        <v>9</v>
      </c>
      <c r="E124" t="s">
        <v>80</v>
      </c>
      <c r="F124" t="s">
        <v>117</v>
      </c>
      <c r="G124" t="s">
        <v>251</v>
      </c>
      <c r="H124" t="s">
        <v>60</v>
      </c>
      <c r="I124" t="s">
        <v>12</v>
      </c>
      <c r="J124">
        <v>1648</v>
      </c>
      <c r="K124" t="s">
        <v>46</v>
      </c>
      <c r="L124" t="s">
        <v>767</v>
      </c>
      <c r="M124" t="s">
        <v>48</v>
      </c>
      <c r="N124" t="s">
        <v>48</v>
      </c>
      <c r="O124" t="s">
        <v>768</v>
      </c>
      <c r="P124" t="s">
        <v>769</v>
      </c>
      <c r="Q124" t="s">
        <v>163</v>
      </c>
      <c r="R124" t="s">
        <v>163</v>
      </c>
      <c r="S124" t="s">
        <v>10</v>
      </c>
      <c r="T124" t="str">
        <f>VLOOKUP(B124,[1]应付款管理!$C$1:$I$126,7,0)</f>
        <v>1648</v>
      </c>
      <c r="U124">
        <f t="shared" si="6"/>
        <v>0</v>
      </c>
      <c r="W124" t="str">
        <f>VLOOKUP(B124,Sheet1!$B$1:$C$126,2,0)</f>
        <v>1654241</v>
      </c>
      <c r="X124" t="str">
        <f t="shared" si="7"/>
        <v>,1654241</v>
      </c>
    </row>
    <row r="125" spans="1:24">
      <c r="A125" t="s">
        <v>770</v>
      </c>
      <c r="B125" t="s">
        <v>771</v>
      </c>
      <c r="C125" t="s">
        <v>10</v>
      </c>
      <c r="D125" t="s">
        <v>9</v>
      </c>
      <c r="E125" t="s">
        <v>772</v>
      </c>
      <c r="F125" t="s">
        <v>208</v>
      </c>
      <c r="G125" t="s">
        <v>209</v>
      </c>
      <c r="H125" t="s">
        <v>60</v>
      </c>
      <c r="I125" t="s">
        <v>12</v>
      </c>
      <c r="J125">
        <v>897</v>
      </c>
      <c r="K125" t="s">
        <v>46</v>
      </c>
      <c r="L125" t="s">
        <v>773</v>
      </c>
      <c r="M125" t="s">
        <v>48</v>
      </c>
      <c r="N125" t="s">
        <v>48</v>
      </c>
      <c r="O125" t="s">
        <v>774</v>
      </c>
      <c r="P125" t="s">
        <v>775</v>
      </c>
      <c r="Q125" t="s">
        <v>65</v>
      </c>
      <c r="R125" t="s">
        <v>65</v>
      </c>
      <c r="S125" t="s">
        <v>66</v>
      </c>
      <c r="T125" t="str">
        <f>VLOOKUP(B125,[1]应付款管理!$C$1:$I$126,7,0)</f>
        <v>897</v>
      </c>
      <c r="U125">
        <f t="shared" si="6"/>
        <v>0</v>
      </c>
      <c r="W125" t="str">
        <f>VLOOKUP(B125,Sheet1!$B$1:$C$126,2,0)</f>
        <v>1640532</v>
      </c>
      <c r="X125" t="str">
        <f t="shared" si="7"/>
        <v>,1640532</v>
      </c>
    </row>
    <row r="126" spans="10:10">
      <c r="J126">
        <f>SUM(J2:J125)</f>
        <v>332689</v>
      </c>
    </row>
    <row r="136" spans="15:15">
      <c r="O136" t="s">
        <v>776</v>
      </c>
    </row>
    <row r="137" spans="15:15">
      <c r="O137" s="4" t="s">
        <v>777</v>
      </c>
    </row>
    <row r="138" spans="15:16">
      <c r="O138" t="s">
        <v>67</v>
      </c>
      <c r="P138">
        <v>100</v>
      </c>
    </row>
    <row r="139" spans="14:16">
      <c r="N139" s="4" t="s">
        <v>778</v>
      </c>
      <c r="O139" s="7">
        <v>1343478</v>
      </c>
      <c r="P139">
        <v>-3573</v>
      </c>
    </row>
    <row r="140" spans="15:16">
      <c r="O140" s="5" t="s">
        <v>779</v>
      </c>
      <c r="P140">
        <v>239402</v>
      </c>
    </row>
    <row r="141" spans="15:16">
      <c r="O141" s="5" t="s">
        <v>780</v>
      </c>
      <c r="P141">
        <v>96760</v>
      </c>
    </row>
    <row r="142" spans="15:16">
      <c r="O142" s="4" t="s">
        <v>781</v>
      </c>
      <c r="P142">
        <f>SUM(P138:P141)</f>
        <v>332689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26"/>
  <sheetViews>
    <sheetView topLeftCell="A85" workbookViewId="0">
      <selection activeCell="F10" sqref="F10"/>
    </sheetView>
  </sheetViews>
  <sheetFormatPr defaultColWidth="9.14285714285714" defaultRowHeight="15" outlineLevelCol="2"/>
  <sheetData>
    <row r="1" spans="2:3">
      <c r="B1" s="1" t="s">
        <v>782</v>
      </c>
      <c r="C1" s="1" t="s">
        <v>783</v>
      </c>
    </row>
    <row r="2" spans="2:3">
      <c r="B2" s="2" t="s">
        <v>771</v>
      </c>
      <c r="C2" s="2" t="s">
        <v>775</v>
      </c>
    </row>
    <row r="3" spans="2:3">
      <c r="B3" s="2" t="s">
        <v>79</v>
      </c>
      <c r="C3" s="2" t="s">
        <v>84</v>
      </c>
    </row>
    <row r="4" spans="2:3">
      <c r="B4" s="2" t="s">
        <v>766</v>
      </c>
      <c r="C4" s="2" t="s">
        <v>784</v>
      </c>
    </row>
    <row r="5" spans="2:3">
      <c r="B5" s="2" t="s">
        <v>305</v>
      </c>
      <c r="C5" s="2" t="s">
        <v>309</v>
      </c>
    </row>
    <row r="6" spans="2:3">
      <c r="B6" s="2" t="s">
        <v>623</v>
      </c>
      <c r="C6" s="2" t="s">
        <v>627</v>
      </c>
    </row>
    <row r="7" spans="2:3">
      <c r="B7" s="2" t="s">
        <v>717</v>
      </c>
      <c r="C7" s="2" t="s">
        <v>720</v>
      </c>
    </row>
    <row r="8" spans="2:3">
      <c r="B8" s="2" t="s">
        <v>680</v>
      </c>
      <c r="C8" s="2" t="s">
        <v>686</v>
      </c>
    </row>
    <row r="9" spans="2:3">
      <c r="B9" s="2" t="s">
        <v>668</v>
      </c>
      <c r="C9" s="2" t="s">
        <v>673</v>
      </c>
    </row>
    <row r="10" spans="2:3">
      <c r="B10" s="2" t="s">
        <v>663</v>
      </c>
      <c r="C10" s="2" t="s">
        <v>667</v>
      </c>
    </row>
    <row r="11" spans="2:3">
      <c r="B11" s="2" t="s">
        <v>642</v>
      </c>
      <c r="C11" s="2" t="s">
        <v>647</v>
      </c>
    </row>
    <row r="12" spans="2:3">
      <c r="B12" s="2" t="s">
        <v>171</v>
      </c>
      <c r="C12" s="2" t="s">
        <v>178</v>
      </c>
    </row>
    <row r="13" spans="2:3">
      <c r="B13" s="2" t="s">
        <v>388</v>
      </c>
      <c r="C13" s="2" t="s">
        <v>785</v>
      </c>
    </row>
    <row r="14" spans="2:3">
      <c r="B14" s="2" t="s">
        <v>380</v>
      </c>
      <c r="C14" s="2" t="s">
        <v>786</v>
      </c>
    </row>
    <row r="15" spans="2:3">
      <c r="B15" s="2" t="s">
        <v>558</v>
      </c>
      <c r="C15" s="2" t="s">
        <v>563</v>
      </c>
    </row>
    <row r="16" spans="2:3">
      <c r="B16" s="2" t="s">
        <v>543</v>
      </c>
      <c r="C16" s="2" t="s">
        <v>547</v>
      </c>
    </row>
    <row r="17" spans="2:3">
      <c r="B17" s="2" t="s">
        <v>536</v>
      </c>
      <c r="C17" s="2" t="s">
        <v>542</v>
      </c>
    </row>
    <row r="18" spans="2:3">
      <c r="B18" s="2" t="s">
        <v>199</v>
      </c>
      <c r="C18" s="2" t="s">
        <v>204</v>
      </c>
    </row>
    <row r="19" spans="2:3">
      <c r="B19" s="2" t="s">
        <v>86</v>
      </c>
      <c r="C19" s="2" t="s">
        <v>93</v>
      </c>
    </row>
    <row r="20" spans="2:3">
      <c r="B20" s="2" t="s">
        <v>653</v>
      </c>
      <c r="C20" s="2" t="s">
        <v>657</v>
      </c>
    </row>
    <row r="21" spans="2:3">
      <c r="B21" s="2" t="s">
        <v>114</v>
      </c>
      <c r="C21" s="2" t="s">
        <v>121</v>
      </c>
    </row>
    <row r="22" spans="2:3">
      <c r="B22" s="2" t="s">
        <v>570</v>
      </c>
      <c r="C22" s="2" t="s">
        <v>573</v>
      </c>
    </row>
    <row r="23" spans="2:3">
      <c r="B23" s="2" t="s">
        <v>299</v>
      </c>
      <c r="C23" s="2" t="s">
        <v>303</v>
      </c>
    </row>
    <row r="24" spans="2:3">
      <c r="B24" s="2" t="s">
        <v>122</v>
      </c>
      <c r="C24" s="2" t="s">
        <v>125</v>
      </c>
    </row>
    <row r="25" spans="2:3">
      <c r="B25" s="2" t="s">
        <v>250</v>
      </c>
      <c r="C25" s="2" t="s">
        <v>254</v>
      </c>
    </row>
    <row r="26" spans="2:3">
      <c r="B26" s="2" t="s">
        <v>438</v>
      </c>
      <c r="C26" s="2" t="s">
        <v>441</v>
      </c>
    </row>
    <row r="27" spans="2:3">
      <c r="B27" s="2" t="s">
        <v>629</v>
      </c>
      <c r="C27" s="2" t="s">
        <v>634</v>
      </c>
    </row>
    <row r="28" spans="2:3">
      <c r="B28" s="2" t="s">
        <v>157</v>
      </c>
      <c r="C28" s="2" t="s">
        <v>162</v>
      </c>
    </row>
    <row r="29" spans="2:3">
      <c r="B29" s="2" t="s">
        <v>601</v>
      </c>
      <c r="C29" s="2" t="s">
        <v>606</v>
      </c>
    </row>
    <row r="30" spans="2:3">
      <c r="B30" s="2" t="s">
        <v>165</v>
      </c>
      <c r="C30" s="2" t="s">
        <v>169</v>
      </c>
    </row>
    <row r="31" spans="2:3">
      <c r="B31" s="2" t="s">
        <v>787</v>
      </c>
      <c r="C31" s="2" t="s">
        <v>788</v>
      </c>
    </row>
    <row r="32" spans="2:3">
      <c r="B32" s="2" t="s">
        <v>239</v>
      </c>
      <c r="C32" s="2" t="s">
        <v>243</v>
      </c>
    </row>
    <row r="33" spans="2:3">
      <c r="B33" s="2" t="s">
        <v>369</v>
      </c>
      <c r="C33" s="2" t="s">
        <v>373</v>
      </c>
    </row>
    <row r="34" spans="2:3">
      <c r="B34" s="2" t="s">
        <v>432</v>
      </c>
      <c r="C34" s="2" t="s">
        <v>437</v>
      </c>
    </row>
    <row r="35" spans="2:3">
      <c r="B35" s="2" t="s">
        <v>406</v>
      </c>
      <c r="C35" s="2" t="s">
        <v>411</v>
      </c>
    </row>
    <row r="36" spans="2:3">
      <c r="B36" s="2" t="s">
        <v>607</v>
      </c>
      <c r="C36" s="2" t="s">
        <v>610</v>
      </c>
    </row>
    <row r="37" spans="2:3">
      <c r="B37" s="2" t="s">
        <v>134</v>
      </c>
      <c r="C37" s="2" t="s">
        <v>138</v>
      </c>
    </row>
    <row r="38" spans="2:3">
      <c r="B38" s="2" t="s">
        <v>334</v>
      </c>
      <c r="C38" s="2" t="s">
        <v>338</v>
      </c>
    </row>
    <row r="39" spans="2:3">
      <c r="B39" s="2" t="s">
        <v>244</v>
      </c>
      <c r="C39" s="2" t="s">
        <v>789</v>
      </c>
    </row>
    <row r="40" spans="2:3">
      <c r="B40" s="2" t="s">
        <v>595</v>
      </c>
      <c r="C40" s="2" t="s">
        <v>600</v>
      </c>
    </row>
    <row r="41" spans="2:3">
      <c r="B41" s="2" t="s">
        <v>213</v>
      </c>
      <c r="C41" s="2" t="s">
        <v>790</v>
      </c>
    </row>
    <row r="42" spans="2:3">
      <c r="B42" s="2" t="s">
        <v>194</v>
      </c>
      <c r="C42" s="2" t="s">
        <v>198</v>
      </c>
    </row>
    <row r="43" spans="2:3">
      <c r="B43" s="2" t="s">
        <v>106</v>
      </c>
      <c r="C43" s="2" t="s">
        <v>112</v>
      </c>
    </row>
    <row r="44" spans="2:3">
      <c r="B44" s="2" t="s">
        <v>139</v>
      </c>
      <c r="C44" s="2" t="s">
        <v>144</v>
      </c>
    </row>
    <row r="45" spans="2:3">
      <c r="B45" s="2" t="s">
        <v>616</v>
      </c>
      <c r="C45" s="2" t="s">
        <v>791</v>
      </c>
    </row>
    <row r="46" spans="2:3">
      <c r="B46" s="2" t="s">
        <v>611</v>
      </c>
      <c r="C46" s="2" t="s">
        <v>792</v>
      </c>
    </row>
    <row r="47" spans="2:3">
      <c r="B47" s="2" t="s">
        <v>219</v>
      </c>
      <c r="C47" s="2" t="s">
        <v>224</v>
      </c>
    </row>
    <row r="48" spans="2:3">
      <c r="B48" s="2" t="s">
        <v>339</v>
      </c>
      <c r="C48" s="2" t="s">
        <v>342</v>
      </c>
    </row>
    <row r="49" spans="2:3">
      <c r="B49" s="2" t="s">
        <v>521</v>
      </c>
      <c r="C49" s="2" t="s">
        <v>524</v>
      </c>
    </row>
    <row r="50" spans="2:3">
      <c r="B50" s="2" t="s">
        <v>710</v>
      </c>
      <c r="C50" s="2" t="s">
        <v>716</v>
      </c>
    </row>
    <row r="51" spans="2:3">
      <c r="B51" s="2" t="s">
        <v>502</v>
      </c>
      <c r="C51" s="2" t="s">
        <v>505</v>
      </c>
    </row>
    <row r="52" spans="2:3">
      <c r="B52" s="2" t="s">
        <v>753</v>
      </c>
      <c r="C52" s="2" t="s">
        <v>756</v>
      </c>
    </row>
    <row r="53" spans="2:3">
      <c r="B53" s="2" t="s">
        <v>491</v>
      </c>
      <c r="C53" s="2" t="s">
        <v>495</v>
      </c>
    </row>
    <row r="54" spans="2:3">
      <c r="B54" s="2" t="s">
        <v>425</v>
      </c>
      <c r="C54" s="2" t="s">
        <v>431</v>
      </c>
    </row>
    <row r="55" spans="2:3">
      <c r="B55" s="2" t="s">
        <v>793</v>
      </c>
      <c r="C55" s="2" t="s">
        <v>794</v>
      </c>
    </row>
    <row r="56" spans="2:3">
      <c r="B56" s="2" t="s">
        <v>186</v>
      </c>
      <c r="C56" s="2" t="s">
        <v>192</v>
      </c>
    </row>
    <row r="57" spans="2:3">
      <c r="B57" s="2" t="s">
        <v>705</v>
      </c>
      <c r="C57" s="2" t="s">
        <v>708</v>
      </c>
    </row>
    <row r="58" spans="2:3">
      <c r="B58" s="2" t="s">
        <v>699</v>
      </c>
      <c r="C58" s="2" t="s">
        <v>704</v>
      </c>
    </row>
    <row r="59" spans="2:3">
      <c r="B59" s="2" t="s">
        <v>413</v>
      </c>
      <c r="C59" s="2" t="s">
        <v>417</v>
      </c>
    </row>
    <row r="60" spans="2:3">
      <c r="B60" s="2" t="s">
        <v>126</v>
      </c>
      <c r="C60" s="2" t="s">
        <v>132</v>
      </c>
    </row>
    <row r="61" spans="2:3">
      <c r="B61" s="2" t="s">
        <v>693</v>
      </c>
      <c r="C61" s="2" t="s">
        <v>697</v>
      </c>
    </row>
    <row r="62" spans="2:3">
      <c r="B62" s="2" t="s">
        <v>401</v>
      </c>
      <c r="C62" s="2" t="s">
        <v>405</v>
      </c>
    </row>
    <row r="63" spans="2:3">
      <c r="B63" s="2" t="s">
        <v>233</v>
      </c>
      <c r="C63" s="2" t="s">
        <v>238</v>
      </c>
    </row>
    <row r="64" spans="2:3">
      <c r="B64" s="2" t="s">
        <v>795</v>
      </c>
      <c r="C64" s="2" t="s">
        <v>796</v>
      </c>
    </row>
    <row r="65" spans="2:3">
      <c r="B65" s="2" t="s">
        <v>635</v>
      </c>
      <c r="C65" s="2" t="s">
        <v>641</v>
      </c>
    </row>
    <row r="66" spans="2:3">
      <c r="B66" s="2" t="s">
        <v>391</v>
      </c>
      <c r="C66" s="2" t="s">
        <v>394</v>
      </c>
    </row>
    <row r="67" spans="2:3">
      <c r="B67" s="2" t="s">
        <v>315</v>
      </c>
      <c r="C67" s="2" t="s">
        <v>319</v>
      </c>
    </row>
    <row r="68" spans="2:3">
      <c r="B68" s="2" t="s">
        <v>325</v>
      </c>
      <c r="C68" s="2" t="s">
        <v>328</v>
      </c>
    </row>
    <row r="69" spans="2:3">
      <c r="B69" s="2" t="s">
        <v>320</v>
      </c>
      <c r="C69" s="2" t="s">
        <v>324</v>
      </c>
    </row>
    <row r="70" spans="2:3">
      <c r="B70" s="2" t="s">
        <v>294</v>
      </c>
      <c r="C70" s="2" t="s">
        <v>298</v>
      </c>
    </row>
    <row r="71" spans="2:3">
      <c r="B71" s="2" t="s">
        <v>486</v>
      </c>
      <c r="C71" s="2" t="s">
        <v>489</v>
      </c>
    </row>
    <row r="72" spans="2:3">
      <c r="B72" s="2" t="s">
        <v>273</v>
      </c>
      <c r="C72" s="2" t="s">
        <v>276</v>
      </c>
    </row>
    <row r="73" spans="2:3">
      <c r="B73" s="2" t="s">
        <v>267</v>
      </c>
      <c r="C73" s="2" t="s">
        <v>272</v>
      </c>
    </row>
    <row r="74" spans="2:3">
      <c r="B74" s="2" t="s">
        <v>310</v>
      </c>
      <c r="C74" s="2" t="s">
        <v>314</v>
      </c>
    </row>
    <row r="75" spans="2:3">
      <c r="B75" s="2" t="s">
        <v>289</v>
      </c>
      <c r="C75" s="2" t="s">
        <v>293</v>
      </c>
    </row>
    <row r="76" spans="2:3">
      <c r="B76" s="2" t="s">
        <v>589</v>
      </c>
      <c r="C76" s="2" t="s">
        <v>594</v>
      </c>
    </row>
    <row r="77" spans="2:3">
      <c r="B77" s="2" t="s">
        <v>797</v>
      </c>
      <c r="C77" s="2" t="s">
        <v>798</v>
      </c>
    </row>
    <row r="78" spans="2:3">
      <c r="B78" s="2" t="s">
        <v>396</v>
      </c>
      <c r="C78" s="2" t="s">
        <v>400</v>
      </c>
    </row>
    <row r="79" spans="2:3">
      <c r="B79" s="2" t="s">
        <v>688</v>
      </c>
      <c r="C79" s="2" t="s">
        <v>692</v>
      </c>
    </row>
    <row r="80" spans="2:3">
      <c r="B80" s="2" t="s">
        <v>553</v>
      </c>
      <c r="C80" s="2" t="s">
        <v>557</v>
      </c>
    </row>
    <row r="81" spans="2:3">
      <c r="B81" s="2" t="s">
        <v>449</v>
      </c>
      <c r="C81" s="2" t="s">
        <v>455</v>
      </c>
    </row>
    <row r="82" spans="2:3">
      <c r="B82" s="2" t="s">
        <v>799</v>
      </c>
      <c r="C82" s="2" t="s">
        <v>800</v>
      </c>
    </row>
    <row r="83" spans="2:3">
      <c r="B83" s="2" t="s">
        <v>284</v>
      </c>
      <c r="C83" s="2" t="s">
        <v>288</v>
      </c>
    </row>
    <row r="84" spans="2:3">
      <c r="B84" s="2" t="s">
        <v>507</v>
      </c>
      <c r="C84" s="2" t="s">
        <v>513</v>
      </c>
    </row>
    <row r="85" spans="2:3">
      <c r="B85" s="2" t="s">
        <v>145</v>
      </c>
      <c r="C85" s="2" t="s">
        <v>149</v>
      </c>
    </row>
    <row r="86" spans="2:3">
      <c r="B86" s="2" t="s">
        <v>762</v>
      </c>
      <c r="C86" s="2" t="s">
        <v>765</v>
      </c>
    </row>
    <row r="87" spans="2:3">
      <c r="B87" s="2" t="s">
        <v>179</v>
      </c>
      <c r="C87" s="2" t="s">
        <v>184</v>
      </c>
    </row>
    <row r="88" spans="2:3">
      <c r="B88" s="2" t="s">
        <v>801</v>
      </c>
      <c r="C88" s="2" t="s">
        <v>802</v>
      </c>
    </row>
    <row r="89" spans="2:3">
      <c r="B89" s="2" t="s">
        <v>740</v>
      </c>
      <c r="C89" s="2" t="s">
        <v>744</v>
      </c>
    </row>
    <row r="90" spans="2:3">
      <c r="B90" s="2" t="s">
        <v>261</v>
      </c>
      <c r="C90" s="2" t="s">
        <v>265</v>
      </c>
    </row>
    <row r="91" spans="2:3">
      <c r="B91" s="2" t="s">
        <v>721</v>
      </c>
      <c r="C91" s="2" t="s">
        <v>726</v>
      </c>
    </row>
    <row r="92" spans="2:3">
      <c r="B92" s="2" t="s">
        <v>463</v>
      </c>
      <c r="C92" s="2" t="s">
        <v>467</v>
      </c>
    </row>
    <row r="93" spans="2:3">
      <c r="B93" s="2" t="s">
        <v>96</v>
      </c>
      <c r="C93" s="2" t="s">
        <v>103</v>
      </c>
    </row>
    <row r="94" spans="2:3">
      <c r="B94" s="2" t="s">
        <v>736</v>
      </c>
      <c r="C94" s="2" t="s">
        <v>803</v>
      </c>
    </row>
    <row r="95" spans="2:3">
      <c r="B95" s="2" t="s">
        <v>206</v>
      </c>
      <c r="C95" s="2" t="s">
        <v>212</v>
      </c>
    </row>
    <row r="96" spans="2:3">
      <c r="B96" s="2" t="s">
        <v>746</v>
      </c>
      <c r="C96" s="2" t="s">
        <v>752</v>
      </c>
    </row>
    <row r="97" spans="2:3">
      <c r="B97" s="2" t="s">
        <v>329</v>
      </c>
      <c r="C97" s="2" t="s">
        <v>333</v>
      </c>
    </row>
    <row r="98" spans="2:3">
      <c r="B98" s="2" t="s">
        <v>356</v>
      </c>
      <c r="C98" s="2" t="s">
        <v>361</v>
      </c>
    </row>
    <row r="99" spans="2:3">
      <c r="B99" s="2" t="s">
        <v>648</v>
      </c>
      <c r="C99" s="2" t="s">
        <v>652</v>
      </c>
    </row>
    <row r="100" spans="2:3">
      <c r="B100" s="2" t="s">
        <v>151</v>
      </c>
      <c r="C100" s="2" t="s">
        <v>155</v>
      </c>
    </row>
    <row r="101" spans="2:3">
      <c r="B101" s="2" t="s">
        <v>419</v>
      </c>
      <c r="C101" s="2" t="s">
        <v>423</v>
      </c>
    </row>
    <row r="102" spans="2:3">
      <c r="B102" s="2" t="s">
        <v>618</v>
      </c>
      <c r="C102" s="2" t="s">
        <v>622</v>
      </c>
    </row>
    <row r="103" spans="2:3">
      <c r="B103" s="2" t="s">
        <v>347</v>
      </c>
      <c r="C103" s="2" t="s">
        <v>350</v>
      </c>
    </row>
    <row r="104" spans="2:3">
      <c r="B104" s="2" t="s">
        <v>476</v>
      </c>
      <c r="C104" s="2" t="s">
        <v>480</v>
      </c>
    </row>
    <row r="105" spans="2:3">
      <c r="B105" s="2" t="s">
        <v>581</v>
      </c>
      <c r="C105" s="2" t="s">
        <v>587</v>
      </c>
    </row>
    <row r="106" spans="2:3">
      <c r="B106" s="2" t="s">
        <v>351</v>
      </c>
      <c r="C106" s="2" t="s">
        <v>355</v>
      </c>
    </row>
    <row r="107" spans="2:3">
      <c r="B107" s="2" t="s">
        <v>525</v>
      </c>
      <c r="C107" s="2" t="s">
        <v>528</v>
      </c>
    </row>
    <row r="108" spans="2:3">
      <c r="B108" s="2" t="s">
        <v>565</v>
      </c>
      <c r="C108" s="2" t="s">
        <v>569</v>
      </c>
    </row>
    <row r="109" spans="2:3">
      <c r="B109" s="2" t="s">
        <v>226</v>
      </c>
      <c r="C109" s="2" t="s">
        <v>232</v>
      </c>
    </row>
    <row r="110" spans="2:3">
      <c r="B110" s="2" t="s">
        <v>757</v>
      </c>
      <c r="C110" s="2" t="s">
        <v>761</v>
      </c>
    </row>
    <row r="111" spans="2:3">
      <c r="B111" s="2" t="s">
        <v>469</v>
      </c>
      <c r="C111" s="2" t="s">
        <v>475</v>
      </c>
    </row>
    <row r="112" spans="2:3">
      <c r="B112" s="2" t="s">
        <v>278</v>
      </c>
      <c r="C112" s="2" t="s">
        <v>282</v>
      </c>
    </row>
    <row r="113" spans="2:3">
      <c r="B113" s="2" t="s">
        <v>457</v>
      </c>
      <c r="C113" s="2" t="s">
        <v>461</v>
      </c>
    </row>
    <row r="114" spans="2:3">
      <c r="B114" s="2" t="s">
        <v>497</v>
      </c>
      <c r="C114" s="2" t="s">
        <v>501</v>
      </c>
    </row>
    <row r="115" spans="2:3">
      <c r="B115" s="2" t="s">
        <v>675</v>
      </c>
      <c r="C115" s="2" t="s">
        <v>679</v>
      </c>
    </row>
    <row r="116" spans="2:3">
      <c r="B116" s="2" t="s">
        <v>529</v>
      </c>
      <c r="C116" s="2" t="s">
        <v>804</v>
      </c>
    </row>
    <row r="117" spans="2:3">
      <c r="B117" s="2" t="s">
        <v>515</v>
      </c>
      <c r="C117" s="2" t="s">
        <v>520</v>
      </c>
    </row>
    <row r="118" spans="2:3">
      <c r="B118" s="2" t="s">
        <v>443</v>
      </c>
      <c r="C118" s="2" t="s">
        <v>447</v>
      </c>
    </row>
    <row r="119" spans="2:3">
      <c r="B119" s="2" t="s">
        <v>575</v>
      </c>
      <c r="C119" s="2" t="s">
        <v>579</v>
      </c>
    </row>
    <row r="120" spans="2:3">
      <c r="B120" s="2" t="s">
        <v>375</v>
      </c>
      <c r="C120" s="2" t="s">
        <v>379</v>
      </c>
    </row>
    <row r="121" spans="2:3">
      <c r="B121" s="2" t="s">
        <v>362</v>
      </c>
      <c r="C121" s="2" t="s">
        <v>367</v>
      </c>
    </row>
    <row r="122" spans="2:3">
      <c r="B122" s="2" t="s">
        <v>69</v>
      </c>
      <c r="C122" s="2" t="s">
        <v>75</v>
      </c>
    </row>
    <row r="123" spans="2:3">
      <c r="B123" s="2" t="s">
        <v>658</v>
      </c>
      <c r="C123" s="2" t="s">
        <v>662</v>
      </c>
    </row>
    <row r="124" spans="2:3">
      <c r="B124" s="2" t="s">
        <v>256</v>
      </c>
      <c r="C124" s="2" t="s">
        <v>260</v>
      </c>
    </row>
    <row r="125" spans="2:3">
      <c r="B125" s="2" t="s">
        <v>481</v>
      </c>
      <c r="C125" s="2" t="s">
        <v>485</v>
      </c>
    </row>
    <row r="126" spans="2:3">
      <c r="B126" s="2" t="s">
        <v>549</v>
      </c>
      <c r="C126" s="2" t="s">
        <v>805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账单信息</vt:lpstr>
      <vt:lpstr>账单明细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2019-11-01T07:19:00Z</dcterms:created>
  <dcterms:modified xsi:type="dcterms:W3CDTF">2019-11-04T02:07:24Z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