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tabRatio="599" activeTab="2"/>
  </bookViews>
  <sheets>
    <sheet name="汇登账单" sheetId="1" r:id="rId1"/>
    <sheet name="原始数据" sheetId="2" r:id="rId2"/>
    <sheet name="汇总" sheetId="3" r:id="rId3"/>
  </sheets>
  <definedNames>
    <definedName name="_xlnm._FilterDatabase" localSheetId="1" hidden="1">原始数据!$A$1:$X$61</definedName>
    <definedName name="_xlnm._FilterDatabase" localSheetId="0" hidden="1">汇登账单!$A$1:$AC$38</definedName>
  </definedNames>
  <calcPr calcId="144525"/>
</workbook>
</file>

<file path=xl/sharedStrings.xml><?xml version="1.0" encoding="utf-8"?>
<sst xmlns="http://schemas.openxmlformats.org/spreadsheetml/2006/main" count="1364" uniqueCount="322">
  <si>
    <t>订单号</t>
  </si>
  <si>
    <t>分销商订单号</t>
  </si>
  <si>
    <t>支付渠道名称</t>
  </si>
  <si>
    <t>支付流水_支付状态</t>
  </si>
  <si>
    <t>分销商名称</t>
  </si>
  <si>
    <t>主单财务品类一级</t>
  </si>
  <si>
    <t>主单财务品类二级</t>
  </si>
  <si>
    <t>主单财务品类三级</t>
  </si>
  <si>
    <t>分销商用户名</t>
  </si>
  <si>
    <t>下单渠道来源</t>
  </si>
  <si>
    <t>订单状态</t>
  </si>
  <si>
    <t>支付日期</t>
  </si>
  <si>
    <t>出游日期</t>
  </si>
  <si>
    <t>产品名称</t>
  </si>
  <si>
    <t>产品ID</t>
  </si>
  <si>
    <t>商品名称</t>
  </si>
  <si>
    <t>商品ID</t>
  </si>
  <si>
    <t>产品销量 (支付)</t>
  </si>
  <si>
    <t>产品销量 (取消)</t>
  </si>
  <si>
    <t>实付金额 (全部)</t>
  </si>
  <si>
    <t>实付金额 (支付)</t>
  </si>
  <si>
    <t>营业额 (支付)</t>
  </si>
  <si>
    <t>销售金额 (全部)</t>
  </si>
  <si>
    <t>退款金额 (全部)</t>
  </si>
  <si>
    <t>营业额 (全部)</t>
  </si>
  <si>
    <t>优惠券金额 (支付)</t>
  </si>
  <si>
    <t>优惠券金额 (全部)</t>
  </si>
  <si>
    <t>1628529</t>
  </si>
  <si>
    <t>huidengjiudian</t>
  </si>
  <si>
    <t>已支付</t>
  </si>
  <si>
    <t>广州汇登信息科技有限公司+出境酒店</t>
  </si>
  <si>
    <t>酒店</t>
  </si>
  <si>
    <t>出境_境外单酒</t>
  </si>
  <si>
    <t>后台下单</t>
  </si>
  <si>
    <t>正常</t>
  </si>
  <si>
    <t>促销价-2BF</t>
  </si>
  <si>
    <t>1629617</t>
  </si>
  <si>
    <t>1636427</t>
  </si>
  <si>
    <t>汇登-酒店-目的地境外</t>
  </si>
  <si>
    <t>首尔南山福朋喜来登酒店 Four Points by Sheraton Seoul Namsan</t>
  </si>
  <si>
    <t>[无早][限双人入住]【搬单专用】</t>
  </si>
  <si>
    <t>1638067</t>
  </si>
  <si>
    <t>[双床][无早][限双人入住]【淘宝】</t>
  </si>
  <si>
    <t>1640964</t>
  </si>
  <si>
    <t>首尔总统酒店</t>
  </si>
  <si>
    <t>1641931</t>
  </si>
  <si>
    <t>新加坡喜来登Sheraton Towers Singapore Hotel</t>
  </si>
  <si>
    <t>[双早][限双人入住]</t>
  </si>
  <si>
    <t>1643763</t>
  </si>
  <si>
    <t>曼谷廊曼机场阿玛瑞酒店</t>
  </si>
  <si>
    <t>[无早]</t>
  </si>
  <si>
    <t>1644217</t>
  </si>
  <si>
    <t>1644307</t>
  </si>
  <si>
    <t>1645664</t>
  </si>
  <si>
    <t>[双早]</t>
  </si>
  <si>
    <t>1646633</t>
  </si>
  <si>
    <t>1647669</t>
  </si>
  <si>
    <t>1647694</t>
  </si>
  <si>
    <t>1649218</t>
  </si>
  <si>
    <t>1650739</t>
  </si>
  <si>
    <t>1651294</t>
  </si>
  <si>
    <t>Deluxe Ocean Facing (11月特促)</t>
  </si>
  <si>
    <t>1651608</t>
  </si>
  <si>
    <t>1650254</t>
  </si>
  <si>
    <t>新加坡泛太平洋酒店</t>
  </si>
  <si>
    <t>[搬单ID]</t>
  </si>
  <si>
    <t>1651802</t>
  </si>
  <si>
    <t>1652744</t>
  </si>
  <si>
    <t>1652757</t>
  </si>
  <si>
    <t>1654314</t>
  </si>
  <si>
    <t>1654935</t>
  </si>
  <si>
    <t>1655164+01</t>
  </si>
  <si>
    <t>1656044</t>
  </si>
  <si>
    <t>1656509</t>
  </si>
  <si>
    <t>1657364</t>
  </si>
  <si>
    <t>1657730</t>
  </si>
  <si>
    <t>1657960</t>
  </si>
  <si>
    <t>[无早][限双人入住][限中宾]TB</t>
  </si>
  <si>
    <t>1658659</t>
  </si>
  <si>
    <t>1659500</t>
  </si>
  <si>
    <t>1660742</t>
  </si>
  <si>
    <t>1653565</t>
  </si>
  <si>
    <t>TONGCHENG_HOTEL_MUDIDICHUJING</t>
  </si>
  <si>
    <t>1636904</t>
  </si>
  <si>
    <t>YOUBA_JIUDIAN_MDDJINGWAI</t>
  </si>
  <si>
    <t>[双床][无早][限双人入住]</t>
  </si>
  <si>
    <t>1662388</t>
  </si>
  <si>
    <t xml:space="preserve"> 2019-11-11</t>
  </si>
  <si>
    <t>1658145</t>
  </si>
  <si>
    <t xml:space="preserve"> 2019-11-23</t>
  </si>
  <si>
    <t>新加坡圣淘沙索菲特水疗度假酒店</t>
  </si>
  <si>
    <t>1657730（第二间房）</t>
  </si>
  <si>
    <t>P191112105942589</t>
  </si>
  <si>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</si>
  <si>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</si>
  <si>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</si>
  <si>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</si>
  <si>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</si>
  <si>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</si>
  <si>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</si>
  <si>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</si>
  <si>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</si>
  <si>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</si>
  <si>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</si>
  <si>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匹配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</si>
  <si>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</si>
  <si>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</si>
  <si>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</si>
  <si>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</si>
  <si>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</si>
  <si>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</si>
  <si>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</si>
  <si>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</si>
  <si>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</si>
  <si>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</si>
  <si>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Sheraton Towers Singapore</t>
  </si>
  <si>
    <t>Deluxe Room</t>
  </si>
  <si>
    <t>双早/中宾</t>
  </si>
  <si>
    <t>2019-11-08 11:18:43</t>
  </si>
  <si>
    <t>2019-11-08 11:18:41</t>
  </si>
  <si>
    <t>2019-11-09</t>
  </si>
  <si>
    <t>2019-11-10</t>
  </si>
  <si>
    <t>1</t>
  </si>
  <si>
    <t>RMB</t>
  </si>
  <si>
    <t>JIN WEI</t>
  </si>
  <si>
    <t>JIN WEI,JIN JIANHUA</t>
  </si>
  <si>
    <t/>
  </si>
  <si>
    <t>??</t>
  </si>
  <si>
    <t>Confirmed</t>
  </si>
  <si>
    <t>1080.00</t>
  </si>
  <si>
    <t>Pending To Pay</t>
  </si>
  <si>
    <t>Hilton Pattaya</t>
  </si>
  <si>
    <t>Deluxe Seaview Room</t>
  </si>
  <si>
    <t>双早/不接受泰国人</t>
  </si>
  <si>
    <t>2019-11-06 22:12:22</t>
  </si>
  <si>
    <t>2019-11-06 22:12:21</t>
  </si>
  <si>
    <t>YANG RUI,CUI JINGLONG</t>
  </si>
  <si>
    <t>3159783089</t>
  </si>
  <si>
    <t>1250.00</t>
  </si>
  <si>
    <t>Centara Grand Mirage Beach Resort Pattaya</t>
  </si>
  <si>
    <t>Deluxe Ocean Facing</t>
  </si>
  <si>
    <t>含双早-适用亚洲市场（除泰国）</t>
  </si>
  <si>
    <t>2019-11-05 22:02:13</t>
  </si>
  <si>
    <t>2019-11-05 22:02:53</t>
  </si>
  <si>
    <t>2019-11-08</t>
  </si>
  <si>
    <t>Dora</t>
  </si>
  <si>
    <t>Vinogradov Dmitry</t>
  </si>
  <si>
    <t>19449RO83381</t>
  </si>
  <si>
    <t>Higher Floor,Non-Smoking,</t>
  </si>
  <si>
    <t>740.00</t>
  </si>
  <si>
    <t>Amari Don Muang Airport Bangkok</t>
  </si>
  <si>
    <t>无早/中宾</t>
  </si>
  <si>
    <t>2019-11-05 09:14:56</t>
  </si>
  <si>
    <t>2019-11-05 09:14:53</t>
  </si>
  <si>
    <t>TANG TIANYU</t>
  </si>
  <si>
    <t>TANG TIANYU,ZHANG ZHONGRUI</t>
  </si>
  <si>
    <t>6875267</t>
  </si>
  <si>
    <t>417.00</t>
  </si>
  <si>
    <t>Sofitel Singapore Sentosa Resort &amp; Spa</t>
  </si>
  <si>
    <t>Luxury Room</t>
  </si>
  <si>
    <t>2019-11-04 18:27:00</t>
  </si>
  <si>
    <t>2019-11-07</t>
  </si>
  <si>
    <t>Zhao Tingting</t>
  </si>
  <si>
    <t>1270.00</t>
  </si>
  <si>
    <t>2019-11-04 16:05:54</t>
  </si>
  <si>
    <t>Liu Yingge</t>
  </si>
  <si>
    <t>2019-11-04 12:44:26</t>
  </si>
  <si>
    <t>2</t>
  </si>
  <si>
    <t>加上订单号84742407数据</t>
  </si>
  <si>
    <t>Jiang Jianbin</t>
  </si>
  <si>
    <t>Jiang Jianbin,Zhu Yue</t>
  </si>
  <si>
    <t>6874759</t>
  </si>
  <si>
    <t>834.00</t>
  </si>
  <si>
    <t>2019-11-03 23:39:28</t>
  </si>
  <si>
    <t>Li Qiuyan</t>
  </si>
  <si>
    <t>6874711</t>
  </si>
  <si>
    <t>2019-11-03 01:06:33</t>
  </si>
  <si>
    <t>2019-11-03 01:06:32</t>
  </si>
  <si>
    <t>2019-11-06</t>
  </si>
  <si>
    <t>WU JIRONG</t>
  </si>
  <si>
    <t>6874038</t>
  </si>
  <si>
    <t>2019-11-02 14:54:17</t>
  </si>
  <si>
    <t>2019-11-02 14:54:16</t>
  </si>
  <si>
    <t>WANG XIAOJIE</t>
  </si>
  <si>
    <t>WANG XIAOJIE,XUE MENGHAN</t>
  </si>
  <si>
    <t>19449XQ83001</t>
  </si>
  <si>
    <t>1655164</t>
  </si>
  <si>
    <t>2019-11-01 16:51:37</t>
  </si>
  <si>
    <t>3</t>
  </si>
  <si>
    <t>LIU YONG,FAN FANGHAO,LIU PING</t>
  </si>
  <si>
    <t>1897637 / 1897638/1897639</t>
  </si>
  <si>
    <t>2 rooms for Twin beds, 1 room for Double bed. .</t>
  </si>
  <si>
    <t>1400.00</t>
  </si>
  <si>
    <t>4200.00</t>
  </si>
  <si>
    <t>3240.00</t>
  </si>
  <si>
    <t>2019-11-01 13:55:57</t>
  </si>
  <si>
    <t>2019-11-05</t>
  </si>
  <si>
    <t>LIU XINTAO</t>
  </si>
  <si>
    <t>6873623</t>
  </si>
  <si>
    <t>2019-10-31 21:11:59</t>
  </si>
  <si>
    <t>2019-11-03</t>
  </si>
  <si>
    <t>2019-11-04</t>
  </si>
  <si>
    <t>LIU/YONGXIN</t>
  </si>
  <si>
    <t>LIU YONGXIN</t>
  </si>
  <si>
    <t>Room 1:Guest 1 - LIU/YONGXIN;need high floor room,need quiet room,need non-smoking room尽量高层,尽量安排安静房间,尽量无烟2成人</t>
  </si>
  <si>
    <t>2019-10-31 08:26:45</t>
  </si>
  <si>
    <t>HUANG LING</t>
  </si>
  <si>
    <t>HUANG LING,CAI YULU</t>
  </si>
  <si>
    <t>6873007</t>
  </si>
  <si>
    <t>500.00</t>
  </si>
  <si>
    <t>2019-10-30 14:31:44</t>
  </si>
  <si>
    <t>2019-10-30 14:31:43</t>
  </si>
  <si>
    <t>LIU XUEYOU</t>
  </si>
  <si>
    <t>LIU XUEYOU,LING FENG</t>
  </si>
  <si>
    <t>420.00</t>
  </si>
  <si>
    <t>2019-10-30 14:25:34</t>
  </si>
  <si>
    <t>2019-10-30 14:25:35</t>
  </si>
  <si>
    <t>jing/jin</t>
  </si>
  <si>
    <t>jin jing</t>
  </si>
  <si>
    <t>6872734</t>
  </si>
  <si>
    <t>2019-10-29 18:30:55</t>
  </si>
  <si>
    <t>2019-10-29 18:30:54</t>
  </si>
  <si>
    <t>PENG PENG</t>
  </si>
  <si>
    <t>1896731</t>
  </si>
  <si>
    <t>2019-10-29 15:48:44</t>
  </si>
  <si>
    <t>YANG HENGJIE</t>
  </si>
  <si>
    <t>6872415</t>
  </si>
  <si>
    <t>2019-10-29 10:52:54</t>
  </si>
  <si>
    <t>2019-10-29 10:52:53</t>
  </si>
  <si>
    <t>TIAN MENG</t>
  </si>
  <si>
    <t>TIAN MENG,WU QIAN</t>
  </si>
  <si>
    <t>recfm</t>
  </si>
  <si>
    <t>780.00</t>
  </si>
  <si>
    <t>2019-10-28 19:57:53</t>
  </si>
  <si>
    <t>JIN NA</t>
  </si>
  <si>
    <t>6872195</t>
  </si>
  <si>
    <t>Pan Pacific Singapore</t>
  </si>
  <si>
    <t>Deluxe Balcony Room</t>
  </si>
  <si>
    <t>2019-10-28 12:09:10</t>
  </si>
  <si>
    <t>ZHANG LU,WANG FUGEN</t>
  </si>
  <si>
    <t>106419292</t>
  </si>
  <si>
    <t>Higher Floor. Early check in at 12:00 - 13:00 on 3, Nov, 2019. Late check out. Double bed. .</t>
  </si>
  <si>
    <t>1700.00</t>
  </si>
  <si>
    <t>1800.00</t>
  </si>
  <si>
    <t>2019-10-27 06:32:19</t>
  </si>
  <si>
    <t>2019-10-27 06:32:18</t>
  </si>
  <si>
    <t>LUO SHUILU</t>
  </si>
  <si>
    <t>6871459</t>
  </si>
  <si>
    <t>2019-10-25 16:33:53</t>
  </si>
  <si>
    <t>LI ZAIQIN</t>
  </si>
  <si>
    <t>LI ZAIQIN,LI FANGQIAO</t>
  </si>
  <si>
    <t>2019-10-25 16:15:53</t>
  </si>
  <si>
    <t>2019-10-25 16:15:52</t>
  </si>
  <si>
    <t>LI XINGJUAN,KANG JIAFU</t>
  </si>
  <si>
    <t>#6871036</t>
  </si>
  <si>
    <t>2019-10-24 19:24:42</t>
  </si>
  <si>
    <t>PENG JINXUAN,GONG TIAN</t>
  </si>
  <si>
    <t>6870813</t>
  </si>
  <si>
    <t>2019-10-23 23:43:03</t>
  </si>
  <si>
    <t>2019-10-23 23:43:02</t>
  </si>
  <si>
    <t>LU/SHIYING</t>
  </si>
  <si>
    <t>LU SHIYING</t>
  </si>
  <si>
    <t>Room 1:Guest 1 - LU/SHIYING,Guest 2 - YU/QIUBAO;2成人</t>
  </si>
  <si>
    <t>2019-10-22 19:20:51</t>
  </si>
  <si>
    <t>HU MINGHUI</t>
  </si>
  <si>
    <t>84687256</t>
  </si>
  <si>
    <t>2019-10-22 17:22:50</t>
  </si>
  <si>
    <t>HU XIAOZHONG,SEACHUA NABPHUM</t>
  </si>
  <si>
    <t>6869477</t>
  </si>
  <si>
    <t>2019-10-22 10:30:16</t>
  </si>
  <si>
    <t>2019-10-22 10:30:15</t>
  </si>
  <si>
    <t>WANG YE,JIN TONGYAO</t>
  </si>
  <si>
    <t>6868227</t>
  </si>
  <si>
    <t>2019-10-20 08:05:25</t>
  </si>
  <si>
    <t>SHEN PEI</t>
  </si>
  <si>
    <t>SHEN PEI,MING ANYU</t>
  </si>
  <si>
    <t>President Hotel Seoul</t>
  </si>
  <si>
    <t>Standard Twin Room</t>
  </si>
  <si>
    <t>2019-10-18 18:59:45</t>
  </si>
  <si>
    <t>WANG YIYI</t>
  </si>
  <si>
    <t>WANG YIYI,li jingjing</t>
  </si>
  <si>
    <t>650.00</t>
  </si>
  <si>
    <t>590.00</t>
  </si>
  <si>
    <t>Four Points by Sheraton Seoul Namsan</t>
  </si>
  <si>
    <t>Superior Twin Room</t>
  </si>
  <si>
    <t>2019-10-15 14:54:05</t>
  </si>
  <si>
    <t>YAO YUN,QIAN MINHUA</t>
  </si>
  <si>
    <t>695.00</t>
  </si>
  <si>
    <t>2019-10-14 10:33:29</t>
  </si>
  <si>
    <t>JIA YAQI</t>
  </si>
  <si>
    <t>JIA YAQI,PENG QING</t>
  </si>
  <si>
    <t>2019-10-13 15:23:32</t>
  </si>
  <si>
    <t>2019-10-13 15:23:31</t>
  </si>
  <si>
    <t>TANG YUNJIAN</t>
  </si>
  <si>
    <t>158370</t>
  </si>
  <si>
    <t>1629704</t>
  </si>
  <si>
    <t>2019-10-04 16:54:14</t>
  </si>
  <si>
    <t>WANG QIAN</t>
  </si>
  <si>
    <t>免费取消 请勿发单</t>
  </si>
  <si>
    <t>0.00</t>
  </si>
  <si>
    <t>2019-10-04 14:30:31</t>
  </si>
  <si>
    <t>WU ZHAOQIANG</t>
  </si>
  <si>
    <t>84641179</t>
  </si>
  <si>
    <t>1600.00</t>
  </si>
  <si>
    <t>2019-10-03 01:20:04</t>
  </si>
  <si>
    <t>2019-11-02</t>
  </si>
  <si>
    <t>DING ZENGHONG,DING KUN</t>
  </si>
  <si>
    <t>84628089</t>
  </si>
  <si>
    <t>1625760</t>
  </si>
  <si>
    <t>2019-09-29 21:59:40</t>
  </si>
  <si>
    <t>THB</t>
  </si>
  <si>
    <t>汇智系统问题，无法接单，不结算</t>
  </si>
  <si>
    <t>CHEN BIN,HE YUEFENG</t>
  </si>
  <si>
    <t>3164878044</t>
  </si>
  <si>
    <t>6900.00</t>
  </si>
  <si>
    <t>Paid</t>
  </si>
  <si>
    <t>9000.00</t>
  </si>
  <si>
    <t>5865.00</t>
  </si>
  <si>
    <t>账期</t>
  </si>
  <si>
    <t>11.04-11.10</t>
  </si>
  <si>
    <t>金额</t>
  </si>
  <si>
    <t>开票金额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</si>
</sst>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6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43" fontId="1" fillId="2" borderId="1" xfId="8" applyFont="1" applyFill="1" applyBorder="1" applyAlignment="1">
      <alignment vertical="center" wrapText="1"/>
    </xf>
    <xf numFmtId="0" fontId="0" fillId="0" borderId="0" xfId="0" applyAlignment="1"/>
    <xf numFmtId="49" fontId="0" fillId="0" borderId="2" xfId="0" applyNumberFormat="1" applyBorder="1" applyAlignment="1"/>
    <xf numFmtId="0" fontId="0" fillId="0" borderId="2" xfId="0" applyBorder="1" applyAlignment="1"/>
    <xf numFmtId="49" fontId="0" fillId="3" borderId="2" xfId="0" applyNumberFormat="1" applyFill="1" applyBorder="1" applyAlignment="1"/>
    <xf numFmtId="49" fontId="0" fillId="0" borderId="2" xfId="0" applyNumberFormat="1" applyFill="1" applyBorder="1" applyAlignment="1"/>
    <xf numFmtId="0" fontId="0" fillId="3" borderId="2" xfId="0" applyFill="1" applyBorder="1" applyAlignment="1"/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Fill="1">
      <alignment vertical="center"/>
    </xf>
    <xf numFmtId="0" fontId="2" fillId="2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9"/>
  <sheetViews>
    <sheetView topLeftCell="F1" workbookViewId="0">
      <selection activeCell="Z43" sqref="Z43"/>
    </sheetView>
  </sheetViews>
  <sheetFormatPr defaultColWidth="9" defaultRowHeight="13.5"/>
  <cols>
    <col min="1" max="1" width="9.5" customWidth="1"/>
    <col min="2" max="2" width="24.875" customWidth="1"/>
    <col min="5" max="5" width="35" customWidth="1"/>
    <col min="12" max="13" width="11.625" customWidth="1"/>
    <col min="17" max="17" width="9.5" customWidth="1"/>
    <col min="22" max="22" width="10.5" customWidth="1"/>
    <col min="28" max="28" width="10.125" customWidth="1"/>
  </cols>
  <sheetData>
    <row r="1" spans="1:27">
      <c r="A1" t="s">
        <v>0</v>
      </c>
      <c r="B1" s="1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8">
      <c r="A2">
        <v>84628089</v>
      </c>
      <c r="B2" s="11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32</v>
      </c>
      <c r="I2" t="s">
        <v>28</v>
      </c>
      <c r="J2" t="s">
        <v>33</v>
      </c>
      <c r="K2" t="s">
        <v>34</v>
      </c>
      <c r="L2" s="13">
        <v>43741</v>
      </c>
      <c r="M2" s="13">
        <v>43771</v>
      </c>
      <c r="O2">
        <v>0</v>
      </c>
      <c r="P2" t="s">
        <v>35</v>
      </c>
      <c r="Q2">
        <v>22313010</v>
      </c>
      <c r="R2">
        <v>1</v>
      </c>
      <c r="T2">
        <v>2500</v>
      </c>
      <c r="U2">
        <v>2500</v>
      </c>
      <c r="V2">
        <v>2500</v>
      </c>
      <c r="W2">
        <v>3400</v>
      </c>
      <c r="X2">
        <v>0</v>
      </c>
      <c r="Y2">
        <v>2500</v>
      </c>
      <c r="Z2">
        <v>0</v>
      </c>
      <c r="AA2">
        <v>0</v>
      </c>
      <c r="AB2">
        <f>VLOOKUP(B:B,原始数据!A:K,11,0)</f>
        <v>2500</v>
      </c>
    </row>
    <row r="3" spans="1:28">
      <c r="A3">
        <v>84641179</v>
      </c>
      <c r="B3" s="11" t="s">
        <v>36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32</v>
      </c>
      <c r="I3" t="s">
        <v>28</v>
      </c>
      <c r="J3" t="s">
        <v>33</v>
      </c>
      <c r="K3" t="s">
        <v>34</v>
      </c>
      <c r="L3" s="13">
        <v>43744</v>
      </c>
      <c r="M3" s="13">
        <v>43772</v>
      </c>
      <c r="O3">
        <v>0</v>
      </c>
      <c r="P3" t="s">
        <v>35</v>
      </c>
      <c r="Q3">
        <v>22313010</v>
      </c>
      <c r="R3">
        <v>1</v>
      </c>
      <c r="T3">
        <v>4100</v>
      </c>
      <c r="U3">
        <v>4100</v>
      </c>
      <c r="V3">
        <v>4100</v>
      </c>
      <c r="W3">
        <v>4460</v>
      </c>
      <c r="X3">
        <v>0</v>
      </c>
      <c r="Y3">
        <v>4100</v>
      </c>
      <c r="Z3">
        <v>0</v>
      </c>
      <c r="AA3">
        <v>0</v>
      </c>
      <c r="AB3">
        <f>VLOOKUP(B:B,原始数据!A:K,11,0)</f>
        <v>4100</v>
      </c>
    </row>
    <row r="4" spans="1:28">
      <c r="A4">
        <v>84659136</v>
      </c>
      <c r="B4" s="11" t="s">
        <v>37</v>
      </c>
      <c r="C4" t="s">
        <v>38</v>
      </c>
      <c r="D4" t="s">
        <v>29</v>
      </c>
      <c r="E4" t="s">
        <v>30</v>
      </c>
      <c r="F4" t="s">
        <v>31</v>
      </c>
      <c r="G4" t="s">
        <v>32</v>
      </c>
      <c r="H4" t="s">
        <v>32</v>
      </c>
      <c r="I4" t="s">
        <v>28</v>
      </c>
      <c r="J4" t="s">
        <v>33</v>
      </c>
      <c r="K4" t="s">
        <v>34</v>
      </c>
      <c r="L4" s="13">
        <v>43751</v>
      </c>
      <c r="M4" s="13">
        <v>43773</v>
      </c>
      <c r="N4" t="s">
        <v>39</v>
      </c>
      <c r="O4">
        <v>2602152</v>
      </c>
      <c r="P4" t="s">
        <v>40</v>
      </c>
      <c r="Q4">
        <v>25306578</v>
      </c>
      <c r="R4">
        <v>1</v>
      </c>
      <c r="T4">
        <v>695</v>
      </c>
      <c r="U4">
        <v>695</v>
      </c>
      <c r="V4">
        <v>695</v>
      </c>
      <c r="W4">
        <v>750</v>
      </c>
      <c r="X4">
        <v>0</v>
      </c>
      <c r="Y4">
        <v>695</v>
      </c>
      <c r="Z4">
        <v>0</v>
      </c>
      <c r="AA4">
        <v>0</v>
      </c>
      <c r="AB4">
        <f>VLOOKUP(B:B,原始数据!A:K,11,0)</f>
        <v>695</v>
      </c>
    </row>
    <row r="5" spans="1:28">
      <c r="A5">
        <v>84664235</v>
      </c>
      <c r="B5" s="11" t="s">
        <v>41</v>
      </c>
      <c r="C5" t="s">
        <v>38</v>
      </c>
      <c r="D5" t="s">
        <v>29</v>
      </c>
      <c r="E5" t="s">
        <v>30</v>
      </c>
      <c r="F5" t="s">
        <v>31</v>
      </c>
      <c r="G5" t="s">
        <v>32</v>
      </c>
      <c r="H5" t="s">
        <v>32</v>
      </c>
      <c r="I5" t="s">
        <v>28</v>
      </c>
      <c r="J5" t="s">
        <v>33</v>
      </c>
      <c r="K5" t="s">
        <v>34</v>
      </c>
      <c r="L5" s="13">
        <v>43753</v>
      </c>
      <c r="M5" s="13">
        <v>43774</v>
      </c>
      <c r="N5" t="s">
        <v>39</v>
      </c>
      <c r="O5">
        <v>2602152</v>
      </c>
      <c r="P5" t="s">
        <v>42</v>
      </c>
      <c r="Q5">
        <v>25245165</v>
      </c>
      <c r="R5">
        <v>1</v>
      </c>
      <c r="T5">
        <v>2085</v>
      </c>
      <c r="U5">
        <v>2085</v>
      </c>
      <c r="V5">
        <v>2085</v>
      </c>
      <c r="W5">
        <v>2400</v>
      </c>
      <c r="X5">
        <v>0</v>
      </c>
      <c r="Y5">
        <v>2085</v>
      </c>
      <c r="Z5">
        <v>0</v>
      </c>
      <c r="AA5">
        <v>0</v>
      </c>
      <c r="AB5">
        <f>VLOOKUP(B:B,原始数据!A:K,11,0)</f>
        <v>2085</v>
      </c>
    </row>
    <row r="6" spans="1:28">
      <c r="A6">
        <v>84677189</v>
      </c>
      <c r="B6" s="11" t="s">
        <v>43</v>
      </c>
      <c r="C6" t="s">
        <v>38</v>
      </c>
      <c r="D6" t="s">
        <v>29</v>
      </c>
      <c r="E6" t="s">
        <v>30</v>
      </c>
      <c r="F6" t="s">
        <v>31</v>
      </c>
      <c r="G6" t="s">
        <v>32</v>
      </c>
      <c r="H6" t="s">
        <v>32</v>
      </c>
      <c r="I6" t="s">
        <v>28</v>
      </c>
      <c r="J6" t="s">
        <v>33</v>
      </c>
      <c r="K6" t="s">
        <v>34</v>
      </c>
      <c r="L6" s="13">
        <v>43757</v>
      </c>
      <c r="M6" s="13">
        <v>43775</v>
      </c>
      <c r="N6" t="s">
        <v>44</v>
      </c>
      <c r="O6">
        <v>631783</v>
      </c>
      <c r="P6" t="s">
        <v>40</v>
      </c>
      <c r="Q6">
        <v>25306581</v>
      </c>
      <c r="R6">
        <v>1</v>
      </c>
      <c r="T6">
        <v>1890</v>
      </c>
      <c r="U6">
        <v>1890</v>
      </c>
      <c r="V6">
        <v>1890</v>
      </c>
      <c r="W6">
        <v>2050</v>
      </c>
      <c r="X6">
        <v>0</v>
      </c>
      <c r="Y6">
        <v>1890</v>
      </c>
      <c r="Z6">
        <v>0</v>
      </c>
      <c r="AA6">
        <v>0</v>
      </c>
      <c r="AB6">
        <f>VLOOKUP(B:B,原始数据!A:K,11,0)</f>
        <v>1890</v>
      </c>
    </row>
    <row r="7" spans="1:28">
      <c r="A7">
        <v>84682113</v>
      </c>
      <c r="B7" s="11" t="s">
        <v>45</v>
      </c>
      <c r="C7" t="s">
        <v>38</v>
      </c>
      <c r="D7" t="s">
        <v>29</v>
      </c>
      <c r="E7" t="s">
        <v>30</v>
      </c>
      <c r="F7" t="s">
        <v>31</v>
      </c>
      <c r="G7" t="s">
        <v>32</v>
      </c>
      <c r="H7" t="s">
        <v>32</v>
      </c>
      <c r="I7" t="s">
        <v>28</v>
      </c>
      <c r="J7" t="s">
        <v>33</v>
      </c>
      <c r="K7" t="s">
        <v>34</v>
      </c>
      <c r="L7" s="13">
        <v>43759</v>
      </c>
      <c r="M7" s="13">
        <v>43778</v>
      </c>
      <c r="N7" t="s">
        <v>46</v>
      </c>
      <c r="O7">
        <v>2599654</v>
      </c>
      <c r="P7" t="s">
        <v>47</v>
      </c>
      <c r="Q7">
        <v>24522960</v>
      </c>
      <c r="R7">
        <v>1</v>
      </c>
      <c r="T7">
        <v>1080</v>
      </c>
      <c r="U7">
        <v>1080</v>
      </c>
      <c r="V7">
        <v>1080</v>
      </c>
      <c r="W7">
        <v>1200</v>
      </c>
      <c r="X7">
        <v>0</v>
      </c>
      <c r="Y7">
        <v>1080</v>
      </c>
      <c r="Z7">
        <v>0</v>
      </c>
      <c r="AA7">
        <v>0</v>
      </c>
      <c r="AB7">
        <f>VLOOKUP(B:B,原始数据!A:K,11,0)</f>
        <v>1080</v>
      </c>
    </row>
    <row r="8" spans="1:28">
      <c r="A8">
        <v>84684704</v>
      </c>
      <c r="B8" s="11" t="s">
        <v>48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32</v>
      </c>
      <c r="I8" t="s">
        <v>28</v>
      </c>
      <c r="J8" t="s">
        <v>33</v>
      </c>
      <c r="K8" t="s">
        <v>34</v>
      </c>
      <c r="L8" s="13">
        <v>43760</v>
      </c>
      <c r="M8" s="13">
        <v>43778</v>
      </c>
      <c r="N8" t="s">
        <v>49</v>
      </c>
      <c r="O8">
        <v>1580694</v>
      </c>
      <c r="P8" t="s">
        <v>50</v>
      </c>
      <c r="Q8">
        <v>14974358</v>
      </c>
      <c r="R8">
        <v>1</v>
      </c>
      <c r="T8">
        <v>420</v>
      </c>
      <c r="U8">
        <v>420</v>
      </c>
      <c r="V8">
        <v>420</v>
      </c>
      <c r="W8">
        <v>420</v>
      </c>
      <c r="X8">
        <v>0</v>
      </c>
      <c r="Y8">
        <v>420</v>
      </c>
      <c r="Z8">
        <v>0</v>
      </c>
      <c r="AA8">
        <v>0</v>
      </c>
      <c r="AB8">
        <f>VLOOKUP(B:B,原始数据!A:K,11,0)</f>
        <v>420</v>
      </c>
    </row>
    <row r="9" spans="1:28">
      <c r="A9">
        <v>84686383</v>
      </c>
      <c r="B9" s="11" t="s">
        <v>51</v>
      </c>
      <c r="C9" t="s">
        <v>28</v>
      </c>
      <c r="D9" t="s">
        <v>29</v>
      </c>
      <c r="E9" t="s">
        <v>30</v>
      </c>
      <c r="F9" t="s">
        <v>31</v>
      </c>
      <c r="G9" t="s">
        <v>32</v>
      </c>
      <c r="H9" t="s">
        <v>32</v>
      </c>
      <c r="I9" t="s">
        <v>28</v>
      </c>
      <c r="J9" t="s">
        <v>33</v>
      </c>
      <c r="K9" t="s">
        <v>34</v>
      </c>
      <c r="L9" s="13">
        <v>43760</v>
      </c>
      <c r="M9" s="13">
        <v>43776</v>
      </c>
      <c r="N9" t="s">
        <v>49</v>
      </c>
      <c r="O9">
        <v>1580694</v>
      </c>
      <c r="P9" t="s">
        <v>50</v>
      </c>
      <c r="Q9">
        <v>14974358</v>
      </c>
      <c r="R9">
        <v>1</v>
      </c>
      <c r="T9">
        <v>420</v>
      </c>
      <c r="U9">
        <v>420</v>
      </c>
      <c r="V9">
        <v>420</v>
      </c>
      <c r="W9">
        <v>420</v>
      </c>
      <c r="X9">
        <v>0</v>
      </c>
      <c r="Y9">
        <v>420</v>
      </c>
      <c r="Z9">
        <v>0</v>
      </c>
      <c r="AA9">
        <v>0</v>
      </c>
      <c r="AB9">
        <f>VLOOKUP(B:B,原始数据!A:K,11,0)</f>
        <v>420</v>
      </c>
    </row>
    <row r="10" spans="1:28">
      <c r="A10">
        <v>84687256</v>
      </c>
      <c r="B10" s="11" t="s">
        <v>52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  <c r="H10" t="s">
        <v>32</v>
      </c>
      <c r="I10" t="s">
        <v>28</v>
      </c>
      <c r="J10" t="s">
        <v>33</v>
      </c>
      <c r="K10" t="s">
        <v>34</v>
      </c>
      <c r="L10" s="13">
        <v>43761</v>
      </c>
      <c r="M10" s="13">
        <v>43778</v>
      </c>
      <c r="N10" t="s">
        <v>49</v>
      </c>
      <c r="O10">
        <v>1580694</v>
      </c>
      <c r="P10" t="s">
        <v>50</v>
      </c>
      <c r="Q10">
        <v>14974358</v>
      </c>
      <c r="R10">
        <v>1</v>
      </c>
      <c r="T10">
        <v>420</v>
      </c>
      <c r="U10">
        <v>420</v>
      </c>
      <c r="V10">
        <v>420</v>
      </c>
      <c r="W10">
        <v>420</v>
      </c>
      <c r="X10">
        <v>0</v>
      </c>
      <c r="Y10">
        <v>420</v>
      </c>
      <c r="Z10">
        <v>0</v>
      </c>
      <c r="AA10">
        <v>0</v>
      </c>
      <c r="AB10">
        <f>VLOOKUP(B:B,原始数据!A:K,11,0)</f>
        <v>420</v>
      </c>
    </row>
    <row r="11" spans="1:28">
      <c r="A11">
        <v>84690301</v>
      </c>
      <c r="B11" s="11" t="s">
        <v>53</v>
      </c>
      <c r="C11" t="s">
        <v>28</v>
      </c>
      <c r="D11" t="s">
        <v>29</v>
      </c>
      <c r="E11" t="s">
        <v>30</v>
      </c>
      <c r="F11" t="s">
        <v>31</v>
      </c>
      <c r="G11" t="s">
        <v>32</v>
      </c>
      <c r="H11" t="s">
        <v>32</v>
      </c>
      <c r="I11" t="s">
        <v>28</v>
      </c>
      <c r="J11" t="s">
        <v>33</v>
      </c>
      <c r="K11" t="s">
        <v>34</v>
      </c>
      <c r="L11" s="13">
        <v>43762</v>
      </c>
      <c r="M11" s="13">
        <v>43772</v>
      </c>
      <c r="N11" t="s">
        <v>49</v>
      </c>
      <c r="O11">
        <v>1580694</v>
      </c>
      <c r="P11" t="s">
        <v>54</v>
      </c>
      <c r="Q11">
        <v>11464561</v>
      </c>
      <c r="R11">
        <v>1</v>
      </c>
      <c r="T11">
        <v>500</v>
      </c>
      <c r="U11">
        <v>500</v>
      </c>
      <c r="V11">
        <v>500</v>
      </c>
      <c r="W11">
        <v>500</v>
      </c>
      <c r="X11">
        <v>0</v>
      </c>
      <c r="Y11">
        <v>500</v>
      </c>
      <c r="Z11">
        <v>0</v>
      </c>
      <c r="AA11">
        <v>0</v>
      </c>
      <c r="AB11">
        <f>VLOOKUP(B:B,原始数据!A:K,11,0)</f>
        <v>500</v>
      </c>
    </row>
    <row r="12" spans="1:28">
      <c r="A12">
        <v>84693136</v>
      </c>
      <c r="B12" s="11" t="s">
        <v>55</v>
      </c>
      <c r="C12" t="s">
        <v>28</v>
      </c>
      <c r="D12" t="s">
        <v>29</v>
      </c>
      <c r="E12" t="s">
        <v>30</v>
      </c>
      <c r="F12" t="s">
        <v>31</v>
      </c>
      <c r="G12" t="s">
        <v>32</v>
      </c>
      <c r="H12" t="s">
        <v>32</v>
      </c>
      <c r="I12" t="s">
        <v>28</v>
      </c>
      <c r="J12" t="s">
        <v>33</v>
      </c>
      <c r="K12" t="s">
        <v>34</v>
      </c>
      <c r="L12" s="13">
        <v>43763</v>
      </c>
      <c r="M12" s="13">
        <v>43778</v>
      </c>
      <c r="N12" t="s">
        <v>49</v>
      </c>
      <c r="O12">
        <v>1580694</v>
      </c>
      <c r="P12" t="s">
        <v>50</v>
      </c>
      <c r="Q12">
        <v>14974358</v>
      </c>
      <c r="R12">
        <v>1</v>
      </c>
      <c r="T12">
        <v>420</v>
      </c>
      <c r="U12">
        <v>420</v>
      </c>
      <c r="V12">
        <v>420</v>
      </c>
      <c r="W12">
        <v>420</v>
      </c>
      <c r="X12">
        <v>0</v>
      </c>
      <c r="Y12">
        <v>420</v>
      </c>
      <c r="Z12">
        <v>0</v>
      </c>
      <c r="AA12">
        <v>0</v>
      </c>
      <c r="AB12">
        <f>VLOOKUP(B:B,原始数据!A:K,11,0)</f>
        <v>420</v>
      </c>
    </row>
    <row r="13" spans="1:28">
      <c r="A13">
        <v>84695242</v>
      </c>
      <c r="B13" s="11" t="s">
        <v>56</v>
      </c>
      <c r="C13" t="s">
        <v>28</v>
      </c>
      <c r="D13" t="s">
        <v>29</v>
      </c>
      <c r="E13" t="s">
        <v>30</v>
      </c>
      <c r="F13" t="s">
        <v>31</v>
      </c>
      <c r="G13" t="s">
        <v>32</v>
      </c>
      <c r="H13" t="s">
        <v>32</v>
      </c>
      <c r="I13" t="s">
        <v>28</v>
      </c>
      <c r="J13" t="s">
        <v>33</v>
      </c>
      <c r="K13" t="s">
        <v>34</v>
      </c>
      <c r="L13" s="13">
        <v>43763</v>
      </c>
      <c r="M13" s="13">
        <v>43775</v>
      </c>
      <c r="N13" t="s">
        <v>49</v>
      </c>
      <c r="O13">
        <v>1580694</v>
      </c>
      <c r="P13" t="s">
        <v>50</v>
      </c>
      <c r="Q13">
        <v>14974358</v>
      </c>
      <c r="R13">
        <v>1</v>
      </c>
      <c r="T13">
        <v>420</v>
      </c>
      <c r="U13">
        <v>420</v>
      </c>
      <c r="V13">
        <v>420</v>
      </c>
      <c r="W13">
        <v>420</v>
      </c>
      <c r="X13">
        <v>0</v>
      </c>
      <c r="Y13">
        <v>420</v>
      </c>
      <c r="Z13">
        <v>0</v>
      </c>
      <c r="AA13">
        <v>0</v>
      </c>
      <c r="AB13">
        <f>VLOOKUP(B:B,原始数据!A:K,11,0)</f>
        <v>420</v>
      </c>
    </row>
    <row r="14" spans="1:28">
      <c r="A14">
        <v>84695280</v>
      </c>
      <c r="B14" s="11" t="s">
        <v>57</v>
      </c>
      <c r="C14" t="s">
        <v>38</v>
      </c>
      <c r="D14" t="s">
        <v>29</v>
      </c>
      <c r="E14" t="s">
        <v>30</v>
      </c>
      <c r="F14" t="s">
        <v>31</v>
      </c>
      <c r="G14" t="s">
        <v>32</v>
      </c>
      <c r="H14" t="s">
        <v>32</v>
      </c>
      <c r="I14" t="s">
        <v>28</v>
      </c>
      <c r="J14" t="s">
        <v>33</v>
      </c>
      <c r="K14" t="s">
        <v>34</v>
      </c>
      <c r="L14" s="13">
        <v>43763</v>
      </c>
      <c r="M14" s="13">
        <v>43772</v>
      </c>
      <c r="N14" t="s">
        <v>46</v>
      </c>
      <c r="O14">
        <v>2599654</v>
      </c>
      <c r="P14" t="s">
        <v>47</v>
      </c>
      <c r="Q14">
        <v>24522960</v>
      </c>
      <c r="R14">
        <v>1</v>
      </c>
      <c r="T14">
        <v>1080</v>
      </c>
      <c r="U14">
        <v>1080</v>
      </c>
      <c r="V14">
        <v>1080</v>
      </c>
      <c r="W14">
        <v>1200</v>
      </c>
      <c r="X14">
        <v>0</v>
      </c>
      <c r="Y14">
        <v>1080</v>
      </c>
      <c r="Z14">
        <v>0</v>
      </c>
      <c r="AA14">
        <v>0</v>
      </c>
      <c r="AB14">
        <f>VLOOKUP(B:B,原始数据!A:K,11,0)</f>
        <v>1080</v>
      </c>
    </row>
    <row r="15" spans="1:28">
      <c r="A15">
        <v>84699804</v>
      </c>
      <c r="B15" s="11" t="s">
        <v>58</v>
      </c>
      <c r="C15" t="s">
        <v>28</v>
      </c>
      <c r="D15" t="s">
        <v>29</v>
      </c>
      <c r="E15" t="s">
        <v>30</v>
      </c>
      <c r="F15" t="s">
        <v>31</v>
      </c>
      <c r="G15" t="s">
        <v>32</v>
      </c>
      <c r="H15" t="s">
        <v>32</v>
      </c>
      <c r="I15" t="s">
        <v>28</v>
      </c>
      <c r="J15" t="s">
        <v>33</v>
      </c>
      <c r="K15" t="s">
        <v>34</v>
      </c>
      <c r="L15" s="13">
        <v>43765</v>
      </c>
      <c r="M15" s="13">
        <v>43773</v>
      </c>
      <c r="N15" t="s">
        <v>49</v>
      </c>
      <c r="O15">
        <v>1580694</v>
      </c>
      <c r="P15" t="s">
        <v>50</v>
      </c>
      <c r="Q15">
        <v>14974358</v>
      </c>
      <c r="R15">
        <v>1</v>
      </c>
      <c r="T15">
        <v>1260</v>
      </c>
      <c r="U15">
        <v>1260</v>
      </c>
      <c r="V15">
        <v>1260</v>
      </c>
      <c r="W15">
        <v>1260</v>
      </c>
      <c r="X15">
        <v>0</v>
      </c>
      <c r="Y15">
        <v>1260</v>
      </c>
      <c r="Z15">
        <v>0</v>
      </c>
      <c r="AA15">
        <v>0</v>
      </c>
      <c r="AB15">
        <f>VLOOKUP(B:B,原始数据!A:K,11,0)</f>
        <v>1260</v>
      </c>
    </row>
    <row r="16" spans="1:28">
      <c r="A16">
        <v>84704180</v>
      </c>
      <c r="B16" s="11" t="s">
        <v>59</v>
      </c>
      <c r="C16" t="s">
        <v>28</v>
      </c>
      <c r="D16" t="s">
        <v>29</v>
      </c>
      <c r="E16" t="s">
        <v>30</v>
      </c>
      <c r="F16" t="s">
        <v>31</v>
      </c>
      <c r="G16" t="s">
        <v>32</v>
      </c>
      <c r="H16" t="s">
        <v>32</v>
      </c>
      <c r="I16" t="s">
        <v>28</v>
      </c>
      <c r="J16" t="s">
        <v>33</v>
      </c>
      <c r="K16" t="s">
        <v>34</v>
      </c>
      <c r="L16" s="13">
        <v>43767</v>
      </c>
      <c r="M16" s="13">
        <v>43775</v>
      </c>
      <c r="N16" t="s">
        <v>49</v>
      </c>
      <c r="O16">
        <v>1580694</v>
      </c>
      <c r="P16" t="s">
        <v>50</v>
      </c>
      <c r="Q16">
        <v>14974358</v>
      </c>
      <c r="R16">
        <v>1</v>
      </c>
      <c r="T16">
        <v>420</v>
      </c>
      <c r="U16">
        <v>420</v>
      </c>
      <c r="V16">
        <v>420</v>
      </c>
      <c r="W16">
        <v>420</v>
      </c>
      <c r="X16">
        <v>0</v>
      </c>
      <c r="Y16">
        <v>420</v>
      </c>
      <c r="Z16">
        <v>0</v>
      </c>
      <c r="AA16">
        <v>0</v>
      </c>
      <c r="AB16">
        <f>VLOOKUP(B:B,原始数据!A:K,11,0)</f>
        <v>420</v>
      </c>
    </row>
    <row r="17" spans="1:28">
      <c r="A17">
        <v>84704798</v>
      </c>
      <c r="B17" s="11" t="s">
        <v>60</v>
      </c>
      <c r="C17" t="s">
        <v>28</v>
      </c>
      <c r="D17" t="s">
        <v>29</v>
      </c>
      <c r="E17" t="s">
        <v>30</v>
      </c>
      <c r="F17" t="s">
        <v>31</v>
      </c>
      <c r="G17" t="s">
        <v>32</v>
      </c>
      <c r="H17" t="s">
        <v>32</v>
      </c>
      <c r="I17" t="s">
        <v>28</v>
      </c>
      <c r="J17" t="s">
        <v>33</v>
      </c>
      <c r="K17" t="s">
        <v>34</v>
      </c>
      <c r="L17" s="13">
        <v>43767</v>
      </c>
      <c r="M17" s="13">
        <v>43773</v>
      </c>
      <c r="O17">
        <v>0</v>
      </c>
      <c r="P17" t="s">
        <v>61</v>
      </c>
      <c r="Q17">
        <v>30186590</v>
      </c>
      <c r="R17">
        <v>1</v>
      </c>
      <c r="T17">
        <v>1560</v>
      </c>
      <c r="U17">
        <v>1560</v>
      </c>
      <c r="V17">
        <v>1560</v>
      </c>
      <c r="W17">
        <v>1800</v>
      </c>
      <c r="X17">
        <v>0</v>
      </c>
      <c r="Y17">
        <v>1560</v>
      </c>
      <c r="Z17">
        <v>0</v>
      </c>
      <c r="AA17">
        <v>0</v>
      </c>
      <c r="AB17">
        <f>VLOOKUP(B:B,原始数据!A:K,11,0)</f>
        <v>1560</v>
      </c>
    </row>
    <row r="18" s="10" customFormat="1" spans="1:28">
      <c r="A18" s="10">
        <v>84705792</v>
      </c>
      <c r="B18" s="12" t="s">
        <v>62</v>
      </c>
      <c r="C18" s="10" t="s">
        <v>28</v>
      </c>
      <c r="D18" s="10" t="s">
        <v>29</v>
      </c>
      <c r="E18" s="10" t="s">
        <v>30</v>
      </c>
      <c r="F18" s="10" t="s">
        <v>31</v>
      </c>
      <c r="G18" s="10" t="s">
        <v>32</v>
      </c>
      <c r="H18" s="10" t="s">
        <v>32</v>
      </c>
      <c r="I18" s="10" t="s">
        <v>28</v>
      </c>
      <c r="J18" s="10" t="s">
        <v>33</v>
      </c>
      <c r="K18" s="10" t="s">
        <v>34</v>
      </c>
      <c r="L18" s="14">
        <v>43767</v>
      </c>
      <c r="M18" s="14">
        <v>43777</v>
      </c>
      <c r="N18" s="10" t="s">
        <v>49</v>
      </c>
      <c r="O18" s="10">
        <v>1580694</v>
      </c>
      <c r="P18" s="10" t="s">
        <v>50</v>
      </c>
      <c r="Q18" s="10">
        <v>14974358</v>
      </c>
      <c r="R18" s="10">
        <v>1</v>
      </c>
      <c r="T18" s="10">
        <v>420</v>
      </c>
      <c r="U18" s="10">
        <v>420</v>
      </c>
      <c r="V18" s="10">
        <v>420</v>
      </c>
      <c r="W18" s="10">
        <v>420</v>
      </c>
      <c r="X18" s="10">
        <v>0</v>
      </c>
      <c r="Y18" s="10">
        <v>420</v>
      </c>
      <c r="Z18" s="10">
        <v>0</v>
      </c>
      <c r="AA18" s="10">
        <v>0</v>
      </c>
      <c r="AB18" s="10">
        <f>VLOOKUP(B:B,原始数据!A:K,11,0)</f>
        <v>420</v>
      </c>
    </row>
    <row r="19" spans="1:28">
      <c r="A19">
        <v>84707080</v>
      </c>
      <c r="B19" s="11" t="s">
        <v>63</v>
      </c>
      <c r="C19" t="s">
        <v>38</v>
      </c>
      <c r="D19" t="s">
        <v>29</v>
      </c>
      <c r="E19" t="s">
        <v>30</v>
      </c>
      <c r="F19" t="s">
        <v>31</v>
      </c>
      <c r="G19" t="s">
        <v>32</v>
      </c>
      <c r="H19" t="s">
        <v>32</v>
      </c>
      <c r="I19" t="s">
        <v>28</v>
      </c>
      <c r="J19" t="s">
        <v>33</v>
      </c>
      <c r="K19" t="s">
        <v>34</v>
      </c>
      <c r="L19" s="13">
        <v>43768</v>
      </c>
      <c r="M19" s="13">
        <v>43772</v>
      </c>
      <c r="N19" t="s">
        <v>64</v>
      </c>
      <c r="O19">
        <v>1559307</v>
      </c>
      <c r="P19" t="s">
        <v>65</v>
      </c>
      <c r="Q19">
        <v>23598492</v>
      </c>
      <c r="R19">
        <v>1</v>
      </c>
      <c r="T19">
        <v>5300</v>
      </c>
      <c r="U19">
        <v>5300</v>
      </c>
      <c r="V19">
        <v>5300</v>
      </c>
      <c r="W19">
        <v>5700</v>
      </c>
      <c r="X19">
        <v>0</v>
      </c>
      <c r="Y19">
        <v>5300</v>
      </c>
      <c r="Z19">
        <v>0</v>
      </c>
      <c r="AA19">
        <v>0</v>
      </c>
      <c r="AB19">
        <f>VLOOKUP(B:B,原始数据!A:K,11,0)</f>
        <v>5300</v>
      </c>
    </row>
    <row r="20" spans="1:28">
      <c r="A20">
        <v>84707196</v>
      </c>
      <c r="B20" s="11" t="s">
        <v>66</v>
      </c>
      <c r="C20" t="s">
        <v>38</v>
      </c>
      <c r="D20" t="s">
        <v>29</v>
      </c>
      <c r="E20" t="s">
        <v>30</v>
      </c>
      <c r="F20" t="s">
        <v>31</v>
      </c>
      <c r="G20" t="s">
        <v>32</v>
      </c>
      <c r="H20" t="s">
        <v>32</v>
      </c>
      <c r="I20" t="s">
        <v>28</v>
      </c>
      <c r="J20" t="s">
        <v>33</v>
      </c>
      <c r="K20" t="s">
        <v>34</v>
      </c>
      <c r="L20" s="13">
        <v>43768</v>
      </c>
      <c r="M20" s="13">
        <v>43773</v>
      </c>
      <c r="N20" t="s">
        <v>46</v>
      </c>
      <c r="O20">
        <v>2599654</v>
      </c>
      <c r="P20" t="s">
        <v>47</v>
      </c>
      <c r="Q20">
        <v>24522960</v>
      </c>
      <c r="R20">
        <v>1</v>
      </c>
      <c r="T20">
        <v>1400</v>
      </c>
      <c r="U20">
        <v>1400</v>
      </c>
      <c r="V20">
        <v>1400</v>
      </c>
      <c r="W20">
        <v>1550</v>
      </c>
      <c r="X20">
        <v>0</v>
      </c>
      <c r="Y20">
        <v>1400</v>
      </c>
      <c r="Z20">
        <v>0</v>
      </c>
      <c r="AA20">
        <v>0</v>
      </c>
      <c r="AB20">
        <f>VLOOKUP(B:B,原始数据!A:K,11,0)</f>
        <v>1400</v>
      </c>
    </row>
    <row r="21" spans="1:28">
      <c r="A21">
        <v>84708168</v>
      </c>
      <c r="B21" s="11" t="s">
        <v>67</v>
      </c>
      <c r="C21" t="s">
        <v>28</v>
      </c>
      <c r="D21" t="s">
        <v>29</v>
      </c>
      <c r="E21" t="s">
        <v>30</v>
      </c>
      <c r="F21" t="s">
        <v>31</v>
      </c>
      <c r="G21" t="s">
        <v>32</v>
      </c>
      <c r="H21" t="s">
        <v>32</v>
      </c>
      <c r="I21" t="s">
        <v>28</v>
      </c>
      <c r="J21" t="s">
        <v>33</v>
      </c>
      <c r="K21" t="s">
        <v>34</v>
      </c>
      <c r="L21" s="13">
        <v>43768</v>
      </c>
      <c r="M21" s="13">
        <v>43773</v>
      </c>
      <c r="N21" t="s">
        <v>49</v>
      </c>
      <c r="O21">
        <v>1580694</v>
      </c>
      <c r="P21" t="s">
        <v>50</v>
      </c>
      <c r="Q21">
        <v>14974358</v>
      </c>
      <c r="R21">
        <v>1</v>
      </c>
      <c r="T21">
        <v>420</v>
      </c>
      <c r="U21">
        <v>420</v>
      </c>
      <c r="V21">
        <v>420</v>
      </c>
      <c r="W21">
        <v>420</v>
      </c>
      <c r="X21">
        <v>0</v>
      </c>
      <c r="Y21">
        <v>420</v>
      </c>
      <c r="Z21">
        <v>0</v>
      </c>
      <c r="AA21">
        <v>0</v>
      </c>
      <c r="AB21">
        <f>VLOOKUP(B:B,原始数据!A:K,11,0)</f>
        <v>420</v>
      </c>
    </row>
    <row r="22" spans="1:28">
      <c r="A22">
        <v>84708204</v>
      </c>
      <c r="B22" s="11" t="s">
        <v>68</v>
      </c>
      <c r="C22" t="s">
        <v>28</v>
      </c>
      <c r="D22" t="s">
        <v>29</v>
      </c>
      <c r="E22" t="s">
        <v>30</v>
      </c>
      <c r="F22" t="s">
        <v>31</v>
      </c>
      <c r="G22" t="s">
        <v>32</v>
      </c>
      <c r="H22" t="s">
        <v>32</v>
      </c>
      <c r="I22" t="s">
        <v>28</v>
      </c>
      <c r="J22" t="s">
        <v>33</v>
      </c>
      <c r="K22" t="s">
        <v>34</v>
      </c>
      <c r="L22" s="13">
        <v>43768</v>
      </c>
      <c r="M22" s="13">
        <v>43772</v>
      </c>
      <c r="N22" t="s">
        <v>49</v>
      </c>
      <c r="O22">
        <v>1580694</v>
      </c>
      <c r="P22" t="s">
        <v>50</v>
      </c>
      <c r="Q22">
        <v>14974358</v>
      </c>
      <c r="R22">
        <v>1</v>
      </c>
      <c r="T22">
        <v>420</v>
      </c>
      <c r="U22">
        <v>420</v>
      </c>
      <c r="V22">
        <v>420</v>
      </c>
      <c r="W22">
        <v>420</v>
      </c>
      <c r="X22">
        <v>0</v>
      </c>
      <c r="Y22">
        <v>420</v>
      </c>
      <c r="Z22">
        <v>0</v>
      </c>
      <c r="AA22">
        <v>0</v>
      </c>
      <c r="AB22">
        <f>VLOOKUP(B:B,原始数据!A:K,11,0)</f>
        <v>420</v>
      </c>
    </row>
    <row r="23" spans="1:28">
      <c r="A23">
        <v>84713028</v>
      </c>
      <c r="B23" s="11" t="s">
        <v>69</v>
      </c>
      <c r="C23" t="s">
        <v>38</v>
      </c>
      <c r="D23" t="s">
        <v>29</v>
      </c>
      <c r="E23" t="s">
        <v>30</v>
      </c>
      <c r="F23" t="s">
        <v>31</v>
      </c>
      <c r="G23" t="s">
        <v>32</v>
      </c>
      <c r="H23" t="s">
        <v>32</v>
      </c>
      <c r="I23" t="s">
        <v>28</v>
      </c>
      <c r="J23" t="s">
        <v>33</v>
      </c>
      <c r="K23" t="s">
        <v>34</v>
      </c>
      <c r="L23" s="13">
        <v>43770</v>
      </c>
      <c r="M23" s="13">
        <v>43772</v>
      </c>
      <c r="N23" t="s">
        <v>46</v>
      </c>
      <c r="O23">
        <v>2599654</v>
      </c>
      <c r="P23" t="s">
        <v>47</v>
      </c>
      <c r="Q23">
        <v>24522960</v>
      </c>
      <c r="R23">
        <v>1</v>
      </c>
      <c r="T23">
        <v>1080</v>
      </c>
      <c r="U23">
        <v>1080</v>
      </c>
      <c r="V23">
        <v>1080</v>
      </c>
      <c r="W23">
        <v>1200</v>
      </c>
      <c r="X23">
        <v>0</v>
      </c>
      <c r="Y23">
        <v>1080</v>
      </c>
      <c r="Z23">
        <v>0</v>
      </c>
      <c r="AA23">
        <v>0</v>
      </c>
      <c r="AB23">
        <f>VLOOKUP(B:B,原始数据!A:K,11,0)</f>
        <v>1080</v>
      </c>
    </row>
    <row r="24" spans="1:28">
      <c r="A24">
        <v>84714111</v>
      </c>
      <c r="B24" s="11" t="s">
        <v>70</v>
      </c>
      <c r="C24" t="s">
        <v>28</v>
      </c>
      <c r="D24" t="s">
        <v>29</v>
      </c>
      <c r="E24" t="s">
        <v>30</v>
      </c>
      <c r="F24" t="s">
        <v>31</v>
      </c>
      <c r="G24" t="s">
        <v>32</v>
      </c>
      <c r="H24" t="s">
        <v>32</v>
      </c>
      <c r="I24" t="s">
        <v>28</v>
      </c>
      <c r="J24" t="s">
        <v>33</v>
      </c>
      <c r="K24" t="s">
        <v>34</v>
      </c>
      <c r="L24" s="13">
        <v>43770</v>
      </c>
      <c r="M24" s="13">
        <v>43774</v>
      </c>
      <c r="N24" t="s">
        <v>49</v>
      </c>
      <c r="O24">
        <v>1580694</v>
      </c>
      <c r="P24" t="s">
        <v>50</v>
      </c>
      <c r="Q24">
        <v>14974358</v>
      </c>
      <c r="R24">
        <v>1</v>
      </c>
      <c r="T24">
        <v>417</v>
      </c>
      <c r="U24">
        <v>417</v>
      </c>
      <c r="V24">
        <v>417</v>
      </c>
      <c r="W24">
        <v>420</v>
      </c>
      <c r="X24">
        <v>0</v>
      </c>
      <c r="Y24">
        <v>417</v>
      </c>
      <c r="Z24">
        <v>0</v>
      </c>
      <c r="AA24">
        <v>0</v>
      </c>
      <c r="AB24">
        <f>VLOOKUP(B:B,原始数据!A:K,11,0)</f>
        <v>417</v>
      </c>
    </row>
    <row r="25" spans="1:28">
      <c r="A25">
        <v>84714784</v>
      </c>
      <c r="B25" s="11" t="s">
        <v>71</v>
      </c>
      <c r="C25" t="s">
        <v>38</v>
      </c>
      <c r="D25" t="s">
        <v>29</v>
      </c>
      <c r="E25" t="s">
        <v>30</v>
      </c>
      <c r="F25" t="s">
        <v>31</v>
      </c>
      <c r="G25" t="s">
        <v>32</v>
      </c>
      <c r="H25" t="s">
        <v>32</v>
      </c>
      <c r="I25" t="s">
        <v>28</v>
      </c>
      <c r="J25" t="s">
        <v>33</v>
      </c>
      <c r="K25" t="s">
        <v>34</v>
      </c>
      <c r="L25" s="13">
        <v>43770</v>
      </c>
      <c r="M25" s="13">
        <v>43776</v>
      </c>
      <c r="N25" t="s">
        <v>46</v>
      </c>
      <c r="O25">
        <v>2599654</v>
      </c>
      <c r="P25" t="s">
        <v>47</v>
      </c>
      <c r="Q25">
        <v>24522960</v>
      </c>
      <c r="R25">
        <v>3</v>
      </c>
      <c r="T25">
        <v>7440</v>
      </c>
      <c r="U25">
        <v>7440</v>
      </c>
      <c r="V25">
        <v>7440</v>
      </c>
      <c r="W25">
        <v>8250</v>
      </c>
      <c r="X25">
        <v>0</v>
      </c>
      <c r="Y25">
        <v>7440</v>
      </c>
      <c r="Z25">
        <v>0</v>
      </c>
      <c r="AA25">
        <v>0</v>
      </c>
      <c r="AB25">
        <v>7440</v>
      </c>
    </row>
    <row r="26" spans="1:28">
      <c r="A26">
        <v>84717548</v>
      </c>
      <c r="B26" s="11" t="s">
        <v>72</v>
      </c>
      <c r="C26" t="s">
        <v>28</v>
      </c>
      <c r="D26" t="s">
        <v>29</v>
      </c>
      <c r="E26" t="s">
        <v>30</v>
      </c>
      <c r="F26" t="s">
        <v>31</v>
      </c>
      <c r="G26" t="s">
        <v>32</v>
      </c>
      <c r="H26" t="s">
        <v>32</v>
      </c>
      <c r="I26" t="s">
        <v>28</v>
      </c>
      <c r="J26" t="s">
        <v>33</v>
      </c>
      <c r="K26" t="s">
        <v>34</v>
      </c>
      <c r="L26" s="13">
        <v>43771</v>
      </c>
      <c r="M26" s="13">
        <v>43775</v>
      </c>
      <c r="O26">
        <v>0</v>
      </c>
      <c r="P26" t="s">
        <v>61</v>
      </c>
      <c r="Q26">
        <v>30186590</v>
      </c>
      <c r="R26">
        <v>1</v>
      </c>
      <c r="T26">
        <v>1480</v>
      </c>
      <c r="U26">
        <v>1480</v>
      </c>
      <c r="V26">
        <v>1480</v>
      </c>
      <c r="W26">
        <v>1800</v>
      </c>
      <c r="X26">
        <v>0</v>
      </c>
      <c r="Y26">
        <v>1480</v>
      </c>
      <c r="Z26">
        <v>0</v>
      </c>
      <c r="AA26">
        <v>0</v>
      </c>
      <c r="AB26">
        <f>VLOOKUP(B:B,原始数据!A:K,11,0)</f>
        <v>1480</v>
      </c>
    </row>
    <row r="27" spans="1:28">
      <c r="A27">
        <v>84719223</v>
      </c>
      <c r="B27" s="11" t="s">
        <v>73</v>
      </c>
      <c r="C27" t="s">
        <v>28</v>
      </c>
      <c r="D27" t="s">
        <v>29</v>
      </c>
      <c r="E27" t="s">
        <v>30</v>
      </c>
      <c r="F27" t="s">
        <v>31</v>
      </c>
      <c r="G27" t="s">
        <v>32</v>
      </c>
      <c r="H27" t="s">
        <v>32</v>
      </c>
      <c r="I27" t="s">
        <v>28</v>
      </c>
      <c r="J27" t="s">
        <v>33</v>
      </c>
      <c r="K27" t="s">
        <v>34</v>
      </c>
      <c r="L27" s="13">
        <v>43772</v>
      </c>
      <c r="M27" s="13">
        <v>43775</v>
      </c>
      <c r="N27" t="s">
        <v>49</v>
      </c>
      <c r="O27">
        <v>1580694</v>
      </c>
      <c r="P27" t="s">
        <v>50</v>
      </c>
      <c r="Q27">
        <v>14974358</v>
      </c>
      <c r="R27">
        <v>1</v>
      </c>
      <c r="T27">
        <v>417</v>
      </c>
      <c r="U27">
        <v>417</v>
      </c>
      <c r="V27">
        <v>417</v>
      </c>
      <c r="W27">
        <v>420</v>
      </c>
      <c r="X27">
        <v>0</v>
      </c>
      <c r="Y27">
        <v>417</v>
      </c>
      <c r="Z27">
        <v>0</v>
      </c>
      <c r="AA27">
        <v>0</v>
      </c>
      <c r="AB27">
        <f>VLOOKUP(B:B,原始数据!A:K,11,0)</f>
        <v>417</v>
      </c>
    </row>
    <row r="28" spans="1:28">
      <c r="A28">
        <v>84721701</v>
      </c>
      <c r="B28" s="11" t="s">
        <v>74</v>
      </c>
      <c r="C28" t="s">
        <v>28</v>
      </c>
      <c r="D28" t="s">
        <v>29</v>
      </c>
      <c r="E28" t="s">
        <v>30</v>
      </c>
      <c r="F28" t="s">
        <v>31</v>
      </c>
      <c r="G28" t="s">
        <v>32</v>
      </c>
      <c r="H28" t="s">
        <v>32</v>
      </c>
      <c r="I28" t="s">
        <v>28</v>
      </c>
      <c r="J28" t="s">
        <v>33</v>
      </c>
      <c r="K28" t="s">
        <v>34</v>
      </c>
      <c r="L28" s="13">
        <v>43773</v>
      </c>
      <c r="M28" s="13">
        <v>43778</v>
      </c>
      <c r="N28" t="s">
        <v>49</v>
      </c>
      <c r="O28">
        <v>1580694</v>
      </c>
      <c r="P28" t="s">
        <v>50</v>
      </c>
      <c r="Q28">
        <v>14974358</v>
      </c>
      <c r="R28">
        <v>1</v>
      </c>
      <c r="T28">
        <v>417</v>
      </c>
      <c r="U28">
        <v>417</v>
      </c>
      <c r="V28">
        <v>417</v>
      </c>
      <c r="W28">
        <v>420</v>
      </c>
      <c r="X28">
        <v>0</v>
      </c>
      <c r="Y28">
        <v>417</v>
      </c>
      <c r="Z28">
        <v>0</v>
      </c>
      <c r="AA28">
        <v>0</v>
      </c>
      <c r="AB28">
        <f>VLOOKUP(B:B,原始数据!A:K,11,0)</f>
        <v>417</v>
      </c>
    </row>
    <row r="29" spans="1:28">
      <c r="A29">
        <v>84722324</v>
      </c>
      <c r="B29" s="11" t="s">
        <v>75</v>
      </c>
      <c r="C29" t="s">
        <v>28</v>
      </c>
      <c r="D29" t="s">
        <v>29</v>
      </c>
      <c r="E29" t="s">
        <v>30</v>
      </c>
      <c r="F29" t="s">
        <v>31</v>
      </c>
      <c r="G29" t="s">
        <v>32</v>
      </c>
      <c r="H29" t="s">
        <v>32</v>
      </c>
      <c r="I29" t="s">
        <v>28</v>
      </c>
      <c r="J29" t="s">
        <v>33</v>
      </c>
      <c r="K29" t="s">
        <v>34</v>
      </c>
      <c r="L29" s="13">
        <v>43773</v>
      </c>
      <c r="M29" s="13">
        <v>43777</v>
      </c>
      <c r="N29" t="s">
        <v>49</v>
      </c>
      <c r="O29">
        <v>1580694</v>
      </c>
      <c r="P29" t="s">
        <v>50</v>
      </c>
      <c r="Q29">
        <v>14974358</v>
      </c>
      <c r="R29">
        <v>1</v>
      </c>
      <c r="T29">
        <v>417</v>
      </c>
      <c r="U29">
        <v>417</v>
      </c>
      <c r="V29">
        <v>417</v>
      </c>
      <c r="W29">
        <v>420</v>
      </c>
      <c r="X29">
        <v>0</v>
      </c>
      <c r="Y29">
        <v>417</v>
      </c>
      <c r="Z29">
        <v>0</v>
      </c>
      <c r="AA29">
        <v>0</v>
      </c>
      <c r="AB29">
        <f>VLOOKUP(B:B,原始数据!A:K,11,0)</f>
        <v>834</v>
      </c>
    </row>
    <row r="30" spans="1:28">
      <c r="A30">
        <v>84722865</v>
      </c>
      <c r="B30" s="11" t="s">
        <v>76</v>
      </c>
      <c r="C30" t="s">
        <v>28</v>
      </c>
      <c r="D30" t="s">
        <v>29</v>
      </c>
      <c r="E30" t="s">
        <v>30</v>
      </c>
      <c r="F30" t="s">
        <v>31</v>
      </c>
      <c r="G30" t="s">
        <v>32</v>
      </c>
      <c r="H30" t="s">
        <v>32</v>
      </c>
      <c r="I30" t="s">
        <v>28</v>
      </c>
      <c r="J30" t="s">
        <v>33</v>
      </c>
      <c r="K30" t="s">
        <v>34</v>
      </c>
      <c r="L30" s="13">
        <v>43773</v>
      </c>
      <c r="M30" s="13">
        <v>43776</v>
      </c>
      <c r="O30">
        <v>0</v>
      </c>
      <c r="P30" t="s">
        <v>77</v>
      </c>
      <c r="Q30">
        <v>25339525</v>
      </c>
      <c r="R30">
        <v>1</v>
      </c>
      <c r="T30">
        <v>2540</v>
      </c>
      <c r="U30">
        <v>2540</v>
      </c>
      <c r="V30">
        <v>2540</v>
      </c>
      <c r="W30">
        <v>2800</v>
      </c>
      <c r="X30">
        <v>0</v>
      </c>
      <c r="Y30">
        <v>2540</v>
      </c>
      <c r="Z30">
        <v>0</v>
      </c>
      <c r="AA30">
        <v>0</v>
      </c>
      <c r="AB30">
        <f>VLOOKUP(B:B,原始数据!A:K,11,0)</f>
        <v>2540</v>
      </c>
    </row>
    <row r="31" spans="1:28">
      <c r="A31">
        <v>84724233</v>
      </c>
      <c r="B31" s="11" t="s">
        <v>78</v>
      </c>
      <c r="C31" t="s">
        <v>28</v>
      </c>
      <c r="D31" t="s">
        <v>29</v>
      </c>
      <c r="E31" t="s">
        <v>30</v>
      </c>
      <c r="F31" t="s">
        <v>31</v>
      </c>
      <c r="G31" t="s">
        <v>32</v>
      </c>
      <c r="H31" t="s">
        <v>32</v>
      </c>
      <c r="I31" t="s">
        <v>28</v>
      </c>
      <c r="J31" t="s">
        <v>33</v>
      </c>
      <c r="K31" t="s">
        <v>34</v>
      </c>
      <c r="L31" s="13">
        <v>43774</v>
      </c>
      <c r="M31" s="13">
        <v>43777</v>
      </c>
      <c r="N31" t="s">
        <v>49</v>
      </c>
      <c r="O31">
        <v>1580694</v>
      </c>
      <c r="P31" t="s">
        <v>50</v>
      </c>
      <c r="Q31">
        <v>14974358</v>
      </c>
      <c r="R31">
        <v>1</v>
      </c>
      <c r="T31">
        <v>417</v>
      </c>
      <c r="U31">
        <v>417</v>
      </c>
      <c r="V31">
        <v>417</v>
      </c>
      <c r="W31">
        <v>420</v>
      </c>
      <c r="X31">
        <v>0</v>
      </c>
      <c r="Y31">
        <v>417</v>
      </c>
      <c r="Z31">
        <v>0</v>
      </c>
      <c r="AA31">
        <v>0</v>
      </c>
      <c r="AB31">
        <f>VLOOKUP(B:B,原始数据!A:K,11,0)</f>
        <v>417</v>
      </c>
    </row>
    <row r="32" spans="1:28">
      <c r="A32">
        <v>84726928</v>
      </c>
      <c r="B32" s="11" t="s">
        <v>79</v>
      </c>
      <c r="C32" t="s">
        <v>28</v>
      </c>
      <c r="D32" t="s">
        <v>29</v>
      </c>
      <c r="E32" t="s">
        <v>30</v>
      </c>
      <c r="F32" t="s">
        <v>31</v>
      </c>
      <c r="G32" t="s">
        <v>32</v>
      </c>
      <c r="H32" t="s">
        <v>32</v>
      </c>
      <c r="I32" t="s">
        <v>28</v>
      </c>
      <c r="J32" t="s">
        <v>33</v>
      </c>
      <c r="K32" t="s">
        <v>34</v>
      </c>
      <c r="L32" s="13">
        <v>43775</v>
      </c>
      <c r="M32" s="13">
        <v>43777</v>
      </c>
      <c r="O32">
        <v>0</v>
      </c>
      <c r="P32" t="s">
        <v>61</v>
      </c>
      <c r="Q32">
        <v>30186590</v>
      </c>
      <c r="R32">
        <v>1</v>
      </c>
      <c r="T32">
        <v>740</v>
      </c>
      <c r="U32">
        <v>740</v>
      </c>
      <c r="V32">
        <v>740</v>
      </c>
      <c r="W32">
        <v>900</v>
      </c>
      <c r="X32">
        <v>0</v>
      </c>
      <c r="Y32">
        <v>740</v>
      </c>
      <c r="Z32">
        <v>0</v>
      </c>
      <c r="AA32">
        <v>0</v>
      </c>
      <c r="AB32">
        <f>VLOOKUP(B:B,原始数据!A:K,11,0)</f>
        <v>740</v>
      </c>
    </row>
    <row r="33" spans="1:28">
      <c r="A33">
        <v>84729756</v>
      </c>
      <c r="B33" s="11" t="s">
        <v>80</v>
      </c>
      <c r="C33" t="s">
        <v>28</v>
      </c>
      <c r="D33" t="s">
        <v>29</v>
      </c>
      <c r="E33" t="s">
        <v>30</v>
      </c>
      <c r="F33" t="s">
        <v>31</v>
      </c>
      <c r="G33" t="s">
        <v>32</v>
      </c>
      <c r="H33" t="s">
        <v>32</v>
      </c>
      <c r="I33" t="s">
        <v>28</v>
      </c>
      <c r="J33" t="s">
        <v>33</v>
      </c>
      <c r="K33" t="s">
        <v>34</v>
      </c>
      <c r="L33" s="13">
        <v>43776</v>
      </c>
      <c r="M33" s="13">
        <v>43778</v>
      </c>
      <c r="O33">
        <v>0</v>
      </c>
      <c r="P33" t="s">
        <v>35</v>
      </c>
      <c r="Q33">
        <v>22313010</v>
      </c>
      <c r="R33">
        <v>1</v>
      </c>
      <c r="T33">
        <v>1250</v>
      </c>
      <c r="U33">
        <v>1250</v>
      </c>
      <c r="V33">
        <v>1250</v>
      </c>
      <c r="W33">
        <v>1380</v>
      </c>
      <c r="X33">
        <v>0</v>
      </c>
      <c r="Y33">
        <v>1250</v>
      </c>
      <c r="Z33">
        <v>0</v>
      </c>
      <c r="AA33">
        <v>0</v>
      </c>
      <c r="AB33">
        <f>VLOOKUP(B:B,原始数据!A:K,11,0)</f>
        <v>1250</v>
      </c>
    </row>
    <row r="34" spans="1:28">
      <c r="A34">
        <v>84709746</v>
      </c>
      <c r="B34" s="11" t="s">
        <v>81</v>
      </c>
      <c r="C34" t="s">
        <v>82</v>
      </c>
      <c r="D34" t="s">
        <v>29</v>
      </c>
      <c r="E34" t="s">
        <v>30</v>
      </c>
      <c r="F34" t="s">
        <v>31</v>
      </c>
      <c r="G34" t="s">
        <v>32</v>
      </c>
      <c r="H34" t="s">
        <v>32</v>
      </c>
      <c r="I34" t="s">
        <v>82</v>
      </c>
      <c r="J34" t="s">
        <v>33</v>
      </c>
      <c r="K34" t="s">
        <v>34</v>
      </c>
      <c r="L34" s="13">
        <v>43769</v>
      </c>
      <c r="M34" s="13">
        <v>43775</v>
      </c>
      <c r="N34" t="s">
        <v>49</v>
      </c>
      <c r="O34">
        <v>1580694</v>
      </c>
      <c r="P34" t="s">
        <v>54</v>
      </c>
      <c r="Q34">
        <v>11464561</v>
      </c>
      <c r="R34">
        <v>1</v>
      </c>
      <c r="T34">
        <v>500</v>
      </c>
      <c r="U34">
        <v>500</v>
      </c>
      <c r="V34">
        <v>500</v>
      </c>
      <c r="W34">
        <v>500</v>
      </c>
      <c r="X34">
        <v>0</v>
      </c>
      <c r="Y34">
        <v>500</v>
      </c>
      <c r="Z34">
        <v>0</v>
      </c>
      <c r="AA34">
        <v>0</v>
      </c>
      <c r="AB34">
        <f>VLOOKUP(B:B,原始数据!A:K,11,0)</f>
        <v>500</v>
      </c>
    </row>
    <row r="35" spans="1:28">
      <c r="A35">
        <v>84660982</v>
      </c>
      <c r="B35" s="11" t="s">
        <v>83</v>
      </c>
      <c r="C35" t="s">
        <v>82</v>
      </c>
      <c r="D35" t="s">
        <v>29</v>
      </c>
      <c r="E35" t="s">
        <v>30</v>
      </c>
      <c r="F35" t="s">
        <v>31</v>
      </c>
      <c r="G35" t="s">
        <v>32</v>
      </c>
      <c r="H35" t="s">
        <v>32</v>
      </c>
      <c r="I35" t="s">
        <v>84</v>
      </c>
      <c r="J35" t="s">
        <v>33</v>
      </c>
      <c r="K35" t="s">
        <v>34</v>
      </c>
      <c r="L35" s="13">
        <v>43752</v>
      </c>
      <c r="M35" s="13">
        <v>43772</v>
      </c>
      <c r="N35" t="s">
        <v>44</v>
      </c>
      <c r="O35">
        <v>631783</v>
      </c>
      <c r="P35" t="s">
        <v>85</v>
      </c>
      <c r="Q35">
        <v>15341487</v>
      </c>
      <c r="R35">
        <v>1</v>
      </c>
      <c r="T35">
        <v>1770</v>
      </c>
      <c r="U35">
        <v>1770</v>
      </c>
      <c r="V35">
        <v>1770</v>
      </c>
      <c r="W35">
        <v>1950</v>
      </c>
      <c r="X35">
        <v>0</v>
      </c>
      <c r="Y35">
        <v>1770</v>
      </c>
      <c r="Z35">
        <v>0</v>
      </c>
      <c r="AA35">
        <v>0</v>
      </c>
      <c r="AB35">
        <f>VLOOKUP(B:B,原始数据!A:K,11,0)</f>
        <v>1770</v>
      </c>
    </row>
    <row r="36" spans="1:28">
      <c r="A36">
        <v>84742342</v>
      </c>
      <c r="B36" s="11" t="s">
        <v>86</v>
      </c>
      <c r="C36" t="s">
        <v>82</v>
      </c>
      <c r="D36" t="s">
        <v>29</v>
      </c>
      <c r="E36" t="s">
        <v>30</v>
      </c>
      <c r="F36" t="s">
        <v>31</v>
      </c>
      <c r="G36" t="s">
        <v>32</v>
      </c>
      <c r="H36" t="s">
        <v>32</v>
      </c>
      <c r="I36" t="s">
        <v>84</v>
      </c>
      <c r="J36" t="s">
        <v>33</v>
      </c>
      <c r="K36" t="s">
        <v>34</v>
      </c>
      <c r="L36" t="s">
        <v>87</v>
      </c>
      <c r="M36" s="13">
        <v>43785</v>
      </c>
      <c r="N36" t="s">
        <v>46</v>
      </c>
      <c r="Q36">
        <v>25202533</v>
      </c>
      <c r="R36">
        <v>1</v>
      </c>
      <c r="V36">
        <v>1080</v>
      </c>
      <c r="AB36">
        <f>VLOOKUP(B:B,原始数据!A:K,11,0)</f>
        <v>1080</v>
      </c>
    </row>
    <row r="37" spans="1:28">
      <c r="A37">
        <v>84742350</v>
      </c>
      <c r="B37" s="11" t="s">
        <v>88</v>
      </c>
      <c r="C37" t="s">
        <v>82</v>
      </c>
      <c r="D37" t="s">
        <v>29</v>
      </c>
      <c r="E37" t="s">
        <v>30</v>
      </c>
      <c r="F37" t="s">
        <v>31</v>
      </c>
      <c r="G37" t="s">
        <v>32</v>
      </c>
      <c r="H37" t="s">
        <v>32</v>
      </c>
      <c r="I37" t="s">
        <v>84</v>
      </c>
      <c r="J37" t="s">
        <v>33</v>
      </c>
      <c r="K37" t="s">
        <v>34</v>
      </c>
      <c r="L37" t="s">
        <v>87</v>
      </c>
      <c r="M37" t="s">
        <v>89</v>
      </c>
      <c r="N37" t="s">
        <v>90</v>
      </c>
      <c r="Q37">
        <v>25243984</v>
      </c>
      <c r="R37">
        <v>1</v>
      </c>
      <c r="V37">
        <v>2540</v>
      </c>
      <c r="AB37">
        <f>VLOOKUP(B:B,原始数据!A:K,11,0)</f>
        <v>2540</v>
      </c>
    </row>
    <row r="38" ht="14.25" spans="1:27">
      <c r="A38">
        <v>84742407</v>
      </c>
      <c r="B38" s="11" t="s">
        <v>91</v>
      </c>
      <c r="C38" t="s">
        <v>82</v>
      </c>
      <c r="D38" t="s">
        <v>29</v>
      </c>
      <c r="E38" t="s">
        <v>30</v>
      </c>
      <c r="F38" t="s">
        <v>31</v>
      </c>
      <c r="G38" t="s">
        <v>32</v>
      </c>
      <c r="H38" t="s">
        <v>32</v>
      </c>
      <c r="I38" t="s">
        <v>84</v>
      </c>
      <c r="J38" t="s">
        <v>33</v>
      </c>
      <c r="K38" t="s">
        <v>34</v>
      </c>
      <c r="L38" s="13">
        <v>43773</v>
      </c>
      <c r="M38" s="13">
        <v>43777</v>
      </c>
      <c r="N38" t="s">
        <v>49</v>
      </c>
      <c r="O38">
        <v>1580694</v>
      </c>
      <c r="P38" t="s">
        <v>50</v>
      </c>
      <c r="Q38">
        <v>14974358</v>
      </c>
      <c r="R38">
        <v>1</v>
      </c>
      <c r="T38">
        <v>417</v>
      </c>
      <c r="U38">
        <v>417</v>
      </c>
      <c r="V38">
        <v>417</v>
      </c>
      <c r="W38">
        <v>420</v>
      </c>
      <c r="X38">
        <v>0</v>
      </c>
      <c r="Y38">
        <v>417</v>
      </c>
      <c r="Z38">
        <v>0</v>
      </c>
      <c r="AA38">
        <v>0</v>
      </c>
    </row>
    <row r="39" ht="27.75" spans="28:29">
      <c r="AB39">
        <f>SUM(AB2:AB37)</f>
        <v>50152</v>
      </c>
      <c r="AC39" s="15" t="s">
        <v>92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1"/>
  <sheetViews>
    <sheetView topLeftCell="C1" workbookViewId="0">
      <selection activeCell="D70" sqref="D70"/>
    </sheetView>
  </sheetViews>
  <sheetFormatPr defaultColWidth="9" defaultRowHeight="13.5"/>
  <cols>
    <col min="1" max="1" width="13.125" style="4" customWidth="1"/>
    <col min="2" max="2" width="26.25" style="4" customWidth="1"/>
    <col min="3" max="6" width="21.875" style="4" customWidth="1"/>
    <col min="7" max="8" width="17.5" style="4" customWidth="1"/>
    <col min="9" max="9" width="13.125" style="4" customWidth="1"/>
    <col min="10" max="10" width="10.5" style="4" customWidth="1"/>
    <col min="11" max="14" width="13.125" style="4" customWidth="1"/>
    <col min="15" max="15" width="17.5" style="4" customWidth="1"/>
    <col min="16" max="17" width="21.875" style="4" customWidth="1"/>
    <col min="18" max="18" width="13.125" style="4" customWidth="1"/>
    <col min="19" max="20" width="17.5" style="4" customWidth="1"/>
    <col min="21" max="22" width="13.125" style="4" customWidth="1"/>
    <col min="23" max="258" width="9" style="4"/>
    <col min="259" max="259" width="13.125" style="4" customWidth="1"/>
    <col min="260" max="260" width="26.25" style="4" customWidth="1"/>
    <col min="261" max="264" width="21.875" style="4" customWidth="1"/>
    <col min="265" max="266" width="17.5" style="4" customWidth="1"/>
    <col min="267" max="267" width="13.125" style="4" customWidth="1"/>
    <col min="268" max="268" width="10.5" style="4" customWidth="1"/>
    <col min="269" max="270" width="13.125" style="4" customWidth="1"/>
    <col min="271" max="271" width="17.5" style="4" customWidth="1"/>
    <col min="272" max="273" width="21.875" style="4" customWidth="1"/>
    <col min="274" max="274" width="13.125" style="4" customWidth="1"/>
    <col min="275" max="276" width="17.5" style="4" customWidth="1"/>
    <col min="277" max="278" width="13.125" style="4" customWidth="1"/>
    <col min="279" max="514" width="9" style="4"/>
    <col min="515" max="515" width="13.125" style="4" customWidth="1"/>
    <col min="516" max="516" width="26.25" style="4" customWidth="1"/>
    <col min="517" max="520" width="21.875" style="4" customWidth="1"/>
    <col min="521" max="522" width="17.5" style="4" customWidth="1"/>
    <col min="523" max="523" width="13.125" style="4" customWidth="1"/>
    <col min="524" max="524" width="10.5" style="4" customWidth="1"/>
    <col min="525" max="526" width="13.125" style="4" customWidth="1"/>
    <col min="527" max="527" width="17.5" style="4" customWidth="1"/>
    <col min="528" max="529" width="21.875" style="4" customWidth="1"/>
    <col min="530" max="530" width="13.125" style="4" customWidth="1"/>
    <col min="531" max="532" width="17.5" style="4" customWidth="1"/>
    <col min="533" max="534" width="13.125" style="4" customWidth="1"/>
    <col min="535" max="770" width="9" style="4"/>
    <col min="771" max="771" width="13.125" style="4" customWidth="1"/>
    <col min="772" max="772" width="26.25" style="4" customWidth="1"/>
    <col min="773" max="776" width="21.875" style="4" customWidth="1"/>
    <col min="777" max="778" width="17.5" style="4" customWidth="1"/>
    <col min="779" max="779" width="13.125" style="4" customWidth="1"/>
    <col min="780" max="780" width="10.5" style="4" customWidth="1"/>
    <col min="781" max="782" width="13.125" style="4" customWidth="1"/>
    <col min="783" max="783" width="17.5" style="4" customWidth="1"/>
    <col min="784" max="785" width="21.875" style="4" customWidth="1"/>
    <col min="786" max="786" width="13.125" style="4" customWidth="1"/>
    <col min="787" max="788" width="17.5" style="4" customWidth="1"/>
    <col min="789" max="790" width="13.125" style="4" customWidth="1"/>
    <col min="791" max="1026" width="9" style="4"/>
    <col min="1027" max="1027" width="13.125" style="4" customWidth="1"/>
    <col min="1028" max="1028" width="26.25" style="4" customWidth="1"/>
    <col min="1029" max="1032" width="21.875" style="4" customWidth="1"/>
    <col min="1033" max="1034" width="17.5" style="4" customWidth="1"/>
    <col min="1035" max="1035" width="13.125" style="4" customWidth="1"/>
    <col min="1036" max="1036" width="10.5" style="4" customWidth="1"/>
    <col min="1037" max="1038" width="13.125" style="4" customWidth="1"/>
    <col min="1039" max="1039" width="17.5" style="4" customWidth="1"/>
    <col min="1040" max="1041" width="21.875" style="4" customWidth="1"/>
    <col min="1042" max="1042" width="13.125" style="4" customWidth="1"/>
    <col min="1043" max="1044" width="17.5" style="4" customWidth="1"/>
    <col min="1045" max="1046" width="13.125" style="4" customWidth="1"/>
    <col min="1047" max="1282" width="9" style="4"/>
    <col min="1283" max="1283" width="13.125" style="4" customWidth="1"/>
    <col min="1284" max="1284" width="26.25" style="4" customWidth="1"/>
    <col min="1285" max="1288" width="21.875" style="4" customWidth="1"/>
    <col min="1289" max="1290" width="17.5" style="4" customWidth="1"/>
    <col min="1291" max="1291" width="13.125" style="4" customWidth="1"/>
    <col min="1292" max="1292" width="10.5" style="4" customWidth="1"/>
    <col min="1293" max="1294" width="13.125" style="4" customWidth="1"/>
    <col min="1295" max="1295" width="17.5" style="4" customWidth="1"/>
    <col min="1296" max="1297" width="21.875" style="4" customWidth="1"/>
    <col min="1298" max="1298" width="13.125" style="4" customWidth="1"/>
    <col min="1299" max="1300" width="17.5" style="4" customWidth="1"/>
    <col min="1301" max="1302" width="13.125" style="4" customWidth="1"/>
    <col min="1303" max="1538" width="9" style="4"/>
    <col min="1539" max="1539" width="13.125" style="4" customWidth="1"/>
    <col min="1540" max="1540" width="26.25" style="4" customWidth="1"/>
    <col min="1541" max="1544" width="21.875" style="4" customWidth="1"/>
    <col min="1545" max="1546" width="17.5" style="4" customWidth="1"/>
    <col min="1547" max="1547" width="13.125" style="4" customWidth="1"/>
    <col min="1548" max="1548" width="10.5" style="4" customWidth="1"/>
    <col min="1549" max="1550" width="13.125" style="4" customWidth="1"/>
    <col min="1551" max="1551" width="17.5" style="4" customWidth="1"/>
    <col min="1552" max="1553" width="21.875" style="4" customWidth="1"/>
    <col min="1554" max="1554" width="13.125" style="4" customWidth="1"/>
    <col min="1555" max="1556" width="17.5" style="4" customWidth="1"/>
    <col min="1557" max="1558" width="13.125" style="4" customWidth="1"/>
    <col min="1559" max="1794" width="9" style="4"/>
    <col min="1795" max="1795" width="13.125" style="4" customWidth="1"/>
    <col min="1796" max="1796" width="26.25" style="4" customWidth="1"/>
    <col min="1797" max="1800" width="21.875" style="4" customWidth="1"/>
    <col min="1801" max="1802" width="17.5" style="4" customWidth="1"/>
    <col min="1803" max="1803" width="13.125" style="4" customWidth="1"/>
    <col min="1804" max="1804" width="10.5" style="4" customWidth="1"/>
    <col min="1805" max="1806" width="13.125" style="4" customWidth="1"/>
    <col min="1807" max="1807" width="17.5" style="4" customWidth="1"/>
    <col min="1808" max="1809" width="21.875" style="4" customWidth="1"/>
    <col min="1810" max="1810" width="13.125" style="4" customWidth="1"/>
    <col min="1811" max="1812" width="17.5" style="4" customWidth="1"/>
    <col min="1813" max="1814" width="13.125" style="4" customWidth="1"/>
    <col min="1815" max="2050" width="9" style="4"/>
    <col min="2051" max="2051" width="13.125" style="4" customWidth="1"/>
    <col min="2052" max="2052" width="26.25" style="4" customWidth="1"/>
    <col min="2053" max="2056" width="21.875" style="4" customWidth="1"/>
    <col min="2057" max="2058" width="17.5" style="4" customWidth="1"/>
    <col min="2059" max="2059" width="13.125" style="4" customWidth="1"/>
    <col min="2060" max="2060" width="10.5" style="4" customWidth="1"/>
    <col min="2061" max="2062" width="13.125" style="4" customWidth="1"/>
    <col min="2063" max="2063" width="17.5" style="4" customWidth="1"/>
    <col min="2064" max="2065" width="21.875" style="4" customWidth="1"/>
    <col min="2066" max="2066" width="13.125" style="4" customWidth="1"/>
    <col min="2067" max="2068" width="17.5" style="4" customWidth="1"/>
    <col min="2069" max="2070" width="13.125" style="4" customWidth="1"/>
    <col min="2071" max="2306" width="9" style="4"/>
    <col min="2307" max="2307" width="13.125" style="4" customWidth="1"/>
    <col min="2308" max="2308" width="26.25" style="4" customWidth="1"/>
    <col min="2309" max="2312" width="21.875" style="4" customWidth="1"/>
    <col min="2313" max="2314" width="17.5" style="4" customWidth="1"/>
    <col min="2315" max="2315" width="13.125" style="4" customWidth="1"/>
    <col min="2316" max="2316" width="10.5" style="4" customWidth="1"/>
    <col min="2317" max="2318" width="13.125" style="4" customWidth="1"/>
    <col min="2319" max="2319" width="17.5" style="4" customWidth="1"/>
    <col min="2320" max="2321" width="21.875" style="4" customWidth="1"/>
    <col min="2322" max="2322" width="13.125" style="4" customWidth="1"/>
    <col min="2323" max="2324" width="17.5" style="4" customWidth="1"/>
    <col min="2325" max="2326" width="13.125" style="4" customWidth="1"/>
    <col min="2327" max="2562" width="9" style="4"/>
    <col min="2563" max="2563" width="13.125" style="4" customWidth="1"/>
    <col min="2564" max="2564" width="26.25" style="4" customWidth="1"/>
    <col min="2565" max="2568" width="21.875" style="4" customWidth="1"/>
    <col min="2569" max="2570" width="17.5" style="4" customWidth="1"/>
    <col min="2571" max="2571" width="13.125" style="4" customWidth="1"/>
    <col min="2572" max="2572" width="10.5" style="4" customWidth="1"/>
    <col min="2573" max="2574" width="13.125" style="4" customWidth="1"/>
    <col min="2575" max="2575" width="17.5" style="4" customWidth="1"/>
    <col min="2576" max="2577" width="21.875" style="4" customWidth="1"/>
    <col min="2578" max="2578" width="13.125" style="4" customWidth="1"/>
    <col min="2579" max="2580" width="17.5" style="4" customWidth="1"/>
    <col min="2581" max="2582" width="13.125" style="4" customWidth="1"/>
    <col min="2583" max="2818" width="9" style="4"/>
    <col min="2819" max="2819" width="13.125" style="4" customWidth="1"/>
    <col min="2820" max="2820" width="26.25" style="4" customWidth="1"/>
    <col min="2821" max="2824" width="21.875" style="4" customWidth="1"/>
    <col min="2825" max="2826" width="17.5" style="4" customWidth="1"/>
    <col min="2827" max="2827" width="13.125" style="4" customWidth="1"/>
    <col min="2828" max="2828" width="10.5" style="4" customWidth="1"/>
    <col min="2829" max="2830" width="13.125" style="4" customWidth="1"/>
    <col min="2831" max="2831" width="17.5" style="4" customWidth="1"/>
    <col min="2832" max="2833" width="21.875" style="4" customWidth="1"/>
    <col min="2834" max="2834" width="13.125" style="4" customWidth="1"/>
    <col min="2835" max="2836" width="17.5" style="4" customWidth="1"/>
    <col min="2837" max="2838" width="13.125" style="4" customWidth="1"/>
    <col min="2839" max="3074" width="9" style="4"/>
    <col min="3075" max="3075" width="13.125" style="4" customWidth="1"/>
    <col min="3076" max="3076" width="26.25" style="4" customWidth="1"/>
    <col min="3077" max="3080" width="21.875" style="4" customWidth="1"/>
    <col min="3081" max="3082" width="17.5" style="4" customWidth="1"/>
    <col min="3083" max="3083" width="13.125" style="4" customWidth="1"/>
    <col min="3084" max="3084" width="10.5" style="4" customWidth="1"/>
    <col min="3085" max="3086" width="13.125" style="4" customWidth="1"/>
    <col min="3087" max="3087" width="17.5" style="4" customWidth="1"/>
    <col min="3088" max="3089" width="21.875" style="4" customWidth="1"/>
    <col min="3090" max="3090" width="13.125" style="4" customWidth="1"/>
    <col min="3091" max="3092" width="17.5" style="4" customWidth="1"/>
    <col min="3093" max="3094" width="13.125" style="4" customWidth="1"/>
    <col min="3095" max="3330" width="9" style="4"/>
    <col min="3331" max="3331" width="13.125" style="4" customWidth="1"/>
    <col min="3332" max="3332" width="26.25" style="4" customWidth="1"/>
    <col min="3333" max="3336" width="21.875" style="4" customWidth="1"/>
    <col min="3337" max="3338" width="17.5" style="4" customWidth="1"/>
    <col min="3339" max="3339" width="13.125" style="4" customWidth="1"/>
    <col min="3340" max="3340" width="10.5" style="4" customWidth="1"/>
    <col min="3341" max="3342" width="13.125" style="4" customWidth="1"/>
    <col min="3343" max="3343" width="17.5" style="4" customWidth="1"/>
    <col min="3344" max="3345" width="21.875" style="4" customWidth="1"/>
    <col min="3346" max="3346" width="13.125" style="4" customWidth="1"/>
    <col min="3347" max="3348" width="17.5" style="4" customWidth="1"/>
    <col min="3349" max="3350" width="13.125" style="4" customWidth="1"/>
    <col min="3351" max="3586" width="9" style="4"/>
    <col min="3587" max="3587" width="13.125" style="4" customWidth="1"/>
    <col min="3588" max="3588" width="26.25" style="4" customWidth="1"/>
    <col min="3589" max="3592" width="21.875" style="4" customWidth="1"/>
    <col min="3593" max="3594" width="17.5" style="4" customWidth="1"/>
    <col min="3595" max="3595" width="13.125" style="4" customWidth="1"/>
    <col min="3596" max="3596" width="10.5" style="4" customWidth="1"/>
    <col min="3597" max="3598" width="13.125" style="4" customWidth="1"/>
    <col min="3599" max="3599" width="17.5" style="4" customWidth="1"/>
    <col min="3600" max="3601" width="21.875" style="4" customWidth="1"/>
    <col min="3602" max="3602" width="13.125" style="4" customWidth="1"/>
    <col min="3603" max="3604" width="17.5" style="4" customWidth="1"/>
    <col min="3605" max="3606" width="13.125" style="4" customWidth="1"/>
    <col min="3607" max="3842" width="9" style="4"/>
    <col min="3843" max="3843" width="13.125" style="4" customWidth="1"/>
    <col min="3844" max="3844" width="26.25" style="4" customWidth="1"/>
    <col min="3845" max="3848" width="21.875" style="4" customWidth="1"/>
    <col min="3849" max="3850" width="17.5" style="4" customWidth="1"/>
    <col min="3851" max="3851" width="13.125" style="4" customWidth="1"/>
    <col min="3852" max="3852" width="10.5" style="4" customWidth="1"/>
    <col min="3853" max="3854" width="13.125" style="4" customWidth="1"/>
    <col min="3855" max="3855" width="17.5" style="4" customWidth="1"/>
    <col min="3856" max="3857" width="21.875" style="4" customWidth="1"/>
    <col min="3858" max="3858" width="13.125" style="4" customWidth="1"/>
    <col min="3859" max="3860" width="17.5" style="4" customWidth="1"/>
    <col min="3861" max="3862" width="13.125" style="4" customWidth="1"/>
    <col min="3863" max="4098" width="9" style="4"/>
    <col min="4099" max="4099" width="13.125" style="4" customWidth="1"/>
    <col min="4100" max="4100" width="26.25" style="4" customWidth="1"/>
    <col min="4101" max="4104" width="21.875" style="4" customWidth="1"/>
    <col min="4105" max="4106" width="17.5" style="4" customWidth="1"/>
    <col min="4107" max="4107" width="13.125" style="4" customWidth="1"/>
    <col min="4108" max="4108" width="10.5" style="4" customWidth="1"/>
    <col min="4109" max="4110" width="13.125" style="4" customWidth="1"/>
    <col min="4111" max="4111" width="17.5" style="4" customWidth="1"/>
    <col min="4112" max="4113" width="21.875" style="4" customWidth="1"/>
    <col min="4114" max="4114" width="13.125" style="4" customWidth="1"/>
    <col min="4115" max="4116" width="17.5" style="4" customWidth="1"/>
    <col min="4117" max="4118" width="13.125" style="4" customWidth="1"/>
    <col min="4119" max="4354" width="9" style="4"/>
    <col min="4355" max="4355" width="13.125" style="4" customWidth="1"/>
    <col min="4356" max="4356" width="26.25" style="4" customWidth="1"/>
    <col min="4357" max="4360" width="21.875" style="4" customWidth="1"/>
    <col min="4361" max="4362" width="17.5" style="4" customWidth="1"/>
    <col min="4363" max="4363" width="13.125" style="4" customWidth="1"/>
    <col min="4364" max="4364" width="10.5" style="4" customWidth="1"/>
    <col min="4365" max="4366" width="13.125" style="4" customWidth="1"/>
    <col min="4367" max="4367" width="17.5" style="4" customWidth="1"/>
    <col min="4368" max="4369" width="21.875" style="4" customWidth="1"/>
    <col min="4370" max="4370" width="13.125" style="4" customWidth="1"/>
    <col min="4371" max="4372" width="17.5" style="4" customWidth="1"/>
    <col min="4373" max="4374" width="13.125" style="4" customWidth="1"/>
    <col min="4375" max="4610" width="9" style="4"/>
    <col min="4611" max="4611" width="13.125" style="4" customWidth="1"/>
    <col min="4612" max="4612" width="26.25" style="4" customWidth="1"/>
    <col min="4613" max="4616" width="21.875" style="4" customWidth="1"/>
    <col min="4617" max="4618" width="17.5" style="4" customWidth="1"/>
    <col min="4619" max="4619" width="13.125" style="4" customWidth="1"/>
    <col min="4620" max="4620" width="10.5" style="4" customWidth="1"/>
    <col min="4621" max="4622" width="13.125" style="4" customWidth="1"/>
    <col min="4623" max="4623" width="17.5" style="4" customWidth="1"/>
    <col min="4624" max="4625" width="21.875" style="4" customWidth="1"/>
    <col min="4626" max="4626" width="13.125" style="4" customWidth="1"/>
    <col min="4627" max="4628" width="17.5" style="4" customWidth="1"/>
    <col min="4629" max="4630" width="13.125" style="4" customWidth="1"/>
    <col min="4631" max="4866" width="9" style="4"/>
    <col min="4867" max="4867" width="13.125" style="4" customWidth="1"/>
    <col min="4868" max="4868" width="26.25" style="4" customWidth="1"/>
    <col min="4869" max="4872" width="21.875" style="4" customWidth="1"/>
    <col min="4873" max="4874" width="17.5" style="4" customWidth="1"/>
    <col min="4875" max="4875" width="13.125" style="4" customWidth="1"/>
    <col min="4876" max="4876" width="10.5" style="4" customWidth="1"/>
    <col min="4877" max="4878" width="13.125" style="4" customWidth="1"/>
    <col min="4879" max="4879" width="17.5" style="4" customWidth="1"/>
    <col min="4880" max="4881" width="21.875" style="4" customWidth="1"/>
    <col min="4882" max="4882" width="13.125" style="4" customWidth="1"/>
    <col min="4883" max="4884" width="17.5" style="4" customWidth="1"/>
    <col min="4885" max="4886" width="13.125" style="4" customWidth="1"/>
    <col min="4887" max="5122" width="9" style="4"/>
    <col min="5123" max="5123" width="13.125" style="4" customWidth="1"/>
    <col min="5124" max="5124" width="26.25" style="4" customWidth="1"/>
    <col min="5125" max="5128" width="21.875" style="4" customWidth="1"/>
    <col min="5129" max="5130" width="17.5" style="4" customWidth="1"/>
    <col min="5131" max="5131" width="13.125" style="4" customWidth="1"/>
    <col min="5132" max="5132" width="10.5" style="4" customWidth="1"/>
    <col min="5133" max="5134" width="13.125" style="4" customWidth="1"/>
    <col min="5135" max="5135" width="17.5" style="4" customWidth="1"/>
    <col min="5136" max="5137" width="21.875" style="4" customWidth="1"/>
    <col min="5138" max="5138" width="13.125" style="4" customWidth="1"/>
    <col min="5139" max="5140" width="17.5" style="4" customWidth="1"/>
    <col min="5141" max="5142" width="13.125" style="4" customWidth="1"/>
    <col min="5143" max="5378" width="9" style="4"/>
    <col min="5379" max="5379" width="13.125" style="4" customWidth="1"/>
    <col min="5380" max="5380" width="26.25" style="4" customWidth="1"/>
    <col min="5381" max="5384" width="21.875" style="4" customWidth="1"/>
    <col min="5385" max="5386" width="17.5" style="4" customWidth="1"/>
    <col min="5387" max="5387" width="13.125" style="4" customWidth="1"/>
    <col min="5388" max="5388" width="10.5" style="4" customWidth="1"/>
    <col min="5389" max="5390" width="13.125" style="4" customWidth="1"/>
    <col min="5391" max="5391" width="17.5" style="4" customWidth="1"/>
    <col min="5392" max="5393" width="21.875" style="4" customWidth="1"/>
    <col min="5394" max="5394" width="13.125" style="4" customWidth="1"/>
    <col min="5395" max="5396" width="17.5" style="4" customWidth="1"/>
    <col min="5397" max="5398" width="13.125" style="4" customWidth="1"/>
    <col min="5399" max="5634" width="9" style="4"/>
    <col min="5635" max="5635" width="13.125" style="4" customWidth="1"/>
    <col min="5636" max="5636" width="26.25" style="4" customWidth="1"/>
    <col min="5637" max="5640" width="21.875" style="4" customWidth="1"/>
    <col min="5641" max="5642" width="17.5" style="4" customWidth="1"/>
    <col min="5643" max="5643" width="13.125" style="4" customWidth="1"/>
    <col min="5644" max="5644" width="10.5" style="4" customWidth="1"/>
    <col min="5645" max="5646" width="13.125" style="4" customWidth="1"/>
    <col min="5647" max="5647" width="17.5" style="4" customWidth="1"/>
    <col min="5648" max="5649" width="21.875" style="4" customWidth="1"/>
    <col min="5650" max="5650" width="13.125" style="4" customWidth="1"/>
    <col min="5651" max="5652" width="17.5" style="4" customWidth="1"/>
    <col min="5653" max="5654" width="13.125" style="4" customWidth="1"/>
    <col min="5655" max="5890" width="9" style="4"/>
    <col min="5891" max="5891" width="13.125" style="4" customWidth="1"/>
    <col min="5892" max="5892" width="26.25" style="4" customWidth="1"/>
    <col min="5893" max="5896" width="21.875" style="4" customWidth="1"/>
    <col min="5897" max="5898" width="17.5" style="4" customWidth="1"/>
    <col min="5899" max="5899" width="13.125" style="4" customWidth="1"/>
    <col min="5900" max="5900" width="10.5" style="4" customWidth="1"/>
    <col min="5901" max="5902" width="13.125" style="4" customWidth="1"/>
    <col min="5903" max="5903" width="17.5" style="4" customWidth="1"/>
    <col min="5904" max="5905" width="21.875" style="4" customWidth="1"/>
    <col min="5906" max="5906" width="13.125" style="4" customWidth="1"/>
    <col min="5907" max="5908" width="17.5" style="4" customWidth="1"/>
    <col min="5909" max="5910" width="13.125" style="4" customWidth="1"/>
    <col min="5911" max="6146" width="9" style="4"/>
    <col min="6147" max="6147" width="13.125" style="4" customWidth="1"/>
    <col min="6148" max="6148" width="26.25" style="4" customWidth="1"/>
    <col min="6149" max="6152" width="21.875" style="4" customWidth="1"/>
    <col min="6153" max="6154" width="17.5" style="4" customWidth="1"/>
    <col min="6155" max="6155" width="13.125" style="4" customWidth="1"/>
    <col min="6156" max="6156" width="10.5" style="4" customWidth="1"/>
    <col min="6157" max="6158" width="13.125" style="4" customWidth="1"/>
    <col min="6159" max="6159" width="17.5" style="4" customWidth="1"/>
    <col min="6160" max="6161" width="21.875" style="4" customWidth="1"/>
    <col min="6162" max="6162" width="13.125" style="4" customWidth="1"/>
    <col min="6163" max="6164" width="17.5" style="4" customWidth="1"/>
    <col min="6165" max="6166" width="13.125" style="4" customWidth="1"/>
    <col min="6167" max="6402" width="9" style="4"/>
    <col min="6403" max="6403" width="13.125" style="4" customWidth="1"/>
    <col min="6404" max="6404" width="26.25" style="4" customWidth="1"/>
    <col min="6405" max="6408" width="21.875" style="4" customWidth="1"/>
    <col min="6409" max="6410" width="17.5" style="4" customWidth="1"/>
    <col min="6411" max="6411" width="13.125" style="4" customWidth="1"/>
    <col min="6412" max="6412" width="10.5" style="4" customWidth="1"/>
    <col min="6413" max="6414" width="13.125" style="4" customWidth="1"/>
    <col min="6415" max="6415" width="17.5" style="4" customWidth="1"/>
    <col min="6416" max="6417" width="21.875" style="4" customWidth="1"/>
    <col min="6418" max="6418" width="13.125" style="4" customWidth="1"/>
    <col min="6419" max="6420" width="17.5" style="4" customWidth="1"/>
    <col min="6421" max="6422" width="13.125" style="4" customWidth="1"/>
    <col min="6423" max="6658" width="9" style="4"/>
    <col min="6659" max="6659" width="13.125" style="4" customWidth="1"/>
    <col min="6660" max="6660" width="26.25" style="4" customWidth="1"/>
    <col min="6661" max="6664" width="21.875" style="4" customWidth="1"/>
    <col min="6665" max="6666" width="17.5" style="4" customWidth="1"/>
    <col min="6667" max="6667" width="13.125" style="4" customWidth="1"/>
    <col min="6668" max="6668" width="10.5" style="4" customWidth="1"/>
    <col min="6669" max="6670" width="13.125" style="4" customWidth="1"/>
    <col min="6671" max="6671" width="17.5" style="4" customWidth="1"/>
    <col min="6672" max="6673" width="21.875" style="4" customWidth="1"/>
    <col min="6674" max="6674" width="13.125" style="4" customWidth="1"/>
    <col min="6675" max="6676" width="17.5" style="4" customWidth="1"/>
    <col min="6677" max="6678" width="13.125" style="4" customWidth="1"/>
    <col min="6679" max="6914" width="9" style="4"/>
    <col min="6915" max="6915" width="13.125" style="4" customWidth="1"/>
    <col min="6916" max="6916" width="26.25" style="4" customWidth="1"/>
    <col min="6917" max="6920" width="21.875" style="4" customWidth="1"/>
    <col min="6921" max="6922" width="17.5" style="4" customWidth="1"/>
    <col min="6923" max="6923" width="13.125" style="4" customWidth="1"/>
    <col min="6924" max="6924" width="10.5" style="4" customWidth="1"/>
    <col min="6925" max="6926" width="13.125" style="4" customWidth="1"/>
    <col min="6927" max="6927" width="17.5" style="4" customWidth="1"/>
    <col min="6928" max="6929" width="21.875" style="4" customWidth="1"/>
    <col min="6930" max="6930" width="13.125" style="4" customWidth="1"/>
    <col min="6931" max="6932" width="17.5" style="4" customWidth="1"/>
    <col min="6933" max="6934" width="13.125" style="4" customWidth="1"/>
    <col min="6935" max="7170" width="9" style="4"/>
    <col min="7171" max="7171" width="13.125" style="4" customWidth="1"/>
    <col min="7172" max="7172" width="26.25" style="4" customWidth="1"/>
    <col min="7173" max="7176" width="21.875" style="4" customWidth="1"/>
    <col min="7177" max="7178" width="17.5" style="4" customWidth="1"/>
    <col min="7179" max="7179" width="13.125" style="4" customWidth="1"/>
    <col min="7180" max="7180" width="10.5" style="4" customWidth="1"/>
    <col min="7181" max="7182" width="13.125" style="4" customWidth="1"/>
    <col min="7183" max="7183" width="17.5" style="4" customWidth="1"/>
    <col min="7184" max="7185" width="21.875" style="4" customWidth="1"/>
    <col min="7186" max="7186" width="13.125" style="4" customWidth="1"/>
    <col min="7187" max="7188" width="17.5" style="4" customWidth="1"/>
    <col min="7189" max="7190" width="13.125" style="4" customWidth="1"/>
    <col min="7191" max="7426" width="9" style="4"/>
    <col min="7427" max="7427" width="13.125" style="4" customWidth="1"/>
    <col min="7428" max="7428" width="26.25" style="4" customWidth="1"/>
    <col min="7429" max="7432" width="21.875" style="4" customWidth="1"/>
    <col min="7433" max="7434" width="17.5" style="4" customWidth="1"/>
    <col min="7435" max="7435" width="13.125" style="4" customWidth="1"/>
    <col min="7436" max="7436" width="10.5" style="4" customWidth="1"/>
    <col min="7437" max="7438" width="13.125" style="4" customWidth="1"/>
    <col min="7439" max="7439" width="17.5" style="4" customWidth="1"/>
    <col min="7440" max="7441" width="21.875" style="4" customWidth="1"/>
    <col min="7442" max="7442" width="13.125" style="4" customWidth="1"/>
    <col min="7443" max="7444" width="17.5" style="4" customWidth="1"/>
    <col min="7445" max="7446" width="13.125" style="4" customWidth="1"/>
    <col min="7447" max="7682" width="9" style="4"/>
    <col min="7683" max="7683" width="13.125" style="4" customWidth="1"/>
    <col min="7684" max="7684" width="26.25" style="4" customWidth="1"/>
    <col min="7685" max="7688" width="21.875" style="4" customWidth="1"/>
    <col min="7689" max="7690" width="17.5" style="4" customWidth="1"/>
    <col min="7691" max="7691" width="13.125" style="4" customWidth="1"/>
    <col min="7692" max="7692" width="10.5" style="4" customWidth="1"/>
    <col min="7693" max="7694" width="13.125" style="4" customWidth="1"/>
    <col min="7695" max="7695" width="17.5" style="4" customWidth="1"/>
    <col min="7696" max="7697" width="21.875" style="4" customWidth="1"/>
    <col min="7698" max="7698" width="13.125" style="4" customWidth="1"/>
    <col min="7699" max="7700" width="17.5" style="4" customWidth="1"/>
    <col min="7701" max="7702" width="13.125" style="4" customWidth="1"/>
    <col min="7703" max="7938" width="9" style="4"/>
    <col min="7939" max="7939" width="13.125" style="4" customWidth="1"/>
    <col min="7940" max="7940" width="26.25" style="4" customWidth="1"/>
    <col min="7941" max="7944" width="21.875" style="4" customWidth="1"/>
    <col min="7945" max="7946" width="17.5" style="4" customWidth="1"/>
    <col min="7947" max="7947" width="13.125" style="4" customWidth="1"/>
    <col min="7948" max="7948" width="10.5" style="4" customWidth="1"/>
    <col min="7949" max="7950" width="13.125" style="4" customWidth="1"/>
    <col min="7951" max="7951" width="17.5" style="4" customWidth="1"/>
    <col min="7952" max="7953" width="21.875" style="4" customWidth="1"/>
    <col min="7954" max="7954" width="13.125" style="4" customWidth="1"/>
    <col min="7955" max="7956" width="17.5" style="4" customWidth="1"/>
    <col min="7957" max="7958" width="13.125" style="4" customWidth="1"/>
    <col min="7959" max="8194" width="9" style="4"/>
    <col min="8195" max="8195" width="13.125" style="4" customWidth="1"/>
    <col min="8196" max="8196" width="26.25" style="4" customWidth="1"/>
    <col min="8197" max="8200" width="21.875" style="4" customWidth="1"/>
    <col min="8201" max="8202" width="17.5" style="4" customWidth="1"/>
    <col min="8203" max="8203" width="13.125" style="4" customWidth="1"/>
    <col min="8204" max="8204" width="10.5" style="4" customWidth="1"/>
    <col min="8205" max="8206" width="13.125" style="4" customWidth="1"/>
    <col min="8207" max="8207" width="17.5" style="4" customWidth="1"/>
    <col min="8208" max="8209" width="21.875" style="4" customWidth="1"/>
    <col min="8210" max="8210" width="13.125" style="4" customWidth="1"/>
    <col min="8211" max="8212" width="17.5" style="4" customWidth="1"/>
    <col min="8213" max="8214" width="13.125" style="4" customWidth="1"/>
    <col min="8215" max="8450" width="9" style="4"/>
    <col min="8451" max="8451" width="13.125" style="4" customWidth="1"/>
    <col min="8452" max="8452" width="26.25" style="4" customWidth="1"/>
    <col min="8453" max="8456" width="21.875" style="4" customWidth="1"/>
    <col min="8457" max="8458" width="17.5" style="4" customWidth="1"/>
    <col min="8459" max="8459" width="13.125" style="4" customWidth="1"/>
    <col min="8460" max="8460" width="10.5" style="4" customWidth="1"/>
    <col min="8461" max="8462" width="13.125" style="4" customWidth="1"/>
    <col min="8463" max="8463" width="17.5" style="4" customWidth="1"/>
    <col min="8464" max="8465" width="21.875" style="4" customWidth="1"/>
    <col min="8466" max="8466" width="13.125" style="4" customWidth="1"/>
    <col min="8467" max="8468" width="17.5" style="4" customWidth="1"/>
    <col min="8469" max="8470" width="13.125" style="4" customWidth="1"/>
    <col min="8471" max="8706" width="9" style="4"/>
    <col min="8707" max="8707" width="13.125" style="4" customWidth="1"/>
    <col min="8708" max="8708" width="26.25" style="4" customWidth="1"/>
    <col min="8709" max="8712" width="21.875" style="4" customWidth="1"/>
    <col min="8713" max="8714" width="17.5" style="4" customWidth="1"/>
    <col min="8715" max="8715" width="13.125" style="4" customWidth="1"/>
    <col min="8716" max="8716" width="10.5" style="4" customWidth="1"/>
    <col min="8717" max="8718" width="13.125" style="4" customWidth="1"/>
    <col min="8719" max="8719" width="17.5" style="4" customWidth="1"/>
    <col min="8720" max="8721" width="21.875" style="4" customWidth="1"/>
    <col min="8722" max="8722" width="13.125" style="4" customWidth="1"/>
    <col min="8723" max="8724" width="17.5" style="4" customWidth="1"/>
    <col min="8725" max="8726" width="13.125" style="4" customWidth="1"/>
    <col min="8727" max="8962" width="9" style="4"/>
    <col min="8963" max="8963" width="13.125" style="4" customWidth="1"/>
    <col min="8964" max="8964" width="26.25" style="4" customWidth="1"/>
    <col min="8965" max="8968" width="21.875" style="4" customWidth="1"/>
    <col min="8969" max="8970" width="17.5" style="4" customWidth="1"/>
    <col min="8971" max="8971" width="13.125" style="4" customWidth="1"/>
    <col min="8972" max="8972" width="10.5" style="4" customWidth="1"/>
    <col min="8973" max="8974" width="13.125" style="4" customWidth="1"/>
    <col min="8975" max="8975" width="17.5" style="4" customWidth="1"/>
    <col min="8976" max="8977" width="21.875" style="4" customWidth="1"/>
    <col min="8978" max="8978" width="13.125" style="4" customWidth="1"/>
    <col min="8979" max="8980" width="17.5" style="4" customWidth="1"/>
    <col min="8981" max="8982" width="13.125" style="4" customWidth="1"/>
    <col min="8983" max="9218" width="9" style="4"/>
    <col min="9219" max="9219" width="13.125" style="4" customWidth="1"/>
    <col min="9220" max="9220" width="26.25" style="4" customWidth="1"/>
    <col min="9221" max="9224" width="21.875" style="4" customWidth="1"/>
    <col min="9225" max="9226" width="17.5" style="4" customWidth="1"/>
    <col min="9227" max="9227" width="13.125" style="4" customWidth="1"/>
    <col min="9228" max="9228" width="10.5" style="4" customWidth="1"/>
    <col min="9229" max="9230" width="13.125" style="4" customWidth="1"/>
    <col min="9231" max="9231" width="17.5" style="4" customWidth="1"/>
    <col min="9232" max="9233" width="21.875" style="4" customWidth="1"/>
    <col min="9234" max="9234" width="13.125" style="4" customWidth="1"/>
    <col min="9235" max="9236" width="17.5" style="4" customWidth="1"/>
    <col min="9237" max="9238" width="13.125" style="4" customWidth="1"/>
    <col min="9239" max="9474" width="9" style="4"/>
    <col min="9475" max="9475" width="13.125" style="4" customWidth="1"/>
    <col min="9476" max="9476" width="26.25" style="4" customWidth="1"/>
    <col min="9477" max="9480" width="21.875" style="4" customWidth="1"/>
    <col min="9481" max="9482" width="17.5" style="4" customWidth="1"/>
    <col min="9483" max="9483" width="13.125" style="4" customWidth="1"/>
    <col min="9484" max="9484" width="10.5" style="4" customWidth="1"/>
    <col min="9485" max="9486" width="13.125" style="4" customWidth="1"/>
    <col min="9487" max="9487" width="17.5" style="4" customWidth="1"/>
    <col min="9488" max="9489" width="21.875" style="4" customWidth="1"/>
    <col min="9490" max="9490" width="13.125" style="4" customWidth="1"/>
    <col min="9491" max="9492" width="17.5" style="4" customWidth="1"/>
    <col min="9493" max="9494" width="13.125" style="4" customWidth="1"/>
    <col min="9495" max="9730" width="9" style="4"/>
    <col min="9731" max="9731" width="13.125" style="4" customWidth="1"/>
    <col min="9732" max="9732" width="26.25" style="4" customWidth="1"/>
    <col min="9733" max="9736" width="21.875" style="4" customWidth="1"/>
    <col min="9737" max="9738" width="17.5" style="4" customWidth="1"/>
    <col min="9739" max="9739" width="13.125" style="4" customWidth="1"/>
    <col min="9740" max="9740" width="10.5" style="4" customWidth="1"/>
    <col min="9741" max="9742" width="13.125" style="4" customWidth="1"/>
    <col min="9743" max="9743" width="17.5" style="4" customWidth="1"/>
    <col min="9744" max="9745" width="21.875" style="4" customWidth="1"/>
    <col min="9746" max="9746" width="13.125" style="4" customWidth="1"/>
    <col min="9747" max="9748" width="17.5" style="4" customWidth="1"/>
    <col min="9749" max="9750" width="13.125" style="4" customWidth="1"/>
    <col min="9751" max="9986" width="9" style="4"/>
    <col min="9987" max="9987" width="13.125" style="4" customWidth="1"/>
    <col min="9988" max="9988" width="26.25" style="4" customWidth="1"/>
    <col min="9989" max="9992" width="21.875" style="4" customWidth="1"/>
    <col min="9993" max="9994" width="17.5" style="4" customWidth="1"/>
    <col min="9995" max="9995" width="13.125" style="4" customWidth="1"/>
    <col min="9996" max="9996" width="10.5" style="4" customWidth="1"/>
    <col min="9997" max="9998" width="13.125" style="4" customWidth="1"/>
    <col min="9999" max="9999" width="17.5" style="4" customWidth="1"/>
    <col min="10000" max="10001" width="21.875" style="4" customWidth="1"/>
    <col min="10002" max="10002" width="13.125" style="4" customWidth="1"/>
    <col min="10003" max="10004" width="17.5" style="4" customWidth="1"/>
    <col min="10005" max="10006" width="13.125" style="4" customWidth="1"/>
    <col min="10007" max="10242" width="9" style="4"/>
    <col min="10243" max="10243" width="13.125" style="4" customWidth="1"/>
    <col min="10244" max="10244" width="26.25" style="4" customWidth="1"/>
    <col min="10245" max="10248" width="21.875" style="4" customWidth="1"/>
    <col min="10249" max="10250" width="17.5" style="4" customWidth="1"/>
    <col min="10251" max="10251" width="13.125" style="4" customWidth="1"/>
    <col min="10252" max="10252" width="10.5" style="4" customWidth="1"/>
    <col min="10253" max="10254" width="13.125" style="4" customWidth="1"/>
    <col min="10255" max="10255" width="17.5" style="4" customWidth="1"/>
    <col min="10256" max="10257" width="21.875" style="4" customWidth="1"/>
    <col min="10258" max="10258" width="13.125" style="4" customWidth="1"/>
    <col min="10259" max="10260" width="17.5" style="4" customWidth="1"/>
    <col min="10261" max="10262" width="13.125" style="4" customWidth="1"/>
    <col min="10263" max="10498" width="9" style="4"/>
    <col min="10499" max="10499" width="13.125" style="4" customWidth="1"/>
    <col min="10500" max="10500" width="26.25" style="4" customWidth="1"/>
    <col min="10501" max="10504" width="21.875" style="4" customWidth="1"/>
    <col min="10505" max="10506" width="17.5" style="4" customWidth="1"/>
    <col min="10507" max="10507" width="13.125" style="4" customWidth="1"/>
    <col min="10508" max="10508" width="10.5" style="4" customWidth="1"/>
    <col min="10509" max="10510" width="13.125" style="4" customWidth="1"/>
    <col min="10511" max="10511" width="17.5" style="4" customWidth="1"/>
    <col min="10512" max="10513" width="21.875" style="4" customWidth="1"/>
    <col min="10514" max="10514" width="13.125" style="4" customWidth="1"/>
    <col min="10515" max="10516" width="17.5" style="4" customWidth="1"/>
    <col min="10517" max="10518" width="13.125" style="4" customWidth="1"/>
    <col min="10519" max="10754" width="9" style="4"/>
    <col min="10755" max="10755" width="13.125" style="4" customWidth="1"/>
    <col min="10756" max="10756" width="26.25" style="4" customWidth="1"/>
    <col min="10757" max="10760" width="21.875" style="4" customWidth="1"/>
    <col min="10761" max="10762" width="17.5" style="4" customWidth="1"/>
    <col min="10763" max="10763" width="13.125" style="4" customWidth="1"/>
    <col min="10764" max="10764" width="10.5" style="4" customWidth="1"/>
    <col min="10765" max="10766" width="13.125" style="4" customWidth="1"/>
    <col min="10767" max="10767" width="17.5" style="4" customWidth="1"/>
    <col min="10768" max="10769" width="21.875" style="4" customWidth="1"/>
    <col min="10770" max="10770" width="13.125" style="4" customWidth="1"/>
    <col min="10771" max="10772" width="17.5" style="4" customWidth="1"/>
    <col min="10773" max="10774" width="13.125" style="4" customWidth="1"/>
    <col min="10775" max="11010" width="9" style="4"/>
    <col min="11011" max="11011" width="13.125" style="4" customWidth="1"/>
    <col min="11012" max="11012" width="26.25" style="4" customWidth="1"/>
    <col min="11013" max="11016" width="21.875" style="4" customWidth="1"/>
    <col min="11017" max="11018" width="17.5" style="4" customWidth="1"/>
    <col min="11019" max="11019" width="13.125" style="4" customWidth="1"/>
    <col min="11020" max="11020" width="10.5" style="4" customWidth="1"/>
    <col min="11021" max="11022" width="13.125" style="4" customWidth="1"/>
    <col min="11023" max="11023" width="17.5" style="4" customWidth="1"/>
    <col min="11024" max="11025" width="21.875" style="4" customWidth="1"/>
    <col min="11026" max="11026" width="13.125" style="4" customWidth="1"/>
    <col min="11027" max="11028" width="17.5" style="4" customWidth="1"/>
    <col min="11029" max="11030" width="13.125" style="4" customWidth="1"/>
    <col min="11031" max="11266" width="9" style="4"/>
    <col min="11267" max="11267" width="13.125" style="4" customWidth="1"/>
    <col min="11268" max="11268" width="26.25" style="4" customWidth="1"/>
    <col min="11269" max="11272" width="21.875" style="4" customWidth="1"/>
    <col min="11273" max="11274" width="17.5" style="4" customWidth="1"/>
    <col min="11275" max="11275" width="13.125" style="4" customWidth="1"/>
    <col min="11276" max="11276" width="10.5" style="4" customWidth="1"/>
    <col min="11277" max="11278" width="13.125" style="4" customWidth="1"/>
    <col min="11279" max="11279" width="17.5" style="4" customWidth="1"/>
    <col min="11280" max="11281" width="21.875" style="4" customWidth="1"/>
    <col min="11282" max="11282" width="13.125" style="4" customWidth="1"/>
    <col min="11283" max="11284" width="17.5" style="4" customWidth="1"/>
    <col min="11285" max="11286" width="13.125" style="4" customWidth="1"/>
    <col min="11287" max="11522" width="9" style="4"/>
    <col min="11523" max="11523" width="13.125" style="4" customWidth="1"/>
    <col min="11524" max="11524" width="26.25" style="4" customWidth="1"/>
    <col min="11525" max="11528" width="21.875" style="4" customWidth="1"/>
    <col min="11529" max="11530" width="17.5" style="4" customWidth="1"/>
    <col min="11531" max="11531" width="13.125" style="4" customWidth="1"/>
    <col min="11532" max="11532" width="10.5" style="4" customWidth="1"/>
    <col min="11533" max="11534" width="13.125" style="4" customWidth="1"/>
    <col min="11535" max="11535" width="17.5" style="4" customWidth="1"/>
    <col min="11536" max="11537" width="21.875" style="4" customWidth="1"/>
    <col min="11538" max="11538" width="13.125" style="4" customWidth="1"/>
    <col min="11539" max="11540" width="17.5" style="4" customWidth="1"/>
    <col min="11541" max="11542" width="13.125" style="4" customWidth="1"/>
    <col min="11543" max="11778" width="9" style="4"/>
    <col min="11779" max="11779" width="13.125" style="4" customWidth="1"/>
    <col min="11780" max="11780" width="26.25" style="4" customWidth="1"/>
    <col min="11781" max="11784" width="21.875" style="4" customWidth="1"/>
    <col min="11785" max="11786" width="17.5" style="4" customWidth="1"/>
    <col min="11787" max="11787" width="13.125" style="4" customWidth="1"/>
    <col min="11788" max="11788" width="10.5" style="4" customWidth="1"/>
    <col min="11789" max="11790" width="13.125" style="4" customWidth="1"/>
    <col min="11791" max="11791" width="17.5" style="4" customWidth="1"/>
    <col min="11792" max="11793" width="21.875" style="4" customWidth="1"/>
    <col min="11794" max="11794" width="13.125" style="4" customWidth="1"/>
    <col min="11795" max="11796" width="17.5" style="4" customWidth="1"/>
    <col min="11797" max="11798" width="13.125" style="4" customWidth="1"/>
    <col min="11799" max="12034" width="9" style="4"/>
    <col min="12035" max="12035" width="13.125" style="4" customWidth="1"/>
    <col min="12036" max="12036" width="26.25" style="4" customWidth="1"/>
    <col min="12037" max="12040" width="21.875" style="4" customWidth="1"/>
    <col min="12041" max="12042" width="17.5" style="4" customWidth="1"/>
    <col min="12043" max="12043" width="13.125" style="4" customWidth="1"/>
    <col min="12044" max="12044" width="10.5" style="4" customWidth="1"/>
    <col min="12045" max="12046" width="13.125" style="4" customWidth="1"/>
    <col min="12047" max="12047" width="17.5" style="4" customWidth="1"/>
    <col min="12048" max="12049" width="21.875" style="4" customWidth="1"/>
    <col min="12050" max="12050" width="13.125" style="4" customWidth="1"/>
    <col min="12051" max="12052" width="17.5" style="4" customWidth="1"/>
    <col min="12053" max="12054" width="13.125" style="4" customWidth="1"/>
    <col min="12055" max="12290" width="9" style="4"/>
    <col min="12291" max="12291" width="13.125" style="4" customWidth="1"/>
    <col min="12292" max="12292" width="26.25" style="4" customWidth="1"/>
    <col min="12293" max="12296" width="21.875" style="4" customWidth="1"/>
    <col min="12297" max="12298" width="17.5" style="4" customWidth="1"/>
    <col min="12299" max="12299" width="13.125" style="4" customWidth="1"/>
    <col min="12300" max="12300" width="10.5" style="4" customWidth="1"/>
    <col min="12301" max="12302" width="13.125" style="4" customWidth="1"/>
    <col min="12303" max="12303" width="17.5" style="4" customWidth="1"/>
    <col min="12304" max="12305" width="21.875" style="4" customWidth="1"/>
    <col min="12306" max="12306" width="13.125" style="4" customWidth="1"/>
    <col min="12307" max="12308" width="17.5" style="4" customWidth="1"/>
    <col min="12309" max="12310" width="13.125" style="4" customWidth="1"/>
    <col min="12311" max="12546" width="9" style="4"/>
    <col min="12547" max="12547" width="13.125" style="4" customWidth="1"/>
    <col min="12548" max="12548" width="26.25" style="4" customWidth="1"/>
    <col min="12549" max="12552" width="21.875" style="4" customWidth="1"/>
    <col min="12553" max="12554" width="17.5" style="4" customWidth="1"/>
    <col min="12555" max="12555" width="13.125" style="4" customWidth="1"/>
    <col min="12556" max="12556" width="10.5" style="4" customWidth="1"/>
    <col min="12557" max="12558" width="13.125" style="4" customWidth="1"/>
    <col min="12559" max="12559" width="17.5" style="4" customWidth="1"/>
    <col min="12560" max="12561" width="21.875" style="4" customWidth="1"/>
    <col min="12562" max="12562" width="13.125" style="4" customWidth="1"/>
    <col min="12563" max="12564" width="17.5" style="4" customWidth="1"/>
    <col min="12565" max="12566" width="13.125" style="4" customWidth="1"/>
    <col min="12567" max="12802" width="9" style="4"/>
    <col min="12803" max="12803" width="13.125" style="4" customWidth="1"/>
    <col min="12804" max="12804" width="26.25" style="4" customWidth="1"/>
    <col min="12805" max="12808" width="21.875" style="4" customWidth="1"/>
    <col min="12809" max="12810" width="17.5" style="4" customWidth="1"/>
    <col min="12811" max="12811" width="13.125" style="4" customWidth="1"/>
    <col min="12812" max="12812" width="10.5" style="4" customWidth="1"/>
    <col min="12813" max="12814" width="13.125" style="4" customWidth="1"/>
    <col min="12815" max="12815" width="17.5" style="4" customWidth="1"/>
    <col min="12816" max="12817" width="21.875" style="4" customWidth="1"/>
    <col min="12818" max="12818" width="13.125" style="4" customWidth="1"/>
    <col min="12819" max="12820" width="17.5" style="4" customWidth="1"/>
    <col min="12821" max="12822" width="13.125" style="4" customWidth="1"/>
    <col min="12823" max="13058" width="9" style="4"/>
    <col min="13059" max="13059" width="13.125" style="4" customWidth="1"/>
    <col min="13060" max="13060" width="26.25" style="4" customWidth="1"/>
    <col min="13061" max="13064" width="21.875" style="4" customWidth="1"/>
    <col min="13065" max="13066" width="17.5" style="4" customWidth="1"/>
    <col min="13067" max="13067" width="13.125" style="4" customWidth="1"/>
    <col min="13068" max="13068" width="10.5" style="4" customWidth="1"/>
    <col min="13069" max="13070" width="13.125" style="4" customWidth="1"/>
    <col min="13071" max="13071" width="17.5" style="4" customWidth="1"/>
    <col min="13072" max="13073" width="21.875" style="4" customWidth="1"/>
    <col min="13074" max="13074" width="13.125" style="4" customWidth="1"/>
    <col min="13075" max="13076" width="17.5" style="4" customWidth="1"/>
    <col min="13077" max="13078" width="13.125" style="4" customWidth="1"/>
    <col min="13079" max="13314" width="9" style="4"/>
    <col min="13315" max="13315" width="13.125" style="4" customWidth="1"/>
    <col min="13316" max="13316" width="26.25" style="4" customWidth="1"/>
    <col min="13317" max="13320" width="21.875" style="4" customWidth="1"/>
    <col min="13321" max="13322" width="17.5" style="4" customWidth="1"/>
    <col min="13323" max="13323" width="13.125" style="4" customWidth="1"/>
    <col min="13324" max="13324" width="10.5" style="4" customWidth="1"/>
    <col min="13325" max="13326" width="13.125" style="4" customWidth="1"/>
    <col min="13327" max="13327" width="17.5" style="4" customWidth="1"/>
    <col min="13328" max="13329" width="21.875" style="4" customWidth="1"/>
    <col min="13330" max="13330" width="13.125" style="4" customWidth="1"/>
    <col min="13331" max="13332" width="17.5" style="4" customWidth="1"/>
    <col min="13333" max="13334" width="13.125" style="4" customWidth="1"/>
    <col min="13335" max="13570" width="9" style="4"/>
    <col min="13571" max="13571" width="13.125" style="4" customWidth="1"/>
    <col min="13572" max="13572" width="26.25" style="4" customWidth="1"/>
    <col min="13573" max="13576" width="21.875" style="4" customWidth="1"/>
    <col min="13577" max="13578" width="17.5" style="4" customWidth="1"/>
    <col min="13579" max="13579" width="13.125" style="4" customWidth="1"/>
    <col min="13580" max="13580" width="10.5" style="4" customWidth="1"/>
    <col min="13581" max="13582" width="13.125" style="4" customWidth="1"/>
    <col min="13583" max="13583" width="17.5" style="4" customWidth="1"/>
    <col min="13584" max="13585" width="21.875" style="4" customWidth="1"/>
    <col min="13586" max="13586" width="13.125" style="4" customWidth="1"/>
    <col min="13587" max="13588" width="17.5" style="4" customWidth="1"/>
    <col min="13589" max="13590" width="13.125" style="4" customWidth="1"/>
    <col min="13591" max="13826" width="9" style="4"/>
    <col min="13827" max="13827" width="13.125" style="4" customWidth="1"/>
    <col min="13828" max="13828" width="26.25" style="4" customWidth="1"/>
    <col min="13829" max="13832" width="21.875" style="4" customWidth="1"/>
    <col min="13833" max="13834" width="17.5" style="4" customWidth="1"/>
    <col min="13835" max="13835" width="13.125" style="4" customWidth="1"/>
    <col min="13836" max="13836" width="10.5" style="4" customWidth="1"/>
    <col min="13837" max="13838" width="13.125" style="4" customWidth="1"/>
    <col min="13839" max="13839" width="17.5" style="4" customWidth="1"/>
    <col min="13840" max="13841" width="21.875" style="4" customWidth="1"/>
    <col min="13842" max="13842" width="13.125" style="4" customWidth="1"/>
    <col min="13843" max="13844" width="17.5" style="4" customWidth="1"/>
    <col min="13845" max="13846" width="13.125" style="4" customWidth="1"/>
    <col min="13847" max="14082" width="9" style="4"/>
    <col min="14083" max="14083" width="13.125" style="4" customWidth="1"/>
    <col min="14084" max="14084" width="26.25" style="4" customWidth="1"/>
    <col min="14085" max="14088" width="21.875" style="4" customWidth="1"/>
    <col min="14089" max="14090" width="17.5" style="4" customWidth="1"/>
    <col min="14091" max="14091" width="13.125" style="4" customWidth="1"/>
    <col min="14092" max="14092" width="10.5" style="4" customWidth="1"/>
    <col min="14093" max="14094" width="13.125" style="4" customWidth="1"/>
    <col min="14095" max="14095" width="17.5" style="4" customWidth="1"/>
    <col min="14096" max="14097" width="21.875" style="4" customWidth="1"/>
    <col min="14098" max="14098" width="13.125" style="4" customWidth="1"/>
    <col min="14099" max="14100" width="17.5" style="4" customWidth="1"/>
    <col min="14101" max="14102" width="13.125" style="4" customWidth="1"/>
    <col min="14103" max="14338" width="9" style="4"/>
    <col min="14339" max="14339" width="13.125" style="4" customWidth="1"/>
    <col min="14340" max="14340" width="26.25" style="4" customWidth="1"/>
    <col min="14341" max="14344" width="21.875" style="4" customWidth="1"/>
    <col min="14345" max="14346" width="17.5" style="4" customWidth="1"/>
    <col min="14347" max="14347" width="13.125" style="4" customWidth="1"/>
    <col min="14348" max="14348" width="10.5" style="4" customWidth="1"/>
    <col min="14349" max="14350" width="13.125" style="4" customWidth="1"/>
    <col min="14351" max="14351" width="17.5" style="4" customWidth="1"/>
    <col min="14352" max="14353" width="21.875" style="4" customWidth="1"/>
    <col min="14354" max="14354" width="13.125" style="4" customWidth="1"/>
    <col min="14355" max="14356" width="17.5" style="4" customWidth="1"/>
    <col min="14357" max="14358" width="13.125" style="4" customWidth="1"/>
    <col min="14359" max="14594" width="9" style="4"/>
    <col min="14595" max="14595" width="13.125" style="4" customWidth="1"/>
    <col min="14596" max="14596" width="26.25" style="4" customWidth="1"/>
    <col min="14597" max="14600" width="21.875" style="4" customWidth="1"/>
    <col min="14601" max="14602" width="17.5" style="4" customWidth="1"/>
    <col min="14603" max="14603" width="13.125" style="4" customWidth="1"/>
    <col min="14604" max="14604" width="10.5" style="4" customWidth="1"/>
    <col min="14605" max="14606" width="13.125" style="4" customWidth="1"/>
    <col min="14607" max="14607" width="17.5" style="4" customWidth="1"/>
    <col min="14608" max="14609" width="21.875" style="4" customWidth="1"/>
    <col min="14610" max="14610" width="13.125" style="4" customWidth="1"/>
    <col min="14611" max="14612" width="17.5" style="4" customWidth="1"/>
    <col min="14613" max="14614" width="13.125" style="4" customWidth="1"/>
    <col min="14615" max="14850" width="9" style="4"/>
    <col min="14851" max="14851" width="13.125" style="4" customWidth="1"/>
    <col min="14852" max="14852" width="26.25" style="4" customWidth="1"/>
    <col min="14853" max="14856" width="21.875" style="4" customWidth="1"/>
    <col min="14857" max="14858" width="17.5" style="4" customWidth="1"/>
    <col min="14859" max="14859" width="13.125" style="4" customWidth="1"/>
    <col min="14860" max="14860" width="10.5" style="4" customWidth="1"/>
    <col min="14861" max="14862" width="13.125" style="4" customWidth="1"/>
    <col min="14863" max="14863" width="17.5" style="4" customWidth="1"/>
    <col min="14864" max="14865" width="21.875" style="4" customWidth="1"/>
    <col min="14866" max="14866" width="13.125" style="4" customWidth="1"/>
    <col min="14867" max="14868" width="17.5" style="4" customWidth="1"/>
    <col min="14869" max="14870" width="13.125" style="4" customWidth="1"/>
    <col min="14871" max="15106" width="9" style="4"/>
    <col min="15107" max="15107" width="13.125" style="4" customWidth="1"/>
    <col min="15108" max="15108" width="26.25" style="4" customWidth="1"/>
    <col min="15109" max="15112" width="21.875" style="4" customWidth="1"/>
    <col min="15113" max="15114" width="17.5" style="4" customWidth="1"/>
    <col min="15115" max="15115" width="13.125" style="4" customWidth="1"/>
    <col min="15116" max="15116" width="10.5" style="4" customWidth="1"/>
    <col min="15117" max="15118" width="13.125" style="4" customWidth="1"/>
    <col min="15119" max="15119" width="17.5" style="4" customWidth="1"/>
    <col min="15120" max="15121" width="21.875" style="4" customWidth="1"/>
    <col min="15122" max="15122" width="13.125" style="4" customWidth="1"/>
    <col min="15123" max="15124" width="17.5" style="4" customWidth="1"/>
    <col min="15125" max="15126" width="13.125" style="4" customWidth="1"/>
    <col min="15127" max="15362" width="9" style="4"/>
    <col min="15363" max="15363" width="13.125" style="4" customWidth="1"/>
    <col min="15364" max="15364" width="26.25" style="4" customWidth="1"/>
    <col min="15365" max="15368" width="21.875" style="4" customWidth="1"/>
    <col min="15369" max="15370" width="17.5" style="4" customWidth="1"/>
    <col min="15371" max="15371" width="13.125" style="4" customWidth="1"/>
    <col min="15372" max="15372" width="10.5" style="4" customWidth="1"/>
    <col min="15373" max="15374" width="13.125" style="4" customWidth="1"/>
    <col min="15375" max="15375" width="17.5" style="4" customWidth="1"/>
    <col min="15376" max="15377" width="21.875" style="4" customWidth="1"/>
    <col min="15378" max="15378" width="13.125" style="4" customWidth="1"/>
    <col min="15379" max="15380" width="17.5" style="4" customWidth="1"/>
    <col min="15381" max="15382" width="13.125" style="4" customWidth="1"/>
    <col min="15383" max="15618" width="9" style="4"/>
    <col min="15619" max="15619" width="13.125" style="4" customWidth="1"/>
    <col min="15620" max="15620" width="26.25" style="4" customWidth="1"/>
    <col min="15621" max="15624" width="21.875" style="4" customWidth="1"/>
    <col min="15625" max="15626" width="17.5" style="4" customWidth="1"/>
    <col min="15627" max="15627" width="13.125" style="4" customWidth="1"/>
    <col min="15628" max="15628" width="10.5" style="4" customWidth="1"/>
    <col min="15629" max="15630" width="13.125" style="4" customWidth="1"/>
    <col min="15631" max="15631" width="17.5" style="4" customWidth="1"/>
    <col min="15632" max="15633" width="21.875" style="4" customWidth="1"/>
    <col min="15634" max="15634" width="13.125" style="4" customWidth="1"/>
    <col min="15635" max="15636" width="17.5" style="4" customWidth="1"/>
    <col min="15637" max="15638" width="13.125" style="4" customWidth="1"/>
    <col min="15639" max="15874" width="9" style="4"/>
    <col min="15875" max="15875" width="13.125" style="4" customWidth="1"/>
    <col min="15876" max="15876" width="26.25" style="4" customWidth="1"/>
    <col min="15877" max="15880" width="21.875" style="4" customWidth="1"/>
    <col min="15881" max="15882" width="17.5" style="4" customWidth="1"/>
    <col min="15883" max="15883" width="13.125" style="4" customWidth="1"/>
    <col min="15884" max="15884" width="10.5" style="4" customWidth="1"/>
    <col min="15885" max="15886" width="13.125" style="4" customWidth="1"/>
    <col min="15887" max="15887" width="17.5" style="4" customWidth="1"/>
    <col min="15888" max="15889" width="21.875" style="4" customWidth="1"/>
    <col min="15890" max="15890" width="13.125" style="4" customWidth="1"/>
    <col min="15891" max="15892" width="17.5" style="4" customWidth="1"/>
    <col min="15893" max="15894" width="13.125" style="4" customWidth="1"/>
    <col min="15895" max="16130" width="9" style="4"/>
    <col min="16131" max="16131" width="13.125" style="4" customWidth="1"/>
    <col min="16132" max="16132" width="26.25" style="4" customWidth="1"/>
    <col min="16133" max="16136" width="21.875" style="4" customWidth="1"/>
    <col min="16137" max="16138" width="17.5" style="4" customWidth="1"/>
    <col min="16139" max="16139" width="13.125" style="4" customWidth="1"/>
    <col min="16140" max="16140" width="10.5" style="4" customWidth="1"/>
    <col min="16141" max="16142" width="13.125" style="4" customWidth="1"/>
    <col min="16143" max="16143" width="17.5" style="4" customWidth="1"/>
    <col min="16144" max="16145" width="21.875" style="4" customWidth="1"/>
    <col min="16146" max="16146" width="13.125" style="4" customWidth="1"/>
    <col min="16147" max="16148" width="17.5" style="4" customWidth="1"/>
    <col min="16149" max="16150" width="13.125" style="4" customWidth="1"/>
    <col min="16151" max="16384" width="9" style="4"/>
  </cols>
  <sheetData>
    <row r="1" ht="20.1" customHeight="1" spans="1:24">
      <c r="A1" s="5" t="s">
        <v>93</v>
      </c>
      <c r="B1" s="6" t="s">
        <v>94</v>
      </c>
      <c r="C1" s="6" t="s">
        <v>95</v>
      </c>
      <c r="D1" s="6" t="s">
        <v>96</v>
      </c>
      <c r="E1" s="6" t="s">
        <v>97</v>
      </c>
      <c r="F1" s="6" t="s">
        <v>98</v>
      </c>
      <c r="G1" s="6" t="s">
        <v>99</v>
      </c>
      <c r="H1" s="6" t="s">
        <v>100</v>
      </c>
      <c r="I1" s="6" t="s">
        <v>101</v>
      </c>
      <c r="J1" s="6" t="s">
        <v>102</v>
      </c>
      <c r="K1" s="6" t="s">
        <v>103</v>
      </c>
      <c r="L1" s="6" t="s">
        <v>104</v>
      </c>
      <c r="M1" s="6"/>
      <c r="N1" s="6" t="s">
        <v>105</v>
      </c>
      <c r="O1" s="6" t="s">
        <v>106</v>
      </c>
      <c r="P1" s="6" t="s">
        <v>107</v>
      </c>
      <c r="Q1" s="6" t="s">
        <v>108</v>
      </c>
      <c r="R1" s="6" t="s">
        <v>109</v>
      </c>
      <c r="S1" s="6" t="s">
        <v>110</v>
      </c>
      <c r="T1" s="6" t="s">
        <v>111</v>
      </c>
      <c r="U1" s="6" t="s">
        <v>112</v>
      </c>
      <c r="V1" s="6" t="s">
        <v>113</v>
      </c>
      <c r="W1" s="6" t="s">
        <v>114</v>
      </c>
      <c r="X1" s="6"/>
    </row>
    <row r="2" spans="1:24">
      <c r="A2" s="7" t="s">
        <v>86</v>
      </c>
      <c r="B2" s="6" t="s">
        <v>115</v>
      </c>
      <c r="C2" s="6" t="s">
        <v>116</v>
      </c>
      <c r="D2" s="6" t="s">
        <v>117</v>
      </c>
      <c r="E2" s="6" t="s">
        <v>118</v>
      </c>
      <c r="F2" s="6" t="s">
        <v>119</v>
      </c>
      <c r="G2" s="6" t="s">
        <v>120</v>
      </c>
      <c r="H2" s="6" t="s">
        <v>121</v>
      </c>
      <c r="I2" s="6" t="s">
        <v>122</v>
      </c>
      <c r="J2" s="6" t="s">
        <v>123</v>
      </c>
      <c r="K2" s="6">
        <v>1080</v>
      </c>
      <c r="L2" s="6">
        <f>VLOOKUP(A:A,汇登账单!B:V,21,0)</f>
        <v>1080</v>
      </c>
      <c r="M2" s="6">
        <f>L2-K2</f>
        <v>0</v>
      </c>
      <c r="N2" s="6" t="s">
        <v>124</v>
      </c>
      <c r="O2" s="6" t="s">
        <v>125</v>
      </c>
      <c r="P2" s="6" t="s">
        <v>126</v>
      </c>
      <c r="Q2" s="6" t="s">
        <v>127</v>
      </c>
      <c r="R2" s="6" t="s">
        <v>128</v>
      </c>
      <c r="S2" s="6" t="s">
        <v>120</v>
      </c>
      <c r="T2" s="6" t="s">
        <v>121</v>
      </c>
      <c r="U2" s="6" t="s">
        <v>129</v>
      </c>
      <c r="V2" s="6" t="s">
        <v>129</v>
      </c>
      <c r="W2" s="6" t="s">
        <v>130</v>
      </c>
      <c r="X2" s="6"/>
    </row>
    <row r="3" spans="1:24">
      <c r="A3" s="5" t="s">
        <v>80</v>
      </c>
      <c r="B3" s="6" t="s">
        <v>131</v>
      </c>
      <c r="C3" s="6" t="s">
        <v>132</v>
      </c>
      <c r="D3" s="6" t="s">
        <v>133</v>
      </c>
      <c r="E3" s="6" t="s">
        <v>134</v>
      </c>
      <c r="F3" s="6" t="s">
        <v>135</v>
      </c>
      <c r="G3" s="6" t="s">
        <v>120</v>
      </c>
      <c r="H3" s="6" t="s">
        <v>121</v>
      </c>
      <c r="I3" s="6" t="s">
        <v>122</v>
      </c>
      <c r="J3" s="6" t="s">
        <v>123</v>
      </c>
      <c r="K3" s="6">
        <v>1250</v>
      </c>
      <c r="L3" s="6">
        <f>VLOOKUP(A:A,汇登账单!B:V,21,0)</f>
        <v>1250</v>
      </c>
      <c r="M3" s="6">
        <f t="shared" ref="M3:M61" si="0">L3-K3</f>
        <v>0</v>
      </c>
      <c r="N3" s="6" t="s">
        <v>126</v>
      </c>
      <c r="O3" s="6" t="s">
        <v>136</v>
      </c>
      <c r="P3" s="6" t="s">
        <v>137</v>
      </c>
      <c r="Q3" s="6" t="s">
        <v>126</v>
      </c>
      <c r="R3" s="6" t="s">
        <v>128</v>
      </c>
      <c r="S3" s="6" t="s">
        <v>120</v>
      </c>
      <c r="T3" s="6" t="s">
        <v>121</v>
      </c>
      <c r="U3" s="6" t="s">
        <v>138</v>
      </c>
      <c r="V3" s="6" t="s">
        <v>138</v>
      </c>
      <c r="W3" s="6" t="s">
        <v>130</v>
      </c>
      <c r="X3" s="6"/>
    </row>
    <row r="4" spans="1:24">
      <c r="A4" s="5" t="s">
        <v>79</v>
      </c>
      <c r="B4" s="6" t="s">
        <v>139</v>
      </c>
      <c r="C4" s="6" t="s">
        <v>140</v>
      </c>
      <c r="D4" s="6" t="s">
        <v>141</v>
      </c>
      <c r="E4" s="6" t="s">
        <v>142</v>
      </c>
      <c r="F4" s="6" t="s">
        <v>143</v>
      </c>
      <c r="G4" s="6" t="s">
        <v>144</v>
      </c>
      <c r="H4" s="6" t="s">
        <v>120</v>
      </c>
      <c r="I4" s="6" t="s">
        <v>122</v>
      </c>
      <c r="J4" s="6" t="s">
        <v>123</v>
      </c>
      <c r="K4" s="6">
        <v>740</v>
      </c>
      <c r="L4" s="6">
        <f>VLOOKUP(A:A,汇登账单!B:V,21,0)</f>
        <v>740</v>
      </c>
      <c r="M4" s="6">
        <f t="shared" si="0"/>
        <v>0</v>
      </c>
      <c r="N4" s="6" t="s">
        <v>145</v>
      </c>
      <c r="O4" s="6" t="s">
        <v>146</v>
      </c>
      <c r="P4" s="6" t="s">
        <v>147</v>
      </c>
      <c r="Q4" s="6" t="s">
        <v>148</v>
      </c>
      <c r="R4" s="6" t="s">
        <v>128</v>
      </c>
      <c r="S4" s="6" t="s">
        <v>144</v>
      </c>
      <c r="T4" s="6" t="s">
        <v>120</v>
      </c>
      <c r="U4" s="6" t="s">
        <v>149</v>
      </c>
      <c r="V4" s="6" t="s">
        <v>149</v>
      </c>
      <c r="W4" s="6" t="s">
        <v>130</v>
      </c>
      <c r="X4" s="6"/>
    </row>
    <row r="5" spans="1:24">
      <c r="A5" s="5" t="s">
        <v>78</v>
      </c>
      <c r="B5" s="6" t="s">
        <v>150</v>
      </c>
      <c r="C5" s="6" t="s">
        <v>116</v>
      </c>
      <c r="D5" s="6" t="s">
        <v>151</v>
      </c>
      <c r="E5" s="6" t="s">
        <v>152</v>
      </c>
      <c r="F5" s="6" t="s">
        <v>153</v>
      </c>
      <c r="G5" s="6" t="s">
        <v>144</v>
      </c>
      <c r="H5" s="6" t="s">
        <v>120</v>
      </c>
      <c r="I5" s="6" t="s">
        <v>122</v>
      </c>
      <c r="J5" s="6" t="s">
        <v>123</v>
      </c>
      <c r="K5" s="6">
        <v>417</v>
      </c>
      <c r="L5" s="6">
        <f>VLOOKUP(A:A,汇登账单!B:V,21,0)</f>
        <v>417</v>
      </c>
      <c r="M5" s="6">
        <f t="shared" si="0"/>
        <v>0</v>
      </c>
      <c r="N5" s="6" t="s">
        <v>154</v>
      </c>
      <c r="O5" s="6" t="s">
        <v>155</v>
      </c>
      <c r="P5" s="6" t="s">
        <v>156</v>
      </c>
      <c r="Q5" s="6" t="s">
        <v>127</v>
      </c>
      <c r="R5" s="6" t="s">
        <v>128</v>
      </c>
      <c r="S5" s="6" t="s">
        <v>144</v>
      </c>
      <c r="T5" s="6" t="s">
        <v>120</v>
      </c>
      <c r="U5" s="6" t="s">
        <v>157</v>
      </c>
      <c r="V5" s="6" t="s">
        <v>157</v>
      </c>
      <c r="W5" s="6" t="s">
        <v>130</v>
      </c>
      <c r="X5" s="6"/>
    </row>
    <row r="6" spans="1:24">
      <c r="A6" s="7" t="s">
        <v>88</v>
      </c>
      <c r="B6" s="6" t="s">
        <v>158</v>
      </c>
      <c r="C6" s="6" t="s">
        <v>159</v>
      </c>
      <c r="D6" s="6" t="s">
        <v>151</v>
      </c>
      <c r="E6" s="6" t="s">
        <v>160</v>
      </c>
      <c r="F6" s="6" t="s">
        <v>160</v>
      </c>
      <c r="G6" s="6" t="s">
        <v>161</v>
      </c>
      <c r="H6" s="6" t="s">
        <v>120</v>
      </c>
      <c r="I6" s="6" t="s">
        <v>122</v>
      </c>
      <c r="J6" s="6" t="s">
        <v>123</v>
      </c>
      <c r="K6" s="6">
        <v>2540</v>
      </c>
      <c r="L6" s="6">
        <f>VLOOKUP(A:A,汇登账单!B:V,21,0)</f>
        <v>2540</v>
      </c>
      <c r="M6" s="6">
        <f t="shared" si="0"/>
        <v>0</v>
      </c>
      <c r="N6" s="6" t="s">
        <v>126</v>
      </c>
      <c r="O6" s="6" t="s">
        <v>162</v>
      </c>
      <c r="P6" s="6" t="s">
        <v>126</v>
      </c>
      <c r="Q6" s="6" t="s">
        <v>126</v>
      </c>
      <c r="R6" s="6" t="s">
        <v>128</v>
      </c>
      <c r="S6" s="6" t="s">
        <v>161</v>
      </c>
      <c r="T6" s="6" t="s">
        <v>144</v>
      </c>
      <c r="U6" s="6" t="s">
        <v>163</v>
      </c>
      <c r="V6" s="6" t="s">
        <v>163</v>
      </c>
      <c r="W6" s="6" t="s">
        <v>130</v>
      </c>
      <c r="X6" s="6"/>
    </row>
    <row r="7" spans="1:2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>
        <f t="shared" si="0"/>
        <v>0</v>
      </c>
      <c r="N7" s="6"/>
      <c r="O7" s="6"/>
      <c r="P7" s="6"/>
      <c r="Q7" s="6"/>
      <c r="R7" s="6"/>
      <c r="S7" s="6" t="s">
        <v>144</v>
      </c>
      <c r="T7" s="6" t="s">
        <v>120</v>
      </c>
      <c r="U7" s="6" t="s">
        <v>163</v>
      </c>
      <c r="V7" s="6" t="s">
        <v>163</v>
      </c>
      <c r="W7" s="6" t="s">
        <v>130</v>
      </c>
      <c r="X7" s="6"/>
    </row>
    <row r="8" spans="1:24">
      <c r="A8" s="5" t="s">
        <v>76</v>
      </c>
      <c r="B8" s="6" t="s">
        <v>158</v>
      </c>
      <c r="C8" s="6" t="s">
        <v>159</v>
      </c>
      <c r="D8" s="6" t="s">
        <v>151</v>
      </c>
      <c r="E8" s="6" t="s">
        <v>164</v>
      </c>
      <c r="F8" s="6" t="s">
        <v>164</v>
      </c>
      <c r="G8" s="6" t="s">
        <v>161</v>
      </c>
      <c r="H8" s="6" t="s">
        <v>120</v>
      </c>
      <c r="I8" s="6" t="s">
        <v>122</v>
      </c>
      <c r="J8" s="6" t="s">
        <v>123</v>
      </c>
      <c r="K8" s="6">
        <v>2540</v>
      </c>
      <c r="L8" s="6">
        <f>VLOOKUP(A:A,汇登账单!B:V,21,0)</f>
        <v>2540</v>
      </c>
      <c r="M8" s="6">
        <f t="shared" si="0"/>
        <v>0</v>
      </c>
      <c r="N8" s="6" t="s">
        <v>165</v>
      </c>
      <c r="O8" s="6" t="s">
        <v>165</v>
      </c>
      <c r="P8" s="6" t="s">
        <v>126</v>
      </c>
      <c r="Q8" s="6" t="s">
        <v>127</v>
      </c>
      <c r="R8" s="6" t="s">
        <v>128</v>
      </c>
      <c r="S8" s="6" t="s">
        <v>161</v>
      </c>
      <c r="T8" s="6" t="s">
        <v>144</v>
      </c>
      <c r="U8" s="6" t="s">
        <v>163</v>
      </c>
      <c r="V8" s="6" t="s">
        <v>163</v>
      </c>
      <c r="W8" s="6" t="s">
        <v>130</v>
      </c>
      <c r="X8" s="6"/>
    </row>
    <row r="9" spans="1:2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>
        <f t="shared" si="0"/>
        <v>0</v>
      </c>
      <c r="N9" s="6"/>
      <c r="O9" s="6"/>
      <c r="P9" s="6"/>
      <c r="Q9" s="6"/>
      <c r="R9" s="6"/>
      <c r="S9" s="6" t="s">
        <v>144</v>
      </c>
      <c r="T9" s="6" t="s">
        <v>120</v>
      </c>
      <c r="U9" s="6" t="s">
        <v>163</v>
      </c>
      <c r="V9" s="6" t="s">
        <v>163</v>
      </c>
      <c r="W9" s="6" t="s">
        <v>130</v>
      </c>
      <c r="X9" s="6"/>
    </row>
    <row r="10" spans="1:24">
      <c r="A10" s="5" t="s">
        <v>75</v>
      </c>
      <c r="B10" s="6" t="s">
        <v>150</v>
      </c>
      <c r="C10" s="6" t="s">
        <v>116</v>
      </c>
      <c r="D10" s="6" t="s">
        <v>151</v>
      </c>
      <c r="E10" s="6" t="s">
        <v>166</v>
      </c>
      <c r="F10" s="6" t="s">
        <v>166</v>
      </c>
      <c r="G10" s="6" t="s">
        <v>144</v>
      </c>
      <c r="H10" s="6" t="s">
        <v>120</v>
      </c>
      <c r="I10" s="6" t="s">
        <v>167</v>
      </c>
      <c r="J10" s="6" t="s">
        <v>123</v>
      </c>
      <c r="K10" s="6">
        <v>834</v>
      </c>
      <c r="L10" s="6">
        <f>VLOOKUP(A:A,汇登账单!B:V,21,0)</f>
        <v>417</v>
      </c>
      <c r="M10" s="6" t="s">
        <v>168</v>
      </c>
      <c r="N10" s="6" t="s">
        <v>169</v>
      </c>
      <c r="O10" s="6" t="s">
        <v>170</v>
      </c>
      <c r="P10" s="6" t="s">
        <v>171</v>
      </c>
      <c r="Q10" s="6" t="s">
        <v>127</v>
      </c>
      <c r="R10" s="6" t="s">
        <v>128</v>
      </c>
      <c r="S10" s="6" t="s">
        <v>144</v>
      </c>
      <c r="T10" s="6" t="s">
        <v>120</v>
      </c>
      <c r="U10" s="6" t="s">
        <v>157</v>
      </c>
      <c r="V10" s="6" t="s">
        <v>172</v>
      </c>
      <c r="W10" s="6" t="s">
        <v>130</v>
      </c>
      <c r="X10" s="6"/>
    </row>
    <row r="11" spans="1:24">
      <c r="A11" s="5" t="s">
        <v>74</v>
      </c>
      <c r="B11" s="6" t="s">
        <v>150</v>
      </c>
      <c r="C11" s="6" t="s">
        <v>116</v>
      </c>
      <c r="D11" s="6" t="s">
        <v>151</v>
      </c>
      <c r="E11" s="6" t="s">
        <v>173</v>
      </c>
      <c r="F11" s="6" t="s">
        <v>173</v>
      </c>
      <c r="G11" s="6" t="s">
        <v>120</v>
      </c>
      <c r="H11" s="6" t="s">
        <v>121</v>
      </c>
      <c r="I11" s="6" t="s">
        <v>122</v>
      </c>
      <c r="J11" s="6" t="s">
        <v>123</v>
      </c>
      <c r="K11" s="6">
        <v>417</v>
      </c>
      <c r="L11" s="6">
        <f>VLOOKUP(A:A,汇登账单!B:V,21,0)</f>
        <v>417</v>
      </c>
      <c r="M11" s="6">
        <f t="shared" si="0"/>
        <v>0</v>
      </c>
      <c r="N11" s="6" t="s">
        <v>174</v>
      </c>
      <c r="O11" s="6" t="s">
        <v>174</v>
      </c>
      <c r="P11" s="6" t="s">
        <v>175</v>
      </c>
      <c r="Q11" s="6" t="s">
        <v>127</v>
      </c>
      <c r="R11" s="6" t="s">
        <v>128</v>
      </c>
      <c r="S11" s="6" t="s">
        <v>120</v>
      </c>
      <c r="T11" s="6" t="s">
        <v>121</v>
      </c>
      <c r="U11" s="6" t="s">
        <v>157</v>
      </c>
      <c r="V11" s="6" t="s">
        <v>157</v>
      </c>
      <c r="W11" s="6" t="s">
        <v>130</v>
      </c>
      <c r="X11" s="6"/>
    </row>
    <row r="12" spans="1:24">
      <c r="A12" s="5" t="s">
        <v>73</v>
      </c>
      <c r="B12" s="6" t="s">
        <v>150</v>
      </c>
      <c r="C12" s="6" t="s">
        <v>116</v>
      </c>
      <c r="D12" s="6" t="s">
        <v>151</v>
      </c>
      <c r="E12" s="6" t="s">
        <v>176</v>
      </c>
      <c r="F12" s="6" t="s">
        <v>177</v>
      </c>
      <c r="G12" s="6" t="s">
        <v>178</v>
      </c>
      <c r="H12" s="6" t="s">
        <v>161</v>
      </c>
      <c r="I12" s="6" t="s">
        <v>122</v>
      </c>
      <c r="J12" s="6" t="s">
        <v>123</v>
      </c>
      <c r="K12" s="6">
        <v>417</v>
      </c>
      <c r="L12" s="6">
        <f>VLOOKUP(A:A,汇登账单!B:V,21,0)</f>
        <v>417</v>
      </c>
      <c r="M12" s="6">
        <f t="shared" si="0"/>
        <v>0</v>
      </c>
      <c r="N12" s="6" t="s">
        <v>179</v>
      </c>
      <c r="O12" s="6" t="s">
        <v>179</v>
      </c>
      <c r="P12" s="6" t="s">
        <v>180</v>
      </c>
      <c r="Q12" s="6" t="s">
        <v>127</v>
      </c>
      <c r="R12" s="6" t="s">
        <v>128</v>
      </c>
      <c r="S12" s="6" t="s">
        <v>178</v>
      </c>
      <c r="T12" s="6" t="s">
        <v>161</v>
      </c>
      <c r="U12" s="6" t="s">
        <v>157</v>
      </c>
      <c r="V12" s="6" t="s">
        <v>157</v>
      </c>
      <c r="W12" s="6" t="s">
        <v>130</v>
      </c>
      <c r="X12" s="6"/>
    </row>
    <row r="13" spans="1:24">
      <c r="A13" s="5" t="s">
        <v>72</v>
      </c>
      <c r="B13" s="6" t="s">
        <v>139</v>
      </c>
      <c r="C13" s="6" t="s">
        <v>140</v>
      </c>
      <c r="D13" s="6" t="s">
        <v>141</v>
      </c>
      <c r="E13" s="6" t="s">
        <v>181</v>
      </c>
      <c r="F13" s="6" t="s">
        <v>182</v>
      </c>
      <c r="G13" s="6" t="s">
        <v>178</v>
      </c>
      <c r="H13" s="6" t="s">
        <v>144</v>
      </c>
      <c r="I13" s="6" t="s">
        <v>122</v>
      </c>
      <c r="J13" s="6" t="s">
        <v>123</v>
      </c>
      <c r="K13" s="6">
        <v>1480</v>
      </c>
      <c r="L13" s="6">
        <f>VLOOKUP(A:A,汇登账单!B:V,21,0)</f>
        <v>1480</v>
      </c>
      <c r="M13" s="6">
        <f t="shared" si="0"/>
        <v>0</v>
      </c>
      <c r="N13" s="6" t="s">
        <v>183</v>
      </c>
      <c r="O13" s="6" t="s">
        <v>184</v>
      </c>
      <c r="P13" s="6" t="s">
        <v>185</v>
      </c>
      <c r="Q13" s="6" t="s">
        <v>126</v>
      </c>
      <c r="R13" s="6" t="s">
        <v>128</v>
      </c>
      <c r="S13" s="6" t="s">
        <v>178</v>
      </c>
      <c r="T13" s="6" t="s">
        <v>161</v>
      </c>
      <c r="U13" s="6" t="s">
        <v>149</v>
      </c>
      <c r="V13" s="6" t="s">
        <v>149</v>
      </c>
      <c r="W13" s="6" t="s">
        <v>130</v>
      </c>
      <c r="X13" s="6"/>
    </row>
    <row r="14" spans="1:2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>
        <f t="shared" si="0"/>
        <v>0</v>
      </c>
      <c r="N14" s="6"/>
      <c r="O14" s="6"/>
      <c r="P14" s="6"/>
      <c r="Q14" s="6"/>
      <c r="R14" s="6"/>
      <c r="S14" s="6" t="s">
        <v>161</v>
      </c>
      <c r="T14" s="6" t="s">
        <v>144</v>
      </c>
      <c r="U14" s="6" t="s">
        <v>149</v>
      </c>
      <c r="V14" s="6" t="s">
        <v>149</v>
      </c>
      <c r="W14" s="6" t="s">
        <v>130</v>
      </c>
      <c r="X14" s="6"/>
    </row>
    <row r="15" spans="1:24">
      <c r="A15" s="5" t="s">
        <v>186</v>
      </c>
      <c r="B15" s="6" t="s">
        <v>115</v>
      </c>
      <c r="C15" s="6" t="s">
        <v>116</v>
      </c>
      <c r="D15" s="6" t="s">
        <v>117</v>
      </c>
      <c r="E15" s="6" t="s">
        <v>187</v>
      </c>
      <c r="F15" s="6" t="s">
        <v>187</v>
      </c>
      <c r="G15" s="6" t="s">
        <v>161</v>
      </c>
      <c r="H15" s="6" t="s">
        <v>120</v>
      </c>
      <c r="I15" s="6" t="s">
        <v>188</v>
      </c>
      <c r="J15" s="6" t="s">
        <v>123</v>
      </c>
      <c r="K15" s="6">
        <v>7440</v>
      </c>
      <c r="L15" s="6">
        <v>7440</v>
      </c>
      <c r="M15" s="6">
        <f t="shared" si="0"/>
        <v>0</v>
      </c>
      <c r="N15" s="6" t="s">
        <v>126</v>
      </c>
      <c r="O15" s="6" t="s">
        <v>189</v>
      </c>
      <c r="P15" s="6" t="s">
        <v>190</v>
      </c>
      <c r="Q15" s="6" t="s">
        <v>191</v>
      </c>
      <c r="R15" s="6" t="s">
        <v>128</v>
      </c>
      <c r="S15" s="6" t="s">
        <v>161</v>
      </c>
      <c r="T15" s="6" t="s">
        <v>144</v>
      </c>
      <c r="U15" s="6" t="s">
        <v>192</v>
      </c>
      <c r="V15" s="6" t="s">
        <v>193</v>
      </c>
      <c r="W15" s="6" t="s">
        <v>130</v>
      </c>
      <c r="X15" s="6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>
        <f t="shared" si="0"/>
        <v>0</v>
      </c>
      <c r="N16" s="6"/>
      <c r="O16" s="6"/>
      <c r="P16" s="6"/>
      <c r="Q16" s="6"/>
      <c r="R16" s="6"/>
      <c r="S16" s="6" t="s">
        <v>144</v>
      </c>
      <c r="T16" s="6" t="s">
        <v>120</v>
      </c>
      <c r="U16" s="6" t="s">
        <v>129</v>
      </c>
      <c r="V16" s="6" t="s">
        <v>194</v>
      </c>
      <c r="W16" s="6" t="s">
        <v>130</v>
      </c>
      <c r="X16" s="6"/>
    </row>
    <row r="17" spans="1:24">
      <c r="A17" s="5" t="s">
        <v>70</v>
      </c>
      <c r="B17" s="6" t="s">
        <v>150</v>
      </c>
      <c r="C17" s="6" t="s">
        <v>116</v>
      </c>
      <c r="D17" s="6" t="s">
        <v>151</v>
      </c>
      <c r="E17" s="6" t="s">
        <v>195</v>
      </c>
      <c r="F17" s="6" t="s">
        <v>195</v>
      </c>
      <c r="G17" s="6" t="s">
        <v>196</v>
      </c>
      <c r="H17" s="6" t="s">
        <v>178</v>
      </c>
      <c r="I17" s="6" t="s">
        <v>122</v>
      </c>
      <c r="J17" s="6" t="s">
        <v>123</v>
      </c>
      <c r="K17" s="6">
        <v>417</v>
      </c>
      <c r="L17" s="6">
        <f>VLOOKUP(A:A,汇登账单!B:V,21,0)</f>
        <v>417</v>
      </c>
      <c r="M17" s="6">
        <f t="shared" si="0"/>
        <v>0</v>
      </c>
      <c r="N17" s="6" t="s">
        <v>197</v>
      </c>
      <c r="O17" s="6" t="s">
        <v>197</v>
      </c>
      <c r="P17" s="6" t="s">
        <v>198</v>
      </c>
      <c r="Q17" s="6" t="s">
        <v>127</v>
      </c>
      <c r="R17" s="6" t="s">
        <v>128</v>
      </c>
      <c r="S17" s="6" t="s">
        <v>196</v>
      </c>
      <c r="T17" s="6" t="s">
        <v>178</v>
      </c>
      <c r="U17" s="6" t="s">
        <v>157</v>
      </c>
      <c r="V17" s="6" t="s">
        <v>157</v>
      </c>
      <c r="W17" s="6" t="s">
        <v>130</v>
      </c>
      <c r="X17" s="6"/>
    </row>
    <row r="18" spans="1:24">
      <c r="A18" s="5" t="s">
        <v>69</v>
      </c>
      <c r="B18" s="6" t="s">
        <v>115</v>
      </c>
      <c r="C18" s="6" t="s">
        <v>116</v>
      </c>
      <c r="D18" s="6" t="s">
        <v>117</v>
      </c>
      <c r="E18" s="6" t="s">
        <v>199</v>
      </c>
      <c r="F18" s="6" t="s">
        <v>199</v>
      </c>
      <c r="G18" s="6" t="s">
        <v>200</v>
      </c>
      <c r="H18" s="6" t="s">
        <v>201</v>
      </c>
      <c r="I18" s="6" t="s">
        <v>122</v>
      </c>
      <c r="J18" s="6" t="s">
        <v>123</v>
      </c>
      <c r="K18" s="6">
        <v>1080</v>
      </c>
      <c r="L18" s="6">
        <f>VLOOKUP(A:A,汇登账单!B:V,21,0)</f>
        <v>1080</v>
      </c>
      <c r="M18" s="6">
        <f t="shared" si="0"/>
        <v>0</v>
      </c>
      <c r="N18" s="6" t="s">
        <v>202</v>
      </c>
      <c r="O18" s="6" t="s">
        <v>203</v>
      </c>
      <c r="P18" s="6" t="s">
        <v>126</v>
      </c>
      <c r="Q18" s="6" t="s">
        <v>204</v>
      </c>
      <c r="R18" s="6" t="s">
        <v>128</v>
      </c>
      <c r="S18" s="6" t="s">
        <v>200</v>
      </c>
      <c r="T18" s="6" t="s">
        <v>201</v>
      </c>
      <c r="U18" s="6" t="s">
        <v>129</v>
      </c>
      <c r="V18" s="6" t="s">
        <v>129</v>
      </c>
      <c r="W18" s="6" t="s">
        <v>130</v>
      </c>
      <c r="X18" s="6"/>
    </row>
    <row r="19" spans="1:24">
      <c r="A19" s="5" t="s">
        <v>81</v>
      </c>
      <c r="B19" s="6" t="s">
        <v>150</v>
      </c>
      <c r="C19" s="6" t="s">
        <v>116</v>
      </c>
      <c r="D19" s="6" t="s">
        <v>117</v>
      </c>
      <c r="E19" s="6" t="s">
        <v>205</v>
      </c>
      <c r="F19" s="6" t="s">
        <v>205</v>
      </c>
      <c r="G19" s="6" t="s">
        <v>178</v>
      </c>
      <c r="H19" s="6" t="s">
        <v>161</v>
      </c>
      <c r="I19" s="6" t="s">
        <v>122</v>
      </c>
      <c r="J19" s="6" t="s">
        <v>123</v>
      </c>
      <c r="K19" s="6">
        <v>500</v>
      </c>
      <c r="L19" s="6">
        <f>VLOOKUP(A:A,汇登账单!B:V,21,0)</f>
        <v>500</v>
      </c>
      <c r="M19" s="6">
        <f t="shared" si="0"/>
        <v>0</v>
      </c>
      <c r="N19" s="6" t="s">
        <v>206</v>
      </c>
      <c r="O19" s="6" t="s">
        <v>207</v>
      </c>
      <c r="P19" s="6" t="s">
        <v>208</v>
      </c>
      <c r="Q19" s="6" t="s">
        <v>127</v>
      </c>
      <c r="R19" s="6" t="s">
        <v>128</v>
      </c>
      <c r="S19" s="6" t="s">
        <v>178</v>
      </c>
      <c r="T19" s="6" t="s">
        <v>161</v>
      </c>
      <c r="U19" s="6" t="s">
        <v>209</v>
      </c>
      <c r="V19" s="6" t="s">
        <v>209</v>
      </c>
      <c r="W19" s="6" t="s">
        <v>130</v>
      </c>
      <c r="X19" s="6"/>
    </row>
    <row r="20" spans="1:24">
      <c r="A20" s="5" t="s">
        <v>68</v>
      </c>
      <c r="B20" s="6" t="s">
        <v>150</v>
      </c>
      <c r="C20" s="6" t="s">
        <v>116</v>
      </c>
      <c r="D20" s="6" t="s">
        <v>151</v>
      </c>
      <c r="E20" s="6" t="s">
        <v>210</v>
      </c>
      <c r="F20" s="6" t="s">
        <v>211</v>
      </c>
      <c r="G20" s="6" t="s">
        <v>200</v>
      </c>
      <c r="H20" s="6" t="s">
        <v>201</v>
      </c>
      <c r="I20" s="6" t="s">
        <v>122</v>
      </c>
      <c r="J20" s="6" t="s">
        <v>123</v>
      </c>
      <c r="K20" s="6">
        <v>420</v>
      </c>
      <c r="L20" s="6">
        <f>VLOOKUP(A:A,汇登账单!B:V,21,0)</f>
        <v>420</v>
      </c>
      <c r="M20" s="6">
        <f t="shared" si="0"/>
        <v>0</v>
      </c>
      <c r="N20" s="6" t="s">
        <v>212</v>
      </c>
      <c r="O20" s="6" t="s">
        <v>213</v>
      </c>
      <c r="P20" s="6" t="s">
        <v>126</v>
      </c>
      <c r="Q20" s="6" t="s">
        <v>127</v>
      </c>
      <c r="R20" s="6" t="s">
        <v>128</v>
      </c>
      <c r="S20" s="6" t="s">
        <v>200</v>
      </c>
      <c r="T20" s="6" t="s">
        <v>201</v>
      </c>
      <c r="U20" s="6" t="s">
        <v>214</v>
      </c>
      <c r="V20" s="6" t="s">
        <v>214</v>
      </c>
      <c r="W20" s="6" t="s">
        <v>130</v>
      </c>
      <c r="X20" s="6"/>
    </row>
    <row r="21" spans="1:24">
      <c r="A21" s="5" t="s">
        <v>67</v>
      </c>
      <c r="B21" s="6" t="s">
        <v>150</v>
      </c>
      <c r="C21" s="6" t="s">
        <v>116</v>
      </c>
      <c r="D21" s="6" t="s">
        <v>151</v>
      </c>
      <c r="E21" s="6" t="s">
        <v>215</v>
      </c>
      <c r="F21" s="6" t="s">
        <v>216</v>
      </c>
      <c r="G21" s="6" t="s">
        <v>201</v>
      </c>
      <c r="H21" s="6" t="s">
        <v>196</v>
      </c>
      <c r="I21" s="6" t="s">
        <v>122</v>
      </c>
      <c r="J21" s="6" t="s">
        <v>123</v>
      </c>
      <c r="K21" s="6">
        <v>420</v>
      </c>
      <c r="L21" s="6">
        <f>VLOOKUP(A:A,汇登账单!B:V,21,0)</f>
        <v>420</v>
      </c>
      <c r="M21" s="6">
        <f t="shared" si="0"/>
        <v>0</v>
      </c>
      <c r="N21" s="6" t="s">
        <v>217</v>
      </c>
      <c r="O21" s="6" t="s">
        <v>218</v>
      </c>
      <c r="P21" s="6" t="s">
        <v>219</v>
      </c>
      <c r="Q21" s="6" t="s">
        <v>126</v>
      </c>
      <c r="R21" s="6" t="s">
        <v>128</v>
      </c>
      <c r="S21" s="6" t="s">
        <v>201</v>
      </c>
      <c r="T21" s="6" t="s">
        <v>196</v>
      </c>
      <c r="U21" s="6" t="s">
        <v>214</v>
      </c>
      <c r="V21" s="6" t="s">
        <v>214</v>
      </c>
      <c r="W21" s="6" t="s">
        <v>130</v>
      </c>
      <c r="X21" s="6"/>
    </row>
    <row r="22" spans="1:24">
      <c r="A22" s="5" t="s">
        <v>66</v>
      </c>
      <c r="B22" s="6" t="s">
        <v>115</v>
      </c>
      <c r="C22" s="6" t="s">
        <v>116</v>
      </c>
      <c r="D22" s="6" t="s">
        <v>117</v>
      </c>
      <c r="E22" s="6" t="s">
        <v>220</v>
      </c>
      <c r="F22" s="6" t="s">
        <v>221</v>
      </c>
      <c r="G22" s="6" t="s">
        <v>201</v>
      </c>
      <c r="H22" s="6" t="s">
        <v>196</v>
      </c>
      <c r="I22" s="6" t="s">
        <v>122</v>
      </c>
      <c r="J22" s="6" t="s">
        <v>123</v>
      </c>
      <c r="K22" s="6">
        <v>1400</v>
      </c>
      <c r="L22" s="6">
        <f>VLOOKUP(A:A,汇登账单!B:V,21,0)</f>
        <v>1400</v>
      </c>
      <c r="M22" s="6">
        <f t="shared" si="0"/>
        <v>0</v>
      </c>
      <c r="N22" s="6" t="s">
        <v>126</v>
      </c>
      <c r="O22" s="6" t="s">
        <v>222</v>
      </c>
      <c r="P22" s="6" t="s">
        <v>223</v>
      </c>
      <c r="Q22" s="6" t="s">
        <v>126</v>
      </c>
      <c r="R22" s="6" t="s">
        <v>128</v>
      </c>
      <c r="S22" s="6" t="s">
        <v>201</v>
      </c>
      <c r="T22" s="6" t="s">
        <v>196</v>
      </c>
      <c r="U22" s="6" t="s">
        <v>192</v>
      </c>
      <c r="V22" s="6" t="s">
        <v>192</v>
      </c>
      <c r="W22" s="6" t="s">
        <v>130</v>
      </c>
      <c r="X22" s="6"/>
    </row>
    <row r="23" spans="1:24">
      <c r="A23" s="7" t="s">
        <v>62</v>
      </c>
      <c r="B23" s="6" t="s">
        <v>150</v>
      </c>
      <c r="C23" s="6" t="s">
        <v>116</v>
      </c>
      <c r="D23" s="6" t="s">
        <v>151</v>
      </c>
      <c r="E23" s="6" t="s">
        <v>224</v>
      </c>
      <c r="F23" s="6" t="s">
        <v>224</v>
      </c>
      <c r="G23" s="6" t="s">
        <v>144</v>
      </c>
      <c r="H23" s="6" t="s">
        <v>120</v>
      </c>
      <c r="I23" s="6" t="s">
        <v>122</v>
      </c>
      <c r="J23" s="6" t="s">
        <v>123</v>
      </c>
      <c r="K23" s="6">
        <v>420</v>
      </c>
      <c r="L23" s="6">
        <f>VLOOKUP(A:A,汇登账单!B:V,21,0)</f>
        <v>420</v>
      </c>
      <c r="M23" s="6">
        <f t="shared" si="0"/>
        <v>0</v>
      </c>
      <c r="N23" s="6" t="s">
        <v>225</v>
      </c>
      <c r="O23" s="6" t="s">
        <v>225</v>
      </c>
      <c r="P23" s="6" t="s">
        <v>226</v>
      </c>
      <c r="Q23" s="6" t="s">
        <v>126</v>
      </c>
      <c r="R23" s="6" t="s">
        <v>128</v>
      </c>
      <c r="S23" s="6" t="s">
        <v>144</v>
      </c>
      <c r="T23" s="6" t="s">
        <v>120</v>
      </c>
      <c r="U23" s="6" t="s">
        <v>214</v>
      </c>
      <c r="V23" s="6" t="s">
        <v>214</v>
      </c>
      <c r="W23" s="6" t="s">
        <v>130</v>
      </c>
      <c r="X23" s="6"/>
    </row>
    <row r="24" spans="1:24">
      <c r="A24" s="5" t="s">
        <v>60</v>
      </c>
      <c r="B24" s="6" t="s">
        <v>139</v>
      </c>
      <c r="C24" s="6" t="s">
        <v>140</v>
      </c>
      <c r="D24" s="6" t="s">
        <v>141</v>
      </c>
      <c r="E24" s="6" t="s">
        <v>227</v>
      </c>
      <c r="F24" s="6" t="s">
        <v>228</v>
      </c>
      <c r="G24" s="6" t="s">
        <v>201</v>
      </c>
      <c r="H24" s="6" t="s">
        <v>178</v>
      </c>
      <c r="I24" s="6" t="s">
        <v>122</v>
      </c>
      <c r="J24" s="6" t="s">
        <v>123</v>
      </c>
      <c r="K24" s="6">
        <v>1560</v>
      </c>
      <c r="L24" s="6">
        <f>VLOOKUP(A:A,汇登账单!B:V,21,0)</f>
        <v>1560</v>
      </c>
      <c r="M24" s="6">
        <f t="shared" si="0"/>
        <v>0</v>
      </c>
      <c r="N24" s="6" t="s">
        <v>229</v>
      </c>
      <c r="O24" s="6" t="s">
        <v>230</v>
      </c>
      <c r="P24" s="6" t="s">
        <v>231</v>
      </c>
      <c r="Q24" s="6" t="s">
        <v>126</v>
      </c>
      <c r="R24" s="6" t="s">
        <v>128</v>
      </c>
      <c r="S24" s="6" t="s">
        <v>201</v>
      </c>
      <c r="T24" s="6" t="s">
        <v>196</v>
      </c>
      <c r="U24" s="6" t="s">
        <v>232</v>
      </c>
      <c r="V24" s="6" t="s">
        <v>232</v>
      </c>
      <c r="W24" s="6" t="s">
        <v>130</v>
      </c>
      <c r="X24" s="6"/>
    </row>
    <row r="25" spans="1:2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>
        <f t="shared" si="0"/>
        <v>0</v>
      </c>
      <c r="N25" s="6"/>
      <c r="O25" s="6"/>
      <c r="P25" s="6"/>
      <c r="Q25" s="6"/>
      <c r="R25" s="6"/>
      <c r="S25" s="6" t="s">
        <v>196</v>
      </c>
      <c r="T25" s="6" t="s">
        <v>178</v>
      </c>
      <c r="U25" s="6" t="s">
        <v>232</v>
      </c>
      <c r="V25" s="6" t="s">
        <v>232</v>
      </c>
      <c r="W25" s="6" t="s">
        <v>130</v>
      </c>
      <c r="X25" s="6"/>
    </row>
    <row r="26" spans="1:24">
      <c r="A26" s="5" t="s">
        <v>59</v>
      </c>
      <c r="B26" s="6" t="s">
        <v>150</v>
      </c>
      <c r="C26" s="6" t="s">
        <v>116</v>
      </c>
      <c r="D26" s="6" t="s">
        <v>151</v>
      </c>
      <c r="E26" s="6" t="s">
        <v>233</v>
      </c>
      <c r="F26" s="6" t="s">
        <v>233</v>
      </c>
      <c r="G26" s="6" t="s">
        <v>178</v>
      </c>
      <c r="H26" s="6" t="s">
        <v>161</v>
      </c>
      <c r="I26" s="6" t="s">
        <v>122</v>
      </c>
      <c r="J26" s="6" t="s">
        <v>123</v>
      </c>
      <c r="K26" s="6">
        <v>420</v>
      </c>
      <c r="L26" s="6">
        <f>VLOOKUP(A:A,汇登账单!B:V,21,0)</f>
        <v>420</v>
      </c>
      <c r="M26" s="6">
        <f t="shared" si="0"/>
        <v>0</v>
      </c>
      <c r="N26" s="6" t="s">
        <v>234</v>
      </c>
      <c r="O26" s="6" t="s">
        <v>234</v>
      </c>
      <c r="P26" s="6" t="s">
        <v>235</v>
      </c>
      <c r="Q26" s="6" t="s">
        <v>126</v>
      </c>
      <c r="R26" s="6" t="s">
        <v>128</v>
      </c>
      <c r="S26" s="6" t="s">
        <v>178</v>
      </c>
      <c r="T26" s="6" t="s">
        <v>161</v>
      </c>
      <c r="U26" s="6" t="s">
        <v>214</v>
      </c>
      <c r="V26" s="6" t="s">
        <v>214</v>
      </c>
      <c r="W26" s="6" t="s">
        <v>130</v>
      </c>
      <c r="X26" s="6"/>
    </row>
    <row r="27" spans="1:24">
      <c r="A27" s="5" t="s">
        <v>63</v>
      </c>
      <c r="B27" s="6" t="s">
        <v>236</v>
      </c>
      <c r="C27" s="6" t="s">
        <v>237</v>
      </c>
      <c r="D27" s="6" t="s">
        <v>117</v>
      </c>
      <c r="E27" s="6" t="s">
        <v>238</v>
      </c>
      <c r="F27" s="6" t="s">
        <v>238</v>
      </c>
      <c r="G27" s="6" t="s">
        <v>200</v>
      </c>
      <c r="H27" s="6" t="s">
        <v>178</v>
      </c>
      <c r="I27" s="6" t="s">
        <v>122</v>
      </c>
      <c r="J27" s="6" t="s">
        <v>123</v>
      </c>
      <c r="K27" s="6">
        <v>5300</v>
      </c>
      <c r="L27" s="6">
        <f>VLOOKUP(A:A,汇登账单!B:V,21,0)</f>
        <v>5300</v>
      </c>
      <c r="M27" s="6">
        <f t="shared" si="0"/>
        <v>0</v>
      </c>
      <c r="N27" s="6" t="s">
        <v>126</v>
      </c>
      <c r="O27" s="6" t="s">
        <v>239</v>
      </c>
      <c r="P27" s="6" t="s">
        <v>240</v>
      </c>
      <c r="Q27" s="6" t="s">
        <v>241</v>
      </c>
      <c r="R27" s="6" t="s">
        <v>128</v>
      </c>
      <c r="S27" s="6" t="s">
        <v>200</v>
      </c>
      <c r="T27" s="6" t="s">
        <v>201</v>
      </c>
      <c r="U27" s="6" t="s">
        <v>242</v>
      </c>
      <c r="V27" s="6" t="s">
        <v>242</v>
      </c>
      <c r="W27" s="6" t="s">
        <v>130</v>
      </c>
      <c r="X27" s="6"/>
    </row>
    <row r="28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>
        <f t="shared" si="0"/>
        <v>0</v>
      </c>
      <c r="N28" s="6"/>
      <c r="O28" s="6"/>
      <c r="P28" s="6"/>
      <c r="Q28" s="6"/>
      <c r="R28" s="6"/>
      <c r="S28" s="6" t="s">
        <v>201</v>
      </c>
      <c r="T28" s="6" t="s">
        <v>196</v>
      </c>
      <c r="U28" s="6" t="s">
        <v>243</v>
      </c>
      <c r="V28" s="6" t="s">
        <v>243</v>
      </c>
      <c r="W28" s="6" t="s">
        <v>130</v>
      </c>
      <c r="X28" s="6"/>
    </row>
    <row r="29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>
        <f t="shared" si="0"/>
        <v>0</v>
      </c>
      <c r="N29" s="6"/>
      <c r="O29" s="6"/>
      <c r="P29" s="6"/>
      <c r="Q29" s="6"/>
      <c r="R29" s="6"/>
      <c r="S29" s="6" t="s">
        <v>196</v>
      </c>
      <c r="T29" s="6" t="s">
        <v>178</v>
      </c>
      <c r="U29" s="6" t="s">
        <v>243</v>
      </c>
      <c r="V29" s="6" t="s">
        <v>243</v>
      </c>
      <c r="W29" s="6" t="s">
        <v>130</v>
      </c>
      <c r="X29" s="6"/>
    </row>
    <row r="30" spans="1:24">
      <c r="A30" s="5" t="s">
        <v>58</v>
      </c>
      <c r="B30" s="6" t="s">
        <v>150</v>
      </c>
      <c r="C30" s="6" t="s">
        <v>116</v>
      </c>
      <c r="D30" s="6" t="s">
        <v>151</v>
      </c>
      <c r="E30" s="6" t="s">
        <v>244</v>
      </c>
      <c r="F30" s="6" t="s">
        <v>245</v>
      </c>
      <c r="G30" s="6" t="s">
        <v>201</v>
      </c>
      <c r="H30" s="6" t="s">
        <v>161</v>
      </c>
      <c r="I30" s="6" t="s">
        <v>122</v>
      </c>
      <c r="J30" s="6" t="s">
        <v>123</v>
      </c>
      <c r="K30" s="6">
        <v>1260</v>
      </c>
      <c r="L30" s="6">
        <f>VLOOKUP(A:A,汇登账单!B:V,21,0)</f>
        <v>1260</v>
      </c>
      <c r="M30" s="6">
        <f t="shared" si="0"/>
        <v>0</v>
      </c>
      <c r="N30" s="6" t="s">
        <v>246</v>
      </c>
      <c r="O30" s="6" t="s">
        <v>246</v>
      </c>
      <c r="P30" s="6" t="s">
        <v>247</v>
      </c>
      <c r="Q30" s="6" t="s">
        <v>127</v>
      </c>
      <c r="R30" s="6" t="s">
        <v>128</v>
      </c>
      <c r="S30" s="6" t="s">
        <v>201</v>
      </c>
      <c r="T30" s="6" t="s">
        <v>196</v>
      </c>
      <c r="U30" s="6" t="s">
        <v>214</v>
      </c>
      <c r="V30" s="6" t="s">
        <v>214</v>
      </c>
      <c r="W30" s="6" t="s">
        <v>130</v>
      </c>
      <c r="X30" s="6"/>
    </row>
    <row r="3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>
        <f t="shared" si="0"/>
        <v>0</v>
      </c>
      <c r="N31" s="6"/>
      <c r="O31" s="6"/>
      <c r="P31" s="6"/>
      <c r="Q31" s="6"/>
      <c r="R31" s="6"/>
      <c r="S31" s="6" t="s">
        <v>196</v>
      </c>
      <c r="T31" s="6" t="s">
        <v>178</v>
      </c>
      <c r="U31" s="6" t="s">
        <v>214</v>
      </c>
      <c r="V31" s="6" t="s">
        <v>214</v>
      </c>
      <c r="W31" s="6" t="s">
        <v>130</v>
      </c>
      <c r="X31" s="6"/>
    </row>
    <row r="32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>
        <f t="shared" si="0"/>
        <v>0</v>
      </c>
      <c r="N32" s="6"/>
      <c r="O32" s="6"/>
      <c r="P32" s="6"/>
      <c r="Q32" s="6"/>
      <c r="R32" s="6"/>
      <c r="S32" s="6" t="s">
        <v>178</v>
      </c>
      <c r="T32" s="6" t="s">
        <v>161</v>
      </c>
      <c r="U32" s="6" t="s">
        <v>214</v>
      </c>
      <c r="V32" s="6" t="s">
        <v>214</v>
      </c>
      <c r="W32" s="6" t="s">
        <v>130</v>
      </c>
      <c r="X32" s="6"/>
    </row>
    <row r="33" spans="1:24">
      <c r="A33" s="5" t="s">
        <v>57</v>
      </c>
      <c r="B33" s="6" t="s">
        <v>115</v>
      </c>
      <c r="C33" s="6" t="s">
        <v>116</v>
      </c>
      <c r="D33" s="6" t="s">
        <v>117</v>
      </c>
      <c r="E33" s="6" t="s">
        <v>248</v>
      </c>
      <c r="F33" s="6" t="s">
        <v>248</v>
      </c>
      <c r="G33" s="6" t="s">
        <v>200</v>
      </c>
      <c r="H33" s="6" t="s">
        <v>201</v>
      </c>
      <c r="I33" s="6" t="s">
        <v>122</v>
      </c>
      <c r="J33" s="6" t="s">
        <v>123</v>
      </c>
      <c r="K33" s="6">
        <v>1080</v>
      </c>
      <c r="L33" s="6">
        <f>VLOOKUP(A:A,汇登账单!B:V,21,0)</f>
        <v>1080</v>
      </c>
      <c r="M33" s="6">
        <f t="shared" si="0"/>
        <v>0</v>
      </c>
      <c r="N33" s="6" t="s">
        <v>249</v>
      </c>
      <c r="O33" s="6" t="s">
        <v>250</v>
      </c>
      <c r="P33" s="6" t="s">
        <v>126</v>
      </c>
      <c r="Q33" s="6" t="s">
        <v>127</v>
      </c>
      <c r="R33" s="6" t="s">
        <v>128</v>
      </c>
      <c r="S33" s="6" t="s">
        <v>200</v>
      </c>
      <c r="T33" s="6" t="s">
        <v>201</v>
      </c>
      <c r="U33" s="6" t="s">
        <v>129</v>
      </c>
      <c r="V33" s="6" t="s">
        <v>129</v>
      </c>
      <c r="W33" s="6" t="s">
        <v>130</v>
      </c>
      <c r="X33" s="6"/>
    </row>
    <row r="34" spans="1:24">
      <c r="A34" s="5" t="s">
        <v>56</v>
      </c>
      <c r="B34" s="6" t="s">
        <v>150</v>
      </c>
      <c r="C34" s="6" t="s">
        <v>116</v>
      </c>
      <c r="D34" s="6" t="s">
        <v>151</v>
      </c>
      <c r="E34" s="6" t="s">
        <v>251</v>
      </c>
      <c r="F34" s="6" t="s">
        <v>252</v>
      </c>
      <c r="G34" s="6" t="s">
        <v>178</v>
      </c>
      <c r="H34" s="6" t="s">
        <v>161</v>
      </c>
      <c r="I34" s="6" t="s">
        <v>122</v>
      </c>
      <c r="J34" s="6" t="s">
        <v>123</v>
      </c>
      <c r="K34" s="6">
        <v>420</v>
      </c>
      <c r="L34" s="6">
        <f>VLOOKUP(A:A,汇登账单!B:V,21,0)</f>
        <v>420</v>
      </c>
      <c r="M34" s="6">
        <f t="shared" si="0"/>
        <v>0</v>
      </c>
      <c r="N34" s="6" t="s">
        <v>126</v>
      </c>
      <c r="O34" s="6" t="s">
        <v>253</v>
      </c>
      <c r="P34" s="6" t="s">
        <v>254</v>
      </c>
      <c r="Q34" s="6" t="s">
        <v>126</v>
      </c>
      <c r="R34" s="6" t="s">
        <v>128</v>
      </c>
      <c r="S34" s="6" t="s">
        <v>178</v>
      </c>
      <c r="T34" s="6" t="s">
        <v>161</v>
      </c>
      <c r="U34" s="6" t="s">
        <v>214</v>
      </c>
      <c r="V34" s="6" t="s">
        <v>214</v>
      </c>
      <c r="W34" s="6" t="s">
        <v>130</v>
      </c>
      <c r="X34" s="6"/>
    </row>
    <row r="35" spans="1:24">
      <c r="A35" s="5" t="s">
        <v>55</v>
      </c>
      <c r="B35" s="6" t="s">
        <v>150</v>
      </c>
      <c r="C35" s="6" t="s">
        <v>116</v>
      </c>
      <c r="D35" s="6" t="s">
        <v>151</v>
      </c>
      <c r="E35" s="6" t="s">
        <v>255</v>
      </c>
      <c r="F35" s="6" t="s">
        <v>255</v>
      </c>
      <c r="G35" s="6" t="s">
        <v>120</v>
      </c>
      <c r="H35" s="6" t="s">
        <v>121</v>
      </c>
      <c r="I35" s="6" t="s">
        <v>122</v>
      </c>
      <c r="J35" s="6" t="s">
        <v>123</v>
      </c>
      <c r="K35" s="6">
        <v>420</v>
      </c>
      <c r="L35" s="6">
        <f>VLOOKUP(A:A,汇登账单!B:V,21,0)</f>
        <v>420</v>
      </c>
      <c r="M35" s="6">
        <f t="shared" si="0"/>
        <v>0</v>
      </c>
      <c r="N35" s="6" t="s">
        <v>126</v>
      </c>
      <c r="O35" s="6" t="s">
        <v>256</v>
      </c>
      <c r="P35" s="6" t="s">
        <v>257</v>
      </c>
      <c r="Q35" s="6" t="s">
        <v>126</v>
      </c>
      <c r="R35" s="6" t="s">
        <v>128</v>
      </c>
      <c r="S35" s="6" t="s">
        <v>120</v>
      </c>
      <c r="T35" s="6" t="s">
        <v>121</v>
      </c>
      <c r="U35" s="6" t="s">
        <v>214</v>
      </c>
      <c r="V35" s="6" t="s">
        <v>214</v>
      </c>
      <c r="W35" s="6" t="s">
        <v>130</v>
      </c>
      <c r="X35" s="6"/>
    </row>
    <row r="36" spans="1:24">
      <c r="A36" s="5" t="s">
        <v>53</v>
      </c>
      <c r="B36" s="6" t="s">
        <v>150</v>
      </c>
      <c r="C36" s="6" t="s">
        <v>116</v>
      </c>
      <c r="D36" s="6" t="s">
        <v>117</v>
      </c>
      <c r="E36" s="6" t="s">
        <v>258</v>
      </c>
      <c r="F36" s="6" t="s">
        <v>259</v>
      </c>
      <c r="G36" s="6" t="s">
        <v>200</v>
      </c>
      <c r="H36" s="6" t="s">
        <v>201</v>
      </c>
      <c r="I36" s="6" t="s">
        <v>122</v>
      </c>
      <c r="J36" s="6" t="s">
        <v>123</v>
      </c>
      <c r="K36" s="6">
        <v>500</v>
      </c>
      <c r="L36" s="6">
        <f>VLOOKUP(A:A,汇登账单!B:V,21,0)</f>
        <v>500</v>
      </c>
      <c r="M36" s="6">
        <f t="shared" si="0"/>
        <v>0</v>
      </c>
      <c r="N36" s="6" t="s">
        <v>260</v>
      </c>
      <c r="O36" s="6" t="s">
        <v>261</v>
      </c>
      <c r="P36" s="6" t="s">
        <v>126</v>
      </c>
      <c r="Q36" s="6" t="s">
        <v>262</v>
      </c>
      <c r="R36" s="6" t="s">
        <v>128</v>
      </c>
      <c r="S36" s="6" t="s">
        <v>200</v>
      </c>
      <c r="T36" s="6" t="s">
        <v>201</v>
      </c>
      <c r="U36" s="6" t="s">
        <v>209</v>
      </c>
      <c r="V36" s="6" t="s">
        <v>209</v>
      </c>
      <c r="W36" s="6" t="s">
        <v>130</v>
      </c>
      <c r="X36" s="6"/>
    </row>
    <row r="37" spans="1:24">
      <c r="A37" s="5" t="s">
        <v>52</v>
      </c>
      <c r="B37" s="6" t="s">
        <v>150</v>
      </c>
      <c r="C37" s="6" t="s">
        <v>116</v>
      </c>
      <c r="D37" s="6" t="s">
        <v>151</v>
      </c>
      <c r="E37" s="6" t="s">
        <v>263</v>
      </c>
      <c r="F37" s="6" t="s">
        <v>263</v>
      </c>
      <c r="G37" s="6" t="s">
        <v>120</v>
      </c>
      <c r="H37" s="6" t="s">
        <v>121</v>
      </c>
      <c r="I37" s="6" t="s">
        <v>122</v>
      </c>
      <c r="J37" s="6" t="s">
        <v>123</v>
      </c>
      <c r="K37" s="6">
        <v>420</v>
      </c>
      <c r="L37" s="6">
        <f>VLOOKUP(A:A,汇登账单!B:V,21,0)</f>
        <v>420</v>
      </c>
      <c r="M37" s="6">
        <f t="shared" si="0"/>
        <v>0</v>
      </c>
      <c r="N37" s="6" t="s">
        <v>264</v>
      </c>
      <c r="O37" s="6" t="s">
        <v>264</v>
      </c>
      <c r="P37" s="6" t="s">
        <v>265</v>
      </c>
      <c r="Q37" s="6" t="s">
        <v>126</v>
      </c>
      <c r="R37" s="6" t="s">
        <v>128</v>
      </c>
      <c r="S37" s="6" t="s">
        <v>120</v>
      </c>
      <c r="T37" s="6" t="s">
        <v>121</v>
      </c>
      <c r="U37" s="6" t="s">
        <v>214</v>
      </c>
      <c r="V37" s="6" t="s">
        <v>214</v>
      </c>
      <c r="W37" s="6" t="s">
        <v>130</v>
      </c>
      <c r="X37" s="6"/>
    </row>
    <row r="38" spans="1:24">
      <c r="A38" s="5" t="s">
        <v>51</v>
      </c>
      <c r="B38" s="6" t="s">
        <v>150</v>
      </c>
      <c r="C38" s="6" t="s">
        <v>116</v>
      </c>
      <c r="D38" s="6" t="s">
        <v>151</v>
      </c>
      <c r="E38" s="6" t="s">
        <v>266</v>
      </c>
      <c r="F38" s="6" t="s">
        <v>266</v>
      </c>
      <c r="G38" s="6" t="s">
        <v>161</v>
      </c>
      <c r="H38" s="6" t="s">
        <v>144</v>
      </c>
      <c r="I38" s="6" t="s">
        <v>122</v>
      </c>
      <c r="J38" s="6" t="s">
        <v>123</v>
      </c>
      <c r="K38" s="6">
        <v>420</v>
      </c>
      <c r="L38" s="6">
        <f>VLOOKUP(A:A,汇登账单!B:V,21,0)</f>
        <v>420</v>
      </c>
      <c r="M38" s="6">
        <f t="shared" si="0"/>
        <v>0</v>
      </c>
      <c r="N38" s="6" t="s">
        <v>126</v>
      </c>
      <c r="O38" s="6" t="s">
        <v>267</v>
      </c>
      <c r="P38" s="6" t="s">
        <v>268</v>
      </c>
      <c r="Q38" s="6" t="s">
        <v>126</v>
      </c>
      <c r="R38" s="6" t="s">
        <v>128</v>
      </c>
      <c r="S38" s="6" t="s">
        <v>161</v>
      </c>
      <c r="T38" s="6" t="s">
        <v>144</v>
      </c>
      <c r="U38" s="6" t="s">
        <v>214</v>
      </c>
      <c r="V38" s="6" t="s">
        <v>214</v>
      </c>
      <c r="W38" s="6" t="s">
        <v>130</v>
      </c>
      <c r="X38" s="6"/>
    </row>
    <row r="39" spans="1:24">
      <c r="A39" s="5" t="s">
        <v>48</v>
      </c>
      <c r="B39" s="6" t="s">
        <v>150</v>
      </c>
      <c r="C39" s="6" t="s">
        <v>116</v>
      </c>
      <c r="D39" s="6" t="s">
        <v>151</v>
      </c>
      <c r="E39" s="6" t="s">
        <v>269</v>
      </c>
      <c r="F39" s="6" t="s">
        <v>270</v>
      </c>
      <c r="G39" s="6" t="s">
        <v>120</v>
      </c>
      <c r="H39" s="6" t="s">
        <v>121</v>
      </c>
      <c r="I39" s="6" t="s">
        <v>122</v>
      </c>
      <c r="J39" s="6" t="s">
        <v>123</v>
      </c>
      <c r="K39" s="6">
        <v>420</v>
      </c>
      <c r="L39" s="6">
        <f>VLOOKUP(A:A,汇登账单!B:V,21,0)</f>
        <v>420</v>
      </c>
      <c r="M39" s="6">
        <f t="shared" si="0"/>
        <v>0</v>
      </c>
      <c r="N39" s="6" t="s">
        <v>126</v>
      </c>
      <c r="O39" s="6" t="s">
        <v>271</v>
      </c>
      <c r="P39" s="6" t="s">
        <v>272</v>
      </c>
      <c r="Q39" s="6" t="s">
        <v>126</v>
      </c>
      <c r="R39" s="6" t="s">
        <v>128</v>
      </c>
      <c r="S39" s="6" t="s">
        <v>120</v>
      </c>
      <c r="T39" s="6" t="s">
        <v>121</v>
      </c>
      <c r="U39" s="6" t="s">
        <v>214</v>
      </c>
      <c r="V39" s="6" t="s">
        <v>214</v>
      </c>
      <c r="W39" s="6" t="s">
        <v>130</v>
      </c>
      <c r="X39" s="6"/>
    </row>
    <row r="40" spans="1:24">
      <c r="A40" s="5" t="s">
        <v>45</v>
      </c>
      <c r="B40" s="6" t="s">
        <v>115</v>
      </c>
      <c r="C40" s="6" t="s">
        <v>116</v>
      </c>
      <c r="D40" s="6" t="s">
        <v>117</v>
      </c>
      <c r="E40" s="6" t="s">
        <v>273</v>
      </c>
      <c r="F40" s="6" t="s">
        <v>273</v>
      </c>
      <c r="G40" s="6" t="s">
        <v>120</v>
      </c>
      <c r="H40" s="6" t="s">
        <v>121</v>
      </c>
      <c r="I40" s="6" t="s">
        <v>122</v>
      </c>
      <c r="J40" s="6" t="s">
        <v>123</v>
      </c>
      <c r="K40" s="6">
        <v>1080</v>
      </c>
      <c r="L40" s="6">
        <f>VLOOKUP(A:A,汇登账单!B:V,21,0)</f>
        <v>1080</v>
      </c>
      <c r="M40" s="6">
        <f t="shared" si="0"/>
        <v>0</v>
      </c>
      <c r="N40" s="6" t="s">
        <v>274</v>
      </c>
      <c r="O40" s="6" t="s">
        <v>275</v>
      </c>
      <c r="P40" s="6" t="s">
        <v>126</v>
      </c>
      <c r="Q40" s="6" t="s">
        <v>127</v>
      </c>
      <c r="R40" s="6" t="s">
        <v>128</v>
      </c>
      <c r="S40" s="6" t="s">
        <v>120</v>
      </c>
      <c r="T40" s="6" t="s">
        <v>121</v>
      </c>
      <c r="U40" s="6" t="s">
        <v>129</v>
      </c>
      <c r="V40" s="6" t="s">
        <v>129</v>
      </c>
      <c r="W40" s="6" t="s">
        <v>130</v>
      </c>
      <c r="X40" s="6"/>
    </row>
    <row r="41" spans="1:24">
      <c r="A41" s="5" t="s">
        <v>43</v>
      </c>
      <c r="B41" s="6" t="s">
        <v>276</v>
      </c>
      <c r="C41" s="6" t="s">
        <v>277</v>
      </c>
      <c r="D41" s="6" t="s">
        <v>151</v>
      </c>
      <c r="E41" s="6" t="s">
        <v>278</v>
      </c>
      <c r="F41" s="6" t="s">
        <v>278</v>
      </c>
      <c r="G41" s="6" t="s">
        <v>201</v>
      </c>
      <c r="H41" s="6" t="s">
        <v>161</v>
      </c>
      <c r="I41" s="6" t="s">
        <v>122</v>
      </c>
      <c r="J41" s="6" t="s">
        <v>123</v>
      </c>
      <c r="K41" s="6">
        <v>1890</v>
      </c>
      <c r="L41" s="6">
        <f>VLOOKUP(A:A,汇登账单!B:V,21,0)</f>
        <v>1890</v>
      </c>
      <c r="M41" s="6">
        <f t="shared" si="0"/>
        <v>0</v>
      </c>
      <c r="N41" s="6" t="s">
        <v>279</v>
      </c>
      <c r="O41" s="6" t="s">
        <v>280</v>
      </c>
      <c r="P41" s="6" t="s">
        <v>126</v>
      </c>
      <c r="Q41" s="6" t="s">
        <v>126</v>
      </c>
      <c r="R41" s="6" t="s">
        <v>128</v>
      </c>
      <c r="S41" s="6" t="s">
        <v>201</v>
      </c>
      <c r="T41" s="6" t="s">
        <v>196</v>
      </c>
      <c r="U41" s="6" t="s">
        <v>281</v>
      </c>
      <c r="V41" s="6" t="s">
        <v>281</v>
      </c>
      <c r="W41" s="6" t="s">
        <v>130</v>
      </c>
      <c r="X41" s="6"/>
    </row>
    <row r="42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>
        <f t="shared" si="0"/>
        <v>0</v>
      </c>
      <c r="N42" s="6"/>
      <c r="O42" s="6"/>
      <c r="P42" s="6"/>
      <c r="Q42" s="6"/>
      <c r="R42" s="6"/>
      <c r="S42" s="6" t="s">
        <v>196</v>
      </c>
      <c r="T42" s="6" t="s">
        <v>178</v>
      </c>
      <c r="U42" s="6" t="s">
        <v>281</v>
      </c>
      <c r="V42" s="6" t="s">
        <v>281</v>
      </c>
      <c r="W42" s="6" t="s">
        <v>130</v>
      </c>
      <c r="X42" s="6"/>
    </row>
    <row r="43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>
        <f t="shared" si="0"/>
        <v>0</v>
      </c>
      <c r="N43" s="6"/>
      <c r="O43" s="6"/>
      <c r="P43" s="6"/>
      <c r="Q43" s="6"/>
      <c r="R43" s="6"/>
      <c r="S43" s="6" t="s">
        <v>178</v>
      </c>
      <c r="T43" s="6" t="s">
        <v>161</v>
      </c>
      <c r="U43" s="6" t="s">
        <v>282</v>
      </c>
      <c r="V43" s="6" t="s">
        <v>282</v>
      </c>
      <c r="W43" s="6" t="s">
        <v>130</v>
      </c>
      <c r="X43" s="6"/>
    </row>
    <row r="44" spans="1:24">
      <c r="A44" s="5" t="s">
        <v>41</v>
      </c>
      <c r="B44" s="6" t="s">
        <v>283</v>
      </c>
      <c r="C44" s="6" t="s">
        <v>284</v>
      </c>
      <c r="D44" s="6" t="s">
        <v>151</v>
      </c>
      <c r="E44" s="6" t="s">
        <v>285</v>
      </c>
      <c r="F44" s="6" t="s">
        <v>285</v>
      </c>
      <c r="G44" s="6" t="s">
        <v>196</v>
      </c>
      <c r="H44" s="6" t="s">
        <v>144</v>
      </c>
      <c r="I44" s="6" t="s">
        <v>122</v>
      </c>
      <c r="J44" s="6" t="s">
        <v>123</v>
      </c>
      <c r="K44" s="6">
        <v>2085</v>
      </c>
      <c r="L44" s="6">
        <f>VLOOKUP(A:A,汇登账单!B:V,21,0)</f>
        <v>2085</v>
      </c>
      <c r="M44" s="6">
        <f t="shared" si="0"/>
        <v>0</v>
      </c>
      <c r="N44" s="6" t="s">
        <v>126</v>
      </c>
      <c r="O44" s="6" t="s">
        <v>286</v>
      </c>
      <c r="P44" s="6" t="s">
        <v>126</v>
      </c>
      <c r="Q44" s="6" t="s">
        <v>126</v>
      </c>
      <c r="R44" s="6" t="s">
        <v>128</v>
      </c>
      <c r="S44" s="6" t="s">
        <v>196</v>
      </c>
      <c r="T44" s="6" t="s">
        <v>178</v>
      </c>
      <c r="U44" s="6" t="s">
        <v>287</v>
      </c>
      <c r="V44" s="6" t="s">
        <v>287</v>
      </c>
      <c r="W44" s="6" t="s">
        <v>130</v>
      </c>
      <c r="X44" s="6"/>
    </row>
    <row r="45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>
        <f t="shared" si="0"/>
        <v>0</v>
      </c>
      <c r="N45" s="6"/>
      <c r="O45" s="6"/>
      <c r="P45" s="6"/>
      <c r="Q45" s="6"/>
      <c r="R45" s="6"/>
      <c r="S45" s="6" t="s">
        <v>178</v>
      </c>
      <c r="T45" s="6" t="s">
        <v>161</v>
      </c>
      <c r="U45" s="6" t="s">
        <v>287</v>
      </c>
      <c r="V45" s="6" t="s">
        <v>287</v>
      </c>
      <c r="W45" s="6" t="s">
        <v>130</v>
      </c>
      <c r="X45" s="6"/>
    </row>
    <row r="46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>
        <f t="shared" si="0"/>
        <v>0</v>
      </c>
      <c r="N46" s="6"/>
      <c r="O46" s="6"/>
      <c r="P46" s="6"/>
      <c r="Q46" s="6"/>
      <c r="R46" s="6"/>
      <c r="S46" s="6" t="s">
        <v>161</v>
      </c>
      <c r="T46" s="6" t="s">
        <v>144</v>
      </c>
      <c r="U46" s="6" t="s">
        <v>287</v>
      </c>
      <c r="V46" s="6" t="s">
        <v>287</v>
      </c>
      <c r="W46" s="6" t="s">
        <v>130</v>
      </c>
      <c r="X46" s="6"/>
    </row>
    <row r="47" spans="1:24">
      <c r="A47" s="8" t="s">
        <v>83</v>
      </c>
      <c r="B47" s="6" t="s">
        <v>276</v>
      </c>
      <c r="C47" s="6" t="s">
        <v>277</v>
      </c>
      <c r="D47" s="6" t="s">
        <v>151</v>
      </c>
      <c r="E47" s="6" t="s">
        <v>288</v>
      </c>
      <c r="F47" s="6" t="s">
        <v>288</v>
      </c>
      <c r="G47" s="6" t="s">
        <v>200</v>
      </c>
      <c r="H47" s="6" t="s">
        <v>178</v>
      </c>
      <c r="I47" s="6" t="s">
        <v>122</v>
      </c>
      <c r="J47" s="6" t="s">
        <v>123</v>
      </c>
      <c r="K47" s="6">
        <v>1770</v>
      </c>
      <c r="L47" s="6">
        <f>VLOOKUP(A:A,汇登账单!B:V,21,0)</f>
        <v>1770</v>
      </c>
      <c r="M47" s="6">
        <f t="shared" si="0"/>
        <v>0</v>
      </c>
      <c r="N47" s="6" t="s">
        <v>289</v>
      </c>
      <c r="O47" s="6" t="s">
        <v>290</v>
      </c>
      <c r="P47" s="6" t="s">
        <v>126</v>
      </c>
      <c r="Q47" s="6" t="s">
        <v>126</v>
      </c>
      <c r="R47" s="6" t="s">
        <v>128</v>
      </c>
      <c r="S47" s="6" t="s">
        <v>200</v>
      </c>
      <c r="T47" s="6" t="s">
        <v>201</v>
      </c>
      <c r="U47" s="6" t="s">
        <v>282</v>
      </c>
      <c r="V47" s="6" t="s">
        <v>282</v>
      </c>
      <c r="W47" s="6" t="s">
        <v>130</v>
      </c>
      <c r="X47" s="6"/>
    </row>
    <row r="48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>
        <f t="shared" si="0"/>
        <v>0</v>
      </c>
      <c r="N48" s="6"/>
      <c r="O48" s="6"/>
      <c r="P48" s="6"/>
      <c r="Q48" s="6"/>
      <c r="R48" s="6"/>
      <c r="S48" s="6" t="s">
        <v>201</v>
      </c>
      <c r="T48" s="6" t="s">
        <v>196</v>
      </c>
      <c r="U48" s="6" t="s">
        <v>282</v>
      </c>
      <c r="V48" s="6" t="s">
        <v>282</v>
      </c>
      <c r="W48" s="6" t="s">
        <v>130</v>
      </c>
      <c r="X48" s="6"/>
    </row>
    <row r="49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>
        <f t="shared" si="0"/>
        <v>0</v>
      </c>
      <c r="N49" s="6"/>
      <c r="O49" s="6"/>
      <c r="P49" s="6"/>
      <c r="Q49" s="6"/>
      <c r="R49" s="6"/>
      <c r="S49" s="6" t="s">
        <v>196</v>
      </c>
      <c r="T49" s="6" t="s">
        <v>178</v>
      </c>
      <c r="U49" s="6" t="s">
        <v>282</v>
      </c>
      <c r="V49" s="6" t="s">
        <v>282</v>
      </c>
      <c r="W49" s="6" t="s">
        <v>130</v>
      </c>
      <c r="X49" s="6"/>
    </row>
    <row r="50" spans="1:24">
      <c r="A50" s="5" t="s">
        <v>37</v>
      </c>
      <c r="B50" s="6" t="s">
        <v>283</v>
      </c>
      <c r="C50" s="6" t="s">
        <v>284</v>
      </c>
      <c r="D50" s="6" t="s">
        <v>151</v>
      </c>
      <c r="E50" s="6" t="s">
        <v>291</v>
      </c>
      <c r="F50" s="6" t="s">
        <v>292</v>
      </c>
      <c r="G50" s="6" t="s">
        <v>201</v>
      </c>
      <c r="H50" s="6" t="s">
        <v>196</v>
      </c>
      <c r="I50" s="6" t="s">
        <v>122</v>
      </c>
      <c r="J50" s="6" t="s">
        <v>123</v>
      </c>
      <c r="K50" s="6">
        <v>695</v>
      </c>
      <c r="L50" s="6">
        <f>VLOOKUP(A:A,汇登账单!B:V,21,0)</f>
        <v>695</v>
      </c>
      <c r="M50" s="6">
        <f t="shared" si="0"/>
        <v>0</v>
      </c>
      <c r="N50" s="6" t="s">
        <v>126</v>
      </c>
      <c r="O50" s="6" t="s">
        <v>293</v>
      </c>
      <c r="P50" s="6" t="s">
        <v>294</v>
      </c>
      <c r="Q50" s="6" t="s">
        <v>126</v>
      </c>
      <c r="R50" s="6" t="s">
        <v>128</v>
      </c>
      <c r="S50" s="6" t="s">
        <v>201</v>
      </c>
      <c r="T50" s="6" t="s">
        <v>196</v>
      </c>
      <c r="U50" s="6" t="s">
        <v>287</v>
      </c>
      <c r="V50" s="6" t="s">
        <v>287</v>
      </c>
      <c r="W50" s="6" t="s">
        <v>130</v>
      </c>
      <c r="X50" s="6"/>
    </row>
    <row r="51" spans="1:24">
      <c r="A51" s="7" t="s">
        <v>295</v>
      </c>
      <c r="B51" s="6" t="s">
        <v>131</v>
      </c>
      <c r="C51" s="6" t="s">
        <v>132</v>
      </c>
      <c r="D51" s="6" t="s">
        <v>133</v>
      </c>
      <c r="E51" s="6" t="s">
        <v>296</v>
      </c>
      <c r="F51" s="6" t="s">
        <v>296</v>
      </c>
      <c r="G51" s="6" t="s">
        <v>201</v>
      </c>
      <c r="H51" s="6" t="s">
        <v>161</v>
      </c>
      <c r="I51" s="6" t="s">
        <v>122</v>
      </c>
      <c r="J51" s="6" t="s">
        <v>123</v>
      </c>
      <c r="K51" s="6">
        <v>0</v>
      </c>
      <c r="L51" s="6"/>
      <c r="M51" s="6">
        <f t="shared" si="0"/>
        <v>0</v>
      </c>
      <c r="N51" s="6" t="s">
        <v>126</v>
      </c>
      <c r="O51" s="6" t="s">
        <v>297</v>
      </c>
      <c r="P51" s="6" t="s">
        <v>298</v>
      </c>
      <c r="Q51" s="6" t="s">
        <v>126</v>
      </c>
      <c r="R51" s="6" t="s">
        <v>128</v>
      </c>
      <c r="S51" s="6" t="s">
        <v>201</v>
      </c>
      <c r="T51" s="6" t="s">
        <v>196</v>
      </c>
      <c r="U51" s="6" t="s">
        <v>299</v>
      </c>
      <c r="V51" s="6" t="s">
        <v>299</v>
      </c>
      <c r="W51" s="6" t="s">
        <v>130</v>
      </c>
      <c r="X51" s="6"/>
    </row>
    <row r="52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>
        <f t="shared" si="0"/>
        <v>0</v>
      </c>
      <c r="N52" s="6"/>
      <c r="O52" s="6"/>
      <c r="P52" s="6"/>
      <c r="Q52" s="6"/>
      <c r="R52" s="6"/>
      <c r="S52" s="6" t="s">
        <v>196</v>
      </c>
      <c r="T52" s="6" t="s">
        <v>178</v>
      </c>
      <c r="U52" s="6" t="s">
        <v>299</v>
      </c>
      <c r="V52" s="6" t="s">
        <v>299</v>
      </c>
      <c r="W52" s="6" t="s">
        <v>130</v>
      </c>
      <c r="X52" s="6"/>
    </row>
    <row r="53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>
        <f t="shared" si="0"/>
        <v>0</v>
      </c>
      <c r="N53" s="6"/>
      <c r="O53" s="6"/>
      <c r="P53" s="6"/>
      <c r="Q53" s="6"/>
      <c r="R53" s="6"/>
      <c r="S53" s="6" t="s">
        <v>178</v>
      </c>
      <c r="T53" s="6" t="s">
        <v>161</v>
      </c>
      <c r="U53" s="6" t="s">
        <v>299</v>
      </c>
      <c r="V53" s="6" t="s">
        <v>299</v>
      </c>
      <c r="W53" s="6" t="s">
        <v>130</v>
      </c>
      <c r="X53" s="6"/>
    </row>
    <row r="54" spans="1:24">
      <c r="A54" s="5" t="s">
        <v>36</v>
      </c>
      <c r="B54" s="6" t="s">
        <v>131</v>
      </c>
      <c r="C54" s="6" t="s">
        <v>132</v>
      </c>
      <c r="D54" s="6" t="s">
        <v>133</v>
      </c>
      <c r="E54" s="6" t="s">
        <v>300</v>
      </c>
      <c r="F54" s="6" t="s">
        <v>300</v>
      </c>
      <c r="G54" s="6" t="s">
        <v>200</v>
      </c>
      <c r="H54" s="6" t="s">
        <v>178</v>
      </c>
      <c r="I54" s="6" t="s">
        <v>122</v>
      </c>
      <c r="J54" s="6" t="s">
        <v>123</v>
      </c>
      <c r="K54" s="6">
        <v>4100</v>
      </c>
      <c r="L54" s="6">
        <f>VLOOKUP(A:A,汇登账单!B:V,21,0)</f>
        <v>4100</v>
      </c>
      <c r="M54" s="6">
        <f t="shared" si="0"/>
        <v>0</v>
      </c>
      <c r="N54" s="6" t="s">
        <v>126</v>
      </c>
      <c r="O54" s="6" t="s">
        <v>301</v>
      </c>
      <c r="P54" s="6" t="s">
        <v>302</v>
      </c>
      <c r="Q54" s="6" t="s">
        <v>126</v>
      </c>
      <c r="R54" s="6" t="s">
        <v>128</v>
      </c>
      <c r="S54" s="6" t="s">
        <v>200</v>
      </c>
      <c r="T54" s="6" t="s">
        <v>201</v>
      </c>
      <c r="U54" s="6" t="s">
        <v>303</v>
      </c>
      <c r="V54" s="6" t="s">
        <v>303</v>
      </c>
      <c r="W54" s="6" t="s">
        <v>130</v>
      </c>
      <c r="X54" s="6"/>
    </row>
    <row r="55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>
        <f t="shared" si="0"/>
        <v>0</v>
      </c>
      <c r="N55" s="6"/>
      <c r="O55" s="6"/>
      <c r="P55" s="6"/>
      <c r="Q55" s="6"/>
      <c r="R55" s="6"/>
      <c r="S55" s="6" t="s">
        <v>201</v>
      </c>
      <c r="T55" s="6" t="s">
        <v>196</v>
      </c>
      <c r="U55" s="6" t="s">
        <v>138</v>
      </c>
      <c r="V55" s="6" t="s">
        <v>138</v>
      </c>
      <c r="W55" s="6" t="s">
        <v>130</v>
      </c>
      <c r="X55" s="6"/>
    </row>
    <row r="56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>
        <f t="shared" si="0"/>
        <v>0</v>
      </c>
      <c r="N56" s="6"/>
      <c r="O56" s="6"/>
      <c r="P56" s="6"/>
      <c r="Q56" s="6"/>
      <c r="R56" s="6"/>
      <c r="S56" s="6" t="s">
        <v>196</v>
      </c>
      <c r="T56" s="6" t="s">
        <v>178</v>
      </c>
      <c r="U56" s="6" t="s">
        <v>138</v>
      </c>
      <c r="V56" s="6" t="s">
        <v>138</v>
      </c>
      <c r="W56" s="6" t="s">
        <v>130</v>
      </c>
      <c r="X56" s="6"/>
    </row>
    <row r="57" spans="1:24">
      <c r="A57" s="5" t="s">
        <v>27</v>
      </c>
      <c r="B57" s="6" t="s">
        <v>131</v>
      </c>
      <c r="C57" s="6" t="s">
        <v>132</v>
      </c>
      <c r="D57" s="6" t="s">
        <v>133</v>
      </c>
      <c r="E57" s="6" t="s">
        <v>304</v>
      </c>
      <c r="F57" s="6" t="s">
        <v>304</v>
      </c>
      <c r="G57" s="6" t="s">
        <v>305</v>
      </c>
      <c r="H57" s="6" t="s">
        <v>201</v>
      </c>
      <c r="I57" s="6" t="s">
        <v>122</v>
      </c>
      <c r="J57" s="6" t="s">
        <v>123</v>
      </c>
      <c r="K57" s="6">
        <v>2500</v>
      </c>
      <c r="L57" s="6">
        <f>VLOOKUP(A:A,汇登账单!B:V,21,0)</f>
        <v>2500</v>
      </c>
      <c r="M57" s="6">
        <f t="shared" si="0"/>
        <v>0</v>
      </c>
      <c r="N57" s="6" t="s">
        <v>126</v>
      </c>
      <c r="O57" s="6" t="s">
        <v>306</v>
      </c>
      <c r="P57" s="6" t="s">
        <v>307</v>
      </c>
      <c r="Q57" s="6" t="s">
        <v>126</v>
      </c>
      <c r="R57" s="6" t="s">
        <v>128</v>
      </c>
      <c r="S57" s="6" t="s">
        <v>305</v>
      </c>
      <c r="T57" s="6" t="s">
        <v>200</v>
      </c>
      <c r="U57" s="6" t="s">
        <v>138</v>
      </c>
      <c r="V57" s="6" t="s">
        <v>138</v>
      </c>
      <c r="W57" s="6" t="s">
        <v>130</v>
      </c>
      <c r="X57" s="6"/>
    </row>
    <row r="58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>
        <f t="shared" si="0"/>
        <v>0</v>
      </c>
      <c r="N58" s="6"/>
      <c r="O58" s="6"/>
      <c r="P58" s="6"/>
      <c r="Q58" s="6"/>
      <c r="R58" s="6"/>
      <c r="S58" s="6" t="s">
        <v>200</v>
      </c>
      <c r="T58" s="6" t="s">
        <v>201</v>
      </c>
      <c r="U58" s="6" t="s">
        <v>138</v>
      </c>
      <c r="V58" s="6" t="s">
        <v>138</v>
      </c>
      <c r="W58" s="6" t="s">
        <v>130</v>
      </c>
      <c r="X58" s="6"/>
    </row>
    <row r="59" spans="1:24">
      <c r="A59" s="7" t="s">
        <v>308</v>
      </c>
      <c r="B59" s="6" t="s">
        <v>131</v>
      </c>
      <c r="C59" s="6" t="s">
        <v>132</v>
      </c>
      <c r="D59" s="6" t="s">
        <v>133</v>
      </c>
      <c r="E59" s="6" t="s">
        <v>309</v>
      </c>
      <c r="F59" s="6" t="s">
        <v>309</v>
      </c>
      <c r="G59" s="6" t="s">
        <v>305</v>
      </c>
      <c r="H59" s="6" t="s">
        <v>196</v>
      </c>
      <c r="I59" s="6" t="s">
        <v>122</v>
      </c>
      <c r="J59" s="6" t="s">
        <v>310</v>
      </c>
      <c r="K59" s="6">
        <v>21765</v>
      </c>
      <c r="L59" s="6" t="e">
        <f>VLOOKUP(A:A,汇登账单!B:V,21,0)</f>
        <v>#N/A</v>
      </c>
      <c r="M59" s="9" t="s">
        <v>311</v>
      </c>
      <c r="N59" s="6" t="s">
        <v>126</v>
      </c>
      <c r="O59" s="6" t="s">
        <v>312</v>
      </c>
      <c r="P59" s="6" t="s">
        <v>313</v>
      </c>
      <c r="Q59" s="6" t="s">
        <v>126</v>
      </c>
      <c r="R59" s="6" t="s">
        <v>128</v>
      </c>
      <c r="S59" s="6" t="s">
        <v>305</v>
      </c>
      <c r="T59" s="6" t="s">
        <v>200</v>
      </c>
      <c r="U59" s="6" t="s">
        <v>314</v>
      </c>
      <c r="V59" s="6" t="s">
        <v>314</v>
      </c>
      <c r="W59" s="6" t="s">
        <v>315</v>
      </c>
      <c r="X59" s="6"/>
    </row>
    <row r="60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>
        <f t="shared" si="0"/>
        <v>0</v>
      </c>
      <c r="N60" s="6"/>
      <c r="O60" s="6"/>
      <c r="P60" s="6"/>
      <c r="Q60" s="6"/>
      <c r="R60" s="6"/>
      <c r="S60" s="6" t="s">
        <v>200</v>
      </c>
      <c r="T60" s="6" t="s">
        <v>201</v>
      </c>
      <c r="U60" s="6" t="s">
        <v>316</v>
      </c>
      <c r="V60" s="6" t="s">
        <v>316</v>
      </c>
      <c r="W60" s="6" t="s">
        <v>315</v>
      </c>
      <c r="X60" s="6"/>
    </row>
    <row r="6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>
        <f t="shared" si="0"/>
        <v>0</v>
      </c>
      <c r="N61" s="6"/>
      <c r="O61" s="6"/>
      <c r="P61" s="6"/>
      <c r="Q61" s="6"/>
      <c r="R61" s="6"/>
      <c r="S61" s="6" t="s">
        <v>201</v>
      </c>
      <c r="T61" s="6" t="s">
        <v>196</v>
      </c>
      <c r="U61" s="6" t="s">
        <v>317</v>
      </c>
      <c r="V61" s="6" t="s">
        <v>317</v>
      </c>
      <c r="W61" s="6" t="s">
        <v>315</v>
      </c>
      <c r="X61" s="6"/>
    </row>
  </sheetData>
  <autoFilter ref="A1:X61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C7" sqref="C7:C8"/>
    </sheetView>
  </sheetViews>
  <sheetFormatPr defaultColWidth="9" defaultRowHeight="13.5" outlineLevelRow="2" outlineLevelCol="1"/>
  <cols>
    <col min="1" max="2" width="17.75" customWidth="1"/>
  </cols>
  <sheetData>
    <row r="1" ht="87" customHeight="1" spans="1:2">
      <c r="A1" s="1" t="s">
        <v>318</v>
      </c>
      <c r="B1" s="2" t="s">
        <v>319</v>
      </c>
    </row>
    <row r="2" ht="87" customHeight="1" spans="1:2">
      <c r="A2" s="1" t="s">
        <v>320</v>
      </c>
      <c r="B2" s="3">
        <v>50152</v>
      </c>
    </row>
    <row r="3" ht="87" customHeight="1" spans="1:2">
      <c r="A3" s="1" t="s">
        <v>321</v>
      </c>
      <c r="B3" s="3">
        <v>50152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汇登账单</vt:lpstr>
      <vt:lpstr>原始数据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张健美</dc:creator>
  <cp:lastModifiedBy>Lucky</cp:lastModifiedBy>
  <dcterms:created xsi:type="dcterms:W3CDTF">2019-11-11T02:17:00Z</dcterms:created>
  <dcterms:modified xsi:type="dcterms:W3CDTF">2019-11-12T03:13:03Z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