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firstSheet="2" activeTab="19"/>
  </bookViews>
  <sheets>
    <sheet name="Apr 18" sheetId="1" r:id="rId1"/>
    <sheet name="May" sheetId="2" r:id="rId2"/>
    <sheet name="Jun" sheetId="3" r:id="rId3"/>
    <sheet name="Jul" sheetId="4" r:id="rId4"/>
    <sheet name="Aug" sheetId="5" r:id="rId5"/>
    <sheet name="Sep" sheetId="6" r:id="rId6"/>
    <sheet name="Oct" sheetId="7" r:id="rId7"/>
    <sheet name="Nov" sheetId="8" r:id="rId8"/>
    <sheet name="Dec" sheetId="9" r:id="rId9"/>
    <sheet name="Jan19" sheetId="10" r:id="rId10"/>
    <sheet name="Feb19" sheetId="11" r:id="rId11"/>
    <sheet name="Mar19" sheetId="12" r:id="rId12"/>
    <sheet name="Apr19" sheetId="13" r:id="rId13"/>
    <sheet name="May19" sheetId="14" r:id="rId14"/>
    <sheet name="6" sheetId="15" r:id="rId15"/>
    <sheet name="7" sheetId="16" r:id="rId16"/>
    <sheet name="8" sheetId="17" r:id="rId17"/>
    <sheet name="9" sheetId="18" r:id="rId18"/>
    <sheet name="10" sheetId="19" r:id="rId19"/>
    <sheet name="11" sheetId="20" r:id="rId20"/>
  </sheets>
  <calcPr calcId="144525" concurrentCalc="0"/>
</workbook>
</file>

<file path=xl/comments1.xml><?xml version="1.0" encoding="utf-8"?>
<comments xmlns="http://schemas.openxmlformats.org/spreadsheetml/2006/main">
  <authors>
    <author>Kwandee, Kanittha</author>
  </authors>
  <commentList>
    <comment ref="I38" authorId="0">
      <text>
        <r>
          <rPr>
            <b/>
            <sz val="9"/>
            <rFont val="Tahoma"/>
            <charset val="134"/>
          </rPr>
          <t>Kwandee, Kanittha:</t>
        </r>
        <r>
          <rPr>
            <sz val="9"/>
            <rFont val="Tahoma"/>
            <charset val="134"/>
          </rPr>
          <t xml:space="preserve">
deduct deposit 3585 net</t>
        </r>
      </text>
    </comment>
  </commentList>
</comments>
</file>

<file path=xl/comments2.xml><?xml version="1.0" encoding="utf-8"?>
<comments xmlns="http://schemas.openxmlformats.org/spreadsheetml/2006/main">
  <authors>
    <author>Kwandee, Kanittha</author>
  </authors>
  <commentList>
    <comment ref="I47" authorId="0">
      <text>
        <r>
          <rPr>
            <b/>
            <sz val="9"/>
            <rFont val="Tahoma"/>
            <charset val="1"/>
          </rPr>
          <t>Kwandee, Kanittha:</t>
        </r>
        <r>
          <rPr>
            <sz val="9"/>
            <rFont val="Tahoma"/>
            <charset val="1"/>
          </rPr>
          <t xml:space="preserve">
deposit 4565</t>
        </r>
      </text>
    </comment>
  </commentList>
</comments>
</file>

<file path=xl/sharedStrings.xml><?xml version="1.0" encoding="utf-8"?>
<sst xmlns="http://schemas.openxmlformats.org/spreadsheetml/2006/main" count="2715" uniqueCount="1029">
  <si>
    <t>CIT Thailand 2018 -  April</t>
  </si>
  <si>
    <t xml:space="preserve">Booking no. </t>
  </si>
  <si>
    <t xml:space="preserve">Guest name </t>
  </si>
  <si>
    <t>Arrival</t>
  </si>
  <si>
    <t>Departure</t>
  </si>
  <si>
    <t>No. of Night</t>
  </si>
  <si>
    <t>No. of Room</t>
  </si>
  <si>
    <t>Room Type</t>
  </si>
  <si>
    <t>Room Rate</t>
  </si>
  <si>
    <t>Total</t>
  </si>
  <si>
    <t>Hotel Confirmation</t>
  </si>
  <si>
    <t>Remark</t>
  </si>
  <si>
    <t>Xue/Junchen</t>
  </si>
  <si>
    <t>Deluxe Garden</t>
  </si>
  <si>
    <t>71163075, 71164125</t>
  </si>
  <si>
    <t>Mark</t>
  </si>
  <si>
    <t>Peng/Qiong</t>
  </si>
  <si>
    <t>Shirley</t>
  </si>
  <si>
    <t>Gu/Jinjing</t>
  </si>
  <si>
    <t>Michelle</t>
  </si>
  <si>
    <t>Shuwen/Shen</t>
  </si>
  <si>
    <t>Bryan</t>
  </si>
  <si>
    <t>Wei/Li</t>
  </si>
  <si>
    <t>Liu/Yanhong</t>
  </si>
  <si>
    <t>Deluxe Sea View</t>
  </si>
  <si>
    <t>82578101, 82579013</t>
  </si>
  <si>
    <t>Shao/Yangyan</t>
  </si>
  <si>
    <t>Linda</t>
  </si>
  <si>
    <t>Ling/Jing</t>
  </si>
  <si>
    <t>Deluxe Garden (RO)</t>
  </si>
  <si>
    <t>Annie</t>
  </si>
  <si>
    <t>Li/Jun</t>
  </si>
  <si>
    <t xml:space="preserve">Deluxe Garden </t>
  </si>
  <si>
    <t>Jerry</t>
  </si>
  <si>
    <t>Zhang/Shiyun</t>
  </si>
  <si>
    <t>98015306, 98015731</t>
  </si>
  <si>
    <t>Fu/Yunfei</t>
  </si>
  <si>
    <t>Zhou/Shimin</t>
  </si>
  <si>
    <t>Cai/Junhong</t>
  </si>
  <si>
    <t>Peng/Lie</t>
  </si>
  <si>
    <t>Peng/Xiexing</t>
  </si>
  <si>
    <t>84245279, 84245528</t>
  </si>
  <si>
    <t>Wang/Hua</t>
  </si>
  <si>
    <t>Zhou/Jian</t>
  </si>
  <si>
    <t>Li/Jiaen</t>
  </si>
  <si>
    <t>Nancy</t>
  </si>
  <si>
    <t>Dai/Wenwen</t>
  </si>
  <si>
    <t>Pool Villa Garden</t>
  </si>
  <si>
    <t>Krystal</t>
  </si>
  <si>
    <t>Zhao/Hanye</t>
  </si>
  <si>
    <t>Pool Villa Beachfront</t>
  </si>
  <si>
    <t>Kelly</t>
  </si>
  <si>
    <t>Luo/Wenfeng</t>
  </si>
  <si>
    <t>Ma/Yinjun</t>
  </si>
  <si>
    <t>82579618, 82580628, 82581483</t>
  </si>
  <si>
    <t>Chen/Yuxuan</t>
  </si>
  <si>
    <t>Wang/Lu</t>
  </si>
  <si>
    <t>89726012, 89726164</t>
  </si>
  <si>
    <t>Tao/Qinfang</t>
  </si>
  <si>
    <t>Deluxe Garden (RO, TRP)</t>
  </si>
  <si>
    <t>Dang/Xinchao</t>
  </si>
  <si>
    <t>84418778, 84418780</t>
  </si>
  <si>
    <t>Huo/Wanying</t>
  </si>
  <si>
    <t>Xie/Chenwei</t>
  </si>
  <si>
    <t>Lu/Qiao</t>
  </si>
  <si>
    <t>Chang/Beiquan</t>
  </si>
  <si>
    <t>Zhang/Na</t>
  </si>
  <si>
    <t>Liu/Yunjie</t>
  </si>
  <si>
    <t>Su/Guoquan</t>
  </si>
  <si>
    <t>Tang/Jianjun</t>
  </si>
  <si>
    <t>97416340, 97416549</t>
  </si>
  <si>
    <t>Yang/Lihua</t>
  </si>
  <si>
    <t>Zhu/Shanyue</t>
  </si>
  <si>
    <t>Deluxe Garden (TRP)</t>
  </si>
  <si>
    <t>Chen/Si</t>
  </si>
  <si>
    <t>Fang/Cheng</t>
  </si>
  <si>
    <t>Pool Villa Garden (TRP)</t>
  </si>
  <si>
    <t>Shi/Lu</t>
  </si>
  <si>
    <t>Grand Total on April, 2018</t>
  </si>
  <si>
    <t>P180503114316489</t>
  </si>
  <si>
    <t>Received Deposit on 21 March, 2018</t>
  </si>
  <si>
    <t>Outstanding Balance on April, 2018</t>
  </si>
  <si>
    <t>Ma/Yun</t>
  </si>
  <si>
    <t>Wu/Yuchen</t>
  </si>
  <si>
    <t>Yang/Yingjie</t>
  </si>
  <si>
    <t>97483253, 97483495</t>
  </si>
  <si>
    <t>Xu/Wenyu</t>
  </si>
  <si>
    <t>Li/Ping</t>
  </si>
  <si>
    <t>Wang/Qionghua</t>
  </si>
  <si>
    <t>Xu/Huasheng</t>
  </si>
  <si>
    <t>Yan/Pei</t>
  </si>
  <si>
    <t>Zeng/Peipei</t>
  </si>
  <si>
    <t>Dong/Yanling</t>
  </si>
  <si>
    <t>94365253, 94365510</t>
  </si>
  <si>
    <t>Chen/Jiongshen</t>
  </si>
  <si>
    <t>Yin/Haibiao</t>
  </si>
  <si>
    <t>Zhang/Xiaolan</t>
  </si>
  <si>
    <t>Zhu/Wenjia</t>
  </si>
  <si>
    <t>Xiang/Zhitong</t>
  </si>
  <si>
    <t>89957817, 89958238</t>
  </si>
  <si>
    <t>Chen/Gonghui</t>
  </si>
  <si>
    <t>Cong/Shen</t>
  </si>
  <si>
    <t>Xu/Shijun</t>
  </si>
  <si>
    <t>Zhang/Yu</t>
  </si>
  <si>
    <t>Wang/Qing</t>
  </si>
  <si>
    <t>Gu/Guquan</t>
  </si>
  <si>
    <t>He/Yang</t>
  </si>
  <si>
    <t>Samy</t>
  </si>
  <si>
    <t>Liu/Zhenming</t>
  </si>
  <si>
    <t>72234154, 72234337</t>
  </si>
  <si>
    <t>Zhang/Xuerong</t>
  </si>
  <si>
    <t>73506525, 73506671</t>
  </si>
  <si>
    <t>Yu/Xiaolin</t>
  </si>
  <si>
    <t>Cai/Hanxiang</t>
  </si>
  <si>
    <t>Shu/Dan</t>
  </si>
  <si>
    <t>Li/Xiajie</t>
  </si>
  <si>
    <t>Miu/XiaoWei</t>
  </si>
  <si>
    <t>Chen/Jia</t>
  </si>
  <si>
    <t>Cao/Zhenyu</t>
  </si>
  <si>
    <t>An/Xiaoyan</t>
  </si>
  <si>
    <t>Guo/Dan</t>
  </si>
  <si>
    <t>Li/Siyang</t>
  </si>
  <si>
    <t>Lu/Zhixin</t>
  </si>
  <si>
    <t>99651312, 99651601, 99651816</t>
  </si>
  <si>
    <t>May</t>
  </si>
  <si>
    <t>Jiang/Feng</t>
  </si>
  <si>
    <t>Liu/Xiaomei</t>
  </si>
  <si>
    <t>76320315, 76320515</t>
  </si>
  <si>
    <t>Hao/Yiwen</t>
  </si>
  <si>
    <t>Gu/Yanjian</t>
  </si>
  <si>
    <t>Liu/Bingnan</t>
  </si>
  <si>
    <t>Grand Total on May, 2018</t>
  </si>
  <si>
    <t>P180531164647489</t>
  </si>
  <si>
    <t>Received Deposit on 4 May, 2018</t>
  </si>
  <si>
    <t>Deposit Balance on May, 2018</t>
  </si>
  <si>
    <t xml:space="preserve"> (Keep in the Account)</t>
  </si>
  <si>
    <t>CIT Thailand 2018 -  June</t>
  </si>
  <si>
    <t>Jiang/Chen</t>
  </si>
  <si>
    <t>Zhong/Hao</t>
  </si>
  <si>
    <t>Wang/Guifeng</t>
  </si>
  <si>
    <t>77734793, 77735062</t>
  </si>
  <si>
    <t>Li/Min</t>
  </si>
  <si>
    <t>Wang/Jianyang</t>
  </si>
  <si>
    <t>Hong/Yang</t>
  </si>
  <si>
    <t>Zhang/Ruofei</t>
  </si>
  <si>
    <t>Qiu/Wenbo</t>
  </si>
  <si>
    <t>Lv/Qiang</t>
  </si>
  <si>
    <t>Wei/Yang</t>
  </si>
  <si>
    <t>Shentu/Wenbo</t>
  </si>
  <si>
    <t>Wang/Man</t>
  </si>
  <si>
    <t>Qiu/Jianpeng</t>
  </si>
  <si>
    <t>Shi/Zhifang</t>
  </si>
  <si>
    <t>Lu/Gang</t>
  </si>
  <si>
    <t>Sun/Hongxia</t>
  </si>
  <si>
    <t>80365914, 80367462</t>
  </si>
  <si>
    <t>Li/Chuan</t>
  </si>
  <si>
    <t>Liu/Yang</t>
  </si>
  <si>
    <t>Wang/Ran</t>
  </si>
  <si>
    <t xml:space="preserve">Pool Villa Garden </t>
  </si>
  <si>
    <t>He/Guangfei</t>
  </si>
  <si>
    <t>Yan/Ming</t>
  </si>
  <si>
    <t>Gui/Jie</t>
  </si>
  <si>
    <t>Qu/Si Bo</t>
  </si>
  <si>
    <t>91653214, 91662642-47</t>
  </si>
  <si>
    <t>Wo/Shengqi</t>
  </si>
  <si>
    <t>Yin/Renfei</t>
  </si>
  <si>
    <t>He/Yuting</t>
  </si>
  <si>
    <t>Dong/Yue</t>
  </si>
  <si>
    <t>Gao/Guoping</t>
  </si>
  <si>
    <t>Ji/Meili</t>
  </si>
  <si>
    <t>Han/Zhuoliang</t>
  </si>
  <si>
    <t>Chen/Jingchang</t>
  </si>
  <si>
    <t>Wu/Zhigang</t>
  </si>
  <si>
    <t>Wang/YingYuan</t>
  </si>
  <si>
    <t>Wan/Xian</t>
  </si>
  <si>
    <t>Zhao/Rongjia</t>
  </si>
  <si>
    <t>Zhang/Jinyou</t>
  </si>
  <si>
    <t>Wang/Yan</t>
  </si>
  <si>
    <t>Zhou/Chunjue</t>
  </si>
  <si>
    <t>Wang/Liang</t>
  </si>
  <si>
    <t>Li/Wenxi</t>
  </si>
  <si>
    <t>Lin/Yuxia</t>
  </si>
  <si>
    <t>Deluxe Sea View (TRP)</t>
  </si>
  <si>
    <t>Gao/Qi</t>
  </si>
  <si>
    <t>Xu/Huijing</t>
  </si>
  <si>
    <t>Xu/Lijun</t>
  </si>
  <si>
    <t>Ning/Xiaojian</t>
  </si>
  <si>
    <t>Shi/TingTing</t>
  </si>
  <si>
    <t>Wang/Limeng</t>
  </si>
  <si>
    <t>89687485, 89687744</t>
  </si>
  <si>
    <t>Wang/Xiang</t>
  </si>
  <si>
    <t>75005199, 75005257, 75005328</t>
  </si>
  <si>
    <t>Zhang/Guoan</t>
  </si>
  <si>
    <t>76321935, 76322405</t>
  </si>
  <si>
    <t>Grand Total on June, 2018</t>
  </si>
  <si>
    <t>P180703105026489</t>
  </si>
  <si>
    <t>Received Deposit on 8 June, 2018</t>
  </si>
  <si>
    <t>Deduct Deposit Balance on May, 2018</t>
  </si>
  <si>
    <t>Outstanding Balance on June, 2018</t>
  </si>
  <si>
    <t>Booking no.</t>
  </si>
  <si>
    <t>Guest name</t>
  </si>
  <si>
    <t>Ma/Yingwei</t>
  </si>
  <si>
    <t>28-Jun-18</t>
  </si>
  <si>
    <t>29-Iun-18</t>
  </si>
  <si>
    <t>1</t>
  </si>
  <si>
    <t>6,035.00</t>
  </si>
  <si>
    <t>99291174</t>
  </si>
  <si>
    <t>29-Jun-18</t>
  </si>
  <si>
    <t>l-Jul-18</t>
  </si>
  <si>
    <t>2</t>
  </si>
  <si>
    <t>4,600.00</t>
  </si>
  <si>
    <t>9,200.00</t>
  </si>
  <si>
    <t>99292257</t>
  </si>
  <si>
    <t>Zhao/Feng</t>
  </si>
  <si>
    <t>28-]un-18</t>
  </si>
  <si>
    <t>99425270</t>
  </si>
  <si>
    <t>Yang/Wenjing</t>
  </si>
  <si>
    <t>3</t>
  </si>
  <si>
    <t>13,800.00</t>
  </si>
  <si>
    <t>88238923</t>
  </si>
  <si>
    <t>Gu/Yaping</t>
  </si>
  <si>
    <t>5,400.00</t>
  </si>
  <si>
    <t>10,800.00</t>
  </si>
  <si>
    <t>82063608</t>
  </si>
  <si>
    <t>5-Jul-18</t>
  </si>
  <si>
    <t>4</t>
  </si>
  <si>
    <t>5,560.00</t>
  </si>
  <si>
    <t>22,240.00</t>
  </si>
  <si>
    <t>Tang/Jie</t>
  </si>
  <si>
    <t>30-Jun-18</t>
  </si>
  <si>
    <t>5</t>
  </si>
  <si>
    <t>6,300.00</t>
  </si>
  <si>
    <t>157,500.00</t>
  </si>
  <si>
    <t>83490419, 83490422, 83490424 - 2(</t>
  </si>
  <si>
    <t>30-}un-18</t>
  </si>
  <si>
    <t>7,900.00</t>
  </si>
  <si>
    <t>39,500.00</t>
  </si>
  <si>
    <t>83490427</t>
  </si>
  <si>
    <t>Fan/Yuyang</t>
  </si>
  <si>
    <t>4-]ul-18</t>
  </si>
  <si>
    <t>7,635.00</t>
  </si>
  <si>
    <t>22,905.00</t>
  </si>
  <si>
    <t>92410872</t>
  </si>
  <si>
    <t>Du/Jie</t>
  </si>
  <si>
    <t>4-Jul-18</t>
  </si>
  <si>
    <t>4,760.00</t>
  </si>
  <si>
    <t>14,280.00</t>
  </si>
  <si>
    <t>99732820</t>
  </si>
  <si>
    <t>Zheng/Wei</t>
  </si>
  <si>
    <t>6-Jul-18</t>
  </si>
  <si>
    <t>23,800.00</t>
  </si>
  <si>
    <t>97381816</t>
  </si>
  <si>
    <t>Zhao/Hong</t>
  </si>
  <si>
    <t>2-]ul-18</t>
  </si>
  <si>
    <t>28,560.00</t>
  </si>
  <si>
    <t>85436374, 85436824, 85436944</t>
  </si>
  <si>
    <t>Wang/Wel</t>
  </si>
  <si>
    <t>2-Jul-18</t>
  </si>
  <si>
    <t>7,000.00</t>
  </si>
  <si>
    <t>56,000.00</t>
  </si>
  <si>
    <t>92834063,92834065</t>
  </si>
  <si>
    <t>Zhang/Yumei</t>
  </si>
  <si>
    <t>8,160.00</t>
  </si>
  <si>
    <t>65,280.00</t>
  </si>
  <si>
    <t>73432352, 73432618</t>
  </si>
  <si>
    <t>Mai/junhao</t>
  </si>
  <si>
    <t>3-Jul-18</t>
  </si>
  <si>
    <t>71103866</t>
  </si>
  <si>
    <t>Ren/Zuqing</t>
  </si>
  <si>
    <t>7*18</t>
  </si>
  <si>
    <t>72713255, 72703757</t>
  </si>
  <si>
    <t>Zheng/jiangtao</t>
  </si>
  <si>
    <t>9,520.00</t>
  </si>
  <si>
    <t>90901620</t>
  </si>
  <si>
    <t>Huang/Wei</t>
  </si>
  <si>
    <t>8-Jul-18</t>
  </si>
  <si>
    <t>Deluxe Garden [TRP)</t>
  </si>
  <si>
    <t>6,360.00</t>
  </si>
  <si>
    <t>25,440.00</t>
  </si>
  <si>
    <t>98426482</t>
  </si>
  <si>
    <t>Wu/Yingjun</t>
  </si>
  <si>
    <t>9-Jul-18</t>
  </si>
  <si>
    <t>114,525.00</t>
  </si>
  <si>
    <t>85230215, 85232038, 85232607</t>
  </si>
  <si>
    <t>Gong/Hua</t>
  </si>
  <si>
    <t>95634982</t>
  </si>
  <si>
    <t>Zhu/Jun</t>
  </si>
  <si>
    <t>95635203</t>
  </si>
  <si>
    <t>Wang/Mingfei</t>
  </si>
  <si>
    <t>40,800.00</t>
  </si>
  <si>
    <t>72705484</t>
  </si>
  <si>
    <t>Zhu/Chengming</t>
  </si>
  <si>
    <t>5-Iul-18</t>
  </si>
  <si>
    <t>7-Iul-18</t>
  </si>
  <si>
    <t>12,070.00</t>
  </si>
  <si>
    <t>84451859</t>
  </si>
  <si>
    <t>Zhu/Xiaoming</t>
  </si>
  <si>
    <t>96360586</t>
  </si>
  <si>
    <t>Cai/Lei</t>
  </si>
  <si>
    <t>8-Iul-18</t>
  </si>
  <si>
    <t>8,000.00</t>
  </si>
  <si>
    <t>24,000.00</t>
  </si>
  <si>
    <t>90894332</t>
  </si>
  <si>
    <t>Yang/Zonglin</t>
  </si>
  <si>
    <t>7,500.00</t>
  </si>
  <si>
    <t>30,000.00</t>
  </si>
  <si>
    <t>89102320</t>
  </si>
  <si>
    <t>Wang/Zhongmin</t>
  </si>
  <si>
    <t>10-Iul-18</t>
  </si>
  <si>
    <t>4760.00</t>
  </si>
  <si>
    <t>84409286</t>
  </si>
  <si>
    <t>Shen/Yi</t>
  </si>
  <si>
    <t>lO-Jul-18</t>
  </si>
  <si>
    <t>87280142</t>
  </si>
  <si>
    <t>Chen/jianquan</t>
  </si>
  <si>
    <t>9-]ul-18</t>
  </si>
  <si>
    <t>9,760.00</t>
  </si>
  <si>
    <t>29,280.00</t>
  </si>
  <si>
    <t>80125365</t>
  </si>
  <si>
    <t>Li/Liping</t>
  </si>
  <si>
    <t>ll-Jul-18</t>
  </si>
  <si>
    <t>71,400.00</t>
  </si>
  <si>
    <t>77737613, 77737889, 77738065</t>
  </si>
  <si>
    <t>Li/Junxiu</t>
  </si>
  <si>
    <t>92498445,92498723</t>
  </si>
  <si>
    <t>Gao/Xin</t>
  </si>
  <si>
    <t>8*18</t>
  </si>
  <si>
    <t>5,935.00</t>
  </si>
  <si>
    <t>17,805.00</t>
  </si>
  <si>
    <t>70375707</t>
  </si>
  <si>
    <t>Li/Jiawei</t>
  </si>
  <si>
    <t>8-JuM8</t>
  </si>
  <si>
    <t>12-Jul-18</t>
  </si>
  <si>
    <t>Fool Villa Garden</t>
  </si>
  <si>
    <t>32,640.00</t>
  </si>
  <si>
    <t>74976218</t>
  </si>
  <si>
    <t>Huo/Darong</t>
  </si>
  <si>
    <t>13-Jul-18</t>
  </si>
  <si>
    <t>47,600.00</t>
  </si>
  <si>
    <t>92488744, 92488980</t>
  </si>
  <si>
    <t>Qin/Yu</t>
  </si>
  <si>
    <t>13*18</t>
  </si>
  <si>
    <t>30,175.00</t>
  </si>
  <si>
    <t>95928851</t>
  </si>
  <si>
    <t>Xia/Xiaoyan</t>
  </si>
  <si>
    <t>9-Iul-18</t>
  </si>
  <si>
    <t>19,040.00</t>
  </si>
  <si>
    <t>76790266, 76790391</t>
  </si>
  <si>
    <t>Qiang/Yu</t>
  </si>
  <si>
    <t>82541745</t>
  </si>
  <si>
    <t>Liu/Hul</t>
  </si>
  <si>
    <t>12-Iul-18</t>
  </si>
  <si>
    <t>19,080.00</t>
  </si>
  <si>
    <t>85331955</t>
  </si>
  <si>
    <t>Wu/Yiming</t>
  </si>
  <si>
    <t>14-Jul-18</t>
  </si>
  <si>
    <t>72254714</t>
  </si>
  <si>
    <t>Zhang/Jlanxlng</t>
  </si>
  <si>
    <t>10,710.00</t>
  </si>
  <si>
    <t>32,130.00</t>
  </si>
  <si>
    <t>75435037</t>
  </si>
  <si>
    <t>Liu/Yan</t>
  </si>
  <si>
    <t>92493459</t>
  </si>
  <si>
    <t>Lai/Huiluan</t>
  </si>
  <si>
    <t>ll-Iul-18</t>
  </si>
  <si>
    <t>36,210.00</t>
  </si>
  <si>
    <t>94403079,94403338,94403476</t>
  </si>
  <si>
    <t>He/Yanjing</t>
  </si>
  <si>
    <t>1 l-Jul-18</t>
  </si>
  <si>
    <t>16-Jul-18</t>
  </si>
  <si>
    <t>71938460</t>
  </si>
  <si>
    <t>Zhu/Xiongrong</t>
  </si>
  <si>
    <t>98247513</t>
  </si>
  <si>
    <t>jin/Yan</t>
  </si>
  <si>
    <t>16-Iul-18</t>
  </si>
  <si>
    <t>90911363</t>
  </si>
  <si>
    <t>Liu/Hongling</t>
  </si>
  <si>
    <t>12,720.00</t>
  </si>
  <si>
    <t>87278643</t>
  </si>
  <si>
    <t>Tang/Yuli</t>
  </si>
  <si>
    <t>8,960.00</t>
  </si>
  <si>
    <t>17,920.00</t>
  </si>
  <si>
    <t>84011451</t>
  </si>
  <si>
    <t>Cheng/Yun</t>
  </si>
  <si>
    <t>98484716</t>
  </si>
  <si>
    <t>18,105.00</t>
  </si>
  <si>
    <t>Xie/Wei</t>
  </si>
  <si>
    <t>15-Jul-18</t>
  </si>
  <si>
    <t>84591206,84591982</t>
  </si>
  <si>
    <t>Cai/Guoming</t>
  </si>
  <si>
    <t>12*18</t>
  </si>
  <si>
    <t>38,080.00</t>
  </si>
  <si>
    <t>87831547,87841612</t>
  </si>
  <si>
    <t>17-Jul-18</t>
  </si>
  <si>
    <t>7,480.00</t>
  </si>
  <si>
    <t>14,960.00</t>
  </si>
  <si>
    <t>Liu/Na</t>
  </si>
  <si>
    <t>19,520.00</t>
  </si>
  <si>
    <t>85333644</t>
  </si>
  <si>
    <t>Zhao/Peng</t>
  </si>
  <si>
    <t>lS-Iul-18</t>
  </si>
  <si>
    <t>85339463</t>
  </si>
  <si>
    <t>Jiang/Hehuan</t>
  </si>
  <si>
    <t>14-Iul-18</t>
  </si>
  <si>
    <t>81494643</t>
  </si>
  <si>
    <t>Liu/Yue</t>
  </si>
  <si>
    <t>16-jul-18</t>
  </si>
  <si>
    <t>74320152</t>
  </si>
  <si>
    <t>18-Jul-18</t>
  </si>
  <si>
    <t>Zhang/Song</t>
  </si>
  <si>
    <t>19-jul-18</t>
  </si>
  <si>
    <t>44,880.00</t>
  </si>
  <si>
    <t>91657561,91658673</t>
  </si>
  <si>
    <t>Li/Haocheng</t>
  </si>
  <si>
    <t>19-Jul-18</t>
  </si>
  <si>
    <t>25-]ul-18</t>
  </si>
  <si>
    <t>6</t>
  </si>
  <si>
    <t>89,760.00</t>
  </si>
  <si>
    <t>75426131, 75426326</t>
  </si>
  <si>
    <t>Ou/Dong</t>
  </si>
  <si>
    <t>22-Jul-18</t>
  </si>
  <si>
    <t>27-Jul-18</t>
  </si>
  <si>
    <t>9,080.00</t>
  </si>
  <si>
    <t>45,400.00</t>
  </si>
  <si>
    <t>90061188</t>
  </si>
  <si>
    <t>He/Bin</t>
  </si>
  <si>
    <t>7,380.00</t>
  </si>
  <si>
    <t>36,900.00</t>
  </si>
  <si>
    <t>77364893</t>
  </si>
  <si>
    <t>Yu/lian</t>
  </si>
  <si>
    <t>24-jul-18</t>
  </si>
  <si>
    <t>72706868,72707164</t>
  </si>
  <si>
    <t>Tang/Yueqiang</t>
  </si>
  <si>
    <t>25*18</t>
  </si>
  <si>
    <t>28-Jul-10</t>
  </si>
  <si>
    <t>Deluxe Sea View (RO)</t>
  </si>
  <si>
    <t>8,910.00</t>
  </si>
  <si>
    <t>26,730.00</t>
  </si>
  <si>
    <t>82636957</t>
  </si>
  <si>
    <t>Guo/Xue</t>
  </si>
  <si>
    <t>26-Iul-18</t>
  </si>
  <si>
    <t>28-IuI-10</t>
  </si>
  <si>
    <t>8,100.00</t>
  </si>
  <si>
    <t>16,200.00</t>
  </si>
  <si>
    <t>92108445</t>
  </si>
  <si>
    <t>Tao/Liang</t>
  </si>
  <si>
    <t>27-IuM8</t>
  </si>
  <si>
    <t>30-Jul-18</t>
  </si>
  <si>
    <t>9,010.00</t>
  </si>
  <si>
    <t>81,090.00</t>
  </si>
  <si>
    <t>98457270, 98457472, 98457665</t>
  </si>
  <si>
    <t>Xu/Peihua</t>
  </si>
  <si>
    <t>27*18</t>
  </si>
  <si>
    <t>30-Iul-18</t>
  </si>
  <si>
    <t>Deluxe Sea View (TRP,RO</t>
  </si>
  <si>
    <t>10,510.00</t>
  </si>
  <si>
    <t>31,530.00</t>
  </si>
  <si>
    <t>81496322</t>
  </si>
  <si>
    <t>Grand Total on July, 2018    2,039,380.00</t>
  </si>
  <si>
    <t>P180802151850489</t>
  </si>
  <si>
    <t>Received Deposit on 13 July, 2018    1,538,160.00</t>
  </si>
  <si>
    <t>Outstanding Balance on July, 2018    501.220.00</t>
  </si>
  <si>
    <t>超售已申请</t>
  </si>
  <si>
    <t>CIT Thailand 2018 -  August</t>
  </si>
  <si>
    <t>Wang/ Jian</t>
  </si>
  <si>
    <t>Shen/Liping</t>
  </si>
  <si>
    <t>Zhu/Dezheng</t>
  </si>
  <si>
    <t>77413535, 77413792</t>
  </si>
  <si>
    <t>Deng/Yanan</t>
  </si>
  <si>
    <t>Xie/Yonglong</t>
  </si>
  <si>
    <t>Li/Yang</t>
  </si>
  <si>
    <t>95711361, 95712781</t>
  </si>
  <si>
    <t>Ni/Lei</t>
  </si>
  <si>
    <t>Yu/Xiaochun</t>
  </si>
  <si>
    <t>Zhang/Jin</t>
  </si>
  <si>
    <t>Ran/Ran</t>
  </si>
  <si>
    <t>Cai/Quan</t>
  </si>
  <si>
    <t>Ma/Xin</t>
  </si>
  <si>
    <t>Zhao/Pengzhuo</t>
  </si>
  <si>
    <t>Zhou/Yun</t>
  </si>
  <si>
    <t>Tian/Yang</t>
  </si>
  <si>
    <t>Song/Pengfei</t>
  </si>
  <si>
    <t>Zhu/Yadong</t>
  </si>
  <si>
    <t>Gao/Jiarong</t>
  </si>
  <si>
    <t>Zheng/Chen</t>
  </si>
  <si>
    <t>Wang/Jianguo</t>
  </si>
  <si>
    <t>86735010, 86735142, 86735204</t>
  </si>
  <si>
    <t>86735289, 86735368</t>
  </si>
  <si>
    <t>Yan/Li</t>
  </si>
  <si>
    <t>Zhu/Huiming</t>
  </si>
  <si>
    <t>89373524, 89373684</t>
  </si>
  <si>
    <t>Zhao/Sichun</t>
  </si>
  <si>
    <t>Wu/Huijing</t>
  </si>
  <si>
    <t>Hu/Haiyong</t>
  </si>
  <si>
    <t>Tang/Pengchong</t>
  </si>
  <si>
    <t>75064900, 75064902 , 75064904</t>
  </si>
  <si>
    <t>Wu/Qiongqiong</t>
  </si>
  <si>
    <t>Ke/Xiang</t>
  </si>
  <si>
    <t>Dong/Wenwei</t>
  </si>
  <si>
    <t>Ye/Jun</t>
  </si>
  <si>
    <t>Chen/Zhiping</t>
  </si>
  <si>
    <t>77993446, 77993449</t>
  </si>
  <si>
    <t>Li/Jialong</t>
  </si>
  <si>
    <t>Li/Wenbo</t>
  </si>
  <si>
    <t>97527066, 97527277</t>
  </si>
  <si>
    <t>Tu/Yan</t>
  </si>
  <si>
    <t>Liang/Jianqiang</t>
  </si>
  <si>
    <t>Zhang/Yang</t>
  </si>
  <si>
    <t>Gong/Yuyuan</t>
  </si>
  <si>
    <t xml:space="preserve">Grand Total on August, 2018 </t>
  </si>
  <si>
    <t>P180906145235489</t>
  </si>
  <si>
    <t>Received Deposit on 6 Aug, 2018</t>
  </si>
  <si>
    <t>Deposit Balance</t>
  </si>
  <si>
    <t>CIT Thailand 2018 -  September</t>
  </si>
  <si>
    <t>Fan/Kanglong</t>
  </si>
  <si>
    <t>80072200, 80072201</t>
  </si>
  <si>
    <t>Li/Chuanyi</t>
  </si>
  <si>
    <t>Zhao/Xiaohong</t>
  </si>
  <si>
    <t>70116763, 70117409</t>
  </si>
  <si>
    <t>Zheng/Changqing</t>
  </si>
  <si>
    <t>Tian/Bing</t>
  </si>
  <si>
    <t>Tan/Daqing</t>
  </si>
  <si>
    <t>Wu/Yan</t>
  </si>
  <si>
    <t>Yang/Yan</t>
  </si>
  <si>
    <t>Zhang/Zhiwei</t>
  </si>
  <si>
    <t>Wu/Bin</t>
  </si>
  <si>
    <t>Fan/Guohui</t>
  </si>
  <si>
    <t>Li/Zichen</t>
  </si>
  <si>
    <t>Lu/Wuchao</t>
  </si>
  <si>
    <t>Chen/Junfeng</t>
  </si>
  <si>
    <t>Qu/Zunlong</t>
  </si>
  <si>
    <t>Zhao/Lin</t>
  </si>
  <si>
    <t>Wang/Huan</t>
  </si>
  <si>
    <t>Yang/Juhong</t>
  </si>
  <si>
    <t>Xu/Yingzhe</t>
  </si>
  <si>
    <t>Cheng/Yuanting</t>
  </si>
  <si>
    <t>96655878, 96656142</t>
  </si>
  <si>
    <t>Jian/Rui</t>
  </si>
  <si>
    <t>Su/Wei</t>
  </si>
  <si>
    <t>Hou/Xi</t>
  </si>
  <si>
    <t>99035796, 99038558</t>
  </si>
  <si>
    <t>Huang/Yaru</t>
  </si>
  <si>
    <t>Zhu/Cong</t>
  </si>
  <si>
    <t>Ying/Hu</t>
  </si>
  <si>
    <t>Hong/Liao</t>
  </si>
  <si>
    <t>Qiu/Shuang</t>
  </si>
  <si>
    <t>96628757, 96629048</t>
  </si>
  <si>
    <t>Du/Xingquan</t>
  </si>
  <si>
    <t>Sun/Sulan</t>
  </si>
  <si>
    <t>76199306, 76199525</t>
  </si>
  <si>
    <t>Grand Total on September, 2018</t>
  </si>
  <si>
    <t>P181006153116489</t>
  </si>
  <si>
    <t>Received Deposit on 26 Sep, 2018</t>
  </si>
  <si>
    <t>Deduct Deposit Balance on Aug, 2018</t>
  </si>
  <si>
    <t>Keep deposit in Account</t>
  </si>
  <si>
    <t>CIT Thailand 2018 -  October</t>
  </si>
  <si>
    <t>Li/Bo</t>
  </si>
  <si>
    <t>Zhang/Meihua</t>
  </si>
  <si>
    <t>Liu/Qianying</t>
  </si>
  <si>
    <t>81647057, 81647157</t>
  </si>
  <si>
    <t>Boonchal/Kopkaeo</t>
  </si>
  <si>
    <t>Wang/Lina</t>
  </si>
  <si>
    <t>Ma/Lizhuang</t>
  </si>
  <si>
    <t>Cui/Hailin</t>
  </si>
  <si>
    <t>Chen/Jiemei</t>
  </si>
  <si>
    <t>76691402, 03, 04, 06, 07, 08,10, 11</t>
  </si>
  <si>
    <t>Ma/Jie</t>
  </si>
  <si>
    <t>Wang/Guan</t>
  </si>
  <si>
    <t>Feng/Jintao</t>
  </si>
  <si>
    <t>Yi/JunFei</t>
  </si>
  <si>
    <t>Zhang/Ke</t>
  </si>
  <si>
    <t>Wu/Fang</t>
  </si>
  <si>
    <t>72870528, 72871042</t>
  </si>
  <si>
    <t>Xu/Guofan</t>
  </si>
  <si>
    <t>Chai/Yulin</t>
  </si>
  <si>
    <t>Wang/Xiling</t>
  </si>
  <si>
    <t>Deng/Xiaoying</t>
  </si>
  <si>
    <t>Yuan/Mei</t>
  </si>
  <si>
    <t>Grand Total on October, 2018</t>
  </si>
  <si>
    <t>P181102155151489</t>
  </si>
  <si>
    <t>Deduct Deposit Balnce on September, 2018</t>
  </si>
  <si>
    <t>Received Deposit on 17 October, 2018</t>
  </si>
  <si>
    <t>CIT Thailand 2018 -  November</t>
  </si>
  <si>
    <t>Li/Xiaochen</t>
  </si>
  <si>
    <t>Xu/Jianghao</t>
  </si>
  <si>
    <t>Wang/Xinxin</t>
  </si>
  <si>
    <t>Zhu/Bin</t>
  </si>
  <si>
    <t>Zhou/Jun</t>
  </si>
  <si>
    <t>Liu/Yewen</t>
  </si>
  <si>
    <t>Yang/Cheng</t>
  </si>
  <si>
    <t>Yang/Hongdi</t>
  </si>
  <si>
    <t>Zeng/Li</t>
  </si>
  <si>
    <t>Chen/Qiuling</t>
  </si>
  <si>
    <t>Shi/Shuchun</t>
  </si>
  <si>
    <t>82172459, 72173275, 82173922</t>
  </si>
  <si>
    <t>Zhang/Yuhui</t>
  </si>
  <si>
    <t>Dai/Lian</t>
  </si>
  <si>
    <t>Ye/Chaohui</t>
  </si>
  <si>
    <t>Mu/Wenge</t>
  </si>
  <si>
    <t>Xin/Ma</t>
  </si>
  <si>
    <t>Wu/Kangwei</t>
  </si>
  <si>
    <t>87847111, 87848259</t>
  </si>
  <si>
    <t>Hai/Yang</t>
  </si>
  <si>
    <t>Lin/Mingzhu</t>
  </si>
  <si>
    <t>86710819, 86756112</t>
  </si>
  <si>
    <t>Yang/Siyu</t>
  </si>
  <si>
    <t xml:space="preserve">Total </t>
  </si>
  <si>
    <t>P181206092335489</t>
  </si>
  <si>
    <t>Deposit</t>
  </si>
  <si>
    <t>Balance</t>
  </si>
  <si>
    <t>Deposit from Oct</t>
  </si>
  <si>
    <t>Deposit November</t>
  </si>
  <si>
    <t>Deposit for Dec</t>
  </si>
  <si>
    <t>CIT Thailand 2018 -  December</t>
  </si>
  <si>
    <t>Lou/Xin</t>
  </si>
  <si>
    <t>Cheng/Yajuan</t>
  </si>
  <si>
    <t>Yang/Sijie</t>
  </si>
  <si>
    <t>Miao/Wei</t>
  </si>
  <si>
    <t>Qiu/Sun</t>
  </si>
  <si>
    <t>Xu/Muxin</t>
  </si>
  <si>
    <t>Yao/Mengyuan</t>
  </si>
  <si>
    <t>Shi/Hongzhi</t>
  </si>
  <si>
    <t>Yu/Yubo</t>
  </si>
  <si>
    <t>Pool  Villa Beachfront</t>
  </si>
  <si>
    <t>Xu/Zheng</t>
  </si>
  <si>
    <t>Gang/Xie</t>
  </si>
  <si>
    <t>Xia/Qiang</t>
  </si>
  <si>
    <t>Wu/Rong</t>
  </si>
  <si>
    <t>Tong/Shenghui</t>
  </si>
  <si>
    <t>Wu/Yun</t>
  </si>
  <si>
    <t>Su/Tong</t>
  </si>
  <si>
    <t>Zhao/Xiaoxiong</t>
  </si>
  <si>
    <t>Luo/Shaoqiang</t>
  </si>
  <si>
    <t>No-Show</t>
  </si>
  <si>
    <t>Wang/Guanqiang</t>
  </si>
  <si>
    <t>97303203, 97303894</t>
  </si>
  <si>
    <t>Zhao/Jie</t>
  </si>
  <si>
    <t>Tang/Shunbo</t>
  </si>
  <si>
    <t>Zhu/Shaofeng</t>
  </si>
  <si>
    <t>Liu/Junqing</t>
  </si>
  <si>
    <t>Du/Kexin</t>
  </si>
  <si>
    <t>Hu/Yunduan</t>
  </si>
  <si>
    <t>Zhao/Sibo</t>
  </si>
  <si>
    <t>Zhai/Jun</t>
  </si>
  <si>
    <t xml:space="preserve"> P190107152104489</t>
  </si>
  <si>
    <t>Dep from Nov</t>
  </si>
  <si>
    <t xml:space="preserve">CIT Thailand 2019 - January </t>
  </si>
  <si>
    <t>Xu/Kejun</t>
  </si>
  <si>
    <t>Beachfront Pool Villa</t>
  </si>
  <si>
    <t>Shan/Xiaolin</t>
  </si>
  <si>
    <t>76962207, 76962208</t>
  </si>
  <si>
    <t>77122082, 77122084</t>
  </si>
  <si>
    <t>Zhong/Heping</t>
  </si>
  <si>
    <t>Ye/Zhen</t>
  </si>
  <si>
    <t>Zong/Aiping</t>
  </si>
  <si>
    <t>Sheng/Mengchao</t>
  </si>
  <si>
    <t>Huang/Duanqing</t>
  </si>
  <si>
    <t>94733660, 94733914, 94734133, 94734854</t>
  </si>
  <si>
    <t xml:space="preserve">upgrade to TERR </t>
  </si>
  <si>
    <t>Zhang/Hui</t>
  </si>
  <si>
    <t>95955222, 95955571, 95955744</t>
  </si>
  <si>
    <t>Li/Weiying</t>
  </si>
  <si>
    <t>81327832, 81328241</t>
  </si>
  <si>
    <t>Chen/Jinju</t>
  </si>
  <si>
    <t>81504435, 81504650</t>
  </si>
  <si>
    <t>CIT</t>
  </si>
  <si>
    <t>Yu/Lianghui</t>
  </si>
  <si>
    <t>Kong/Meiyun</t>
  </si>
  <si>
    <t>Xu/Ke</t>
  </si>
  <si>
    <t>Liu/Fan</t>
  </si>
  <si>
    <t>Chen/Kuankuan</t>
  </si>
  <si>
    <t>70680193, 70680513, 70680738</t>
  </si>
  <si>
    <t>Yang/Huan</t>
  </si>
  <si>
    <t>Yang/Qianwen</t>
  </si>
  <si>
    <t>Liang/Siyuan</t>
  </si>
  <si>
    <t>Zhang/Jun</t>
  </si>
  <si>
    <t>Jiang/Bin</t>
  </si>
  <si>
    <t>Yang/Yi</t>
  </si>
  <si>
    <t>Luan/Dayu</t>
  </si>
  <si>
    <t>Sun/Tingyi</t>
  </si>
  <si>
    <t>Zhou/Lingbo</t>
  </si>
  <si>
    <t>Xiao/Li</t>
  </si>
  <si>
    <t>86537120, 86537654</t>
  </si>
  <si>
    <t>Ma/Yao</t>
  </si>
  <si>
    <t>Zheng/Lishi</t>
  </si>
  <si>
    <t>Liu/Qi</t>
  </si>
  <si>
    <t>Li/Yong</t>
  </si>
  <si>
    <t>77212072, 77212348</t>
  </si>
  <si>
    <t>ABF for 1 child</t>
  </si>
  <si>
    <t>Grand Total on January, 2019</t>
  </si>
  <si>
    <t>P190222162156489</t>
  </si>
  <si>
    <t>Deduct Deposit Balance from December, 2018</t>
  </si>
  <si>
    <t>Received Deposit on January, 2019</t>
  </si>
  <si>
    <t>Deposit Balance on January, 2019</t>
  </si>
  <si>
    <t>Keep Deposit in Account</t>
  </si>
  <si>
    <t>Li/Ruobing</t>
  </si>
  <si>
    <t>Feng/Xiaoyan</t>
  </si>
  <si>
    <t>Yan/Xiangping</t>
  </si>
  <si>
    <t>Xin/Shuang</t>
  </si>
  <si>
    <t>Li/Bing</t>
  </si>
  <si>
    <t>Zhuang/Bingya</t>
  </si>
  <si>
    <t>Luo/Mingxia</t>
  </si>
  <si>
    <t>Song/Chengliang</t>
  </si>
  <si>
    <t>89223073, 89224450, 89225733</t>
  </si>
  <si>
    <t>Liu/Liyan</t>
  </si>
  <si>
    <t>Yi/Haipeng</t>
  </si>
  <si>
    <t>Cai/Xucan</t>
  </si>
  <si>
    <t>Chen/Lei</t>
  </si>
  <si>
    <t>Wang/Wei</t>
  </si>
  <si>
    <t>Niu/Qingtao</t>
  </si>
  <si>
    <t>73201159, 73201607</t>
  </si>
  <si>
    <t>Liu/Weishu</t>
  </si>
  <si>
    <t>Liu/Fengling</t>
  </si>
  <si>
    <t>73205296, 73206496</t>
  </si>
  <si>
    <t>Dai/Xianxin</t>
  </si>
  <si>
    <t>75926215, 75926336</t>
  </si>
  <si>
    <t>Yang/Shufang</t>
  </si>
  <si>
    <t>98792876, 98793119</t>
  </si>
  <si>
    <t>Song/Boya</t>
  </si>
  <si>
    <t>Pan/Haiyun</t>
  </si>
  <si>
    <t>Wang/Miao</t>
  </si>
  <si>
    <t>94736624, 94736950, 94737244</t>
  </si>
  <si>
    <t>Wang/Benli</t>
  </si>
  <si>
    <t>89209155, 89211250</t>
  </si>
  <si>
    <t>Extra bed</t>
  </si>
  <si>
    <t>Child ABF</t>
  </si>
  <si>
    <t>Li/Na</t>
  </si>
  <si>
    <t>Hu/Heping</t>
  </si>
  <si>
    <t>81372259, 81372778</t>
  </si>
  <si>
    <t>Ning/Yunqiang</t>
  </si>
  <si>
    <t>Sun/Peng</t>
  </si>
  <si>
    <t>Ma/Siyue</t>
  </si>
  <si>
    <t>No-Show 10 Feb, 11 Feb</t>
  </si>
  <si>
    <t>Ma/Lixing</t>
  </si>
  <si>
    <t>Late cancellation 12 Feb</t>
  </si>
  <si>
    <t>Wu/Qiang</t>
  </si>
  <si>
    <t>Meiru/Zhou</t>
  </si>
  <si>
    <t>Liang/Jinhui</t>
  </si>
  <si>
    <t>Geng/Liyao</t>
  </si>
  <si>
    <t>Li/Meng</t>
  </si>
  <si>
    <t>Shi/Shuangshuang</t>
  </si>
  <si>
    <t>Zhang/Jinsheng</t>
  </si>
  <si>
    <t>Guo/Shasha</t>
  </si>
  <si>
    <t>Liu/Biyu</t>
  </si>
  <si>
    <t>Guo/Lei</t>
  </si>
  <si>
    <t>84905787, 84706070</t>
  </si>
  <si>
    <t>Sun/Zhao</t>
  </si>
  <si>
    <t>Li/Qiang</t>
  </si>
  <si>
    <t>Tian/Zheng</t>
  </si>
  <si>
    <t>75814235, 75814452, 75814591, 75814752</t>
  </si>
  <si>
    <t>Zhang/Yun</t>
  </si>
  <si>
    <t>Xie/Jinhui</t>
  </si>
  <si>
    <t>89215610, 89216329</t>
  </si>
  <si>
    <t>Wang/Yadi</t>
  </si>
  <si>
    <t>Zhang/Ping</t>
  </si>
  <si>
    <t>Zhang/Yi</t>
  </si>
  <si>
    <t>Miao/Zhuang</t>
  </si>
  <si>
    <t>Hu/Xue</t>
  </si>
  <si>
    <t>Cong/Lin</t>
  </si>
  <si>
    <t>Gao/Huihui</t>
  </si>
  <si>
    <t>74748015, 74748647</t>
  </si>
  <si>
    <t>Han/Yawen</t>
  </si>
  <si>
    <t>Grand Total on February, 2019</t>
  </si>
  <si>
    <t>Deduct Deposit Balance from January, 2019</t>
  </si>
  <si>
    <t>Outstanding Balance on February, 2019</t>
  </si>
  <si>
    <t>CIT Thailand 2019 - March</t>
  </si>
  <si>
    <t>Zheng/Yun</t>
  </si>
  <si>
    <t>Lin/Bin</t>
  </si>
  <si>
    <t>Jin/Zhaojun</t>
  </si>
  <si>
    <t>Wang/Dan</t>
  </si>
  <si>
    <t>Wang/Xuanqiao</t>
  </si>
  <si>
    <t>Cai/Meng</t>
  </si>
  <si>
    <t>Luo/Wei</t>
  </si>
  <si>
    <t>Zhao/Yueyue</t>
  </si>
  <si>
    <t>Chan/Wing Sze</t>
  </si>
  <si>
    <t>Luo/Ming</t>
  </si>
  <si>
    <t>Gong/Xingzhang</t>
  </si>
  <si>
    <t>Wang/Jing</t>
  </si>
  <si>
    <t>Zhuang/Liang</t>
  </si>
  <si>
    <t>71470726, 71473149</t>
  </si>
  <si>
    <t>Grand Total on March, 2019</t>
  </si>
  <si>
    <t>P190423145254489</t>
  </si>
  <si>
    <t>Deposit received</t>
  </si>
  <si>
    <t>Deduct deposit February, 2019</t>
  </si>
  <si>
    <t>Deposit Balance on March, 2019</t>
  </si>
  <si>
    <t>CIT Thailand 2019 - April</t>
  </si>
  <si>
    <t>Xiong/Ziyan</t>
  </si>
  <si>
    <t>Lu/Xun</t>
  </si>
  <si>
    <t>Ren/Juan</t>
  </si>
  <si>
    <t>Lin/Hsiu Tuan</t>
  </si>
  <si>
    <t>Tang/Zhejiong</t>
  </si>
  <si>
    <t>Zhang/Bin</t>
  </si>
  <si>
    <t>An/Yao</t>
  </si>
  <si>
    <t>Xie/Xiaoli</t>
  </si>
  <si>
    <t>90701730, 90701733, 90701734</t>
  </si>
  <si>
    <t>Wu/Shujun</t>
  </si>
  <si>
    <t>Zeng/Jing</t>
  </si>
  <si>
    <t>Zhang/Rong</t>
  </si>
  <si>
    <t>Liu/Xiubin</t>
  </si>
  <si>
    <t>Zhang/Shuang</t>
  </si>
  <si>
    <t>Jia/Lin</t>
  </si>
  <si>
    <t>Liu/Qiong</t>
  </si>
  <si>
    <t>Cheng/Hong</t>
  </si>
  <si>
    <t>Li/Fengyun</t>
  </si>
  <si>
    <t>Yao/Siyi</t>
  </si>
  <si>
    <t>Li/JiaoJiao</t>
  </si>
  <si>
    <t>Shen/Chong</t>
  </si>
  <si>
    <t>Zhang/Yuanyuan</t>
  </si>
  <si>
    <t>Ren/Li</t>
  </si>
  <si>
    <t>Sun/Xiaowen</t>
  </si>
  <si>
    <t>Xie/He</t>
  </si>
  <si>
    <t>Xiang/Minshi</t>
  </si>
  <si>
    <t>Feng/Chen</t>
  </si>
  <si>
    <t>Liu/Qiuyan</t>
  </si>
  <si>
    <t>Laura</t>
  </si>
  <si>
    <t>Jia/Gaimei</t>
  </si>
  <si>
    <t>75389611, 75389613</t>
  </si>
  <si>
    <t>Lin/Wenjing</t>
  </si>
  <si>
    <t>no show</t>
  </si>
  <si>
    <t>Grand Total on April, 2019</t>
  </si>
  <si>
    <t xml:space="preserve"> Deposit Balance from March, 2019</t>
  </si>
  <si>
    <t>Deposit Balance on April, 2019</t>
  </si>
  <si>
    <t>Shao/Yujun</t>
  </si>
  <si>
    <t>Li/Zhenhua</t>
  </si>
  <si>
    <t>Du/Xiuping</t>
  </si>
  <si>
    <t>Li/Zhen</t>
  </si>
  <si>
    <t>Chen/Weiling</t>
  </si>
  <si>
    <t>Hu/Xiaojun</t>
  </si>
  <si>
    <t>Wenjiale</t>
  </si>
  <si>
    <t>Yuan/Daishu</t>
  </si>
  <si>
    <t>71981324, 25,27,28</t>
  </si>
  <si>
    <t>Zheng/Wenyou</t>
  </si>
  <si>
    <t>77170430, 77170431</t>
  </si>
  <si>
    <t>He/Xining</t>
  </si>
  <si>
    <t>Li/Ran</t>
  </si>
  <si>
    <t>Ding/Qi</t>
  </si>
  <si>
    <t>Meng/Fanfeng</t>
  </si>
  <si>
    <t>Zhang/Jianguo</t>
  </si>
  <si>
    <t>Luo/Puling</t>
  </si>
  <si>
    <t>73754845, 46, 48</t>
  </si>
  <si>
    <t>Zhu/Yijia</t>
  </si>
  <si>
    <t>Xu/Lifeng</t>
  </si>
  <si>
    <t>71568574, 75, 76, 82</t>
  </si>
  <si>
    <t>Lin/Weiang</t>
  </si>
  <si>
    <t>Tan/Jia</t>
  </si>
  <si>
    <t>Ye/Chen</t>
  </si>
  <si>
    <t>72108502, 04, 07</t>
  </si>
  <si>
    <t>Zhu/Shuai</t>
  </si>
  <si>
    <t>Grand Total on May, 2019</t>
  </si>
  <si>
    <t>P190510144435489</t>
  </si>
  <si>
    <t>Deduct Deposit Balance from April, 2019</t>
  </si>
  <si>
    <t>Deposit Balance on May 2019</t>
  </si>
  <si>
    <t>1502129</t>
  </si>
  <si>
    <t>1499360</t>
  </si>
  <si>
    <t>1505958</t>
  </si>
  <si>
    <t>P191122112049489</t>
  </si>
  <si>
    <t>CIT Thailand 2019 - June</t>
  </si>
  <si>
    <t>Zhang/Rongnian</t>
  </si>
  <si>
    <t>Wendy</t>
  </si>
  <si>
    <t>Xiong/Xumin</t>
  </si>
  <si>
    <t>Lin/Yang</t>
  </si>
  <si>
    <t>Yuan/Yamin</t>
  </si>
  <si>
    <t>Torry</t>
  </si>
  <si>
    <t>Li/Yaoxing</t>
  </si>
  <si>
    <t>Sun/Xiaotong</t>
  </si>
  <si>
    <t>Mo/Lingling</t>
  </si>
  <si>
    <t>Cui/Hu</t>
  </si>
  <si>
    <t>Cai/Xiangfeng</t>
  </si>
  <si>
    <t>Wang/Cui</t>
  </si>
  <si>
    <t>Lin/Shajin</t>
  </si>
  <si>
    <t>Xi/Xiaohui</t>
  </si>
  <si>
    <t>Zhang/Hao</t>
  </si>
  <si>
    <t>Fang/Ya</t>
  </si>
  <si>
    <t>99863957, 99863963</t>
  </si>
  <si>
    <t>Liu/Ronglan</t>
  </si>
  <si>
    <t>Li/Zeren</t>
  </si>
  <si>
    <t>Sun/Bing</t>
  </si>
  <si>
    <t>Cheng/Xu</t>
  </si>
  <si>
    <t>Grand Total on June, 2019</t>
  </si>
  <si>
    <t xml:space="preserve"> P191122105714489</t>
  </si>
  <si>
    <t>Deduct Deposit Balance from May, 2019</t>
  </si>
  <si>
    <t>Deposit received 06 June</t>
  </si>
  <si>
    <t>Deposit Balance on June 2019</t>
  </si>
  <si>
    <t>CIT Thailand 2019 - July</t>
  </si>
  <si>
    <t>Dai/Yiqin</t>
  </si>
  <si>
    <t>81181262, 81181266</t>
  </si>
  <si>
    <t>Liu/Yao</t>
  </si>
  <si>
    <t>Chu/Gang</t>
  </si>
  <si>
    <t>Pan/Bin</t>
  </si>
  <si>
    <t>Wu/Jiani</t>
  </si>
  <si>
    <t>Pan/Huiying</t>
  </si>
  <si>
    <t>77376092, 77376097</t>
  </si>
  <si>
    <t>Zheng/Genwang</t>
  </si>
  <si>
    <t>95707869, 95707873</t>
  </si>
  <si>
    <t>Li/Wei</t>
  </si>
  <si>
    <t>Yang/Zhen</t>
  </si>
  <si>
    <t>Ji/Zhengxian</t>
  </si>
  <si>
    <t>Gu/Minxia</t>
  </si>
  <si>
    <t>Wang/Xiaoli</t>
  </si>
  <si>
    <t>95783790, 95783799</t>
  </si>
  <si>
    <t>Wang/Lin</t>
  </si>
  <si>
    <t>Hao/Yibo</t>
  </si>
  <si>
    <t>Zhao/Lifan</t>
  </si>
  <si>
    <t>Zhou/Yan</t>
  </si>
  <si>
    <t>Du/Juan</t>
  </si>
  <si>
    <t>Deluxe Garden (Barter)</t>
  </si>
  <si>
    <t>Liu/Ming</t>
  </si>
  <si>
    <t>Peng/Yan</t>
  </si>
  <si>
    <t>Cheng/Meiying</t>
  </si>
  <si>
    <t>92299379, 92299400</t>
  </si>
  <si>
    <t>Lai/Shuk Fun</t>
  </si>
  <si>
    <t>Hu/Wenbang</t>
  </si>
  <si>
    <t>Liu/Xiaoyuan</t>
  </si>
  <si>
    <t>Di/Nuo</t>
  </si>
  <si>
    <t>Xie/Yu</t>
  </si>
  <si>
    <t>Zhou/Weiwei</t>
  </si>
  <si>
    <t>Han/Yan</t>
  </si>
  <si>
    <t>77382250, 77382256</t>
  </si>
  <si>
    <t>Chen/Ziting</t>
  </si>
  <si>
    <t>Bai/Yan</t>
  </si>
  <si>
    <t>Liu/Bin</t>
  </si>
  <si>
    <t>Chen/Xi</t>
  </si>
  <si>
    <t>Grand Total on July, 2019</t>
  </si>
  <si>
    <t>P191122110856489</t>
  </si>
  <si>
    <t>Deduct Deposit Balance from June, 2019</t>
  </si>
  <si>
    <t>Deposit Balance on July, 2019</t>
  </si>
  <si>
    <t>*</t>
  </si>
  <si>
    <t>CIT Thailand 2019 - August</t>
  </si>
  <si>
    <t>Zhao/Zhuchang</t>
  </si>
  <si>
    <t>Pool Villa Beachfront (TRP)</t>
  </si>
  <si>
    <t>Xu/Weiwei</t>
  </si>
  <si>
    <t>Fu/Yan</t>
  </si>
  <si>
    <t>94598957, 94598964</t>
  </si>
  <si>
    <t>Gao/Wenqi</t>
  </si>
  <si>
    <t>Jiang/Wenxuan</t>
  </si>
  <si>
    <t>Tian/Yueling</t>
  </si>
  <si>
    <t>Song/Qi</t>
  </si>
  <si>
    <t xml:space="preserve">Pool Villa Beachfront </t>
  </si>
  <si>
    <t>Fan/Yingying</t>
  </si>
  <si>
    <t>Guo/Yi</t>
  </si>
  <si>
    <t xml:space="preserve">Deluxe Sea View </t>
  </si>
  <si>
    <t>83826934, 83826936</t>
  </si>
  <si>
    <t>Luo/Zhongsong</t>
  </si>
  <si>
    <t>Zhu/Wei</t>
  </si>
  <si>
    <t>Guo/Haiyan</t>
  </si>
  <si>
    <t>Zhang/Hongyun</t>
  </si>
  <si>
    <t>He/Shan</t>
  </si>
  <si>
    <t>Hu/Guanglai</t>
  </si>
  <si>
    <t>Lu/Weina</t>
  </si>
  <si>
    <t>Grand Total on Aug, 2019</t>
  </si>
  <si>
    <t>P191122110051489</t>
  </si>
  <si>
    <t>Deduct Deposit Balance from July, 2019</t>
  </si>
  <si>
    <t>Deposit Balance on Aug, 2019</t>
  </si>
  <si>
    <t>CIT Thailand 2019 - September</t>
  </si>
  <si>
    <t>Liu/Junheng</t>
  </si>
  <si>
    <t>Wang/Changjun</t>
  </si>
  <si>
    <t>Chen/Lingzhi</t>
  </si>
  <si>
    <t>Li/Yize</t>
  </si>
  <si>
    <t>Wu/Mingzhu</t>
  </si>
  <si>
    <t>Jia/Sisi</t>
  </si>
  <si>
    <t>Kuang/Taochen</t>
  </si>
  <si>
    <t>Chen/Weiqing</t>
  </si>
  <si>
    <t>Meng/Xiaofen</t>
  </si>
  <si>
    <t>Liang/Guangcheng</t>
  </si>
  <si>
    <t>Zhang/Xinwen</t>
  </si>
  <si>
    <t>Yang/Ming</t>
  </si>
  <si>
    <t>Xu/Xinzhe</t>
  </si>
  <si>
    <t>Wang/Zhao</t>
  </si>
  <si>
    <t>Grand Total on Sep, 2019</t>
  </si>
  <si>
    <t>P191122110201489</t>
  </si>
  <si>
    <t>Deduct Deposit Balance from Aug, 2019</t>
  </si>
  <si>
    <t>Deposit Balance on Sep, 2019</t>
  </si>
  <si>
    <t>CIT Thailand 2019 - October</t>
  </si>
  <si>
    <t>Jiang/Yun</t>
  </si>
  <si>
    <t>91091898, 91092185</t>
  </si>
  <si>
    <t>Chen/Xiaomeng</t>
  </si>
  <si>
    <t>90833995, 90834638</t>
  </si>
  <si>
    <t>Huang/Shuwen</t>
  </si>
  <si>
    <t>Li/Dongzhu</t>
  </si>
  <si>
    <t>Zhang/Xiaomeng</t>
  </si>
  <si>
    <t>Li/Yifeng</t>
  </si>
  <si>
    <t>Yao/Hangsheng</t>
  </si>
  <si>
    <t>90506949, 90507869</t>
  </si>
  <si>
    <t>Hou/Shanshan</t>
  </si>
  <si>
    <t>Wang/Shiyu</t>
  </si>
  <si>
    <t>Shu/Yuan</t>
  </si>
  <si>
    <t>Lin/Honghao</t>
  </si>
  <si>
    <t>Kang/Yong</t>
  </si>
  <si>
    <t>Zhang/Lihong</t>
  </si>
  <si>
    <t>Li/Dong</t>
  </si>
  <si>
    <t>Fan/Yuwei</t>
  </si>
  <si>
    <t>Chen/Jiaqi</t>
  </si>
  <si>
    <t>Deluxe Garden  (TRP)</t>
  </si>
  <si>
    <t>Chen/Guojin</t>
  </si>
  <si>
    <t xml:space="preserve">Deluxe Garden  </t>
  </si>
  <si>
    <t>QuanLianji</t>
  </si>
  <si>
    <t>Wei/Wei</t>
  </si>
  <si>
    <t>96449779, 96450483</t>
  </si>
  <si>
    <t>Gao/Xiaojuan</t>
  </si>
  <si>
    <t>Zhang/Ming</t>
  </si>
  <si>
    <t>Goss/Yufang</t>
  </si>
  <si>
    <t>89655675, 89673574</t>
  </si>
  <si>
    <t>Grand Total on Oct, 2019</t>
  </si>
  <si>
    <t>P191122110400489</t>
  </si>
  <si>
    <t>Deduct Deposit Balance from Sep, 2019</t>
  </si>
  <si>
    <t>Deposit Balance on Oct, 2019</t>
  </si>
  <si>
    <t>CIT Thailand 2019 - November</t>
  </si>
  <si>
    <t>Pu/Yishun</t>
  </si>
  <si>
    <t>WANG YU, ZHU QINGJIE, LI JIAMEI, CHEN JING</t>
  </si>
  <si>
    <t>74810309, 74822812</t>
  </si>
  <si>
    <t>Gun/Sugar</t>
  </si>
  <si>
    <t>Chen/Yin</t>
  </si>
  <si>
    <t>Wang/Ying</t>
  </si>
  <si>
    <t>73509053, 73509056</t>
  </si>
  <si>
    <t>Xu Hongbo</t>
  </si>
  <si>
    <t>Gun/Honey</t>
  </si>
  <si>
    <t>Wang/Jie</t>
  </si>
  <si>
    <t>XIE YINGYUN</t>
  </si>
  <si>
    <t>ZHANG SIWEN,HUANG DONGCHUN</t>
  </si>
  <si>
    <t>Sugar</t>
  </si>
  <si>
    <t>XU ENJIE,DU SHANJI</t>
  </si>
  <si>
    <t>REN FEIHONG,CHEN YULUN</t>
  </si>
  <si>
    <t>Chen/Liang</t>
  </si>
  <si>
    <t>77236085, 77236598</t>
  </si>
  <si>
    <t>Grand Total on Nov, 2019</t>
  </si>
  <si>
    <t xml:space="preserve"> P191122110510489</t>
  </si>
  <si>
    <t>Deduct Deposit Balance from Oct, 2019</t>
  </si>
  <si>
    <t>Outstanding Balance on Nov, 2019</t>
  </si>
  <si>
    <t>超</t>
  </si>
</sst>
</file>

<file path=xl/styles.xml><?xml version="1.0" encoding="utf-8"?>
<styleSheet xmlns="http://schemas.openxmlformats.org/spreadsheetml/2006/main">
  <numFmts count="8">
    <numFmt numFmtId="176" formatCode="#,##0.00;[Red]#,##0.00"/>
    <numFmt numFmtId="177" formatCode="[$-409]d\-mmm\-yy;@"/>
    <numFmt numFmtId="44" formatCode="_ &quot;￥&quot;* #,##0.00_ ;_ &quot;￥&quot;* \-#,##0.00_ ;_ &quot;￥&quot;* &quot;-&quot;??_ ;_ @_ "/>
    <numFmt numFmtId="178" formatCode="0;[Red]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9" formatCode="_(* #,##0.00_);_(* \(#,##0.00\);_(* &quot;-&quot;??_);_(@_)"/>
  </numFmts>
  <fonts count="65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b/>
      <sz val="9"/>
      <color rgb="FFFF0000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u/>
      <sz val="12"/>
      <color rgb="FFFF0000"/>
      <name val="宋体"/>
      <charset val="134"/>
      <scheme val="minor"/>
    </font>
    <font>
      <sz val="10.6"/>
      <color rgb="FF333333"/>
      <name val="Helvetica"/>
      <charset val="134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2"/>
      <color rgb="FFFF0000"/>
      <name val="宋体"/>
      <charset val="134"/>
      <scheme val="minor"/>
    </font>
    <font>
      <sz val="10"/>
      <name val="Arial"/>
      <charset val="0"/>
    </font>
    <font>
      <b/>
      <u/>
      <sz val="12"/>
      <color rgb="FFFF0000"/>
      <name val="宋体"/>
      <charset val="134"/>
      <scheme val="minor"/>
    </font>
    <font>
      <sz val="10.5"/>
      <color rgb="FF333333"/>
      <name val="Helvetica"/>
      <charset val="134"/>
    </font>
    <font>
      <sz val="10"/>
      <color indexed="10"/>
      <name val="Arial"/>
      <charset val="0"/>
    </font>
    <font>
      <sz val="1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b/>
      <sz val="9"/>
      <color rgb="FFFF0000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u/>
      <sz val="11"/>
      <color rgb="FFFF0000"/>
      <name val="宋体"/>
      <charset val="134"/>
      <scheme val="minor"/>
    </font>
    <font>
      <sz val="11"/>
      <color theme="1"/>
      <name val="宋体"/>
      <charset val="134"/>
      <scheme val="major"/>
    </font>
    <font>
      <b/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rgb="FFFF0000"/>
      <name val="宋体"/>
      <charset val="134"/>
      <scheme val="major"/>
    </font>
    <font>
      <b/>
      <sz val="11"/>
      <name val="宋体"/>
      <charset val="134"/>
      <scheme val="major"/>
    </font>
    <font>
      <sz val="11"/>
      <name val="宋体"/>
      <charset val="134"/>
      <scheme val="major"/>
    </font>
    <font>
      <b/>
      <sz val="12"/>
      <name val="宋体"/>
      <charset val="134"/>
      <scheme val="major"/>
    </font>
    <font>
      <b/>
      <sz val="11"/>
      <color rgb="FFFF0000"/>
      <name val="宋体"/>
      <charset val="134"/>
      <scheme val="major"/>
    </font>
    <font>
      <b/>
      <u/>
      <sz val="11"/>
      <color rgb="FFFF0000"/>
      <name val="宋体"/>
      <charset val="134"/>
      <scheme val="major"/>
    </font>
    <font>
      <b/>
      <sz val="11"/>
      <name val="宋体"/>
      <charset val="134"/>
      <scheme val="minor"/>
    </font>
    <font>
      <sz val="11"/>
      <name val="Palatino Linotype"/>
      <charset val="134"/>
    </font>
    <font>
      <sz val="11"/>
      <name val="Arial"/>
      <charset val="134"/>
    </font>
    <font>
      <sz val="11.25"/>
      <color rgb="FF333333"/>
      <name val="Helvetica"/>
      <charset val="134"/>
    </font>
    <font>
      <sz val="11"/>
      <name val="宋体"/>
      <charset val="134"/>
    </font>
    <font>
      <sz val="10"/>
      <color theme="1"/>
      <name val="宋体"/>
      <charset val="134"/>
      <scheme val="major"/>
    </font>
    <font>
      <b/>
      <sz val="12"/>
      <name val="宋体"/>
      <charset val="134"/>
      <scheme val="minor"/>
    </font>
    <font>
      <b/>
      <u/>
      <sz val="12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9"/>
      <name val="Tahoma"/>
      <charset val="1"/>
    </font>
    <font>
      <b/>
      <sz val="9"/>
      <name val="Tahoma"/>
      <charset val="1"/>
    </font>
    <font>
      <sz val="9"/>
      <name val="Tahoma"/>
      <charset val="134"/>
    </font>
    <font>
      <b/>
      <sz val="9"/>
      <name val="Tahoma"/>
      <charset val="134"/>
    </font>
  </fonts>
  <fills count="36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rgb="FFDDDDDD"/>
      </left>
      <right style="medium">
        <color rgb="FFDDDDDD"/>
      </right>
      <top style="medium">
        <color rgb="FFDDDDDD"/>
      </top>
      <bottom style="medium">
        <color rgb="FFDDDDDD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6" fillId="14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4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7" fillId="17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9" borderId="13" applyNumberFormat="0" applyFont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5" fillId="0" borderId="17" applyNumberFormat="0" applyFill="0" applyAlignment="0" applyProtection="0">
      <alignment vertical="center"/>
    </xf>
    <xf numFmtId="0" fontId="57" fillId="0" borderId="17" applyNumberFormat="0" applyFill="0" applyAlignment="0" applyProtection="0">
      <alignment vertical="center"/>
    </xf>
    <xf numFmtId="0" fontId="47" fillId="16" borderId="0" applyNumberFormat="0" applyBorder="0" applyAlignment="0" applyProtection="0">
      <alignment vertical="center"/>
    </xf>
    <xf numFmtId="0" fontId="51" fillId="0" borderId="19" applyNumberFormat="0" applyFill="0" applyAlignment="0" applyProtection="0">
      <alignment vertical="center"/>
    </xf>
    <xf numFmtId="0" fontId="47" fillId="20" borderId="0" applyNumberFormat="0" applyBorder="0" applyAlignment="0" applyProtection="0">
      <alignment vertical="center"/>
    </xf>
    <xf numFmtId="0" fontId="59" fillId="24" borderId="20" applyNumberFormat="0" applyAlignment="0" applyProtection="0">
      <alignment vertical="center"/>
    </xf>
    <xf numFmtId="0" fontId="60" fillId="24" borderId="14" applyNumberFormat="0" applyAlignment="0" applyProtection="0">
      <alignment vertical="center"/>
    </xf>
    <xf numFmtId="0" fontId="52" fillId="22" borderId="15" applyNumberFormat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54" fillId="0" borderId="16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8" fillId="23" borderId="0" applyNumberFormat="0" applyBorder="0" applyAlignment="0" applyProtection="0">
      <alignment vertical="center"/>
    </xf>
    <xf numFmtId="0" fontId="48" fillId="18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2" fillId="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7" fillId="33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2" fillId="25" borderId="0" applyNumberFormat="0" applyBorder="0" applyAlignment="0" applyProtection="0">
      <alignment vertical="center"/>
    </xf>
    <xf numFmtId="0" fontId="42" fillId="30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42" fillId="34" borderId="0" applyNumberFormat="0" applyBorder="0" applyAlignment="0" applyProtection="0">
      <alignment vertical="center"/>
    </xf>
    <xf numFmtId="0" fontId="47" fillId="35" borderId="0" applyNumberFormat="0" applyBorder="0" applyAlignment="0" applyProtection="0">
      <alignment vertical="center"/>
    </xf>
  </cellStyleXfs>
  <cellXfs count="380">
    <xf numFmtId="0" fontId="0" fillId="0" borderId="0" xfId="0"/>
    <xf numFmtId="0" fontId="1" fillId="0" borderId="0" xfId="0" applyFont="1" applyFill="1" applyAlignment="1">
      <alignment horizontal="center"/>
    </xf>
    <xf numFmtId="0" fontId="1" fillId="0" borderId="0" xfId="0" applyFont="1" applyFill="1" applyAlignment="1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/>
    <xf numFmtId="177" fontId="1" fillId="0" borderId="0" xfId="0" applyNumberFormat="1" applyFont="1" applyFill="1" applyAlignment="1"/>
    <xf numFmtId="1" fontId="1" fillId="0" borderId="0" xfId="0" applyNumberFormat="1" applyFont="1" applyFill="1" applyAlignment="1"/>
    <xf numFmtId="176" fontId="1" fillId="0" borderId="0" xfId="0" applyNumberFormat="1" applyFont="1" applyFill="1" applyAlignment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177" fontId="2" fillId="2" borderId="1" xfId="0" applyNumberFormat="1" applyFont="1" applyFill="1" applyBorder="1" applyAlignment="1">
      <alignment vertical="center"/>
    </xf>
    <xf numFmtId="1" fontId="2" fillId="2" borderId="1" xfId="0" applyNumberFormat="1" applyFont="1" applyFill="1" applyBorder="1" applyAlignment="1">
      <alignment vertical="center"/>
    </xf>
    <xf numFmtId="176" fontId="2" fillId="2" borderId="1" xfId="0" applyNumberFormat="1" applyFont="1" applyFill="1" applyBorder="1" applyAlignment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vertical="center"/>
    </xf>
    <xf numFmtId="177" fontId="1" fillId="3" borderId="1" xfId="0" applyNumberFormat="1" applyFont="1" applyFill="1" applyBorder="1" applyAlignment="1"/>
    <xf numFmtId="1" fontId="1" fillId="3" borderId="1" xfId="0" applyNumberFormat="1" applyFont="1" applyFill="1" applyBorder="1" applyAlignment="1">
      <alignment horizontal="center"/>
    </xf>
    <xf numFmtId="1" fontId="1" fillId="3" borderId="1" xfId="0" applyNumberFormat="1" applyFont="1" applyFill="1" applyBorder="1" applyAlignment="1">
      <alignment horizontal="center" vertical="center"/>
    </xf>
    <xf numFmtId="1" fontId="1" fillId="3" borderId="1" xfId="0" applyNumberFormat="1" applyFont="1" applyFill="1" applyBorder="1" applyAlignment="1">
      <alignment vertical="center"/>
    </xf>
    <xf numFmtId="176" fontId="1" fillId="3" borderId="1" xfId="0" applyNumberFormat="1" applyFont="1" applyFill="1" applyBorder="1" applyAlignment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177" fontId="1" fillId="0" borderId="1" xfId="0" applyNumberFormat="1" applyFont="1" applyFill="1" applyBorder="1" applyAlignment="1"/>
    <xf numFmtId="1" fontId="1" fillId="0" borderId="1" xfId="0" applyNumberFormat="1" applyFont="1" applyFill="1" applyBorder="1" applyAlignment="1">
      <alignment horizontal="center"/>
    </xf>
    <xf numFmtId="1" fontId="1" fillId="0" borderId="1" xfId="0" applyNumberFormat="1" applyFont="1" applyFill="1" applyBorder="1" applyAlignment="1">
      <alignment horizontal="center" vertical="center"/>
    </xf>
    <xf numFmtId="1" fontId="1" fillId="0" borderId="1" xfId="0" applyNumberFormat="1" applyFont="1" applyFill="1" applyBorder="1" applyAlignment="1">
      <alignment vertical="center"/>
    </xf>
    <xf numFmtId="176" fontId="1" fillId="0" borderId="1" xfId="0" applyNumberFormat="1" applyFont="1" applyFill="1" applyBorder="1" applyAlignment="1"/>
    <xf numFmtId="0" fontId="1" fillId="3" borderId="0" xfId="0" applyFont="1" applyFill="1" applyAlignment="1">
      <alignment horizontal="center" vertical="center"/>
    </xf>
    <xf numFmtId="0" fontId="1" fillId="3" borderId="0" xfId="0" applyFont="1" applyFill="1" applyAlignment="1"/>
    <xf numFmtId="177" fontId="1" fillId="3" borderId="0" xfId="0" applyNumberFormat="1" applyFont="1" applyFill="1" applyAlignment="1"/>
    <xf numFmtId="177" fontId="1" fillId="3" borderId="2" xfId="0" applyNumberFormat="1" applyFont="1" applyFill="1" applyBorder="1" applyAlignment="1"/>
    <xf numFmtId="1" fontId="3" fillId="3" borderId="0" xfId="0" applyNumberFormat="1" applyFont="1" applyFill="1" applyAlignment="1"/>
    <xf numFmtId="1" fontId="4" fillId="3" borderId="0" xfId="0" applyNumberFormat="1" applyFont="1" applyFill="1" applyBorder="1" applyAlignment="1">
      <alignment horizontal="right"/>
    </xf>
    <xf numFmtId="1" fontId="1" fillId="3" borderId="0" xfId="0" applyNumberFormat="1" applyFont="1" applyFill="1" applyAlignment="1"/>
    <xf numFmtId="177" fontId="1" fillId="0" borderId="0" xfId="0" applyNumberFormat="1" applyFont="1" applyFill="1" applyBorder="1" applyAlignment="1"/>
    <xf numFmtId="1" fontId="1" fillId="0" borderId="0" xfId="0" applyNumberFormat="1" applyFont="1" applyFill="1" applyBorder="1" applyAlignment="1"/>
    <xf numFmtId="176" fontId="1" fillId="0" borderId="0" xfId="0" applyNumberFormat="1" applyFont="1" applyFill="1" applyBorder="1" applyAlignment="1"/>
    <xf numFmtId="176" fontId="5" fillId="0" borderId="0" xfId="0" applyNumberFormat="1" applyFont="1" applyFill="1" applyAlignment="1"/>
    <xf numFmtId="176" fontId="6" fillId="0" borderId="0" xfId="0" applyNumberFormat="1" applyFont="1" applyFill="1" applyAlignment="1"/>
    <xf numFmtId="177" fontId="6" fillId="0" borderId="0" xfId="0" applyNumberFormat="1" applyFont="1" applyFill="1" applyAlignment="1"/>
    <xf numFmtId="1" fontId="5" fillId="0" borderId="0" xfId="0" applyNumberFormat="1" applyFont="1" applyFill="1" applyAlignment="1"/>
    <xf numFmtId="176" fontId="1" fillId="0" borderId="0" xfId="0" applyNumberFormat="1" applyFont="1" applyFill="1" applyAlignment="1">
      <alignment horizontal="center"/>
    </xf>
    <xf numFmtId="178" fontId="1" fillId="0" borderId="0" xfId="0" applyNumberFormat="1" applyFont="1" applyFill="1" applyAlignment="1">
      <alignment horizontal="left"/>
    </xf>
    <xf numFmtId="178" fontId="2" fillId="2" borderId="1" xfId="0" applyNumberFormat="1" applyFont="1" applyFill="1" applyBorder="1" applyAlignment="1">
      <alignment horizontal="center" vertical="center"/>
    </xf>
    <xf numFmtId="178" fontId="1" fillId="3" borderId="1" xfId="0" applyNumberFormat="1" applyFont="1" applyFill="1" applyBorder="1" applyAlignment="1">
      <alignment horizontal="center" vertical="center"/>
    </xf>
    <xf numFmtId="178" fontId="1" fillId="3" borderId="1" xfId="0" applyNumberFormat="1" applyFont="1" applyFill="1" applyBorder="1" applyAlignment="1">
      <alignment horizontal="left" vertical="center"/>
    </xf>
    <xf numFmtId="178" fontId="1" fillId="3" borderId="1" xfId="0" applyNumberFormat="1" applyFont="1" applyFill="1" applyBorder="1" applyAlignment="1">
      <alignment vertical="center"/>
    </xf>
    <xf numFmtId="178" fontId="1" fillId="0" borderId="1" xfId="0" applyNumberFormat="1" applyFont="1" applyFill="1" applyBorder="1" applyAlignment="1">
      <alignment horizontal="center" vertical="center"/>
    </xf>
    <xf numFmtId="178" fontId="1" fillId="0" borderId="1" xfId="0" applyNumberFormat="1" applyFont="1" applyFill="1" applyBorder="1" applyAlignment="1">
      <alignment horizontal="left" vertical="center"/>
    </xf>
    <xf numFmtId="176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left" vertical="center"/>
    </xf>
    <xf numFmtId="179" fontId="4" fillId="3" borderId="0" xfId="0" applyNumberFormat="1" applyFont="1" applyFill="1" applyAlignment="1"/>
    <xf numFmtId="176" fontId="4" fillId="3" borderId="0" xfId="0" applyNumberFormat="1" applyFont="1" applyFill="1" applyAlignment="1">
      <alignment horizontal="center"/>
    </xf>
    <xf numFmtId="178" fontId="1" fillId="3" borderId="0" xfId="0" applyNumberFormat="1" applyFont="1" applyFill="1" applyAlignment="1">
      <alignment horizontal="left"/>
    </xf>
    <xf numFmtId="179" fontId="7" fillId="0" borderId="0" xfId="0" applyNumberFormat="1" applyFont="1" applyFill="1" applyAlignment="1"/>
    <xf numFmtId="176" fontId="7" fillId="0" borderId="0" xfId="0" applyNumberFormat="1" applyFont="1" applyFill="1" applyAlignment="1">
      <alignment horizontal="center"/>
    </xf>
    <xf numFmtId="178" fontId="1" fillId="0" borderId="1" xfId="0" applyNumberFormat="1" applyFont="1" applyFill="1" applyBorder="1" applyAlignment="1">
      <alignment vertical="center"/>
    </xf>
    <xf numFmtId="176" fontId="4" fillId="3" borderId="0" xfId="0" applyNumberFormat="1" applyFont="1" applyFill="1" applyAlignment="1"/>
    <xf numFmtId="176" fontId="7" fillId="0" borderId="0" xfId="0" applyNumberFormat="1" applyFont="1" applyFill="1" applyAlignment="1"/>
    <xf numFmtId="0" fontId="1" fillId="0" borderId="0" xfId="0" applyFont="1" applyFill="1" applyAlignment="1">
      <alignment horizontal="center"/>
    </xf>
    <xf numFmtId="177" fontId="1" fillId="0" borderId="0" xfId="0" applyNumberFormat="1" applyFont="1" applyFill="1" applyAlignment="1">
      <alignment horizontal="center"/>
    </xf>
    <xf numFmtId="177" fontId="2" fillId="2" borderId="1" xfId="0" applyNumberFormat="1" applyFont="1" applyFill="1" applyBorder="1" applyAlignment="1">
      <alignment horizontal="center" vertical="center"/>
    </xf>
    <xf numFmtId="177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center"/>
    </xf>
    <xf numFmtId="177" fontId="1" fillId="3" borderId="0" xfId="0" applyNumberFormat="1" applyFont="1" applyFill="1" applyAlignment="1">
      <alignment horizontal="center"/>
    </xf>
    <xf numFmtId="177" fontId="1" fillId="3" borderId="2" xfId="0" applyNumberFormat="1" applyFont="1" applyFill="1" applyBorder="1" applyAlignment="1">
      <alignment horizontal="center"/>
    </xf>
    <xf numFmtId="177" fontId="1" fillId="0" borderId="0" xfId="0" applyNumberFormat="1" applyFont="1" applyFill="1" applyBorder="1" applyAlignment="1">
      <alignment horizontal="center"/>
    </xf>
    <xf numFmtId="0" fontId="8" fillId="0" borderId="0" xfId="0" applyFont="1" applyFill="1" applyAlignment="1"/>
    <xf numFmtId="0" fontId="1" fillId="3" borderId="3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left" vertical="center"/>
    </xf>
    <xf numFmtId="0" fontId="1" fillId="3" borderId="4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left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left" vertical="center"/>
    </xf>
    <xf numFmtId="0" fontId="1" fillId="3" borderId="3" xfId="0" applyFont="1" applyFill="1" applyBorder="1" applyAlignment="1">
      <alignment vertical="center"/>
    </xf>
    <xf numFmtId="178" fontId="1" fillId="3" borderId="3" xfId="0" applyNumberFormat="1" applyFont="1" applyFill="1" applyBorder="1" applyAlignment="1">
      <alignment horizontal="center" vertical="center"/>
    </xf>
    <xf numFmtId="178" fontId="1" fillId="3" borderId="3" xfId="0" applyNumberFormat="1" applyFont="1" applyFill="1" applyBorder="1" applyAlignment="1">
      <alignment horizontal="left" vertical="center"/>
    </xf>
    <xf numFmtId="178" fontId="1" fillId="3" borderId="4" xfId="0" applyNumberFormat="1" applyFont="1" applyFill="1" applyBorder="1" applyAlignment="1">
      <alignment horizontal="center" vertical="center"/>
    </xf>
    <xf numFmtId="178" fontId="1" fillId="3" borderId="4" xfId="0" applyNumberFormat="1" applyFont="1" applyFill="1" applyBorder="1" applyAlignment="1">
      <alignment horizontal="left" vertical="center"/>
    </xf>
    <xf numFmtId="178" fontId="1" fillId="3" borderId="5" xfId="0" applyNumberFormat="1" applyFont="1" applyFill="1" applyBorder="1" applyAlignment="1">
      <alignment horizontal="center" vertical="center"/>
    </xf>
    <xf numFmtId="178" fontId="1" fillId="3" borderId="5" xfId="0" applyNumberFormat="1" applyFont="1" applyFill="1" applyBorder="1" applyAlignment="1">
      <alignment horizontal="left" vertical="center"/>
    </xf>
    <xf numFmtId="178" fontId="1" fillId="3" borderId="3" xfId="0" applyNumberFormat="1" applyFont="1" applyFill="1" applyBorder="1" applyAlignment="1">
      <alignment vertical="center"/>
    </xf>
    <xf numFmtId="0" fontId="9" fillId="4" borderId="1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vertical="center"/>
    </xf>
    <xf numFmtId="177" fontId="9" fillId="4" borderId="1" xfId="0" applyNumberFormat="1" applyFont="1" applyFill="1" applyBorder="1" applyAlignment="1">
      <alignment vertical="center"/>
    </xf>
    <xf numFmtId="1" fontId="9" fillId="4" borderId="1" xfId="0" applyNumberFormat="1" applyFont="1" applyFill="1" applyBorder="1" applyAlignment="1">
      <alignment vertical="center"/>
    </xf>
    <xf numFmtId="176" fontId="9" fillId="4" borderId="1" xfId="0" applyNumberFormat="1" applyFont="1" applyFill="1" applyBorder="1" applyAlignment="1">
      <alignment vertical="center"/>
    </xf>
    <xf numFmtId="0" fontId="0" fillId="3" borderId="1" xfId="0" applyFont="1" applyFill="1" applyBorder="1" applyAlignment="1">
      <alignment horizontal="center" vertical="center"/>
    </xf>
    <xf numFmtId="0" fontId="0" fillId="3" borderId="1" xfId="0" applyFont="1" applyFill="1" applyBorder="1" applyAlignment="1">
      <alignment vertical="center"/>
    </xf>
    <xf numFmtId="177" fontId="0" fillId="3" borderId="1" xfId="0" applyNumberFormat="1" applyFont="1" applyFill="1" applyBorder="1" applyAlignment="1"/>
    <xf numFmtId="1" fontId="0" fillId="3" borderId="1" xfId="0" applyNumberFormat="1" applyFont="1" applyFill="1" applyBorder="1" applyAlignment="1">
      <alignment horizontal="center"/>
    </xf>
    <xf numFmtId="1" fontId="0" fillId="3" borderId="1" xfId="0" applyNumberFormat="1" applyFont="1" applyFill="1" applyBorder="1" applyAlignment="1">
      <alignment horizontal="center" vertical="center"/>
    </xf>
    <xf numFmtId="1" fontId="0" fillId="3" borderId="1" xfId="0" applyNumberFormat="1" applyFont="1" applyFill="1" applyBorder="1" applyAlignment="1">
      <alignment vertical="center"/>
    </xf>
    <xf numFmtId="176" fontId="0" fillId="3" borderId="1" xfId="0" applyNumberFormat="1" applyFont="1" applyFill="1" applyBorder="1" applyAlignment="1"/>
    <xf numFmtId="0" fontId="0" fillId="3" borderId="3" xfId="0" applyFont="1" applyFill="1" applyBorder="1" applyAlignment="1">
      <alignment horizontal="center" vertical="center"/>
    </xf>
    <xf numFmtId="0" fontId="0" fillId="3" borderId="3" xfId="0" applyFont="1" applyFill="1" applyBorder="1" applyAlignment="1">
      <alignment horizontal="left" vertical="center"/>
    </xf>
    <xf numFmtId="0" fontId="0" fillId="3" borderId="5" xfId="0" applyFont="1" applyFill="1" applyBorder="1" applyAlignment="1">
      <alignment horizontal="center" vertical="center"/>
    </xf>
    <xf numFmtId="0" fontId="0" fillId="3" borderId="5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177" fontId="0" fillId="0" borderId="1" xfId="0" applyNumberFormat="1" applyFont="1" applyFill="1" applyBorder="1" applyAlignment="1"/>
    <xf numFmtId="1" fontId="0" fillId="0" borderId="1" xfId="0" applyNumberFormat="1" applyFont="1" applyFill="1" applyBorder="1" applyAlignment="1">
      <alignment horizontal="center"/>
    </xf>
    <xf numFmtId="1" fontId="0" fillId="0" borderId="1" xfId="0" applyNumberFormat="1" applyFont="1" applyFill="1" applyBorder="1" applyAlignment="1">
      <alignment horizontal="center" vertical="center"/>
    </xf>
    <xf numFmtId="1" fontId="0" fillId="0" borderId="1" xfId="0" applyNumberFormat="1" applyFont="1" applyFill="1" applyBorder="1" applyAlignment="1">
      <alignment vertical="center"/>
    </xf>
    <xf numFmtId="176" fontId="0" fillId="0" borderId="1" xfId="0" applyNumberFormat="1" applyFont="1" applyFill="1" applyBorder="1" applyAlignment="1"/>
    <xf numFmtId="0" fontId="0" fillId="3" borderId="0" xfId="0" applyFont="1" applyFill="1" applyAlignment="1">
      <alignment horizontal="center" vertical="center"/>
    </xf>
    <xf numFmtId="0" fontId="0" fillId="3" borderId="0" xfId="0" applyFont="1" applyFill="1" applyAlignment="1"/>
    <xf numFmtId="177" fontId="0" fillId="3" borderId="0" xfId="0" applyNumberFormat="1" applyFont="1" applyFill="1" applyAlignment="1"/>
    <xf numFmtId="177" fontId="0" fillId="3" borderId="2" xfId="0" applyNumberFormat="1" applyFont="1" applyFill="1" applyBorder="1" applyAlignment="1"/>
    <xf numFmtId="1" fontId="10" fillId="3" borderId="0" xfId="0" applyNumberFormat="1" applyFont="1" applyFill="1" applyAlignment="1"/>
    <xf numFmtId="1" fontId="11" fillId="3" borderId="0" xfId="0" applyNumberFormat="1" applyFont="1" applyFill="1" applyBorder="1" applyAlignment="1">
      <alignment horizontal="right"/>
    </xf>
    <xf numFmtId="1" fontId="0" fillId="3" borderId="0" xfId="0" applyNumberFormat="1" applyFont="1" applyFill="1" applyAlignment="1"/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/>
    <xf numFmtId="177" fontId="0" fillId="0" borderId="0" xfId="0" applyNumberFormat="1" applyFont="1" applyFill="1" applyAlignment="1"/>
    <xf numFmtId="177" fontId="0" fillId="0" borderId="0" xfId="0" applyNumberFormat="1" applyFont="1" applyFill="1" applyBorder="1" applyAlignment="1"/>
    <xf numFmtId="1" fontId="0" fillId="0" borderId="0" xfId="0" applyNumberFormat="1" applyFont="1" applyFill="1" applyAlignment="1"/>
    <xf numFmtId="0" fontId="12" fillId="0" borderId="1" xfId="0" applyFont="1" applyFill="1" applyBorder="1" applyAlignment="1"/>
    <xf numFmtId="0" fontId="0" fillId="0" borderId="1" xfId="0" applyBorder="1"/>
    <xf numFmtId="14" fontId="12" fillId="0" borderId="1" xfId="0" applyNumberFormat="1" applyFont="1" applyFill="1" applyBorder="1" applyAlignment="1"/>
    <xf numFmtId="178" fontId="9" fillId="4" borderId="1" xfId="0" applyNumberFormat="1" applyFont="1" applyFill="1" applyBorder="1" applyAlignment="1">
      <alignment horizontal="center" vertical="center"/>
    </xf>
    <xf numFmtId="178" fontId="0" fillId="3" borderId="1" xfId="0" applyNumberFormat="1" applyFont="1" applyFill="1" applyBorder="1" applyAlignment="1">
      <alignment horizontal="center" vertical="center"/>
    </xf>
    <xf numFmtId="178" fontId="0" fillId="3" borderId="3" xfId="0" applyNumberFormat="1" applyFont="1" applyFill="1" applyBorder="1" applyAlignment="1">
      <alignment horizontal="center" vertical="center"/>
    </xf>
    <xf numFmtId="178" fontId="0" fillId="3" borderId="5" xfId="0" applyNumberFormat="1" applyFont="1" applyFill="1" applyBorder="1" applyAlignment="1">
      <alignment horizontal="center" vertical="center"/>
    </xf>
    <xf numFmtId="178" fontId="0" fillId="0" borderId="1" xfId="0" applyNumberFormat="1" applyFont="1" applyFill="1" applyBorder="1" applyAlignment="1">
      <alignment horizontal="center" vertical="center"/>
    </xf>
    <xf numFmtId="176" fontId="0" fillId="3" borderId="1" xfId="0" applyNumberFormat="1" applyFont="1" applyFill="1" applyBorder="1" applyAlignment="1">
      <alignment horizontal="center"/>
    </xf>
    <xf numFmtId="176" fontId="11" fillId="3" borderId="0" xfId="0" applyNumberFormat="1" applyFont="1" applyFill="1" applyAlignment="1"/>
    <xf numFmtId="178" fontId="0" fillId="3" borderId="0" xfId="0" applyNumberFormat="1" applyFont="1" applyFill="1" applyAlignment="1">
      <alignment horizontal="center"/>
    </xf>
    <xf numFmtId="176" fontId="11" fillId="3" borderId="0" xfId="0" applyNumberFormat="1" applyFont="1" applyFill="1" applyAlignment="1">
      <alignment horizontal="center"/>
    </xf>
    <xf numFmtId="176" fontId="13" fillId="0" borderId="0" xfId="0" applyNumberFormat="1" applyFont="1" applyFill="1" applyAlignment="1"/>
    <xf numFmtId="176" fontId="13" fillId="0" borderId="0" xfId="0" applyNumberFormat="1" applyFont="1" applyFill="1" applyAlignment="1">
      <alignment horizontal="center"/>
    </xf>
    <xf numFmtId="178" fontId="0" fillId="0" borderId="0" xfId="0" applyNumberFormat="1" applyFont="1" applyFill="1" applyAlignment="1">
      <alignment horizontal="center"/>
    </xf>
    <xf numFmtId="0" fontId="12" fillId="0" borderId="1" xfId="0" applyNumberFormat="1" applyFont="1" applyFill="1" applyBorder="1" applyAlignment="1"/>
    <xf numFmtId="0" fontId="9" fillId="0" borderId="0" xfId="0" applyFont="1" applyFill="1" applyAlignment="1"/>
    <xf numFmtId="176" fontId="0" fillId="0" borderId="0" xfId="0" applyNumberFormat="1" applyFont="1" applyFill="1" applyAlignment="1"/>
    <xf numFmtId="176" fontId="0" fillId="0" borderId="0" xfId="0" applyNumberFormat="1" applyFont="1" applyFill="1" applyAlignment="1">
      <alignment horizontal="center"/>
    </xf>
    <xf numFmtId="178" fontId="0" fillId="0" borderId="0" xfId="0" applyNumberFormat="1" applyFont="1" applyFill="1" applyAlignment="1">
      <alignment horizontal="left"/>
    </xf>
    <xf numFmtId="178" fontId="0" fillId="3" borderId="1" xfId="0" applyNumberFormat="1" applyFont="1" applyFill="1" applyBorder="1" applyAlignment="1">
      <alignment horizontal="left" vertical="center"/>
    </xf>
    <xf numFmtId="178" fontId="0" fillId="3" borderId="1" xfId="0" applyNumberFormat="1" applyFont="1" applyFill="1" applyBorder="1" applyAlignment="1">
      <alignment vertical="center"/>
    </xf>
    <xf numFmtId="178" fontId="0" fillId="0" borderId="1" xfId="0" applyNumberFormat="1" applyFont="1" applyFill="1" applyBorder="1" applyAlignment="1">
      <alignment vertical="center"/>
    </xf>
    <xf numFmtId="0" fontId="0" fillId="3" borderId="1" xfId="0" applyFont="1" applyFill="1" applyBorder="1" applyAlignment="1">
      <alignment horizontal="left" vertical="center"/>
    </xf>
    <xf numFmtId="0" fontId="14" fillId="5" borderId="6" xfId="0" applyFont="1" applyFill="1" applyBorder="1" applyAlignment="1">
      <alignment vertical="center"/>
    </xf>
    <xf numFmtId="178" fontId="0" fillId="3" borderId="0" xfId="0" applyNumberFormat="1" applyFont="1" applyFill="1" applyAlignment="1">
      <alignment horizontal="left"/>
    </xf>
    <xf numFmtId="0" fontId="12" fillId="0" borderId="0" xfId="0" applyFont="1" applyFill="1" applyBorder="1" applyAlignment="1"/>
    <xf numFmtId="0" fontId="15" fillId="0" borderId="0" xfId="0" applyFont="1" applyFill="1" applyBorder="1" applyAlignment="1">
      <alignment horizontal="center" vertical="center"/>
    </xf>
    <xf numFmtId="0" fontId="12" fillId="0" borderId="0" xfId="0" applyNumberFormat="1" applyFont="1" applyFill="1" applyBorder="1" applyAlignment="1"/>
    <xf numFmtId="176" fontId="16" fillId="3" borderId="1" xfId="0" applyNumberFormat="1" applyFont="1" applyFill="1" applyBorder="1" applyAlignment="1"/>
    <xf numFmtId="177" fontId="9" fillId="4" borderId="1" xfId="0" applyNumberFormat="1" applyFont="1" applyFill="1" applyBorder="1" applyAlignment="1">
      <alignment horizontal="center" vertical="center"/>
    </xf>
    <xf numFmtId="1" fontId="9" fillId="4" borderId="1" xfId="0" applyNumberFormat="1" applyFont="1" applyFill="1" applyBorder="1" applyAlignment="1">
      <alignment horizontal="center" vertical="center"/>
    </xf>
    <xf numFmtId="176" fontId="9" fillId="4" borderId="1" xfId="0" applyNumberFormat="1" applyFont="1" applyFill="1" applyBorder="1" applyAlignment="1">
      <alignment horizontal="center" vertical="center"/>
    </xf>
    <xf numFmtId="0" fontId="0" fillId="3" borderId="4" xfId="0" applyFont="1" applyFill="1" applyBorder="1" applyAlignment="1">
      <alignment horizontal="center" vertical="center"/>
    </xf>
    <xf numFmtId="0" fontId="0" fillId="3" borderId="4" xfId="0" applyFont="1" applyFill="1" applyBorder="1" applyAlignment="1">
      <alignment horizontal="left" vertical="center"/>
    </xf>
    <xf numFmtId="1" fontId="10" fillId="3" borderId="1" xfId="0" applyNumberFormat="1" applyFont="1" applyFill="1" applyBorder="1" applyAlignment="1">
      <alignment horizontal="center"/>
    </xf>
    <xf numFmtId="1" fontId="10" fillId="3" borderId="1" xfId="0" applyNumberFormat="1" applyFont="1" applyFill="1" applyBorder="1" applyAlignment="1">
      <alignment horizontal="center" vertical="center"/>
    </xf>
    <xf numFmtId="1" fontId="10" fillId="3" borderId="1" xfId="0" applyNumberFormat="1" applyFont="1" applyFill="1" applyBorder="1" applyAlignment="1">
      <alignment vertical="center"/>
    </xf>
    <xf numFmtId="176" fontId="10" fillId="3" borderId="1" xfId="0" applyNumberFormat="1" applyFont="1" applyFill="1" applyBorder="1" applyAlignment="1"/>
    <xf numFmtId="178" fontId="0" fillId="3" borderId="3" xfId="0" applyNumberFormat="1" applyFont="1" applyFill="1" applyBorder="1" applyAlignment="1">
      <alignment horizontal="left" vertical="center"/>
    </xf>
    <xf numFmtId="178" fontId="0" fillId="3" borderId="5" xfId="0" applyNumberFormat="1" applyFont="1" applyFill="1" applyBorder="1" applyAlignment="1">
      <alignment horizontal="left" vertical="center"/>
    </xf>
    <xf numFmtId="178" fontId="0" fillId="3" borderId="4" xfId="0" applyNumberFormat="1" applyFont="1" applyFill="1" applyBorder="1" applyAlignment="1">
      <alignment horizontal="center" vertical="center"/>
    </xf>
    <xf numFmtId="178" fontId="0" fillId="3" borderId="4" xfId="0" applyNumberFormat="1" applyFont="1" applyFill="1" applyBorder="1" applyAlignment="1">
      <alignment horizontal="left" vertical="center"/>
    </xf>
    <xf numFmtId="0" fontId="10" fillId="0" borderId="0" xfId="0" applyFont="1" applyFill="1" applyAlignment="1"/>
    <xf numFmtId="178" fontId="17" fillId="0" borderId="1" xfId="0" applyNumberFormat="1" applyFont="1" applyFill="1" applyBorder="1" applyAlignment="1">
      <alignment horizontal="center" vertical="center"/>
    </xf>
    <xf numFmtId="176" fontId="18" fillId="3" borderId="0" xfId="0" applyNumberFormat="1" applyFont="1" applyFill="1" applyAlignment="1"/>
    <xf numFmtId="0" fontId="0" fillId="0" borderId="3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vertical="center"/>
    </xf>
    <xf numFmtId="0" fontId="0" fillId="0" borderId="3" xfId="0" applyFont="1" applyFill="1" applyBorder="1" applyAlignment="1">
      <alignment horizontal="left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left" vertical="center"/>
    </xf>
    <xf numFmtId="0" fontId="19" fillId="3" borderId="0" xfId="0" applyFont="1" applyFill="1" applyAlignment="1">
      <alignment horizontal="center" vertical="center"/>
    </xf>
    <xf numFmtId="0" fontId="19" fillId="3" borderId="0" xfId="0" applyFont="1" applyFill="1" applyAlignment="1"/>
    <xf numFmtId="177" fontId="19" fillId="3" borderId="0" xfId="0" applyNumberFormat="1" applyFont="1" applyFill="1" applyAlignment="1"/>
    <xf numFmtId="177" fontId="19" fillId="3" borderId="2" xfId="0" applyNumberFormat="1" applyFont="1" applyFill="1" applyBorder="1" applyAlignment="1"/>
    <xf numFmtId="1" fontId="20" fillId="3" borderId="0" xfId="0" applyNumberFormat="1" applyFont="1" applyFill="1" applyAlignment="1"/>
    <xf numFmtId="1" fontId="19" fillId="3" borderId="0" xfId="0" applyNumberFormat="1" applyFont="1" applyFill="1" applyAlignment="1"/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/>
    <xf numFmtId="177" fontId="19" fillId="0" borderId="0" xfId="0" applyNumberFormat="1" applyFont="1" applyFill="1" applyAlignment="1"/>
    <xf numFmtId="177" fontId="19" fillId="0" borderId="0" xfId="0" applyNumberFormat="1" applyFont="1" applyFill="1" applyBorder="1" applyAlignment="1"/>
    <xf numFmtId="1" fontId="19" fillId="0" borderId="0" xfId="0" applyNumberFormat="1" applyFont="1" applyFill="1" applyAlignment="1"/>
    <xf numFmtId="1" fontId="0" fillId="0" borderId="0" xfId="0" applyNumberFormat="1" applyFont="1" applyFill="1" applyBorder="1" applyAlignment="1"/>
    <xf numFmtId="176" fontId="0" fillId="0" borderId="0" xfId="0" applyNumberFormat="1" applyFont="1" applyFill="1" applyBorder="1" applyAlignment="1"/>
    <xf numFmtId="176" fontId="21" fillId="0" borderId="0" xfId="0" applyNumberFormat="1" applyFont="1" applyFill="1" applyAlignment="1"/>
    <xf numFmtId="176" fontId="22" fillId="0" borderId="0" xfId="0" applyNumberFormat="1" applyFont="1" applyFill="1" applyAlignment="1"/>
    <xf numFmtId="177" fontId="22" fillId="0" borderId="0" xfId="0" applyNumberFormat="1" applyFont="1" applyFill="1" applyAlignment="1"/>
    <xf numFmtId="1" fontId="21" fillId="0" borderId="0" xfId="0" applyNumberFormat="1" applyFont="1" applyFill="1" applyAlignment="1"/>
    <xf numFmtId="178" fontId="0" fillId="0" borderId="3" xfId="0" applyNumberFormat="1" applyFont="1" applyFill="1" applyBorder="1" applyAlignment="1">
      <alignment horizontal="center" vertical="center"/>
    </xf>
    <xf numFmtId="178" fontId="0" fillId="0" borderId="3" xfId="0" applyNumberFormat="1" applyFont="1" applyFill="1" applyBorder="1" applyAlignment="1">
      <alignment vertical="center"/>
    </xf>
    <xf numFmtId="178" fontId="0" fillId="0" borderId="3" xfId="0" applyNumberFormat="1" applyFont="1" applyFill="1" applyBorder="1" applyAlignment="1">
      <alignment horizontal="left" vertical="center"/>
    </xf>
    <xf numFmtId="178" fontId="0" fillId="0" borderId="5" xfId="0" applyNumberFormat="1" applyFont="1" applyFill="1" applyBorder="1" applyAlignment="1">
      <alignment horizontal="center" vertical="center"/>
    </xf>
    <xf numFmtId="178" fontId="0" fillId="0" borderId="5" xfId="0" applyNumberFormat="1" applyFont="1" applyFill="1" applyBorder="1" applyAlignment="1">
      <alignment horizontal="left" vertical="center"/>
    </xf>
    <xf numFmtId="178" fontId="0" fillId="0" borderId="1" xfId="0" applyNumberFormat="1" applyFont="1" applyFill="1" applyBorder="1" applyAlignment="1">
      <alignment horizontal="left" vertical="center"/>
    </xf>
    <xf numFmtId="0" fontId="14" fillId="0" borderId="0" xfId="0" applyFont="1"/>
    <xf numFmtId="178" fontId="19" fillId="3" borderId="0" xfId="0" applyNumberFormat="1" applyFont="1" applyFill="1" applyAlignment="1">
      <alignment horizontal="left"/>
    </xf>
    <xf numFmtId="178" fontId="19" fillId="0" borderId="0" xfId="0" applyNumberFormat="1" applyFont="1" applyFill="1" applyAlignment="1">
      <alignment horizontal="left"/>
    </xf>
    <xf numFmtId="1" fontId="22" fillId="3" borderId="0" xfId="0" applyNumberFormat="1" applyFont="1" applyFill="1" applyAlignment="1"/>
    <xf numFmtId="176" fontId="9" fillId="3" borderId="0" xfId="0" applyNumberFormat="1" applyFont="1" applyFill="1" applyAlignment="1"/>
    <xf numFmtId="176" fontId="22" fillId="3" borderId="0" xfId="0" applyNumberFormat="1" applyFont="1" applyFill="1" applyAlignment="1"/>
    <xf numFmtId="177" fontId="0" fillId="3" borderId="0" xfId="0" applyNumberFormat="1" applyFont="1" applyFill="1" applyBorder="1" applyAlignment="1"/>
    <xf numFmtId="1" fontId="23" fillId="3" borderId="0" xfId="0" applyNumberFormat="1" applyFont="1" applyFill="1" applyAlignment="1"/>
    <xf numFmtId="176" fontId="23" fillId="3" borderId="0" xfId="0" applyNumberFormat="1" applyFont="1" applyFill="1" applyAlignment="1"/>
    <xf numFmtId="178" fontId="22" fillId="0" borderId="0" xfId="0" applyNumberFormat="1" applyFont="1" applyFill="1" applyAlignment="1"/>
    <xf numFmtId="176" fontId="9" fillId="3" borderId="0" xfId="0" applyNumberFormat="1" applyFont="1" applyFill="1" applyAlignment="1">
      <alignment horizontal="center"/>
    </xf>
    <xf numFmtId="176" fontId="22" fillId="3" borderId="0" xfId="0" applyNumberFormat="1" applyFont="1" applyFill="1" applyAlignment="1">
      <alignment horizontal="center"/>
    </xf>
    <xf numFmtId="176" fontId="23" fillId="3" borderId="0" xfId="0" applyNumberFormat="1" applyFont="1" applyFill="1" applyAlignment="1">
      <alignment horizontal="center"/>
    </xf>
    <xf numFmtId="1" fontId="23" fillId="0" borderId="0" xfId="0" applyNumberFormat="1" applyFont="1" applyFill="1" applyAlignment="1"/>
    <xf numFmtId="176" fontId="23" fillId="0" borderId="0" xfId="0" applyNumberFormat="1" applyFont="1" applyFill="1" applyAlignment="1"/>
    <xf numFmtId="176" fontId="23" fillId="0" borderId="0" xfId="0" applyNumberFormat="1" applyFont="1" applyFill="1" applyAlignment="1">
      <alignment horizontal="center"/>
    </xf>
    <xf numFmtId="0" fontId="0" fillId="0" borderId="0" xfId="0" applyFont="1" applyFill="1" applyAlignment="1">
      <alignment horizontal="center"/>
    </xf>
    <xf numFmtId="0" fontId="24" fillId="0" borderId="0" xfId="0" applyFont="1" applyFill="1" applyAlignment="1">
      <alignment horizontal="center"/>
    </xf>
    <xf numFmtId="0" fontId="24" fillId="0" borderId="0" xfId="0" applyFont="1" applyFill="1" applyAlignment="1"/>
    <xf numFmtId="177" fontId="24" fillId="0" borderId="0" xfId="0" applyNumberFormat="1" applyFont="1" applyFill="1" applyAlignment="1"/>
    <xf numFmtId="1" fontId="24" fillId="0" borderId="0" xfId="0" applyNumberFormat="1" applyFont="1" applyFill="1" applyAlignment="1"/>
    <xf numFmtId="176" fontId="24" fillId="0" borderId="0" xfId="0" applyNumberFormat="1" applyFont="1" applyFill="1" applyAlignment="1"/>
    <xf numFmtId="0" fontId="25" fillId="0" borderId="0" xfId="0" applyFont="1" applyFill="1" applyAlignment="1">
      <alignment horizontal="center"/>
    </xf>
    <xf numFmtId="0" fontId="26" fillId="4" borderId="1" xfId="0" applyFont="1" applyFill="1" applyBorder="1" applyAlignment="1">
      <alignment horizontal="center" vertical="center"/>
    </xf>
    <xf numFmtId="0" fontId="26" fillId="4" borderId="1" xfId="0" applyFont="1" applyFill="1" applyBorder="1" applyAlignment="1">
      <alignment vertical="center"/>
    </xf>
    <xf numFmtId="177" fontId="26" fillId="4" borderId="1" xfId="0" applyNumberFormat="1" applyFont="1" applyFill="1" applyBorder="1" applyAlignment="1">
      <alignment vertical="center"/>
    </xf>
    <xf numFmtId="1" fontId="26" fillId="4" borderId="1" xfId="0" applyNumberFormat="1" applyFont="1" applyFill="1" applyBorder="1" applyAlignment="1">
      <alignment vertical="center"/>
    </xf>
    <xf numFmtId="176" fontId="26" fillId="4" borderId="1" xfId="0" applyNumberFormat="1" applyFont="1" applyFill="1" applyBorder="1" applyAlignment="1">
      <alignment vertical="center"/>
    </xf>
    <xf numFmtId="0" fontId="24" fillId="3" borderId="3" xfId="0" applyFont="1" applyFill="1" applyBorder="1" applyAlignment="1">
      <alignment horizontal="center" vertical="center"/>
    </xf>
    <xf numFmtId="0" fontId="24" fillId="3" borderId="3" xfId="0" applyFont="1" applyFill="1" applyBorder="1" applyAlignment="1">
      <alignment horizontal="left" vertical="center"/>
    </xf>
    <xf numFmtId="177" fontId="24" fillId="3" borderId="1" xfId="0" applyNumberFormat="1" applyFont="1" applyFill="1" applyBorder="1" applyAlignment="1"/>
    <xf numFmtId="1" fontId="24" fillId="3" borderId="1" xfId="0" applyNumberFormat="1" applyFont="1" applyFill="1" applyBorder="1" applyAlignment="1">
      <alignment horizontal="center"/>
    </xf>
    <xf numFmtId="1" fontId="24" fillId="3" borderId="1" xfId="0" applyNumberFormat="1" applyFont="1" applyFill="1" applyBorder="1" applyAlignment="1">
      <alignment horizontal="center" vertical="center"/>
    </xf>
    <xf numFmtId="1" fontId="24" fillId="3" borderId="1" xfId="0" applyNumberFormat="1" applyFont="1" applyFill="1" applyBorder="1" applyAlignment="1">
      <alignment vertical="center"/>
    </xf>
    <xf numFmtId="176" fontId="24" fillId="3" borderId="1" xfId="0" applyNumberFormat="1" applyFont="1" applyFill="1" applyBorder="1" applyAlignment="1"/>
    <xf numFmtId="0" fontId="24" fillId="3" borderId="5" xfId="0" applyFont="1" applyFill="1" applyBorder="1" applyAlignment="1">
      <alignment horizontal="center" vertical="center"/>
    </xf>
    <xf numFmtId="0" fontId="24" fillId="3" borderId="5" xfId="0" applyFont="1" applyFill="1" applyBorder="1" applyAlignment="1">
      <alignment horizontal="left" vertical="center"/>
    </xf>
    <xf numFmtId="0" fontId="24" fillId="3" borderId="1" xfId="0" applyFont="1" applyFill="1" applyBorder="1" applyAlignment="1">
      <alignment horizontal="center" vertical="center"/>
    </xf>
    <xf numFmtId="0" fontId="24" fillId="3" borderId="1" xfId="0" applyFont="1" applyFill="1" applyBorder="1" applyAlignment="1">
      <alignment vertical="center"/>
    </xf>
    <xf numFmtId="0" fontId="24" fillId="3" borderId="3" xfId="0" applyFont="1" applyFill="1" applyBorder="1" applyAlignment="1">
      <alignment vertical="center"/>
    </xf>
    <xf numFmtId="0" fontId="24" fillId="0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>
      <alignment vertical="center"/>
    </xf>
    <xf numFmtId="177" fontId="24" fillId="0" borderId="2" xfId="0" applyNumberFormat="1" applyFont="1" applyFill="1" applyBorder="1" applyAlignment="1"/>
    <xf numFmtId="1" fontId="27" fillId="0" borderId="0" xfId="0" applyNumberFormat="1" applyFont="1" applyFill="1" applyAlignment="1"/>
    <xf numFmtId="1" fontId="28" fillId="0" borderId="2" xfId="0" applyNumberFormat="1" applyFont="1" applyFill="1" applyBorder="1" applyAlignment="1">
      <alignment horizontal="right"/>
    </xf>
    <xf numFmtId="1" fontId="29" fillId="0" borderId="0" xfId="0" applyNumberFormat="1" applyFont="1" applyFill="1" applyAlignment="1">
      <alignment horizontal="right"/>
    </xf>
    <xf numFmtId="177" fontId="24" fillId="0" borderId="0" xfId="0" applyNumberFormat="1" applyFont="1" applyFill="1" applyBorder="1" applyAlignment="1"/>
    <xf numFmtId="1" fontId="29" fillId="0" borderId="7" xfId="0" applyNumberFormat="1" applyFont="1" applyFill="1" applyBorder="1" applyAlignment="1">
      <alignment horizontal="right"/>
    </xf>
    <xf numFmtId="1" fontId="30" fillId="0" borderId="8" xfId="0" applyNumberFormat="1" applyFont="1" applyFill="1" applyBorder="1" applyAlignment="1">
      <alignment horizontal="right"/>
    </xf>
    <xf numFmtId="1" fontId="22" fillId="0" borderId="0" xfId="0" applyNumberFormat="1" applyFont="1" applyFill="1" applyAlignment="1"/>
    <xf numFmtId="1" fontId="28" fillId="0" borderId="0" xfId="0" applyNumberFormat="1" applyFont="1" applyFill="1" applyAlignment="1"/>
    <xf numFmtId="176" fontId="28" fillId="0" borderId="0" xfId="0" applyNumberFormat="1" applyFont="1" applyFill="1" applyAlignment="1"/>
    <xf numFmtId="176" fontId="24" fillId="0" borderId="0" xfId="0" applyNumberFormat="1" applyFont="1" applyFill="1" applyAlignment="1">
      <alignment horizontal="center"/>
    </xf>
    <xf numFmtId="178" fontId="24" fillId="0" borderId="0" xfId="0" applyNumberFormat="1" applyFont="1" applyFill="1" applyAlignment="1">
      <alignment horizontal="left"/>
    </xf>
    <xf numFmtId="176" fontId="26" fillId="4" borderId="1" xfId="0" applyNumberFormat="1" applyFont="1" applyFill="1" applyBorder="1" applyAlignment="1">
      <alignment horizontal="center" vertical="center"/>
    </xf>
    <xf numFmtId="178" fontId="26" fillId="4" borderId="1" xfId="0" applyNumberFormat="1" applyFont="1" applyFill="1" applyBorder="1" applyAlignment="1">
      <alignment horizontal="center" vertical="center"/>
    </xf>
    <xf numFmtId="178" fontId="24" fillId="3" borderId="3" xfId="0" applyNumberFormat="1" applyFont="1" applyFill="1" applyBorder="1" applyAlignment="1">
      <alignment horizontal="center" vertical="center"/>
    </xf>
    <xf numFmtId="178" fontId="24" fillId="3" borderId="3" xfId="0" applyNumberFormat="1" applyFont="1" applyFill="1" applyBorder="1" applyAlignment="1">
      <alignment horizontal="left" vertical="center"/>
    </xf>
    <xf numFmtId="178" fontId="24" fillId="3" borderId="5" xfId="0" applyNumberFormat="1" applyFont="1" applyFill="1" applyBorder="1" applyAlignment="1">
      <alignment horizontal="center" vertical="center"/>
    </xf>
    <xf numFmtId="178" fontId="24" fillId="3" borderId="5" xfId="0" applyNumberFormat="1" applyFont="1" applyFill="1" applyBorder="1" applyAlignment="1">
      <alignment horizontal="left" vertical="center"/>
    </xf>
    <xf numFmtId="178" fontId="24" fillId="3" borderId="1" xfId="0" applyNumberFormat="1" applyFont="1" applyFill="1" applyBorder="1" applyAlignment="1">
      <alignment horizontal="center" vertical="center"/>
    </xf>
    <xf numFmtId="178" fontId="24" fillId="3" borderId="1" xfId="0" applyNumberFormat="1" applyFont="1" applyFill="1" applyBorder="1" applyAlignment="1">
      <alignment horizontal="left" vertical="center"/>
    </xf>
    <xf numFmtId="178" fontId="24" fillId="3" borderId="1" xfId="0" applyNumberFormat="1" applyFont="1" applyFill="1" applyBorder="1" applyAlignment="1">
      <alignment vertical="center"/>
    </xf>
    <xf numFmtId="176" fontId="24" fillId="3" borderId="1" xfId="0" applyNumberFormat="1" applyFont="1" applyFill="1" applyBorder="1" applyAlignment="1">
      <alignment horizontal="center"/>
    </xf>
    <xf numFmtId="0" fontId="24" fillId="0" borderId="1" xfId="0" applyFont="1" applyFill="1" applyBorder="1" applyAlignment="1">
      <alignment horizontal="left" vertical="center"/>
    </xf>
    <xf numFmtId="176" fontId="26" fillId="0" borderId="0" xfId="0" applyNumberFormat="1" applyFont="1" applyFill="1" applyAlignment="1"/>
    <xf numFmtId="176" fontId="26" fillId="0" borderId="0" xfId="0" applyNumberFormat="1" applyFont="1" applyFill="1" applyAlignment="1">
      <alignment horizontal="center"/>
    </xf>
    <xf numFmtId="176" fontId="27" fillId="0" borderId="0" xfId="0" applyNumberFormat="1" applyFont="1" applyFill="1" applyAlignment="1"/>
    <xf numFmtId="176" fontId="31" fillId="0" borderId="0" xfId="0" applyNumberFormat="1" applyFont="1" applyFill="1" applyAlignment="1">
      <alignment horizontal="center"/>
    </xf>
    <xf numFmtId="176" fontId="27" fillId="0" borderId="7" xfId="0" applyNumberFormat="1" applyFont="1" applyFill="1" applyBorder="1" applyAlignment="1"/>
    <xf numFmtId="176" fontId="32" fillId="0" borderId="0" xfId="0" applyNumberFormat="1" applyFont="1" applyFill="1" applyAlignment="1">
      <alignment horizontal="center"/>
    </xf>
    <xf numFmtId="176" fontId="18" fillId="0" borderId="8" xfId="0" applyNumberFormat="1" applyFont="1" applyFill="1" applyBorder="1" applyAlignment="1"/>
    <xf numFmtId="0" fontId="26" fillId="0" borderId="0" xfId="0" applyFont="1" applyFill="1" applyAlignment="1"/>
    <xf numFmtId="1" fontId="29" fillId="0" borderId="0" xfId="0" applyNumberFormat="1" applyFont="1" applyFill="1" applyAlignment="1">
      <alignment horizontal="center"/>
    </xf>
    <xf numFmtId="1" fontId="31" fillId="0" borderId="0" xfId="0" applyNumberFormat="1" applyFont="1" applyFill="1" applyAlignment="1"/>
    <xf numFmtId="1" fontId="28" fillId="0" borderId="0" xfId="0" applyNumberFormat="1" applyFont="1" applyFill="1" applyBorder="1" applyAlignment="1"/>
    <xf numFmtId="176" fontId="28" fillId="0" borderId="0" xfId="0" applyNumberFormat="1" applyFont="1" applyFill="1" applyBorder="1" applyAlignment="1"/>
    <xf numFmtId="1" fontId="32" fillId="0" borderId="0" xfId="0" applyNumberFormat="1" applyFont="1" applyFill="1" applyAlignment="1"/>
    <xf numFmtId="1" fontId="28" fillId="0" borderId="7" xfId="0" applyNumberFormat="1" applyFont="1" applyFill="1" applyBorder="1" applyAlignment="1"/>
    <xf numFmtId="176" fontId="28" fillId="0" borderId="7" xfId="0" applyNumberFormat="1" applyFont="1" applyFill="1" applyBorder="1" applyAlignment="1"/>
    <xf numFmtId="1" fontId="28" fillId="0" borderId="9" xfId="0" applyNumberFormat="1" applyFont="1" applyFill="1" applyBorder="1" applyAlignment="1"/>
    <xf numFmtId="176" fontId="28" fillId="0" borderId="9" xfId="0" applyNumberFormat="1" applyFont="1" applyFill="1" applyBorder="1" applyAlignment="1"/>
    <xf numFmtId="0" fontId="24" fillId="3" borderId="0" xfId="0" applyFont="1" applyFill="1" applyAlignment="1">
      <alignment horizontal="center"/>
    </xf>
    <xf numFmtId="1" fontId="0" fillId="0" borderId="0" xfId="0" applyNumberFormat="1" applyFont="1" applyFill="1" applyAlignment="1">
      <alignment horizontal="center"/>
    </xf>
    <xf numFmtId="0" fontId="0" fillId="3" borderId="3" xfId="0" applyFont="1" applyFill="1" applyBorder="1" applyAlignment="1">
      <alignment vertical="center"/>
    </xf>
    <xf numFmtId="177" fontId="0" fillId="3" borderId="3" xfId="0" applyNumberFormat="1" applyFont="1" applyFill="1" applyBorder="1" applyAlignment="1"/>
    <xf numFmtId="1" fontId="0" fillId="3" borderId="3" xfId="0" applyNumberFormat="1" applyFont="1" applyFill="1" applyBorder="1" applyAlignment="1">
      <alignment horizontal="center"/>
    </xf>
    <xf numFmtId="1" fontId="0" fillId="3" borderId="3" xfId="0" applyNumberFormat="1" applyFont="1" applyFill="1" applyBorder="1" applyAlignment="1">
      <alignment horizontal="center" vertical="center"/>
    </xf>
    <xf numFmtId="1" fontId="0" fillId="3" borderId="3" xfId="0" applyNumberFormat="1" applyFont="1" applyFill="1" applyBorder="1" applyAlignment="1">
      <alignment vertical="center"/>
    </xf>
    <xf numFmtId="176" fontId="0" fillId="3" borderId="3" xfId="0" applyNumberFormat="1" applyFont="1" applyFill="1" applyBorder="1" applyAlignment="1"/>
    <xf numFmtId="177" fontId="0" fillId="3" borderId="3" xfId="0" applyNumberFormat="1" applyFont="1" applyFill="1" applyBorder="1" applyAlignment="1">
      <alignment horizontal="center" vertical="center"/>
    </xf>
    <xf numFmtId="1" fontId="0" fillId="3" borderId="3" xfId="0" applyNumberFormat="1" applyFont="1" applyFill="1" applyBorder="1" applyAlignment="1">
      <alignment horizontal="left" vertical="center"/>
    </xf>
    <xf numFmtId="176" fontId="0" fillId="3" borderId="3" xfId="0" applyNumberFormat="1" applyFont="1" applyFill="1" applyBorder="1" applyAlignment="1">
      <alignment horizontal="right" vertical="center"/>
    </xf>
    <xf numFmtId="177" fontId="0" fillId="3" borderId="5" xfId="0" applyNumberFormat="1" applyFont="1" applyFill="1" applyBorder="1" applyAlignment="1">
      <alignment horizontal="center" vertical="center"/>
    </xf>
    <xf numFmtId="1" fontId="0" fillId="3" borderId="5" xfId="0" applyNumberFormat="1" applyFont="1" applyFill="1" applyBorder="1" applyAlignment="1">
      <alignment horizontal="center" vertical="center"/>
    </xf>
    <xf numFmtId="1" fontId="0" fillId="3" borderId="5" xfId="0" applyNumberFormat="1" applyFont="1" applyFill="1" applyBorder="1" applyAlignment="1">
      <alignment horizontal="left" vertical="center"/>
    </xf>
    <xf numFmtId="176" fontId="0" fillId="3" borderId="5" xfId="0" applyNumberFormat="1" applyFont="1" applyFill="1" applyBorder="1" applyAlignment="1">
      <alignment horizontal="right" vertical="center"/>
    </xf>
    <xf numFmtId="177" fontId="0" fillId="3" borderId="5" xfId="0" applyNumberFormat="1" applyFont="1" applyFill="1" applyBorder="1" applyAlignment="1">
      <alignment horizontal="right" vertical="center"/>
    </xf>
    <xf numFmtId="1" fontId="33" fillId="0" borderId="1" xfId="0" applyNumberFormat="1" applyFont="1" applyFill="1" applyBorder="1" applyAlignment="1">
      <alignment horizontal="center"/>
    </xf>
    <xf numFmtId="177" fontId="0" fillId="0" borderId="2" xfId="0" applyNumberFormat="1" applyFont="1" applyFill="1" applyBorder="1" applyAlignment="1"/>
    <xf numFmtId="1" fontId="16" fillId="0" borderId="0" xfId="0" applyNumberFormat="1" applyFont="1" applyFill="1" applyAlignment="1">
      <alignment horizontal="center"/>
    </xf>
    <xf numFmtId="1" fontId="33" fillId="0" borderId="0" xfId="0" applyNumberFormat="1" applyFont="1" applyFill="1" applyAlignment="1">
      <alignment horizontal="center"/>
    </xf>
    <xf numFmtId="176" fontId="9" fillId="0" borderId="2" xfId="0" applyNumberFormat="1" applyFont="1" applyFill="1" applyBorder="1" applyAlignment="1">
      <alignment horizontal="left"/>
    </xf>
    <xf numFmtId="1" fontId="22" fillId="0" borderId="0" xfId="0" applyNumberFormat="1" applyFont="1" applyFill="1" applyAlignment="1">
      <alignment horizontal="center"/>
    </xf>
    <xf numFmtId="176" fontId="22" fillId="0" borderId="0" xfId="0" applyNumberFormat="1" applyFont="1" applyFill="1" applyAlignment="1">
      <alignment horizontal="left"/>
    </xf>
    <xf numFmtId="1" fontId="23" fillId="0" borderId="0" xfId="0" applyNumberFormat="1" applyFont="1" applyFill="1" applyAlignment="1">
      <alignment horizontal="center"/>
    </xf>
    <xf numFmtId="1" fontId="0" fillId="0" borderId="0" xfId="0" applyNumberFormat="1" applyFont="1" applyFill="1" applyBorder="1" applyAlignment="1">
      <alignment horizontal="center"/>
    </xf>
    <xf numFmtId="176" fontId="22" fillId="0" borderId="0" xfId="0" applyNumberFormat="1" applyFont="1" applyFill="1" applyAlignment="1">
      <alignment horizontal="center"/>
    </xf>
    <xf numFmtId="0" fontId="0" fillId="0" borderId="1" xfId="0" applyFont="1" applyFill="1" applyBorder="1" applyAlignment="1">
      <alignment horizontal="left" vertical="center"/>
    </xf>
    <xf numFmtId="176" fontId="9" fillId="0" borderId="0" xfId="0" applyNumberFormat="1" applyFont="1" applyFill="1" applyAlignment="1"/>
    <xf numFmtId="176" fontId="9" fillId="0" borderId="0" xfId="0" applyNumberFormat="1" applyFont="1" applyFill="1" applyAlignment="1">
      <alignment horizontal="center"/>
    </xf>
    <xf numFmtId="0" fontId="34" fillId="0" borderId="10" xfId="0" applyFont="1" applyFill="1" applyBorder="1" applyAlignment="1">
      <alignment horizontal="center" vertical="center"/>
    </xf>
    <xf numFmtId="0" fontId="34" fillId="0" borderId="10" xfId="0" applyFont="1" applyFill="1" applyBorder="1" applyAlignment="1">
      <alignment horizontal="left" vertical="center"/>
    </xf>
    <xf numFmtId="0" fontId="34" fillId="0" borderId="10" xfId="0" applyFont="1" applyFill="1" applyBorder="1" applyAlignment="1">
      <alignment horizontal="right" vertical="center"/>
    </xf>
    <xf numFmtId="0" fontId="34" fillId="0" borderId="11" xfId="0" applyNumberFormat="1" applyFont="1" applyFill="1" applyBorder="1" applyAlignment="1">
      <alignment horizontal="center" vertical="center"/>
    </xf>
    <xf numFmtId="0" fontId="34" fillId="0" borderId="11" xfId="0" applyFont="1" applyFill="1" applyBorder="1" applyAlignment="1">
      <alignment horizontal="left" vertical="center"/>
    </xf>
    <xf numFmtId="0" fontId="34" fillId="0" borderId="10" xfId="0" applyFont="1" applyFill="1" applyBorder="1" applyAlignment="1">
      <alignment horizontal="right"/>
    </xf>
    <xf numFmtId="0" fontId="34" fillId="0" borderId="10" xfId="0" applyFont="1" applyFill="1" applyBorder="1" applyAlignment="1">
      <alignment horizontal="center"/>
    </xf>
    <xf numFmtId="0" fontId="34" fillId="0" borderId="10" xfId="0" applyFont="1" applyFill="1" applyBorder="1" applyAlignment="1">
      <alignment horizontal="left"/>
    </xf>
    <xf numFmtId="0" fontId="35" fillId="0" borderId="12" xfId="0" applyFont="1" applyFill="1" applyBorder="1" applyAlignment="1">
      <alignment horizontal="center" vertical="center"/>
    </xf>
    <xf numFmtId="0" fontId="35" fillId="0" borderId="12" xfId="0" applyFont="1" applyFill="1" applyBorder="1" applyAlignment="1">
      <alignment horizontal="left" vertical="center"/>
    </xf>
    <xf numFmtId="0" fontId="34" fillId="0" borderId="10" xfId="0" applyNumberFormat="1" applyFont="1" applyFill="1" applyBorder="1" applyAlignment="1">
      <alignment horizontal="center"/>
    </xf>
    <xf numFmtId="0" fontId="34" fillId="0" borderId="11" xfId="0" applyFont="1" applyFill="1" applyBorder="1" applyAlignment="1">
      <alignment horizontal="center" vertical="center"/>
    </xf>
    <xf numFmtId="0" fontId="35" fillId="0" borderId="10" xfId="0" applyFont="1" applyFill="1" applyBorder="1" applyAlignment="1">
      <alignment horizontal="left" vertical="top" indent="1"/>
    </xf>
    <xf numFmtId="0" fontId="35" fillId="0" borderId="10" xfId="0" applyFont="1" applyFill="1" applyBorder="1" applyAlignment="1">
      <alignment horizontal="left" vertical="top"/>
    </xf>
    <xf numFmtId="0" fontId="35" fillId="0" borderId="0" xfId="0" applyFont="1" applyFill="1" applyAlignment="1">
      <alignment vertical="center"/>
    </xf>
    <xf numFmtId="0" fontId="34" fillId="0" borderId="0" xfId="0" applyFont="1" applyFill="1" applyAlignment="1">
      <alignment vertical="top"/>
    </xf>
    <xf numFmtId="0" fontId="36" fillId="0" borderId="0" xfId="0" applyFont="1"/>
    <xf numFmtId="0" fontId="37" fillId="0" borderId="0" xfId="0" applyFont="1" applyFill="1" applyAlignment="1">
      <alignment vertical="center"/>
    </xf>
    <xf numFmtId="0" fontId="38" fillId="0" borderId="0" xfId="0" applyFont="1" applyFill="1" applyAlignment="1"/>
    <xf numFmtId="0" fontId="19" fillId="0" borderId="0" xfId="0" applyFont="1" applyFill="1" applyAlignment="1">
      <alignment horizontal="center"/>
    </xf>
    <xf numFmtId="0" fontId="18" fillId="0" borderId="0" xfId="0" applyFont="1" applyFill="1" applyAlignment="1"/>
    <xf numFmtId="177" fontId="19" fillId="0" borderId="2" xfId="0" applyNumberFormat="1" applyFont="1" applyFill="1" applyBorder="1" applyAlignment="1"/>
    <xf numFmtId="1" fontId="20" fillId="0" borderId="0" xfId="0" applyNumberFormat="1" applyFont="1" applyFill="1" applyAlignment="1"/>
    <xf numFmtId="1" fontId="39" fillId="0" borderId="2" xfId="0" applyNumberFormat="1" applyFont="1" applyFill="1" applyBorder="1" applyAlignment="1">
      <alignment horizontal="left"/>
    </xf>
    <xf numFmtId="1" fontId="11" fillId="0" borderId="0" xfId="0" applyNumberFormat="1" applyFont="1" applyFill="1" applyAlignment="1">
      <alignment horizontal="left"/>
    </xf>
    <xf numFmtId="176" fontId="39" fillId="0" borderId="0" xfId="0" applyNumberFormat="1" applyFont="1" applyFill="1" applyAlignment="1">
      <alignment horizontal="left"/>
    </xf>
    <xf numFmtId="176" fontId="39" fillId="0" borderId="0" xfId="0" applyNumberFormat="1" applyFont="1" applyFill="1" applyAlignment="1"/>
    <xf numFmtId="176" fontId="18" fillId="0" borderId="0" xfId="0" applyNumberFormat="1" applyFont="1" applyFill="1" applyAlignment="1">
      <alignment horizontal="center"/>
    </xf>
    <xf numFmtId="176" fontId="11" fillId="0" borderId="0" xfId="0" applyNumberFormat="1" applyFont="1" applyFill="1" applyAlignment="1"/>
    <xf numFmtId="176" fontId="11" fillId="0" borderId="0" xfId="0" applyNumberFormat="1" applyFont="1" applyFill="1" applyAlignment="1">
      <alignment horizontal="center"/>
    </xf>
    <xf numFmtId="176" fontId="40" fillId="0" borderId="0" xfId="0" applyNumberFormat="1" applyFont="1" applyFill="1" applyAlignment="1"/>
    <xf numFmtId="1" fontId="10" fillId="0" borderId="0" xfId="0" applyNumberFormat="1" applyFont="1" applyFill="1" applyAlignment="1"/>
    <xf numFmtId="1" fontId="0" fillId="0" borderId="9" xfId="0" applyNumberFormat="1" applyFont="1" applyFill="1" applyBorder="1" applyAlignment="1"/>
    <xf numFmtId="176" fontId="0" fillId="0" borderId="9" xfId="0" applyNumberFormat="1" applyFont="1" applyFill="1" applyBorder="1" applyAlignment="1"/>
    <xf numFmtId="176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/>
    <xf numFmtId="177" fontId="0" fillId="0" borderId="0" xfId="0" applyNumberFormat="1" applyAlignment="1">
      <alignment horizontal="center"/>
    </xf>
    <xf numFmtId="1" fontId="0" fillId="0" borderId="0" xfId="0" applyNumberFormat="1" applyAlignment="1"/>
    <xf numFmtId="176" fontId="0" fillId="0" borderId="0" xfId="0" applyNumberFormat="1" applyAlignment="1"/>
    <xf numFmtId="176" fontId="0" fillId="0" borderId="0" xfId="0" applyNumberFormat="1" applyAlignment="1">
      <alignment horizontal="center"/>
    </xf>
    <xf numFmtId="178" fontId="0" fillId="0" borderId="0" xfId="0" applyNumberFormat="1" applyAlignment="1">
      <alignment horizontal="left"/>
    </xf>
    <xf numFmtId="0" fontId="41" fillId="0" borderId="0" xfId="0" applyFont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vertical="center"/>
    </xf>
    <xf numFmtId="177" fontId="0" fillId="3" borderId="1" xfId="0" applyNumberFormat="1" applyFill="1" applyBorder="1" applyAlignment="1">
      <alignment horizontal="center"/>
    </xf>
    <xf numFmtId="1" fontId="0" fillId="3" borderId="1" xfId="0" applyNumberFormat="1" applyFill="1" applyBorder="1" applyAlignment="1">
      <alignment horizontal="center"/>
    </xf>
    <xf numFmtId="1" fontId="0" fillId="3" borderId="1" xfId="0" applyNumberFormat="1" applyFill="1" applyBorder="1" applyAlignment="1">
      <alignment horizontal="center" vertical="center"/>
    </xf>
    <xf numFmtId="1" fontId="0" fillId="3" borderId="1" xfId="0" applyNumberFormat="1" applyFill="1" applyBorder="1" applyAlignment="1">
      <alignment vertical="center"/>
    </xf>
    <xf numFmtId="176" fontId="0" fillId="3" borderId="1" xfId="0" applyNumberFormat="1" applyFill="1" applyBorder="1" applyAlignment="1"/>
    <xf numFmtId="0" fontId="0" fillId="3" borderId="3" xfId="0" applyFill="1" applyBorder="1" applyAlignment="1">
      <alignment horizontal="center" vertical="center"/>
    </xf>
    <xf numFmtId="0" fontId="0" fillId="3" borderId="3" xfId="0" applyFill="1" applyBorder="1" applyAlignment="1">
      <alignment horizontal="left" vertical="center"/>
    </xf>
    <xf numFmtId="0" fontId="0" fillId="3" borderId="5" xfId="0" applyFill="1" applyBorder="1" applyAlignment="1">
      <alignment horizontal="center" vertical="center"/>
    </xf>
    <xf numFmtId="0" fontId="0" fillId="3" borderId="5" xfId="0" applyFill="1" applyBorder="1" applyAlignment="1">
      <alignment horizontal="left" vertical="center"/>
    </xf>
    <xf numFmtId="177" fontId="0" fillId="0" borderId="2" xfId="0" applyNumberFormat="1" applyBorder="1" applyAlignment="1">
      <alignment horizontal="center"/>
    </xf>
    <xf numFmtId="1" fontId="10" fillId="0" borderId="0" xfId="0" applyNumberFormat="1" applyFont="1" applyAlignment="1"/>
    <xf numFmtId="1" fontId="22" fillId="0" borderId="0" xfId="0" applyNumberFormat="1" applyFont="1" applyAlignment="1">
      <alignment horizontal="center"/>
    </xf>
    <xf numFmtId="1" fontId="39" fillId="0" borderId="2" xfId="0" applyNumberFormat="1" applyFont="1" applyBorder="1" applyAlignment="1">
      <alignment horizontal="left"/>
    </xf>
    <xf numFmtId="1" fontId="22" fillId="0" borderId="0" xfId="0" applyNumberFormat="1" applyFont="1" applyAlignment="1"/>
    <xf numFmtId="1" fontId="11" fillId="0" borderId="0" xfId="0" applyNumberFormat="1" applyFont="1" applyAlignment="1">
      <alignment horizontal="left"/>
    </xf>
    <xf numFmtId="177" fontId="0" fillId="0" borderId="0" xfId="0" applyNumberFormat="1" applyBorder="1" applyAlignment="1">
      <alignment horizontal="center"/>
    </xf>
    <xf numFmtId="1" fontId="23" fillId="0" borderId="0" xfId="0" applyNumberFormat="1" applyFont="1" applyAlignment="1"/>
    <xf numFmtId="176" fontId="39" fillId="0" borderId="0" xfId="0" applyNumberFormat="1" applyFont="1" applyAlignment="1">
      <alignment horizontal="left"/>
    </xf>
    <xf numFmtId="1" fontId="0" fillId="0" borderId="0" xfId="0" applyNumberFormat="1" applyBorder="1" applyAlignment="1"/>
    <xf numFmtId="176" fontId="0" fillId="0" borderId="0" xfId="0" applyNumberFormat="1" applyBorder="1" applyAlignment="1"/>
    <xf numFmtId="178" fontId="0" fillId="3" borderId="1" xfId="0" applyNumberFormat="1" applyFill="1" applyBorder="1" applyAlignment="1">
      <alignment horizontal="center" vertical="center"/>
    </xf>
    <xf numFmtId="178" fontId="0" fillId="3" borderId="1" xfId="0" applyNumberFormat="1" applyFill="1" applyBorder="1" applyAlignment="1">
      <alignment horizontal="left" vertical="center"/>
    </xf>
    <xf numFmtId="178" fontId="0" fillId="3" borderId="3" xfId="0" applyNumberFormat="1" applyFill="1" applyBorder="1" applyAlignment="1">
      <alignment horizontal="center" vertical="center"/>
    </xf>
    <xf numFmtId="178" fontId="0" fillId="3" borderId="3" xfId="0" applyNumberFormat="1" applyFill="1" applyBorder="1" applyAlignment="1">
      <alignment horizontal="left" vertical="center"/>
    </xf>
    <xf numFmtId="178" fontId="0" fillId="3" borderId="5" xfId="0" applyNumberFormat="1" applyFill="1" applyBorder="1" applyAlignment="1">
      <alignment horizontal="center" vertical="center"/>
    </xf>
    <xf numFmtId="178" fontId="0" fillId="3" borderId="5" xfId="0" applyNumberFormat="1" applyFill="1" applyBorder="1" applyAlignment="1">
      <alignment horizontal="left" vertical="center"/>
    </xf>
    <xf numFmtId="176" fontId="0" fillId="3" borderId="1" xfId="0" applyNumberFormat="1" applyFill="1" applyBorder="1" applyAlignment="1">
      <alignment horizontal="center"/>
    </xf>
    <xf numFmtId="0" fontId="0" fillId="3" borderId="1" xfId="0" applyFill="1" applyBorder="1" applyAlignment="1">
      <alignment horizontal="left" vertical="center"/>
    </xf>
    <xf numFmtId="176" fontId="39" fillId="0" borderId="0" xfId="0" applyNumberFormat="1" applyFont="1" applyAlignment="1"/>
    <xf numFmtId="176" fontId="11" fillId="0" borderId="0" xfId="0" applyNumberFormat="1" applyFont="1" applyAlignment="1"/>
    <xf numFmtId="176" fontId="22" fillId="0" borderId="0" xfId="0" applyNumberFormat="1" applyFont="1" applyAlignment="1">
      <alignment horizontal="center"/>
    </xf>
    <xf numFmtId="176" fontId="40" fillId="0" borderId="0" xfId="0" applyNumberFormat="1" applyFont="1" applyAlignment="1"/>
    <xf numFmtId="176" fontId="23" fillId="0" borderId="0" xfId="0" applyNumberFormat="1" applyFont="1" applyAlignment="1">
      <alignment horizontal="center"/>
    </xf>
    <xf numFmtId="178" fontId="1" fillId="3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3" Type="http://schemas.openxmlformats.org/officeDocument/2006/relationships/sharedStrings" Target="sharedStrings.xml"/><Relationship Id="rId22" Type="http://schemas.openxmlformats.org/officeDocument/2006/relationships/styles" Target="styles.xml"/><Relationship Id="rId21" Type="http://schemas.openxmlformats.org/officeDocument/2006/relationships/theme" Target="theme/theme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O50"/>
  <sheetViews>
    <sheetView topLeftCell="A16" workbookViewId="0">
      <selection activeCell="A53" sqref="$A53:$XFD101"/>
    </sheetView>
  </sheetViews>
  <sheetFormatPr defaultColWidth="9" defaultRowHeight="13.5"/>
  <cols>
    <col min="1" max="1" width="16.5666666666667" style="337" customWidth="1"/>
    <col min="2" max="2" width="25.8583333333333" style="338" customWidth="1"/>
    <col min="3" max="4" width="16.5666666666667" style="339" customWidth="1"/>
    <col min="5" max="5" width="12.1416666666667" style="340" customWidth="1"/>
    <col min="6" max="6" width="14.5666666666667" style="340" customWidth="1"/>
    <col min="7" max="7" width="23.1416666666667" style="340" customWidth="1"/>
    <col min="8" max="9" width="18" style="341" customWidth="1"/>
    <col min="10" max="10" width="35.1416666666667" style="342" customWidth="1"/>
    <col min="11" max="11" width="22.1416666666667" style="343" customWidth="1"/>
    <col min="12" max="14" width="5.70833333333333" customWidth="1"/>
    <col min="15" max="15" width="6.425" customWidth="1"/>
  </cols>
  <sheetData>
    <row r="2" ht="18.75" spans="1:3">
      <c r="A2" s="344" t="s">
        <v>0</v>
      </c>
      <c r="B2" s="344"/>
      <c r="C2" s="344"/>
    </row>
    <row r="4" ht="27.75" customHeight="1" spans="1:11">
      <c r="A4" s="82" t="s">
        <v>1</v>
      </c>
      <c r="B4" s="82" t="s">
        <v>2</v>
      </c>
      <c r="C4" s="147" t="s">
        <v>3</v>
      </c>
      <c r="D4" s="147" t="s">
        <v>4</v>
      </c>
      <c r="E4" s="148" t="s">
        <v>5</v>
      </c>
      <c r="F4" s="148" t="s">
        <v>6</v>
      </c>
      <c r="G4" s="148" t="s">
        <v>7</v>
      </c>
      <c r="H4" s="149" t="s">
        <v>8</v>
      </c>
      <c r="I4" s="149" t="s">
        <v>9</v>
      </c>
      <c r="J4" s="120" t="s">
        <v>10</v>
      </c>
      <c r="K4" s="120" t="s">
        <v>11</v>
      </c>
    </row>
    <row r="5" spans="1:11">
      <c r="A5" s="345">
        <v>1283477</v>
      </c>
      <c r="B5" s="346" t="s">
        <v>12</v>
      </c>
      <c r="C5" s="347">
        <v>43191</v>
      </c>
      <c r="D5" s="347">
        <v>43195</v>
      </c>
      <c r="E5" s="348">
        <v>4</v>
      </c>
      <c r="F5" s="349">
        <v>2</v>
      </c>
      <c r="G5" s="350" t="s">
        <v>13</v>
      </c>
      <c r="H5" s="351">
        <v>6350</v>
      </c>
      <c r="I5" s="351">
        <f t="shared" ref="I5:I46" si="0">H5*E5*F5</f>
        <v>50800</v>
      </c>
      <c r="J5" s="367" t="s">
        <v>14</v>
      </c>
      <c r="K5" s="368" t="s">
        <v>15</v>
      </c>
    </row>
    <row r="6" spans="1:11">
      <c r="A6" s="345">
        <v>1286684</v>
      </c>
      <c r="B6" s="346" t="s">
        <v>16</v>
      </c>
      <c r="C6" s="347">
        <v>43191</v>
      </c>
      <c r="D6" s="347">
        <v>43195</v>
      </c>
      <c r="E6" s="348">
        <v>4</v>
      </c>
      <c r="F6" s="349">
        <v>1</v>
      </c>
      <c r="G6" s="350" t="s">
        <v>13</v>
      </c>
      <c r="H6" s="351">
        <v>6350</v>
      </c>
      <c r="I6" s="351">
        <f t="shared" si="0"/>
        <v>25400</v>
      </c>
      <c r="J6" s="367">
        <v>86166509</v>
      </c>
      <c r="K6" s="368" t="s">
        <v>17</v>
      </c>
    </row>
    <row r="7" spans="1:11">
      <c r="A7" s="345">
        <v>1287716</v>
      </c>
      <c r="B7" s="346" t="s">
        <v>18</v>
      </c>
      <c r="C7" s="347">
        <v>43192</v>
      </c>
      <c r="D7" s="347">
        <v>43195</v>
      </c>
      <c r="E7" s="348">
        <v>3</v>
      </c>
      <c r="F7" s="349">
        <v>1</v>
      </c>
      <c r="G7" s="350" t="s">
        <v>13</v>
      </c>
      <c r="H7" s="351">
        <v>6350</v>
      </c>
      <c r="I7" s="351">
        <f t="shared" si="0"/>
        <v>19050</v>
      </c>
      <c r="J7" s="367">
        <v>92352631</v>
      </c>
      <c r="K7" s="368" t="s">
        <v>19</v>
      </c>
    </row>
    <row r="8" spans="1:11">
      <c r="A8" s="345">
        <v>1284994</v>
      </c>
      <c r="B8" s="346" t="s">
        <v>20</v>
      </c>
      <c r="C8" s="347">
        <v>43194</v>
      </c>
      <c r="D8" s="347">
        <v>43196</v>
      </c>
      <c r="E8" s="348">
        <v>2</v>
      </c>
      <c r="F8" s="349">
        <v>1</v>
      </c>
      <c r="G8" s="350" t="s">
        <v>13</v>
      </c>
      <c r="H8" s="351">
        <v>6350</v>
      </c>
      <c r="I8" s="351">
        <f t="shared" si="0"/>
        <v>12700</v>
      </c>
      <c r="J8" s="367">
        <v>82574957</v>
      </c>
      <c r="K8" s="368" t="s">
        <v>21</v>
      </c>
    </row>
    <row r="9" spans="1:11">
      <c r="A9" s="345">
        <v>1284993</v>
      </c>
      <c r="B9" s="346" t="s">
        <v>22</v>
      </c>
      <c r="C9" s="347">
        <v>43194</v>
      </c>
      <c r="D9" s="347">
        <v>43196</v>
      </c>
      <c r="E9" s="348">
        <v>2</v>
      </c>
      <c r="F9" s="349">
        <v>1</v>
      </c>
      <c r="G9" s="350" t="s">
        <v>13</v>
      </c>
      <c r="H9" s="351">
        <v>6350</v>
      </c>
      <c r="I9" s="351">
        <f t="shared" si="0"/>
        <v>12700</v>
      </c>
      <c r="J9" s="367">
        <v>82575468</v>
      </c>
      <c r="K9" s="368" t="s">
        <v>21</v>
      </c>
    </row>
    <row r="10" spans="1:11">
      <c r="A10" s="345">
        <v>1285102</v>
      </c>
      <c r="B10" s="346" t="s">
        <v>23</v>
      </c>
      <c r="C10" s="347">
        <v>43196</v>
      </c>
      <c r="D10" s="347">
        <v>43200</v>
      </c>
      <c r="E10" s="348">
        <v>4</v>
      </c>
      <c r="F10" s="349">
        <v>2</v>
      </c>
      <c r="G10" s="350" t="s">
        <v>24</v>
      </c>
      <c r="H10" s="351">
        <v>7990</v>
      </c>
      <c r="I10" s="351">
        <f t="shared" si="0"/>
        <v>63920</v>
      </c>
      <c r="J10" s="367" t="s">
        <v>25</v>
      </c>
      <c r="K10" s="368" t="s">
        <v>21</v>
      </c>
    </row>
    <row r="11" spans="1:11">
      <c r="A11" s="345">
        <v>1287115</v>
      </c>
      <c r="B11" s="346" t="s">
        <v>26</v>
      </c>
      <c r="C11" s="347">
        <v>43197</v>
      </c>
      <c r="D11" s="347">
        <v>43200</v>
      </c>
      <c r="E11" s="348">
        <v>3</v>
      </c>
      <c r="F11" s="349">
        <v>1</v>
      </c>
      <c r="G11" s="350" t="s">
        <v>13</v>
      </c>
      <c r="H11" s="351">
        <v>6350</v>
      </c>
      <c r="I11" s="351">
        <f t="shared" si="0"/>
        <v>19050</v>
      </c>
      <c r="J11" s="367">
        <v>87062711</v>
      </c>
      <c r="K11" s="368" t="s">
        <v>27</v>
      </c>
    </row>
    <row r="12" spans="1:11">
      <c r="A12" s="352">
        <v>1287354</v>
      </c>
      <c r="B12" s="353" t="s">
        <v>28</v>
      </c>
      <c r="C12" s="347">
        <v>43205</v>
      </c>
      <c r="D12" s="347">
        <v>43206</v>
      </c>
      <c r="E12" s="348">
        <v>1</v>
      </c>
      <c r="F12" s="349">
        <v>1</v>
      </c>
      <c r="G12" s="350" t="s">
        <v>29</v>
      </c>
      <c r="H12" s="351">
        <v>6150</v>
      </c>
      <c r="I12" s="351">
        <f t="shared" si="0"/>
        <v>6150</v>
      </c>
      <c r="J12" s="369">
        <v>87829466</v>
      </c>
      <c r="K12" s="370" t="s">
        <v>30</v>
      </c>
    </row>
    <row r="13" spans="1:11">
      <c r="A13" s="354"/>
      <c r="B13" s="355"/>
      <c r="C13" s="347">
        <v>43206</v>
      </c>
      <c r="D13" s="347">
        <v>43208</v>
      </c>
      <c r="E13" s="348">
        <v>2</v>
      </c>
      <c r="F13" s="349">
        <v>1</v>
      </c>
      <c r="G13" s="350" t="s">
        <v>29</v>
      </c>
      <c r="H13" s="351">
        <v>4560</v>
      </c>
      <c r="I13" s="351">
        <f t="shared" si="0"/>
        <v>9120</v>
      </c>
      <c r="J13" s="371"/>
      <c r="K13" s="372"/>
    </row>
    <row r="14" spans="1:11">
      <c r="A14" s="352">
        <v>1289112</v>
      </c>
      <c r="B14" s="353" t="s">
        <v>31</v>
      </c>
      <c r="C14" s="347">
        <v>43205</v>
      </c>
      <c r="D14" s="347">
        <v>43206</v>
      </c>
      <c r="E14" s="348">
        <v>1</v>
      </c>
      <c r="F14" s="349">
        <v>1</v>
      </c>
      <c r="G14" s="350" t="s">
        <v>32</v>
      </c>
      <c r="H14" s="351">
        <v>6350</v>
      </c>
      <c r="I14" s="351">
        <f t="shared" si="0"/>
        <v>6350</v>
      </c>
      <c r="J14" s="369">
        <v>91589283</v>
      </c>
      <c r="K14" s="370" t="s">
        <v>33</v>
      </c>
    </row>
    <row r="15" spans="1:11">
      <c r="A15" s="354"/>
      <c r="B15" s="355"/>
      <c r="C15" s="347">
        <v>43206</v>
      </c>
      <c r="D15" s="347">
        <v>43208</v>
      </c>
      <c r="E15" s="348">
        <v>2</v>
      </c>
      <c r="F15" s="349">
        <v>1</v>
      </c>
      <c r="G15" s="350" t="s">
        <v>32</v>
      </c>
      <c r="H15" s="351">
        <v>4760</v>
      </c>
      <c r="I15" s="351">
        <f t="shared" si="0"/>
        <v>9520</v>
      </c>
      <c r="J15" s="371"/>
      <c r="K15" s="372"/>
    </row>
    <row r="16" spans="1:11">
      <c r="A16" s="345">
        <v>1280876</v>
      </c>
      <c r="B16" s="346" t="s">
        <v>34</v>
      </c>
      <c r="C16" s="347">
        <v>43206</v>
      </c>
      <c r="D16" s="347">
        <v>43210</v>
      </c>
      <c r="E16" s="348">
        <v>4</v>
      </c>
      <c r="F16" s="349">
        <v>2</v>
      </c>
      <c r="G16" s="350" t="s">
        <v>13</v>
      </c>
      <c r="H16" s="351">
        <v>4760</v>
      </c>
      <c r="I16" s="351">
        <f t="shared" si="0"/>
        <v>38080</v>
      </c>
      <c r="J16" s="367" t="s">
        <v>35</v>
      </c>
      <c r="K16" s="368" t="s">
        <v>27</v>
      </c>
    </row>
    <row r="17" spans="1:11">
      <c r="A17" s="345">
        <v>1290022</v>
      </c>
      <c r="B17" s="346" t="s">
        <v>36</v>
      </c>
      <c r="C17" s="347">
        <v>43206</v>
      </c>
      <c r="D17" s="347">
        <v>43211</v>
      </c>
      <c r="E17" s="348">
        <v>5</v>
      </c>
      <c r="F17" s="349">
        <v>1</v>
      </c>
      <c r="G17" s="350" t="s">
        <v>29</v>
      </c>
      <c r="H17" s="351">
        <v>4560</v>
      </c>
      <c r="I17" s="351">
        <f t="shared" si="0"/>
        <v>22800</v>
      </c>
      <c r="J17" s="367">
        <v>94759123</v>
      </c>
      <c r="K17" s="368" t="s">
        <v>17</v>
      </c>
    </row>
    <row r="18" spans="1:11">
      <c r="A18" s="345">
        <v>1288800</v>
      </c>
      <c r="B18" s="346" t="s">
        <v>37</v>
      </c>
      <c r="C18" s="347">
        <v>43207</v>
      </c>
      <c r="D18" s="347">
        <v>43210</v>
      </c>
      <c r="E18" s="348">
        <v>3</v>
      </c>
      <c r="F18" s="349">
        <v>1</v>
      </c>
      <c r="G18" s="350" t="s">
        <v>29</v>
      </c>
      <c r="H18" s="351">
        <v>4560</v>
      </c>
      <c r="I18" s="351">
        <f t="shared" si="0"/>
        <v>13680</v>
      </c>
      <c r="J18" s="367">
        <v>91439656</v>
      </c>
      <c r="K18" s="368" t="s">
        <v>17</v>
      </c>
    </row>
    <row r="19" spans="1:11">
      <c r="A19" s="345">
        <v>1295991</v>
      </c>
      <c r="B19" s="346" t="s">
        <v>38</v>
      </c>
      <c r="C19" s="347">
        <v>43207</v>
      </c>
      <c r="D19" s="347">
        <v>43210</v>
      </c>
      <c r="E19" s="348">
        <v>3</v>
      </c>
      <c r="F19" s="349">
        <v>1</v>
      </c>
      <c r="G19" s="350" t="s">
        <v>24</v>
      </c>
      <c r="H19" s="351">
        <v>6035</v>
      </c>
      <c r="I19" s="351">
        <f t="shared" si="0"/>
        <v>18105</v>
      </c>
      <c r="J19" s="367">
        <v>83557327</v>
      </c>
      <c r="K19" s="368" t="s">
        <v>27</v>
      </c>
    </row>
    <row r="20" spans="1:11">
      <c r="A20" s="345">
        <v>1292943</v>
      </c>
      <c r="B20" s="346" t="s">
        <v>39</v>
      </c>
      <c r="C20" s="347">
        <v>43208</v>
      </c>
      <c r="D20" s="347">
        <v>43210</v>
      </c>
      <c r="E20" s="348">
        <v>2</v>
      </c>
      <c r="F20" s="349">
        <v>1</v>
      </c>
      <c r="G20" s="350" t="s">
        <v>13</v>
      </c>
      <c r="H20" s="351">
        <v>4760</v>
      </c>
      <c r="I20" s="351">
        <f t="shared" si="0"/>
        <v>9520</v>
      </c>
      <c r="J20" s="367">
        <v>99974107</v>
      </c>
      <c r="K20" s="368" t="s">
        <v>30</v>
      </c>
    </row>
    <row r="21" spans="1:11">
      <c r="A21" s="345">
        <v>1285783</v>
      </c>
      <c r="B21" s="346" t="s">
        <v>40</v>
      </c>
      <c r="C21" s="347">
        <v>43208</v>
      </c>
      <c r="D21" s="347">
        <v>43211</v>
      </c>
      <c r="E21" s="348">
        <v>3</v>
      </c>
      <c r="F21" s="349">
        <v>2</v>
      </c>
      <c r="G21" s="350" t="s">
        <v>24</v>
      </c>
      <c r="H21" s="351">
        <v>6035</v>
      </c>
      <c r="I21" s="351">
        <f t="shared" si="0"/>
        <v>36210</v>
      </c>
      <c r="J21" s="367" t="s">
        <v>41</v>
      </c>
      <c r="K21" s="368" t="s">
        <v>17</v>
      </c>
    </row>
    <row r="22" spans="1:11">
      <c r="A22" s="345">
        <v>1290279</v>
      </c>
      <c r="B22" s="346" t="s">
        <v>42</v>
      </c>
      <c r="C22" s="347">
        <v>43208</v>
      </c>
      <c r="D22" s="347">
        <v>43211</v>
      </c>
      <c r="E22" s="348">
        <v>3</v>
      </c>
      <c r="F22" s="349">
        <v>1</v>
      </c>
      <c r="G22" s="350" t="s">
        <v>24</v>
      </c>
      <c r="H22" s="351">
        <v>6035</v>
      </c>
      <c r="I22" s="351">
        <f t="shared" si="0"/>
        <v>18105</v>
      </c>
      <c r="J22" s="367">
        <v>94760868</v>
      </c>
      <c r="K22" s="368" t="s">
        <v>33</v>
      </c>
    </row>
    <row r="23" spans="1:11">
      <c r="A23" s="345">
        <v>1292284</v>
      </c>
      <c r="B23" s="346" t="s">
        <v>43</v>
      </c>
      <c r="C23" s="347">
        <v>43208</v>
      </c>
      <c r="D23" s="347">
        <v>43211</v>
      </c>
      <c r="E23" s="348">
        <v>3</v>
      </c>
      <c r="F23" s="349">
        <v>1</v>
      </c>
      <c r="G23" s="350" t="s">
        <v>13</v>
      </c>
      <c r="H23" s="351">
        <v>4760</v>
      </c>
      <c r="I23" s="351">
        <f t="shared" si="0"/>
        <v>14280</v>
      </c>
      <c r="J23" s="367">
        <v>99955777</v>
      </c>
      <c r="K23" s="368" t="s">
        <v>30</v>
      </c>
    </row>
    <row r="24" spans="1:11">
      <c r="A24" s="345">
        <v>1294013</v>
      </c>
      <c r="B24" s="346" t="s">
        <v>44</v>
      </c>
      <c r="C24" s="347">
        <v>43208</v>
      </c>
      <c r="D24" s="347">
        <v>43211</v>
      </c>
      <c r="E24" s="348">
        <v>3</v>
      </c>
      <c r="F24" s="349">
        <v>1</v>
      </c>
      <c r="G24" s="350" t="s">
        <v>29</v>
      </c>
      <c r="H24" s="351">
        <v>4560</v>
      </c>
      <c r="I24" s="351">
        <f t="shared" si="0"/>
        <v>13680</v>
      </c>
      <c r="J24" s="367">
        <v>71985703</v>
      </c>
      <c r="K24" s="368" t="s">
        <v>45</v>
      </c>
    </row>
    <row r="25" spans="1:11">
      <c r="A25" s="345">
        <v>1284468</v>
      </c>
      <c r="B25" s="346" t="s">
        <v>46</v>
      </c>
      <c r="C25" s="347">
        <v>43208</v>
      </c>
      <c r="D25" s="347">
        <v>43213</v>
      </c>
      <c r="E25" s="348">
        <v>5</v>
      </c>
      <c r="F25" s="349">
        <v>1</v>
      </c>
      <c r="G25" s="350" t="s">
        <v>47</v>
      </c>
      <c r="H25" s="351">
        <v>8160</v>
      </c>
      <c r="I25" s="351">
        <f t="shared" si="0"/>
        <v>40800</v>
      </c>
      <c r="J25" s="367">
        <v>82573452</v>
      </c>
      <c r="K25" s="368" t="s">
        <v>48</v>
      </c>
    </row>
    <row r="26" spans="1:11">
      <c r="A26" s="345">
        <v>1285592</v>
      </c>
      <c r="B26" s="346" t="s">
        <v>49</v>
      </c>
      <c r="C26" s="347">
        <v>43208</v>
      </c>
      <c r="D26" s="347">
        <v>43210</v>
      </c>
      <c r="E26" s="348">
        <v>2</v>
      </c>
      <c r="F26" s="349">
        <v>1</v>
      </c>
      <c r="G26" s="350" t="s">
        <v>50</v>
      </c>
      <c r="H26" s="351">
        <v>10710</v>
      </c>
      <c r="I26" s="351">
        <f t="shared" si="0"/>
        <v>21420</v>
      </c>
      <c r="J26" s="367">
        <v>84243505</v>
      </c>
      <c r="K26" s="368" t="s">
        <v>51</v>
      </c>
    </row>
    <row r="27" spans="1:11">
      <c r="A27" s="345">
        <v>1290975</v>
      </c>
      <c r="B27" s="346" t="s">
        <v>52</v>
      </c>
      <c r="C27" s="347">
        <v>43209</v>
      </c>
      <c r="D27" s="347">
        <v>43212</v>
      </c>
      <c r="E27" s="348">
        <v>3</v>
      </c>
      <c r="F27" s="349">
        <v>1</v>
      </c>
      <c r="G27" s="350" t="s">
        <v>24</v>
      </c>
      <c r="H27" s="351">
        <v>6035</v>
      </c>
      <c r="I27" s="351">
        <f t="shared" si="0"/>
        <v>18105</v>
      </c>
      <c r="J27" s="367">
        <v>95520227</v>
      </c>
      <c r="K27" s="368" t="s">
        <v>21</v>
      </c>
    </row>
    <row r="28" spans="1:11">
      <c r="A28" s="345">
        <v>1284971</v>
      </c>
      <c r="B28" s="346" t="s">
        <v>53</v>
      </c>
      <c r="C28" s="347">
        <v>43209</v>
      </c>
      <c r="D28" s="347">
        <v>43214</v>
      </c>
      <c r="E28" s="348">
        <v>5</v>
      </c>
      <c r="F28" s="349">
        <v>3</v>
      </c>
      <c r="G28" s="350" t="s">
        <v>47</v>
      </c>
      <c r="H28" s="351">
        <v>8160</v>
      </c>
      <c r="I28" s="351">
        <f t="shared" si="0"/>
        <v>122400</v>
      </c>
      <c r="J28" s="367" t="s">
        <v>54</v>
      </c>
      <c r="K28" s="368" t="s">
        <v>51</v>
      </c>
    </row>
    <row r="29" spans="1:11">
      <c r="A29" s="345">
        <v>1292774</v>
      </c>
      <c r="B29" s="346" t="s">
        <v>55</v>
      </c>
      <c r="C29" s="347">
        <v>43210</v>
      </c>
      <c r="D29" s="347">
        <v>43213</v>
      </c>
      <c r="E29" s="348">
        <v>3</v>
      </c>
      <c r="F29" s="349">
        <v>1</v>
      </c>
      <c r="G29" s="350" t="s">
        <v>13</v>
      </c>
      <c r="H29" s="351">
        <v>4760</v>
      </c>
      <c r="I29" s="351">
        <f t="shared" si="0"/>
        <v>14280</v>
      </c>
      <c r="J29" s="367">
        <v>99962970</v>
      </c>
      <c r="K29" s="368" t="s">
        <v>33</v>
      </c>
    </row>
    <row r="30" spans="1:11">
      <c r="A30" s="345">
        <v>1288363</v>
      </c>
      <c r="B30" s="346" t="s">
        <v>56</v>
      </c>
      <c r="C30" s="347">
        <v>43210</v>
      </c>
      <c r="D30" s="347">
        <v>43214</v>
      </c>
      <c r="E30" s="348">
        <v>4</v>
      </c>
      <c r="F30" s="349">
        <v>2</v>
      </c>
      <c r="G30" s="350" t="s">
        <v>13</v>
      </c>
      <c r="H30" s="351">
        <v>4760</v>
      </c>
      <c r="I30" s="351">
        <f t="shared" si="0"/>
        <v>38080</v>
      </c>
      <c r="J30" s="367" t="s">
        <v>57</v>
      </c>
      <c r="K30" s="368" t="s">
        <v>33</v>
      </c>
    </row>
    <row r="31" spans="1:11">
      <c r="A31" s="345">
        <v>1289900</v>
      </c>
      <c r="B31" s="346" t="s">
        <v>58</v>
      </c>
      <c r="C31" s="347">
        <v>43211</v>
      </c>
      <c r="D31" s="347">
        <v>43215</v>
      </c>
      <c r="E31" s="348">
        <v>4</v>
      </c>
      <c r="F31" s="349">
        <v>1</v>
      </c>
      <c r="G31" s="350" t="s">
        <v>59</v>
      </c>
      <c r="H31" s="351">
        <v>6160</v>
      </c>
      <c r="I31" s="351">
        <f t="shared" si="0"/>
        <v>24640</v>
      </c>
      <c r="J31" s="367">
        <v>94693575</v>
      </c>
      <c r="K31" s="368" t="s">
        <v>48</v>
      </c>
    </row>
    <row r="32" spans="1:11">
      <c r="A32" s="345">
        <v>1295968</v>
      </c>
      <c r="B32" s="346" t="s">
        <v>60</v>
      </c>
      <c r="C32" s="347">
        <v>43213</v>
      </c>
      <c r="D32" s="347">
        <v>43215</v>
      </c>
      <c r="E32" s="348">
        <v>2</v>
      </c>
      <c r="F32" s="349">
        <v>2</v>
      </c>
      <c r="G32" s="350" t="s">
        <v>24</v>
      </c>
      <c r="H32" s="351">
        <v>6035</v>
      </c>
      <c r="I32" s="351">
        <f t="shared" si="0"/>
        <v>24140</v>
      </c>
      <c r="J32" s="367" t="s">
        <v>61</v>
      </c>
      <c r="K32" s="368" t="s">
        <v>45</v>
      </c>
    </row>
    <row r="33" spans="1:11">
      <c r="A33" s="345">
        <v>1294175</v>
      </c>
      <c r="B33" s="346" t="s">
        <v>62</v>
      </c>
      <c r="C33" s="347">
        <v>43213</v>
      </c>
      <c r="D33" s="347">
        <v>43216</v>
      </c>
      <c r="E33" s="348">
        <v>3</v>
      </c>
      <c r="F33" s="349">
        <v>1</v>
      </c>
      <c r="G33" s="350" t="s">
        <v>29</v>
      </c>
      <c r="H33" s="351">
        <v>4560</v>
      </c>
      <c r="I33" s="351">
        <f t="shared" si="0"/>
        <v>13680</v>
      </c>
      <c r="J33" s="367">
        <v>80774112</v>
      </c>
      <c r="K33" s="368" t="s">
        <v>51</v>
      </c>
    </row>
    <row r="34" spans="1:11">
      <c r="A34" s="345">
        <v>1294847</v>
      </c>
      <c r="B34" s="346" t="s">
        <v>63</v>
      </c>
      <c r="C34" s="347">
        <v>43213</v>
      </c>
      <c r="D34" s="347">
        <v>43216</v>
      </c>
      <c r="E34" s="348">
        <v>3</v>
      </c>
      <c r="F34" s="349">
        <v>1</v>
      </c>
      <c r="G34" s="350" t="s">
        <v>32</v>
      </c>
      <c r="H34" s="351">
        <v>4760</v>
      </c>
      <c r="I34" s="351">
        <f t="shared" si="0"/>
        <v>14280</v>
      </c>
      <c r="J34" s="367">
        <v>81727799</v>
      </c>
      <c r="K34" s="368" t="s">
        <v>51</v>
      </c>
    </row>
    <row r="35" spans="1:11">
      <c r="A35" s="345">
        <v>1293659</v>
      </c>
      <c r="B35" s="346" t="s">
        <v>64</v>
      </c>
      <c r="C35" s="347">
        <v>43214</v>
      </c>
      <c r="D35" s="347">
        <v>43217</v>
      </c>
      <c r="E35" s="348">
        <v>3</v>
      </c>
      <c r="F35" s="349">
        <v>1</v>
      </c>
      <c r="G35" s="350" t="s">
        <v>29</v>
      </c>
      <c r="H35" s="351">
        <v>4560</v>
      </c>
      <c r="I35" s="351">
        <f t="shared" si="0"/>
        <v>13680</v>
      </c>
      <c r="J35" s="367">
        <v>71827657</v>
      </c>
      <c r="K35" s="368" t="s">
        <v>33</v>
      </c>
    </row>
    <row r="36" spans="1:11">
      <c r="A36" s="345">
        <v>1295569</v>
      </c>
      <c r="B36" s="346" t="s">
        <v>65</v>
      </c>
      <c r="C36" s="347">
        <v>43214</v>
      </c>
      <c r="D36" s="347">
        <v>43218</v>
      </c>
      <c r="E36" s="348">
        <v>4</v>
      </c>
      <c r="F36" s="349">
        <v>1</v>
      </c>
      <c r="G36" s="350" t="s">
        <v>24</v>
      </c>
      <c r="H36" s="351">
        <v>6035</v>
      </c>
      <c r="I36" s="351">
        <f t="shared" si="0"/>
        <v>24140</v>
      </c>
      <c r="J36" s="367">
        <v>83455823</v>
      </c>
      <c r="K36" s="368" t="s">
        <v>51</v>
      </c>
    </row>
    <row r="37" spans="1:11">
      <c r="A37" s="345">
        <v>1289169</v>
      </c>
      <c r="B37" s="346" t="s">
        <v>66</v>
      </c>
      <c r="C37" s="347">
        <v>43214</v>
      </c>
      <c r="D37" s="347">
        <v>43219</v>
      </c>
      <c r="E37" s="348">
        <v>5</v>
      </c>
      <c r="F37" s="349">
        <v>1</v>
      </c>
      <c r="G37" s="350" t="s">
        <v>47</v>
      </c>
      <c r="H37" s="351">
        <v>8160</v>
      </c>
      <c r="I37" s="351">
        <f t="shared" si="0"/>
        <v>40800</v>
      </c>
      <c r="J37" s="367">
        <v>92355873</v>
      </c>
      <c r="K37" s="368" t="s">
        <v>17</v>
      </c>
    </row>
    <row r="38" spans="1:11">
      <c r="A38" s="345">
        <v>1293069</v>
      </c>
      <c r="B38" s="346" t="s">
        <v>67</v>
      </c>
      <c r="C38" s="347">
        <v>43214</v>
      </c>
      <c r="D38" s="347">
        <v>43219</v>
      </c>
      <c r="E38" s="348">
        <v>5</v>
      </c>
      <c r="F38" s="349">
        <v>1</v>
      </c>
      <c r="G38" s="350" t="s">
        <v>13</v>
      </c>
      <c r="H38" s="351">
        <v>4760</v>
      </c>
      <c r="I38" s="351">
        <f t="shared" si="0"/>
        <v>23800</v>
      </c>
      <c r="J38" s="367">
        <v>70036658</v>
      </c>
      <c r="K38" s="368" t="s">
        <v>17</v>
      </c>
    </row>
    <row r="39" spans="1:11">
      <c r="A39" s="345">
        <v>1293085</v>
      </c>
      <c r="B39" s="346" t="s">
        <v>68</v>
      </c>
      <c r="C39" s="347">
        <v>43215</v>
      </c>
      <c r="D39" s="347">
        <v>43218</v>
      </c>
      <c r="E39" s="348">
        <v>3</v>
      </c>
      <c r="F39" s="349">
        <v>1</v>
      </c>
      <c r="G39" s="350" t="s">
        <v>32</v>
      </c>
      <c r="H39" s="351">
        <v>4760</v>
      </c>
      <c r="I39" s="351">
        <f t="shared" si="0"/>
        <v>14280</v>
      </c>
      <c r="J39" s="367">
        <v>70042478</v>
      </c>
      <c r="K39" s="368" t="s">
        <v>17</v>
      </c>
    </row>
    <row r="40" spans="1:11">
      <c r="A40" s="345">
        <v>1291780</v>
      </c>
      <c r="B40" s="346" t="s">
        <v>69</v>
      </c>
      <c r="C40" s="347">
        <v>43215</v>
      </c>
      <c r="D40" s="347">
        <v>43220</v>
      </c>
      <c r="E40" s="348">
        <v>5</v>
      </c>
      <c r="F40" s="349">
        <v>2</v>
      </c>
      <c r="G40" s="350" t="s">
        <v>32</v>
      </c>
      <c r="H40" s="351">
        <v>4760</v>
      </c>
      <c r="I40" s="351">
        <f t="shared" si="0"/>
        <v>47600</v>
      </c>
      <c r="J40" s="367" t="s">
        <v>70</v>
      </c>
      <c r="K40" s="368" t="s">
        <v>27</v>
      </c>
    </row>
    <row r="41" spans="1:11">
      <c r="A41" s="345">
        <v>1279950</v>
      </c>
      <c r="B41" s="346" t="s">
        <v>71</v>
      </c>
      <c r="C41" s="347">
        <v>43216</v>
      </c>
      <c r="D41" s="347">
        <v>43219</v>
      </c>
      <c r="E41" s="348">
        <v>3</v>
      </c>
      <c r="F41" s="349">
        <v>1</v>
      </c>
      <c r="G41" s="350" t="s">
        <v>24</v>
      </c>
      <c r="H41" s="351">
        <v>6035</v>
      </c>
      <c r="I41" s="351">
        <f t="shared" si="0"/>
        <v>18105</v>
      </c>
      <c r="J41" s="367">
        <v>98016873</v>
      </c>
      <c r="K41" s="368" t="s">
        <v>17</v>
      </c>
    </row>
    <row r="42" spans="1:11">
      <c r="A42" s="345">
        <v>1297484</v>
      </c>
      <c r="B42" s="346" t="s">
        <v>72</v>
      </c>
      <c r="C42" s="347">
        <v>43216</v>
      </c>
      <c r="D42" s="347">
        <v>43219</v>
      </c>
      <c r="E42" s="348">
        <v>3</v>
      </c>
      <c r="F42" s="349">
        <v>1</v>
      </c>
      <c r="G42" s="350" t="s">
        <v>73</v>
      </c>
      <c r="H42" s="351">
        <v>6200</v>
      </c>
      <c r="I42" s="351">
        <f t="shared" si="0"/>
        <v>18600</v>
      </c>
      <c r="J42" s="367">
        <v>87314284</v>
      </c>
      <c r="K42" s="368" t="s">
        <v>45</v>
      </c>
    </row>
    <row r="43" spans="1:11">
      <c r="A43" s="345">
        <v>1289696</v>
      </c>
      <c r="B43" s="346" t="s">
        <v>74</v>
      </c>
      <c r="C43" s="347">
        <v>43216</v>
      </c>
      <c r="D43" s="347">
        <v>43220</v>
      </c>
      <c r="E43" s="348">
        <v>4</v>
      </c>
      <c r="F43" s="349">
        <v>1</v>
      </c>
      <c r="G43" s="350" t="s">
        <v>29</v>
      </c>
      <c r="H43" s="351">
        <v>4560</v>
      </c>
      <c r="I43" s="351">
        <f t="shared" si="0"/>
        <v>18240</v>
      </c>
      <c r="J43" s="367">
        <v>93209711</v>
      </c>
      <c r="K43" s="368" t="s">
        <v>19</v>
      </c>
    </row>
    <row r="44" spans="1:11">
      <c r="A44" s="345">
        <v>1291213</v>
      </c>
      <c r="B44" s="346" t="s">
        <v>75</v>
      </c>
      <c r="C44" s="347">
        <v>43216</v>
      </c>
      <c r="D44" s="347">
        <v>43220</v>
      </c>
      <c r="E44" s="348">
        <v>4</v>
      </c>
      <c r="F44" s="349">
        <v>1</v>
      </c>
      <c r="G44" s="350" t="s">
        <v>76</v>
      </c>
      <c r="H44" s="351">
        <v>9760</v>
      </c>
      <c r="I44" s="351">
        <f t="shared" si="0"/>
        <v>39040</v>
      </c>
      <c r="J44" s="367">
        <v>95636254</v>
      </c>
      <c r="K44" s="368" t="s">
        <v>51</v>
      </c>
    </row>
    <row r="45" spans="1:11">
      <c r="A45" s="345">
        <v>1296897</v>
      </c>
      <c r="B45" s="346" t="s">
        <v>77</v>
      </c>
      <c r="C45" s="347">
        <v>43216</v>
      </c>
      <c r="D45" s="347">
        <v>43220</v>
      </c>
      <c r="E45" s="348">
        <v>4</v>
      </c>
      <c r="F45" s="349">
        <v>1</v>
      </c>
      <c r="G45" s="350" t="s">
        <v>24</v>
      </c>
      <c r="H45" s="351">
        <v>6035</v>
      </c>
      <c r="I45" s="351">
        <f t="shared" si="0"/>
        <v>24140</v>
      </c>
      <c r="J45" s="367">
        <v>85514008</v>
      </c>
      <c r="K45" s="368" t="s">
        <v>51</v>
      </c>
    </row>
    <row r="46" spans="1:11">
      <c r="A46" s="345"/>
      <c r="B46" s="346"/>
      <c r="C46" s="345"/>
      <c r="D46" s="345"/>
      <c r="E46" s="346"/>
      <c r="F46" s="349">
        <f>SUM(F5:F45)</f>
        <v>50</v>
      </c>
      <c r="G46" s="346"/>
      <c r="H46" s="351"/>
      <c r="I46" s="351"/>
      <c r="J46" s="373"/>
      <c r="K46" s="374"/>
    </row>
    <row r="47" ht="23.25" customHeight="1" spans="4:10">
      <c r="D47" s="356"/>
      <c r="E47" s="357"/>
      <c r="F47" s="358"/>
      <c r="G47" s="359" t="s">
        <v>78</v>
      </c>
      <c r="H47" s="359"/>
      <c r="I47" s="375">
        <f>SUM(I5:I46)</f>
        <v>1033470</v>
      </c>
      <c r="J47" s="318" t="s">
        <v>79</v>
      </c>
    </row>
    <row r="48" ht="23.25" customHeight="1" spans="6:10">
      <c r="F48" s="360"/>
      <c r="G48" s="361" t="s">
        <v>80</v>
      </c>
      <c r="H48" s="361"/>
      <c r="I48" s="376">
        <v>833250</v>
      </c>
      <c r="J48" s="377"/>
    </row>
    <row r="49" ht="23.25" customHeight="1" spans="4:10">
      <c r="D49" s="362"/>
      <c r="F49" s="363"/>
      <c r="G49" s="364" t="s">
        <v>81</v>
      </c>
      <c r="H49" s="364"/>
      <c r="I49" s="378">
        <f>I47-I48</f>
        <v>200220</v>
      </c>
      <c r="J49" s="379"/>
    </row>
    <row r="50" s="336" customFormat="1" ht="19.5" customHeight="1" spans="1:15">
      <c r="A50" s="337"/>
      <c r="B50" s="338"/>
      <c r="C50" s="339"/>
      <c r="D50" s="339"/>
      <c r="E50" s="365"/>
      <c r="F50" s="365"/>
      <c r="G50" s="365"/>
      <c r="H50" s="366"/>
      <c r="I50" s="341"/>
      <c r="J50" s="342"/>
      <c r="K50" s="343"/>
      <c r="L50"/>
      <c r="M50"/>
      <c r="N50"/>
      <c r="O50"/>
    </row>
  </sheetData>
  <mergeCells count="12">
    <mergeCell ref="A2:C2"/>
    <mergeCell ref="G47:H47"/>
    <mergeCell ref="G48:H48"/>
    <mergeCell ref="G49:H49"/>
    <mergeCell ref="A12:A13"/>
    <mergeCell ref="A14:A15"/>
    <mergeCell ref="B12:B13"/>
    <mergeCell ref="B14:B15"/>
    <mergeCell ref="J12:J13"/>
    <mergeCell ref="J14:J15"/>
    <mergeCell ref="K12:K13"/>
    <mergeCell ref="K14:K15"/>
  </mergeCells>
  <pageMargins left="0.25" right="0.25" top="0.75" bottom="0.75" header="0.3" footer="0.3"/>
  <pageSetup paperSize="1" scale="55" orientation="landscape"/>
  <headerFooter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L49"/>
  <sheetViews>
    <sheetView topLeftCell="A13" workbookViewId="0">
      <selection activeCell="J42" sqref="J42"/>
    </sheetView>
  </sheetViews>
  <sheetFormatPr defaultColWidth="9" defaultRowHeight="13.5"/>
  <cols>
    <col min="1" max="1" width="12.8583333333333" style="113" customWidth="1"/>
    <col min="2" max="2" width="19.2833333333333" style="113" customWidth="1"/>
    <col min="3" max="3" width="12.425" style="113" customWidth="1"/>
    <col min="4" max="4" width="11.8583333333333" style="113" customWidth="1"/>
    <col min="5" max="5" width="11.5666666666667" style="113" customWidth="1"/>
    <col min="6" max="6" width="15.425" style="113" customWidth="1"/>
    <col min="7" max="7" width="21.7083333333333" style="113" customWidth="1"/>
    <col min="8" max="8" width="10.2833333333333" style="113" customWidth="1"/>
    <col min="9" max="9" width="14.1416666666667" style="113" customWidth="1"/>
    <col min="10" max="10" width="39.425" style="113" customWidth="1"/>
    <col min="11" max="16384" width="9" style="113"/>
  </cols>
  <sheetData>
    <row r="2" s="113" customFormat="1" spans="1:11">
      <c r="A2" s="112"/>
      <c r="B2" s="133" t="s">
        <v>646</v>
      </c>
      <c r="C2" s="114"/>
      <c r="D2" s="114"/>
      <c r="E2" s="116"/>
      <c r="F2" s="116"/>
      <c r="G2" s="116"/>
      <c r="H2" s="134"/>
      <c r="I2" s="134"/>
      <c r="J2" s="135"/>
      <c r="K2" s="136"/>
    </row>
    <row r="3" s="113" customFormat="1" spans="1:11">
      <c r="A3" s="112"/>
      <c r="C3" s="114"/>
      <c r="D3" s="114"/>
      <c r="E3" s="116"/>
      <c r="F3" s="116"/>
      <c r="G3" s="116"/>
      <c r="H3" s="134"/>
      <c r="I3" s="134"/>
      <c r="J3" s="135"/>
      <c r="K3" s="136"/>
    </row>
    <row r="4" s="113" customFormat="1" spans="1:11">
      <c r="A4" s="82" t="s">
        <v>1</v>
      </c>
      <c r="B4" s="83" t="s">
        <v>2</v>
      </c>
      <c r="C4" s="84" t="s">
        <v>3</v>
      </c>
      <c r="D4" s="84" t="s">
        <v>4</v>
      </c>
      <c r="E4" s="85" t="s">
        <v>5</v>
      </c>
      <c r="F4" s="85" t="s">
        <v>6</v>
      </c>
      <c r="G4" s="85" t="s">
        <v>7</v>
      </c>
      <c r="H4" s="86" t="s">
        <v>8</v>
      </c>
      <c r="I4" s="86" t="s">
        <v>9</v>
      </c>
      <c r="J4" s="120" t="s">
        <v>10</v>
      </c>
      <c r="K4" s="120" t="s">
        <v>11</v>
      </c>
    </row>
    <row r="5" s="113" customFormat="1" spans="1:11">
      <c r="A5" s="87">
        <v>1410635</v>
      </c>
      <c r="B5" s="88" t="s">
        <v>647</v>
      </c>
      <c r="C5" s="89">
        <v>43469</v>
      </c>
      <c r="D5" s="89">
        <v>43561</v>
      </c>
      <c r="E5" s="90">
        <v>2</v>
      </c>
      <c r="F5" s="91">
        <v>1</v>
      </c>
      <c r="G5" s="92" t="s">
        <v>648</v>
      </c>
      <c r="H5" s="93">
        <v>13225</v>
      </c>
      <c r="I5" s="93">
        <f t="shared" ref="I5:I41" si="0">H5*E5*F5</f>
        <v>26450</v>
      </c>
      <c r="J5" s="121">
        <v>86913219</v>
      </c>
      <c r="K5" s="138" t="s">
        <v>27</v>
      </c>
    </row>
    <row r="6" s="113" customFormat="1" spans="1:11">
      <c r="A6" s="87">
        <v>1425460</v>
      </c>
      <c r="B6" s="88" t="s">
        <v>649</v>
      </c>
      <c r="C6" s="89">
        <v>43469</v>
      </c>
      <c r="D6" s="89">
        <v>43470</v>
      </c>
      <c r="E6" s="90">
        <v>1</v>
      </c>
      <c r="F6" s="91">
        <v>2</v>
      </c>
      <c r="G6" s="92" t="s">
        <v>13</v>
      </c>
      <c r="H6" s="93">
        <v>6000</v>
      </c>
      <c r="I6" s="93">
        <f t="shared" si="0"/>
        <v>12000</v>
      </c>
      <c r="J6" s="121" t="s">
        <v>650</v>
      </c>
      <c r="K6" s="138" t="s">
        <v>17</v>
      </c>
    </row>
    <row r="7" s="113" customFormat="1" spans="1:11">
      <c r="A7" s="87">
        <v>1425694</v>
      </c>
      <c r="B7" s="88" t="s">
        <v>649</v>
      </c>
      <c r="C7" s="89">
        <v>43470</v>
      </c>
      <c r="D7" s="89">
        <v>43471</v>
      </c>
      <c r="E7" s="90">
        <v>1</v>
      </c>
      <c r="F7" s="91">
        <v>2</v>
      </c>
      <c r="G7" s="92" t="s">
        <v>13</v>
      </c>
      <c r="H7" s="93">
        <v>6000</v>
      </c>
      <c r="I7" s="93">
        <f t="shared" si="0"/>
        <v>12000</v>
      </c>
      <c r="J7" s="121" t="s">
        <v>651</v>
      </c>
      <c r="K7" s="138" t="s">
        <v>33</v>
      </c>
    </row>
    <row r="8" s="113" customFormat="1" spans="1:11">
      <c r="A8" s="87">
        <v>1420712</v>
      </c>
      <c r="B8" s="88" t="s">
        <v>652</v>
      </c>
      <c r="C8" s="89">
        <v>43473</v>
      </c>
      <c r="D8" s="89">
        <v>43477</v>
      </c>
      <c r="E8" s="90">
        <v>4</v>
      </c>
      <c r="F8" s="91">
        <v>1</v>
      </c>
      <c r="G8" s="92" t="s">
        <v>13</v>
      </c>
      <c r="H8" s="93">
        <v>6000</v>
      </c>
      <c r="I8" s="93">
        <f t="shared" si="0"/>
        <v>24000</v>
      </c>
      <c r="J8" s="121">
        <v>70683252</v>
      </c>
      <c r="K8" s="138" t="s">
        <v>17</v>
      </c>
    </row>
    <row r="9" s="113" customFormat="1" spans="1:11">
      <c r="A9" s="87">
        <v>1419047</v>
      </c>
      <c r="B9" s="88" t="s">
        <v>653</v>
      </c>
      <c r="C9" s="89">
        <v>43473</v>
      </c>
      <c r="D9" s="89">
        <v>43478</v>
      </c>
      <c r="E9" s="90">
        <v>5</v>
      </c>
      <c r="F9" s="91">
        <v>1</v>
      </c>
      <c r="G9" s="92" t="s">
        <v>24</v>
      </c>
      <c r="H9" s="93">
        <v>7050</v>
      </c>
      <c r="I9" s="93">
        <f t="shared" si="0"/>
        <v>35250</v>
      </c>
      <c r="J9" s="121">
        <v>98283546</v>
      </c>
      <c r="K9" s="138" t="s">
        <v>17</v>
      </c>
    </row>
    <row r="10" s="113" customFormat="1" spans="1:11">
      <c r="A10" s="87">
        <v>1423901</v>
      </c>
      <c r="B10" s="88" t="s">
        <v>654</v>
      </c>
      <c r="C10" s="89">
        <v>43475</v>
      </c>
      <c r="D10" s="89">
        <v>43477</v>
      </c>
      <c r="E10" s="90">
        <v>2</v>
      </c>
      <c r="F10" s="91">
        <v>1</v>
      </c>
      <c r="G10" s="92" t="s">
        <v>24</v>
      </c>
      <c r="H10" s="93">
        <v>7050</v>
      </c>
      <c r="I10" s="93">
        <f t="shared" si="0"/>
        <v>14100</v>
      </c>
      <c r="J10" s="121">
        <v>74487951</v>
      </c>
      <c r="K10" s="138" t="s">
        <v>27</v>
      </c>
    </row>
    <row r="11" s="113" customFormat="1" spans="1:11">
      <c r="A11" s="87">
        <v>1421041</v>
      </c>
      <c r="B11" s="88" t="s">
        <v>655</v>
      </c>
      <c r="C11" s="89">
        <v>43475</v>
      </c>
      <c r="D11" s="89">
        <v>43479</v>
      </c>
      <c r="E11" s="90">
        <v>4</v>
      </c>
      <c r="F11" s="91">
        <v>1</v>
      </c>
      <c r="G11" s="92" t="s">
        <v>13</v>
      </c>
      <c r="H11" s="93">
        <v>6000</v>
      </c>
      <c r="I11" s="93">
        <f t="shared" si="0"/>
        <v>24000</v>
      </c>
      <c r="J11" s="121">
        <v>70685882</v>
      </c>
      <c r="K11" s="138" t="s">
        <v>27</v>
      </c>
    </row>
    <row r="12" s="113" customFormat="1" spans="1:12">
      <c r="A12" s="87">
        <v>1415141</v>
      </c>
      <c r="B12" s="88" t="s">
        <v>656</v>
      </c>
      <c r="C12" s="89">
        <v>43476</v>
      </c>
      <c r="D12" s="89">
        <v>43478</v>
      </c>
      <c r="E12" s="90">
        <v>2</v>
      </c>
      <c r="F12" s="91">
        <v>4</v>
      </c>
      <c r="G12" s="92" t="s">
        <v>13</v>
      </c>
      <c r="H12" s="93">
        <v>6000</v>
      </c>
      <c r="I12" s="93">
        <f t="shared" si="0"/>
        <v>48000</v>
      </c>
      <c r="J12" s="121" t="s">
        <v>657</v>
      </c>
      <c r="K12" s="138" t="s">
        <v>17</v>
      </c>
      <c r="L12" s="113" t="s">
        <v>658</v>
      </c>
    </row>
    <row r="13" s="113" customFormat="1" spans="1:11">
      <c r="A13" s="87">
        <v>1417090</v>
      </c>
      <c r="B13" s="88" t="s">
        <v>659</v>
      </c>
      <c r="C13" s="89">
        <v>43477</v>
      </c>
      <c r="D13" s="89">
        <v>43479</v>
      </c>
      <c r="E13" s="90">
        <v>2</v>
      </c>
      <c r="F13" s="91">
        <v>3</v>
      </c>
      <c r="G13" s="92" t="s">
        <v>13</v>
      </c>
      <c r="H13" s="93">
        <v>6000</v>
      </c>
      <c r="I13" s="93">
        <f t="shared" si="0"/>
        <v>36000</v>
      </c>
      <c r="J13" s="121" t="s">
        <v>660</v>
      </c>
      <c r="K13" s="138" t="s">
        <v>17</v>
      </c>
    </row>
    <row r="14" s="113" customFormat="1" spans="1:11">
      <c r="A14" s="87">
        <v>1421446</v>
      </c>
      <c r="B14" s="88" t="s">
        <v>655</v>
      </c>
      <c r="C14" s="89">
        <v>43479</v>
      </c>
      <c r="D14" s="89">
        <v>43480</v>
      </c>
      <c r="E14" s="90">
        <v>1</v>
      </c>
      <c r="F14" s="91">
        <v>1</v>
      </c>
      <c r="G14" s="92" t="s">
        <v>13</v>
      </c>
      <c r="H14" s="93">
        <v>6000</v>
      </c>
      <c r="I14" s="93">
        <f t="shared" si="0"/>
        <v>6000</v>
      </c>
      <c r="J14" s="121">
        <v>70975069</v>
      </c>
      <c r="K14" s="138" t="s">
        <v>21</v>
      </c>
    </row>
    <row r="15" s="113" customFormat="1" spans="1:11">
      <c r="A15" s="87">
        <v>1426780</v>
      </c>
      <c r="B15" s="88" t="s">
        <v>661</v>
      </c>
      <c r="C15" s="89">
        <v>43479</v>
      </c>
      <c r="D15" s="89">
        <v>43483</v>
      </c>
      <c r="E15" s="90">
        <v>4</v>
      </c>
      <c r="F15" s="91">
        <v>2</v>
      </c>
      <c r="G15" s="92" t="s">
        <v>13</v>
      </c>
      <c r="H15" s="93">
        <v>6000</v>
      </c>
      <c r="I15" s="93">
        <f t="shared" si="0"/>
        <v>48000</v>
      </c>
      <c r="J15" s="121" t="s">
        <v>662</v>
      </c>
      <c r="K15" s="138" t="s">
        <v>51</v>
      </c>
    </row>
    <row r="16" s="113" customFormat="1" spans="1:11">
      <c r="A16" s="87">
        <v>1427705</v>
      </c>
      <c r="B16" s="88" t="s">
        <v>663</v>
      </c>
      <c r="C16" s="89">
        <v>43479</v>
      </c>
      <c r="D16" s="89">
        <v>43483</v>
      </c>
      <c r="E16" s="90">
        <v>4</v>
      </c>
      <c r="F16" s="91">
        <v>2</v>
      </c>
      <c r="G16" s="92" t="s">
        <v>13</v>
      </c>
      <c r="H16" s="93">
        <v>6000</v>
      </c>
      <c r="I16" s="93">
        <f t="shared" si="0"/>
        <v>48000</v>
      </c>
      <c r="J16" s="121" t="s">
        <v>664</v>
      </c>
      <c r="K16" s="138" t="s">
        <v>665</v>
      </c>
    </row>
    <row r="17" s="113" customFormat="1" spans="1:11">
      <c r="A17" s="87">
        <v>1427235</v>
      </c>
      <c r="B17" s="88" t="s">
        <v>666</v>
      </c>
      <c r="C17" s="89">
        <v>43480</v>
      </c>
      <c r="D17" s="89">
        <v>43483</v>
      </c>
      <c r="E17" s="90">
        <v>3</v>
      </c>
      <c r="F17" s="91">
        <v>1</v>
      </c>
      <c r="G17" s="92" t="s">
        <v>24</v>
      </c>
      <c r="H17" s="93">
        <v>7050</v>
      </c>
      <c r="I17" s="93">
        <f t="shared" si="0"/>
        <v>21150</v>
      </c>
      <c r="J17" s="121">
        <v>81335380</v>
      </c>
      <c r="K17" s="138" t="s">
        <v>27</v>
      </c>
    </row>
    <row r="18" s="113" customFormat="1" spans="1:11">
      <c r="A18" s="87">
        <v>1427805</v>
      </c>
      <c r="B18" s="88" t="s">
        <v>667</v>
      </c>
      <c r="C18" s="89">
        <v>43480</v>
      </c>
      <c r="D18" s="89">
        <v>43485</v>
      </c>
      <c r="E18" s="90">
        <v>5</v>
      </c>
      <c r="F18" s="91">
        <v>1</v>
      </c>
      <c r="G18" s="92" t="s">
        <v>13</v>
      </c>
      <c r="H18" s="93">
        <v>6000</v>
      </c>
      <c r="I18" s="93">
        <f t="shared" si="0"/>
        <v>30000</v>
      </c>
      <c r="J18" s="121">
        <v>81556167</v>
      </c>
      <c r="K18" s="138" t="s">
        <v>17</v>
      </c>
    </row>
    <row r="19" s="113" customFormat="1" spans="1:11">
      <c r="A19" s="87">
        <v>1417071</v>
      </c>
      <c r="B19" s="88" t="s">
        <v>668</v>
      </c>
      <c r="C19" s="89">
        <v>43481</v>
      </c>
      <c r="D19" s="89">
        <v>43485</v>
      </c>
      <c r="E19" s="90">
        <v>4</v>
      </c>
      <c r="F19" s="91">
        <v>1</v>
      </c>
      <c r="G19" s="92" t="s">
        <v>24</v>
      </c>
      <c r="H19" s="93">
        <v>7050</v>
      </c>
      <c r="I19" s="93">
        <f t="shared" si="0"/>
        <v>28200</v>
      </c>
      <c r="J19" s="121">
        <v>95952792</v>
      </c>
      <c r="K19" s="138" t="s">
        <v>17</v>
      </c>
    </row>
    <row r="20" s="113" customFormat="1" spans="1:11">
      <c r="A20" s="87">
        <v>1419253</v>
      </c>
      <c r="B20" s="88" t="s">
        <v>669</v>
      </c>
      <c r="C20" s="89">
        <v>43484</v>
      </c>
      <c r="D20" s="89">
        <v>43487</v>
      </c>
      <c r="E20" s="90">
        <v>3</v>
      </c>
      <c r="F20" s="91">
        <v>1</v>
      </c>
      <c r="G20" s="92" t="s">
        <v>13</v>
      </c>
      <c r="H20" s="93">
        <v>6000</v>
      </c>
      <c r="I20" s="93">
        <f t="shared" si="0"/>
        <v>18000</v>
      </c>
      <c r="J20" s="121">
        <v>98371699</v>
      </c>
      <c r="K20" s="138" t="s">
        <v>27</v>
      </c>
    </row>
    <row r="21" s="113" customFormat="1" spans="1:11">
      <c r="A21" s="87">
        <v>1420659</v>
      </c>
      <c r="B21" s="88" t="s">
        <v>670</v>
      </c>
      <c r="C21" s="89">
        <v>43484</v>
      </c>
      <c r="D21" s="89">
        <v>43487</v>
      </c>
      <c r="E21" s="90">
        <v>3</v>
      </c>
      <c r="F21" s="91">
        <v>3</v>
      </c>
      <c r="G21" s="92" t="s">
        <v>13</v>
      </c>
      <c r="H21" s="93">
        <v>6000</v>
      </c>
      <c r="I21" s="93">
        <f t="shared" si="0"/>
        <v>54000</v>
      </c>
      <c r="J21" s="121" t="s">
        <v>671</v>
      </c>
      <c r="K21" s="138" t="s">
        <v>51</v>
      </c>
    </row>
    <row r="22" s="113" customFormat="1" spans="1:11">
      <c r="A22" s="87">
        <v>1428841</v>
      </c>
      <c r="B22" s="88" t="s">
        <v>672</v>
      </c>
      <c r="C22" s="89">
        <v>43485</v>
      </c>
      <c r="D22" s="89">
        <v>43487</v>
      </c>
      <c r="E22" s="90">
        <v>2</v>
      </c>
      <c r="F22" s="91">
        <v>1</v>
      </c>
      <c r="G22" s="92" t="s">
        <v>13</v>
      </c>
      <c r="H22" s="93">
        <v>6000</v>
      </c>
      <c r="I22" s="93">
        <f t="shared" si="0"/>
        <v>12000</v>
      </c>
      <c r="J22" s="121">
        <v>83956908</v>
      </c>
      <c r="K22" s="138" t="s">
        <v>33</v>
      </c>
    </row>
    <row r="23" s="113" customFormat="1" spans="1:11">
      <c r="A23" s="87">
        <v>1428696</v>
      </c>
      <c r="B23" s="88" t="s">
        <v>673</v>
      </c>
      <c r="C23" s="89">
        <v>43485</v>
      </c>
      <c r="D23" s="89">
        <v>43487</v>
      </c>
      <c r="E23" s="90">
        <v>2</v>
      </c>
      <c r="F23" s="91">
        <v>1</v>
      </c>
      <c r="G23" s="92" t="s">
        <v>13</v>
      </c>
      <c r="H23" s="93">
        <v>6000</v>
      </c>
      <c r="I23" s="93">
        <f t="shared" si="0"/>
        <v>12000</v>
      </c>
      <c r="J23" s="121">
        <v>83950781</v>
      </c>
      <c r="K23" s="138" t="s">
        <v>51</v>
      </c>
    </row>
    <row r="24" s="113" customFormat="1" spans="1:11">
      <c r="A24" s="87">
        <v>1431064</v>
      </c>
      <c r="B24" s="88" t="s">
        <v>674</v>
      </c>
      <c r="C24" s="89">
        <v>43486</v>
      </c>
      <c r="D24" s="89">
        <v>43488</v>
      </c>
      <c r="E24" s="90">
        <v>2</v>
      </c>
      <c r="F24" s="91">
        <v>1</v>
      </c>
      <c r="G24" s="92" t="s">
        <v>13</v>
      </c>
      <c r="H24" s="93">
        <v>6000</v>
      </c>
      <c r="I24" s="93">
        <f t="shared" si="0"/>
        <v>12000</v>
      </c>
      <c r="J24" s="121">
        <v>89230429</v>
      </c>
      <c r="K24" s="138" t="s">
        <v>51</v>
      </c>
    </row>
    <row r="25" s="113" customFormat="1" spans="1:11">
      <c r="A25" s="87">
        <v>1402578</v>
      </c>
      <c r="B25" s="88" t="s">
        <v>675</v>
      </c>
      <c r="C25" s="89">
        <v>43486</v>
      </c>
      <c r="D25" s="89">
        <v>43489</v>
      </c>
      <c r="E25" s="90">
        <v>3</v>
      </c>
      <c r="F25" s="91">
        <v>1</v>
      </c>
      <c r="G25" s="92" t="s">
        <v>13</v>
      </c>
      <c r="H25" s="93">
        <v>6000</v>
      </c>
      <c r="I25" s="93">
        <f t="shared" si="0"/>
        <v>18000</v>
      </c>
      <c r="J25" s="121">
        <v>94923371</v>
      </c>
      <c r="K25" s="138" t="s">
        <v>17</v>
      </c>
    </row>
    <row r="26" s="113" customFormat="1" spans="1:11">
      <c r="A26" s="87">
        <v>1427541</v>
      </c>
      <c r="B26" s="88" t="s">
        <v>676</v>
      </c>
      <c r="C26" s="89">
        <v>43487</v>
      </c>
      <c r="D26" s="89">
        <v>43491</v>
      </c>
      <c r="E26" s="90">
        <v>4</v>
      </c>
      <c r="F26" s="91">
        <v>1</v>
      </c>
      <c r="G26" s="92" t="s">
        <v>13</v>
      </c>
      <c r="H26" s="93">
        <v>6000</v>
      </c>
      <c r="I26" s="93">
        <f t="shared" si="0"/>
        <v>24000</v>
      </c>
      <c r="J26" s="121">
        <v>81440606</v>
      </c>
      <c r="K26" s="138" t="s">
        <v>665</v>
      </c>
    </row>
    <row r="27" s="113" customFormat="1" spans="1:11">
      <c r="A27" s="87">
        <v>1435875</v>
      </c>
      <c r="B27" s="88" t="s">
        <v>43</v>
      </c>
      <c r="C27" s="89">
        <v>43488</v>
      </c>
      <c r="D27" s="89">
        <v>43489</v>
      </c>
      <c r="E27" s="90">
        <v>1</v>
      </c>
      <c r="F27" s="91">
        <v>1</v>
      </c>
      <c r="G27" s="92" t="s">
        <v>47</v>
      </c>
      <c r="H27" s="93">
        <v>9375</v>
      </c>
      <c r="I27" s="93">
        <f t="shared" si="0"/>
        <v>9375</v>
      </c>
      <c r="J27" s="121">
        <v>98585447</v>
      </c>
      <c r="K27" s="138" t="s">
        <v>51</v>
      </c>
    </row>
    <row r="28" s="113" customFormat="1" spans="1:11">
      <c r="A28" s="87">
        <v>1435878</v>
      </c>
      <c r="B28" s="88" t="s">
        <v>43</v>
      </c>
      <c r="C28" s="89">
        <v>43489</v>
      </c>
      <c r="D28" s="89">
        <v>43490</v>
      </c>
      <c r="E28" s="90">
        <v>1</v>
      </c>
      <c r="F28" s="91">
        <v>1</v>
      </c>
      <c r="G28" s="92" t="s">
        <v>47</v>
      </c>
      <c r="H28" s="93">
        <v>9375</v>
      </c>
      <c r="I28" s="93">
        <f t="shared" si="0"/>
        <v>9375</v>
      </c>
      <c r="J28" s="121">
        <v>98589459</v>
      </c>
      <c r="K28" s="138" t="s">
        <v>51</v>
      </c>
    </row>
    <row r="29" s="113" customFormat="1" spans="1:11">
      <c r="A29" s="87">
        <v>1435875</v>
      </c>
      <c r="B29" s="88" t="s">
        <v>43</v>
      </c>
      <c r="C29" s="89">
        <v>43490</v>
      </c>
      <c r="D29" s="89">
        <v>43491</v>
      </c>
      <c r="E29" s="90">
        <v>1</v>
      </c>
      <c r="F29" s="91">
        <v>1</v>
      </c>
      <c r="G29" s="92" t="s">
        <v>47</v>
      </c>
      <c r="H29" s="93">
        <v>9375</v>
      </c>
      <c r="I29" s="93">
        <f t="shared" si="0"/>
        <v>9375</v>
      </c>
      <c r="J29" s="121">
        <v>98587432</v>
      </c>
      <c r="K29" s="138" t="s">
        <v>51</v>
      </c>
    </row>
    <row r="30" s="113" customFormat="1" spans="1:11">
      <c r="A30" s="87">
        <v>1428754</v>
      </c>
      <c r="B30" s="88" t="s">
        <v>677</v>
      </c>
      <c r="C30" s="89">
        <v>43489</v>
      </c>
      <c r="D30" s="89">
        <v>43491</v>
      </c>
      <c r="E30" s="90">
        <v>2</v>
      </c>
      <c r="F30" s="91">
        <v>1</v>
      </c>
      <c r="G30" s="92" t="s">
        <v>24</v>
      </c>
      <c r="H30" s="93">
        <v>7050</v>
      </c>
      <c r="I30" s="93">
        <f t="shared" si="0"/>
        <v>14100</v>
      </c>
      <c r="J30" s="121">
        <v>83953219</v>
      </c>
      <c r="K30" s="138" t="s">
        <v>124</v>
      </c>
    </row>
    <row r="31" s="113" customFormat="1" spans="1:11">
      <c r="A31" s="87">
        <v>1428749</v>
      </c>
      <c r="B31" s="88" t="s">
        <v>678</v>
      </c>
      <c r="C31" s="89">
        <v>43489</v>
      </c>
      <c r="D31" s="89">
        <v>43491</v>
      </c>
      <c r="E31" s="90">
        <v>2</v>
      </c>
      <c r="F31" s="91">
        <v>1</v>
      </c>
      <c r="G31" s="92" t="s">
        <v>24</v>
      </c>
      <c r="H31" s="93">
        <v>7050</v>
      </c>
      <c r="I31" s="93">
        <f t="shared" si="0"/>
        <v>14100</v>
      </c>
      <c r="J31" s="121">
        <v>83955488</v>
      </c>
      <c r="K31" s="138" t="s">
        <v>124</v>
      </c>
    </row>
    <row r="32" s="113" customFormat="1" spans="1:11">
      <c r="A32" s="87">
        <v>1422036</v>
      </c>
      <c r="B32" s="88" t="s">
        <v>679</v>
      </c>
      <c r="C32" s="89">
        <v>43490</v>
      </c>
      <c r="D32" s="89">
        <v>43494</v>
      </c>
      <c r="E32" s="90">
        <v>4</v>
      </c>
      <c r="F32" s="91">
        <v>1</v>
      </c>
      <c r="G32" s="92" t="s">
        <v>47</v>
      </c>
      <c r="H32" s="93">
        <v>9375</v>
      </c>
      <c r="I32" s="93">
        <f t="shared" si="0"/>
        <v>37500</v>
      </c>
      <c r="J32" s="121">
        <v>73208854</v>
      </c>
      <c r="K32" s="138" t="s">
        <v>107</v>
      </c>
    </row>
    <row r="33" s="113" customFormat="1" spans="1:11">
      <c r="A33" s="87">
        <v>1435698</v>
      </c>
      <c r="B33" s="88" t="s">
        <v>680</v>
      </c>
      <c r="C33" s="89">
        <v>43491</v>
      </c>
      <c r="D33" s="89">
        <v>43495</v>
      </c>
      <c r="E33" s="90">
        <v>4</v>
      </c>
      <c r="F33" s="91">
        <v>1</v>
      </c>
      <c r="G33" s="92" t="s">
        <v>24</v>
      </c>
      <c r="H33" s="93">
        <v>7050</v>
      </c>
      <c r="I33" s="93">
        <f t="shared" si="0"/>
        <v>28200</v>
      </c>
      <c r="J33" s="121">
        <v>98575773</v>
      </c>
      <c r="K33" s="138" t="s">
        <v>51</v>
      </c>
    </row>
    <row r="34" s="113" customFormat="1" spans="1:11">
      <c r="A34" s="87">
        <v>1430176</v>
      </c>
      <c r="B34" s="88" t="s">
        <v>681</v>
      </c>
      <c r="C34" s="89">
        <v>43492</v>
      </c>
      <c r="D34" s="89">
        <v>43495</v>
      </c>
      <c r="E34" s="90">
        <v>3</v>
      </c>
      <c r="F34" s="91">
        <v>2</v>
      </c>
      <c r="G34" s="92" t="s">
        <v>13</v>
      </c>
      <c r="H34" s="93">
        <v>6000</v>
      </c>
      <c r="I34" s="93">
        <f t="shared" si="0"/>
        <v>36000</v>
      </c>
      <c r="J34" s="121" t="s">
        <v>682</v>
      </c>
      <c r="K34" s="138" t="s">
        <v>27</v>
      </c>
    </row>
    <row r="35" s="113" customFormat="1" spans="1:11">
      <c r="A35" s="87">
        <v>1432546</v>
      </c>
      <c r="B35" s="88" t="s">
        <v>683</v>
      </c>
      <c r="C35" s="89">
        <v>43492</v>
      </c>
      <c r="D35" s="89">
        <v>43496</v>
      </c>
      <c r="E35" s="90">
        <v>4</v>
      </c>
      <c r="F35" s="91">
        <v>1</v>
      </c>
      <c r="G35" s="92" t="s">
        <v>13</v>
      </c>
      <c r="H35" s="93">
        <v>6000</v>
      </c>
      <c r="I35" s="93">
        <f t="shared" si="0"/>
        <v>24000</v>
      </c>
      <c r="J35" s="121">
        <v>90918999</v>
      </c>
      <c r="K35" s="138" t="s">
        <v>27</v>
      </c>
    </row>
    <row r="36" s="113" customFormat="1" spans="1:11">
      <c r="A36" s="87">
        <v>1423439</v>
      </c>
      <c r="B36" s="88" t="s">
        <v>684</v>
      </c>
      <c r="C36" s="89">
        <v>43493</v>
      </c>
      <c r="D36" s="89">
        <v>43496</v>
      </c>
      <c r="E36" s="90">
        <v>3</v>
      </c>
      <c r="F36" s="91">
        <v>1</v>
      </c>
      <c r="G36" s="92" t="s">
        <v>24</v>
      </c>
      <c r="H36" s="93">
        <v>7050</v>
      </c>
      <c r="I36" s="93">
        <f t="shared" si="0"/>
        <v>21150</v>
      </c>
      <c r="J36" s="121">
        <v>73965695</v>
      </c>
      <c r="K36" s="138" t="s">
        <v>27</v>
      </c>
    </row>
    <row r="37" s="113" customFormat="1" spans="1:11">
      <c r="A37" s="163">
        <v>1428066</v>
      </c>
      <c r="B37" s="164" t="s">
        <v>685</v>
      </c>
      <c r="C37" s="100">
        <v>43494</v>
      </c>
      <c r="D37" s="100">
        <v>43497</v>
      </c>
      <c r="E37" s="101">
        <v>3</v>
      </c>
      <c r="F37" s="102">
        <v>1</v>
      </c>
      <c r="G37" s="103" t="s">
        <v>13</v>
      </c>
      <c r="H37" s="104">
        <v>6000</v>
      </c>
      <c r="I37" s="104">
        <f t="shared" si="0"/>
        <v>18000</v>
      </c>
      <c r="J37" s="185">
        <v>82603369</v>
      </c>
      <c r="K37" s="186" t="s">
        <v>107</v>
      </c>
    </row>
    <row r="38" s="113" customFormat="1" spans="1:11">
      <c r="A38" s="163">
        <v>1425873</v>
      </c>
      <c r="B38" s="165" t="s">
        <v>686</v>
      </c>
      <c r="C38" s="100">
        <v>43495</v>
      </c>
      <c r="D38" s="100">
        <v>43496</v>
      </c>
      <c r="E38" s="101">
        <v>1</v>
      </c>
      <c r="F38" s="102">
        <v>2</v>
      </c>
      <c r="G38" s="103" t="s">
        <v>24</v>
      </c>
      <c r="H38" s="104">
        <v>7050</v>
      </c>
      <c r="I38" s="104">
        <f t="shared" si="0"/>
        <v>14100</v>
      </c>
      <c r="J38" s="185" t="s">
        <v>687</v>
      </c>
      <c r="K38" s="187" t="s">
        <v>27</v>
      </c>
    </row>
    <row r="39" s="113" customFormat="1" spans="1:11">
      <c r="A39" s="166"/>
      <c r="B39" s="167"/>
      <c r="C39" s="100">
        <v>43495</v>
      </c>
      <c r="D39" s="100">
        <v>43496</v>
      </c>
      <c r="E39" s="101">
        <v>1</v>
      </c>
      <c r="F39" s="102">
        <v>1</v>
      </c>
      <c r="G39" s="103" t="s">
        <v>688</v>
      </c>
      <c r="H39" s="104">
        <v>800</v>
      </c>
      <c r="I39" s="104">
        <f t="shared" si="0"/>
        <v>800</v>
      </c>
      <c r="J39" s="188"/>
      <c r="K39" s="189"/>
    </row>
    <row r="40" s="113" customFormat="1" spans="1:11">
      <c r="A40" s="98"/>
      <c r="B40" s="99"/>
      <c r="C40" s="100"/>
      <c r="D40" s="100"/>
      <c r="E40" s="101"/>
      <c r="F40" s="102"/>
      <c r="G40" s="103"/>
      <c r="H40" s="104">
        <v>0</v>
      </c>
      <c r="I40" s="104">
        <f t="shared" si="0"/>
        <v>0</v>
      </c>
      <c r="J40" s="124"/>
      <c r="K40" s="190"/>
    </row>
    <row r="41" s="113" customFormat="1" spans="1:11">
      <c r="A41" s="87"/>
      <c r="B41" s="88"/>
      <c r="C41" s="88"/>
      <c r="D41" s="88"/>
      <c r="E41" s="88"/>
      <c r="F41" s="92">
        <f>SUM(F5:F40)</f>
        <v>48</v>
      </c>
      <c r="G41" s="88"/>
      <c r="H41" s="93">
        <v>0</v>
      </c>
      <c r="I41" s="93">
        <f t="shared" si="0"/>
        <v>0</v>
      </c>
      <c r="J41" s="125"/>
      <c r="K41" s="140"/>
    </row>
    <row r="42" s="113" customFormat="1" ht="14.25" spans="1:11">
      <c r="A42" s="168"/>
      <c r="B42" s="169"/>
      <c r="C42" s="170"/>
      <c r="D42" s="171"/>
      <c r="E42" s="172"/>
      <c r="F42" s="110" t="s">
        <v>689</v>
      </c>
      <c r="G42" s="110"/>
      <c r="H42" s="110"/>
      <c r="I42" s="162">
        <f>SUM(I5:I41)</f>
        <v>799225</v>
      </c>
      <c r="J42" s="191" t="s">
        <v>690</v>
      </c>
      <c r="K42" s="192"/>
    </row>
    <row r="43" s="113" customFormat="1" ht="14.25" spans="1:11">
      <c r="A43" s="168"/>
      <c r="B43" s="169"/>
      <c r="C43" s="170"/>
      <c r="D43" s="170"/>
      <c r="E43" s="173"/>
      <c r="F43" s="110" t="s">
        <v>691</v>
      </c>
      <c r="G43" s="110"/>
      <c r="H43" s="110"/>
      <c r="I43" s="126">
        <v>387960</v>
      </c>
      <c r="J43" s="128"/>
      <c r="K43" s="192"/>
    </row>
    <row r="44" s="113" customFormat="1" ht="14.25" spans="1:11">
      <c r="A44" s="168"/>
      <c r="B44" s="169"/>
      <c r="C44" s="170"/>
      <c r="D44" s="170"/>
      <c r="E44" s="173"/>
      <c r="F44" s="110" t="s">
        <v>692</v>
      </c>
      <c r="G44" s="110"/>
      <c r="H44" s="110"/>
      <c r="I44" s="126">
        <v>2000000</v>
      </c>
      <c r="J44" s="128"/>
      <c r="K44" s="192"/>
    </row>
    <row r="45" s="113" customFormat="1" ht="14.25" spans="1:11">
      <c r="A45" s="174"/>
      <c r="B45" s="175"/>
      <c r="C45" s="176"/>
      <c r="D45" s="177"/>
      <c r="E45" s="178"/>
      <c r="F45" s="110" t="s">
        <v>693</v>
      </c>
      <c r="G45" s="110"/>
      <c r="H45" s="110"/>
      <c r="I45" s="129">
        <f>I42-I43-I44</f>
        <v>-1588735</v>
      </c>
      <c r="J45" s="130" t="s">
        <v>694</v>
      </c>
      <c r="K45" s="193"/>
    </row>
    <row r="46" s="113" customFormat="1" spans="1:11">
      <c r="A46" s="112"/>
      <c r="C46" s="114"/>
      <c r="D46" s="114"/>
      <c r="E46" s="179"/>
      <c r="F46" s="179"/>
      <c r="G46" s="179"/>
      <c r="H46" s="180"/>
      <c r="I46" s="134"/>
      <c r="J46" s="135"/>
      <c r="K46" s="136"/>
    </row>
    <row r="47" s="113" customFormat="1" spans="1:11">
      <c r="A47" s="112"/>
      <c r="C47" s="114"/>
      <c r="D47" s="114"/>
      <c r="E47" s="116"/>
      <c r="F47" s="181"/>
      <c r="G47" s="182"/>
      <c r="H47" s="183"/>
      <c r="J47" s="135"/>
      <c r="K47" s="136"/>
    </row>
    <row r="48" s="113" customFormat="1" spans="1:11">
      <c r="A48" s="112"/>
      <c r="C48" s="114"/>
      <c r="D48" s="114"/>
      <c r="E48" s="116"/>
      <c r="F48" s="184"/>
      <c r="G48" s="182"/>
      <c r="H48" s="183"/>
      <c r="I48" s="134"/>
      <c r="J48" s="135"/>
      <c r="K48" s="136"/>
    </row>
    <row r="49" s="113" customFormat="1" spans="1:11">
      <c r="A49" s="112"/>
      <c r="C49" s="114"/>
      <c r="D49" s="114"/>
      <c r="E49" s="116"/>
      <c r="F49" s="184"/>
      <c r="G49" s="182"/>
      <c r="H49" s="134"/>
      <c r="I49" s="134"/>
      <c r="J49" s="135"/>
      <c r="K49" s="136"/>
    </row>
  </sheetData>
  <mergeCells count="8">
    <mergeCell ref="F42:H42"/>
    <mergeCell ref="F43:H43"/>
    <mergeCell ref="F44:H44"/>
    <mergeCell ref="F45:H45"/>
    <mergeCell ref="A38:A39"/>
    <mergeCell ref="B38:B39"/>
    <mergeCell ref="J38:J39"/>
    <mergeCell ref="K38:K39"/>
  </mergeCells>
  <pageMargins left="0.75" right="0.75" top="1" bottom="1" header="0.511805555555556" footer="0.511805555555556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71"/>
  <sheetViews>
    <sheetView topLeftCell="A46" workbookViewId="0">
      <selection activeCell="A64" sqref="A64"/>
    </sheetView>
  </sheetViews>
  <sheetFormatPr defaultColWidth="9" defaultRowHeight="13.5"/>
  <cols>
    <col min="1" max="1" width="15.375" customWidth="1"/>
    <col min="2" max="2" width="18.25" customWidth="1"/>
    <col min="3" max="3" width="10.375" customWidth="1"/>
    <col min="4" max="4" width="11.625" customWidth="1"/>
    <col min="5" max="5" width="15.375" customWidth="1"/>
    <col min="6" max="6" width="14.125" customWidth="1"/>
    <col min="7" max="7" width="23.75" customWidth="1"/>
    <col min="8" max="8" width="11.625" customWidth="1"/>
    <col min="9" max="9" width="15.375" customWidth="1"/>
    <col min="10" max="10" width="32.125" customWidth="1"/>
    <col min="11" max="11" width="8.375" customWidth="1"/>
    <col min="12" max="12" width="27.125" customWidth="1"/>
  </cols>
  <sheetData>
    <row r="1" spans="1:13">
      <c r="A1" s="82" t="s">
        <v>1</v>
      </c>
      <c r="B1" s="82" t="s">
        <v>2</v>
      </c>
      <c r="C1" s="147" t="s">
        <v>3</v>
      </c>
      <c r="D1" s="147" t="s">
        <v>4</v>
      </c>
      <c r="E1" s="148" t="s">
        <v>5</v>
      </c>
      <c r="F1" s="148" t="s">
        <v>6</v>
      </c>
      <c r="G1" s="148" t="s">
        <v>7</v>
      </c>
      <c r="H1" s="149" t="s">
        <v>8</v>
      </c>
      <c r="I1" s="149" t="s">
        <v>9</v>
      </c>
      <c r="J1" s="120" t="s">
        <v>10</v>
      </c>
      <c r="K1" s="120" t="s">
        <v>11</v>
      </c>
      <c r="L1" s="113"/>
      <c r="M1" s="113"/>
    </row>
    <row r="2" spans="1:13">
      <c r="A2" s="94">
        <v>1422932</v>
      </c>
      <c r="B2" s="95" t="s">
        <v>695</v>
      </c>
      <c r="C2" s="89">
        <v>43492</v>
      </c>
      <c r="D2" s="89">
        <v>43497</v>
      </c>
      <c r="E2" s="90">
        <v>5</v>
      </c>
      <c r="F2" s="91">
        <v>1</v>
      </c>
      <c r="G2" s="92" t="s">
        <v>13</v>
      </c>
      <c r="H2" s="93">
        <v>6000</v>
      </c>
      <c r="I2" s="93">
        <f t="shared" ref="I2:I65" si="0">H2*E2*F2</f>
        <v>30000</v>
      </c>
      <c r="J2" s="122">
        <v>73217074</v>
      </c>
      <c r="K2" s="156" t="s">
        <v>665</v>
      </c>
      <c r="L2" s="113"/>
      <c r="M2" s="113"/>
    </row>
    <row r="3" spans="1:13">
      <c r="A3" s="96"/>
      <c r="B3" s="97"/>
      <c r="C3" s="89">
        <v>43497</v>
      </c>
      <c r="D3" s="89">
        <v>43498</v>
      </c>
      <c r="E3" s="90">
        <v>1</v>
      </c>
      <c r="F3" s="91">
        <v>1</v>
      </c>
      <c r="G3" s="92" t="s">
        <v>13</v>
      </c>
      <c r="H3" s="93">
        <v>7550</v>
      </c>
      <c r="I3" s="93">
        <f t="shared" si="0"/>
        <v>7550</v>
      </c>
      <c r="J3" s="123"/>
      <c r="K3" s="157"/>
      <c r="L3" s="113"/>
      <c r="M3" s="113"/>
    </row>
    <row r="4" spans="1:13">
      <c r="A4" s="94">
        <v>1431441</v>
      </c>
      <c r="B4" s="95" t="s">
        <v>696</v>
      </c>
      <c r="C4" s="89">
        <v>43492</v>
      </c>
      <c r="D4" s="89">
        <v>43497</v>
      </c>
      <c r="E4" s="90">
        <v>5</v>
      </c>
      <c r="F4" s="91">
        <v>1</v>
      </c>
      <c r="G4" s="92" t="s">
        <v>13</v>
      </c>
      <c r="H4" s="93">
        <v>6000</v>
      </c>
      <c r="I4" s="93">
        <f t="shared" si="0"/>
        <v>30000</v>
      </c>
      <c r="J4" s="122">
        <v>89240189</v>
      </c>
      <c r="K4" s="156" t="s">
        <v>124</v>
      </c>
      <c r="L4" s="113"/>
      <c r="M4" s="113"/>
    </row>
    <row r="5" spans="1:13">
      <c r="A5" s="96"/>
      <c r="B5" s="97"/>
      <c r="C5" s="89">
        <v>43497</v>
      </c>
      <c r="D5" s="89">
        <v>43500</v>
      </c>
      <c r="E5" s="90">
        <v>3</v>
      </c>
      <c r="F5" s="91">
        <v>1</v>
      </c>
      <c r="G5" s="92" t="s">
        <v>13</v>
      </c>
      <c r="H5" s="93">
        <v>7550</v>
      </c>
      <c r="I5" s="93">
        <f t="shared" si="0"/>
        <v>22650</v>
      </c>
      <c r="J5" s="123"/>
      <c r="K5" s="157"/>
      <c r="L5" s="113"/>
      <c r="M5" s="113"/>
    </row>
    <row r="6" spans="1:13">
      <c r="A6" s="94">
        <v>1419237</v>
      </c>
      <c r="B6" s="95" t="s">
        <v>697</v>
      </c>
      <c r="C6" s="89">
        <v>43494</v>
      </c>
      <c r="D6" s="89">
        <v>43497</v>
      </c>
      <c r="E6" s="90">
        <v>3</v>
      </c>
      <c r="F6" s="91">
        <v>1</v>
      </c>
      <c r="G6" s="92" t="s">
        <v>13</v>
      </c>
      <c r="H6" s="93">
        <v>6000</v>
      </c>
      <c r="I6" s="93">
        <f t="shared" si="0"/>
        <v>18000</v>
      </c>
      <c r="J6" s="122">
        <v>98367998</v>
      </c>
      <c r="K6" s="156" t="s">
        <v>17</v>
      </c>
      <c r="L6" s="113"/>
      <c r="M6" s="113"/>
    </row>
    <row r="7" spans="1:13">
      <c r="A7" s="96"/>
      <c r="B7" s="97"/>
      <c r="C7" s="89">
        <v>43497</v>
      </c>
      <c r="D7" s="89">
        <v>43498</v>
      </c>
      <c r="E7" s="90">
        <v>1</v>
      </c>
      <c r="F7" s="91">
        <v>1</v>
      </c>
      <c r="G7" s="92" t="s">
        <v>13</v>
      </c>
      <c r="H7" s="93">
        <v>7550</v>
      </c>
      <c r="I7" s="93">
        <f t="shared" si="0"/>
        <v>7550</v>
      </c>
      <c r="J7" s="123"/>
      <c r="K7" s="157"/>
      <c r="L7" s="113"/>
      <c r="M7" s="113"/>
    </row>
    <row r="8" spans="1:13">
      <c r="A8" s="94">
        <v>1427158</v>
      </c>
      <c r="B8" s="95" t="s">
        <v>698</v>
      </c>
      <c r="C8" s="89">
        <v>43495</v>
      </c>
      <c r="D8" s="89">
        <v>43497</v>
      </c>
      <c r="E8" s="90">
        <v>2</v>
      </c>
      <c r="F8" s="91">
        <v>1</v>
      </c>
      <c r="G8" s="92" t="s">
        <v>50</v>
      </c>
      <c r="H8" s="93">
        <v>11500</v>
      </c>
      <c r="I8" s="93">
        <f t="shared" si="0"/>
        <v>23000</v>
      </c>
      <c r="J8" s="122">
        <v>81333480</v>
      </c>
      <c r="K8" s="156" t="s">
        <v>27</v>
      </c>
      <c r="L8" s="113"/>
      <c r="M8" s="113"/>
    </row>
    <row r="9" spans="1:13">
      <c r="A9" s="96"/>
      <c r="B9" s="97"/>
      <c r="C9" s="89">
        <v>43497</v>
      </c>
      <c r="D9" s="89">
        <v>43499</v>
      </c>
      <c r="E9" s="90">
        <v>2</v>
      </c>
      <c r="F9" s="91">
        <v>1</v>
      </c>
      <c r="G9" s="92" t="s">
        <v>50</v>
      </c>
      <c r="H9" s="93">
        <v>17500</v>
      </c>
      <c r="I9" s="93">
        <f t="shared" si="0"/>
        <v>35000</v>
      </c>
      <c r="J9" s="123"/>
      <c r="K9" s="157"/>
      <c r="L9" s="113"/>
      <c r="M9" s="113"/>
    </row>
    <row r="10" spans="1:13">
      <c r="A10" s="94">
        <v>1435823</v>
      </c>
      <c r="B10" s="95" t="s">
        <v>699</v>
      </c>
      <c r="C10" s="89">
        <v>43495</v>
      </c>
      <c r="D10" s="89">
        <v>43497</v>
      </c>
      <c r="E10" s="90">
        <v>2</v>
      </c>
      <c r="F10" s="91">
        <v>1</v>
      </c>
      <c r="G10" s="92" t="s">
        <v>13</v>
      </c>
      <c r="H10" s="93">
        <v>6000</v>
      </c>
      <c r="I10" s="93">
        <f t="shared" si="0"/>
        <v>12000</v>
      </c>
      <c r="J10" s="122">
        <v>98581270</v>
      </c>
      <c r="K10" s="156" t="s">
        <v>51</v>
      </c>
      <c r="L10" s="113"/>
      <c r="M10" s="113"/>
    </row>
    <row r="11" spans="1:13">
      <c r="A11" s="96"/>
      <c r="B11" s="97"/>
      <c r="C11" s="89">
        <v>43497</v>
      </c>
      <c r="D11" s="89">
        <v>43499</v>
      </c>
      <c r="E11" s="90">
        <v>2</v>
      </c>
      <c r="F11" s="91">
        <v>1</v>
      </c>
      <c r="G11" s="92" t="s">
        <v>13</v>
      </c>
      <c r="H11" s="93">
        <v>7550</v>
      </c>
      <c r="I11" s="93">
        <f t="shared" si="0"/>
        <v>15100</v>
      </c>
      <c r="J11" s="123"/>
      <c r="K11" s="157"/>
      <c r="L11" s="113"/>
      <c r="M11" s="113"/>
    </row>
    <row r="12" spans="1:13">
      <c r="A12" s="94">
        <v>1436733</v>
      </c>
      <c r="B12" s="95" t="s">
        <v>700</v>
      </c>
      <c r="C12" s="89">
        <v>43495</v>
      </c>
      <c r="D12" s="89">
        <v>43497</v>
      </c>
      <c r="E12" s="90">
        <v>2</v>
      </c>
      <c r="F12" s="91">
        <v>1</v>
      </c>
      <c r="G12" s="92" t="s">
        <v>24</v>
      </c>
      <c r="H12" s="93">
        <v>7050</v>
      </c>
      <c r="I12" s="93">
        <f t="shared" si="0"/>
        <v>14100</v>
      </c>
      <c r="J12" s="122">
        <v>99931146</v>
      </c>
      <c r="K12" s="156" t="s">
        <v>27</v>
      </c>
      <c r="L12" s="113"/>
      <c r="M12" s="113"/>
    </row>
    <row r="13" spans="1:13">
      <c r="A13" s="96"/>
      <c r="B13" s="97"/>
      <c r="C13" s="89">
        <v>43497</v>
      </c>
      <c r="D13" s="89">
        <v>43499</v>
      </c>
      <c r="E13" s="90">
        <v>2</v>
      </c>
      <c r="F13" s="91">
        <v>1</v>
      </c>
      <c r="G13" s="92" t="s">
        <v>24</v>
      </c>
      <c r="H13" s="93">
        <v>9190</v>
      </c>
      <c r="I13" s="93">
        <f t="shared" si="0"/>
        <v>18380</v>
      </c>
      <c r="J13" s="123"/>
      <c r="K13" s="157"/>
      <c r="L13" s="113"/>
      <c r="M13" s="113"/>
    </row>
    <row r="14" spans="1:13">
      <c r="A14" s="94">
        <v>1436071</v>
      </c>
      <c r="B14" s="95" t="s">
        <v>701</v>
      </c>
      <c r="C14" s="89">
        <v>43496</v>
      </c>
      <c r="D14" s="89">
        <v>43497</v>
      </c>
      <c r="E14" s="90">
        <v>1</v>
      </c>
      <c r="F14" s="91">
        <v>1</v>
      </c>
      <c r="G14" s="92" t="s">
        <v>13</v>
      </c>
      <c r="H14" s="93">
        <v>6000</v>
      </c>
      <c r="I14" s="93">
        <f t="shared" si="0"/>
        <v>6000</v>
      </c>
      <c r="J14" s="122">
        <v>98596094</v>
      </c>
      <c r="K14" s="156" t="s">
        <v>124</v>
      </c>
      <c r="L14" s="113"/>
      <c r="M14" s="113"/>
    </row>
    <row r="15" spans="1:13">
      <c r="A15" s="96"/>
      <c r="B15" s="97"/>
      <c r="C15" s="89">
        <v>43497</v>
      </c>
      <c r="D15" s="89">
        <v>43498</v>
      </c>
      <c r="E15" s="90">
        <v>1</v>
      </c>
      <c r="F15" s="91">
        <v>1</v>
      </c>
      <c r="G15" s="92" t="s">
        <v>13</v>
      </c>
      <c r="H15" s="93">
        <v>7550</v>
      </c>
      <c r="I15" s="93">
        <f t="shared" si="0"/>
        <v>7550</v>
      </c>
      <c r="J15" s="123"/>
      <c r="K15" s="157"/>
      <c r="L15" s="113"/>
      <c r="M15" s="113"/>
    </row>
    <row r="16" spans="1:13">
      <c r="A16" s="96">
        <v>1430875</v>
      </c>
      <c r="B16" s="97" t="s">
        <v>702</v>
      </c>
      <c r="C16" s="89">
        <v>43497</v>
      </c>
      <c r="D16" s="89">
        <v>43501</v>
      </c>
      <c r="E16" s="90">
        <v>4</v>
      </c>
      <c r="F16" s="91">
        <v>3</v>
      </c>
      <c r="G16" s="92" t="s">
        <v>13</v>
      </c>
      <c r="H16" s="93">
        <v>7550</v>
      </c>
      <c r="I16" s="93">
        <f t="shared" si="0"/>
        <v>90600</v>
      </c>
      <c r="J16" s="123" t="s">
        <v>703</v>
      </c>
      <c r="K16" s="157" t="s">
        <v>21</v>
      </c>
      <c r="L16" s="113"/>
      <c r="M16" s="113"/>
    </row>
    <row r="17" spans="1:13">
      <c r="A17" s="96">
        <v>1438416</v>
      </c>
      <c r="B17" s="97" t="s">
        <v>704</v>
      </c>
      <c r="C17" s="89">
        <v>43497</v>
      </c>
      <c r="D17" s="89">
        <v>43502</v>
      </c>
      <c r="E17" s="90">
        <v>5</v>
      </c>
      <c r="F17" s="91">
        <v>1</v>
      </c>
      <c r="G17" s="92" t="s">
        <v>50</v>
      </c>
      <c r="H17" s="93">
        <v>17500</v>
      </c>
      <c r="I17" s="93">
        <f t="shared" si="0"/>
        <v>87500</v>
      </c>
      <c r="J17" s="123">
        <v>74768597</v>
      </c>
      <c r="K17" s="157" t="s">
        <v>51</v>
      </c>
      <c r="L17" s="113"/>
      <c r="M17" s="113"/>
    </row>
    <row r="18" spans="1:13">
      <c r="A18" s="96">
        <v>1419702</v>
      </c>
      <c r="B18" s="97" t="s">
        <v>705</v>
      </c>
      <c r="C18" s="89">
        <v>43497</v>
      </c>
      <c r="D18" s="89">
        <v>43502</v>
      </c>
      <c r="E18" s="90">
        <v>5</v>
      </c>
      <c r="F18" s="91">
        <v>1</v>
      </c>
      <c r="G18" s="92" t="s">
        <v>13</v>
      </c>
      <c r="H18" s="93">
        <v>7550</v>
      </c>
      <c r="I18" s="93">
        <f t="shared" si="0"/>
        <v>37750</v>
      </c>
      <c r="J18" s="123">
        <v>98783554</v>
      </c>
      <c r="K18" s="157" t="s">
        <v>33</v>
      </c>
      <c r="L18" s="113"/>
      <c r="M18" s="113"/>
    </row>
    <row r="19" spans="1:13">
      <c r="A19" s="96">
        <v>1425280</v>
      </c>
      <c r="B19" s="97" t="s">
        <v>706</v>
      </c>
      <c r="C19" s="89">
        <v>43498</v>
      </c>
      <c r="D19" s="89">
        <v>43502</v>
      </c>
      <c r="E19" s="90">
        <v>4</v>
      </c>
      <c r="F19" s="91">
        <v>1</v>
      </c>
      <c r="G19" s="92" t="s">
        <v>47</v>
      </c>
      <c r="H19" s="93">
        <v>11825</v>
      </c>
      <c r="I19" s="93">
        <f t="shared" si="0"/>
        <v>47300</v>
      </c>
      <c r="J19" s="123">
        <v>76976903</v>
      </c>
      <c r="K19" s="157" t="s">
        <v>51</v>
      </c>
      <c r="L19" s="113"/>
      <c r="M19" s="113"/>
    </row>
    <row r="20" spans="1:13">
      <c r="A20" s="96">
        <v>1438519</v>
      </c>
      <c r="B20" s="97" t="s">
        <v>707</v>
      </c>
      <c r="C20" s="89">
        <v>43499</v>
      </c>
      <c r="D20" s="89">
        <v>43501</v>
      </c>
      <c r="E20" s="90">
        <v>2</v>
      </c>
      <c r="F20" s="91">
        <v>1</v>
      </c>
      <c r="G20" s="92" t="s">
        <v>50</v>
      </c>
      <c r="H20" s="93">
        <v>17500</v>
      </c>
      <c r="I20" s="93">
        <f t="shared" si="0"/>
        <v>35000</v>
      </c>
      <c r="J20" s="123">
        <v>74980558</v>
      </c>
      <c r="K20" s="157" t="s">
        <v>51</v>
      </c>
      <c r="L20" s="113"/>
      <c r="M20" s="113"/>
    </row>
    <row r="21" spans="1:13">
      <c r="A21" s="87">
        <v>1416433</v>
      </c>
      <c r="B21" s="88" t="s">
        <v>708</v>
      </c>
      <c r="C21" s="89">
        <v>43500</v>
      </c>
      <c r="D21" s="89">
        <v>43503</v>
      </c>
      <c r="E21" s="90">
        <v>3</v>
      </c>
      <c r="F21" s="91">
        <v>1</v>
      </c>
      <c r="G21" s="92" t="s">
        <v>13</v>
      </c>
      <c r="H21" s="93">
        <v>9150</v>
      </c>
      <c r="I21" s="93">
        <f t="shared" si="0"/>
        <v>27450</v>
      </c>
      <c r="J21" s="121">
        <v>94916832</v>
      </c>
      <c r="K21" s="137" t="s">
        <v>124</v>
      </c>
      <c r="L21" s="113"/>
      <c r="M21" s="113"/>
    </row>
    <row r="22" spans="1:13">
      <c r="A22" s="87">
        <v>1421943</v>
      </c>
      <c r="B22" s="88" t="s">
        <v>709</v>
      </c>
      <c r="C22" s="89">
        <v>43500</v>
      </c>
      <c r="D22" s="89">
        <v>43504</v>
      </c>
      <c r="E22" s="90">
        <v>4</v>
      </c>
      <c r="F22" s="91">
        <v>2</v>
      </c>
      <c r="G22" s="92" t="s">
        <v>13</v>
      </c>
      <c r="H22" s="93">
        <v>7550</v>
      </c>
      <c r="I22" s="93">
        <f t="shared" si="0"/>
        <v>60400</v>
      </c>
      <c r="J22" s="121" t="s">
        <v>710</v>
      </c>
      <c r="K22" s="137" t="s">
        <v>51</v>
      </c>
      <c r="L22" s="113"/>
      <c r="M22" s="113"/>
    </row>
    <row r="23" spans="1:13">
      <c r="A23" s="87">
        <v>1420174</v>
      </c>
      <c r="B23" s="88" t="s">
        <v>711</v>
      </c>
      <c r="C23" s="89">
        <v>43500</v>
      </c>
      <c r="D23" s="89">
        <v>43505</v>
      </c>
      <c r="E23" s="90">
        <v>5</v>
      </c>
      <c r="F23" s="91">
        <v>1</v>
      </c>
      <c r="G23" s="92" t="s">
        <v>13</v>
      </c>
      <c r="H23" s="93">
        <v>7550</v>
      </c>
      <c r="I23" s="93">
        <f t="shared" si="0"/>
        <v>37750</v>
      </c>
      <c r="J23" s="121">
        <v>99653841</v>
      </c>
      <c r="K23" s="137" t="s">
        <v>48</v>
      </c>
      <c r="L23" s="113"/>
      <c r="M23" s="113"/>
    </row>
    <row r="24" spans="1:13">
      <c r="A24" s="87">
        <v>1402263</v>
      </c>
      <c r="B24" s="88" t="s">
        <v>712</v>
      </c>
      <c r="C24" s="89">
        <v>43501</v>
      </c>
      <c r="D24" s="89">
        <v>43503</v>
      </c>
      <c r="E24" s="90">
        <v>2</v>
      </c>
      <c r="F24" s="91">
        <v>2</v>
      </c>
      <c r="G24" s="92" t="s">
        <v>13</v>
      </c>
      <c r="H24" s="93">
        <v>7550</v>
      </c>
      <c r="I24" s="93">
        <f t="shared" si="0"/>
        <v>30200</v>
      </c>
      <c r="J24" s="121" t="s">
        <v>713</v>
      </c>
      <c r="K24" s="137" t="s">
        <v>48</v>
      </c>
      <c r="L24" s="113"/>
      <c r="M24" s="113"/>
    </row>
    <row r="25" spans="1:13">
      <c r="A25" s="87">
        <v>1425087</v>
      </c>
      <c r="B25" s="88" t="s">
        <v>714</v>
      </c>
      <c r="C25" s="89">
        <v>43501</v>
      </c>
      <c r="D25" s="89">
        <v>43503</v>
      </c>
      <c r="E25" s="90">
        <v>2</v>
      </c>
      <c r="F25" s="91">
        <v>2</v>
      </c>
      <c r="G25" s="92" t="s">
        <v>47</v>
      </c>
      <c r="H25" s="93">
        <v>11825</v>
      </c>
      <c r="I25" s="93">
        <f t="shared" si="0"/>
        <v>47300</v>
      </c>
      <c r="J25" s="121" t="s">
        <v>715</v>
      </c>
      <c r="K25" s="137" t="s">
        <v>48</v>
      </c>
      <c r="L25" s="113"/>
      <c r="M25" s="113"/>
    </row>
    <row r="26" spans="1:13">
      <c r="A26" s="87">
        <v>1423796</v>
      </c>
      <c r="B26" s="88" t="s">
        <v>716</v>
      </c>
      <c r="C26" s="89">
        <v>43501</v>
      </c>
      <c r="D26" s="89">
        <v>43504</v>
      </c>
      <c r="E26" s="90">
        <v>3</v>
      </c>
      <c r="F26" s="91">
        <v>2</v>
      </c>
      <c r="G26" s="92" t="s">
        <v>13</v>
      </c>
      <c r="H26" s="93">
        <v>9190</v>
      </c>
      <c r="I26" s="93">
        <f t="shared" si="0"/>
        <v>55140</v>
      </c>
      <c r="J26" s="121" t="s">
        <v>717</v>
      </c>
      <c r="K26" s="137" t="s">
        <v>124</v>
      </c>
      <c r="L26" s="113"/>
      <c r="M26" s="113"/>
    </row>
    <row r="27" spans="1:13">
      <c r="A27" s="87">
        <v>1417591</v>
      </c>
      <c r="B27" s="88" t="s">
        <v>718</v>
      </c>
      <c r="C27" s="89">
        <v>43501</v>
      </c>
      <c r="D27" s="89">
        <v>43505</v>
      </c>
      <c r="E27" s="90">
        <v>4</v>
      </c>
      <c r="F27" s="91">
        <v>1</v>
      </c>
      <c r="G27" s="92" t="s">
        <v>13</v>
      </c>
      <c r="H27" s="93">
        <v>7550</v>
      </c>
      <c r="I27" s="93">
        <f t="shared" si="0"/>
        <v>30200</v>
      </c>
      <c r="J27" s="121">
        <v>97709368</v>
      </c>
      <c r="K27" s="137" t="s">
        <v>33</v>
      </c>
      <c r="L27" s="113"/>
      <c r="M27" s="113"/>
    </row>
    <row r="28" spans="1:13">
      <c r="A28" s="87">
        <v>1420129</v>
      </c>
      <c r="B28" s="88" t="s">
        <v>719</v>
      </c>
      <c r="C28" s="89">
        <v>43501</v>
      </c>
      <c r="D28" s="89">
        <v>43506</v>
      </c>
      <c r="E28" s="90">
        <v>5</v>
      </c>
      <c r="F28" s="91">
        <v>1</v>
      </c>
      <c r="G28" s="92" t="s">
        <v>13</v>
      </c>
      <c r="H28" s="93">
        <v>7550</v>
      </c>
      <c r="I28" s="93">
        <f t="shared" si="0"/>
        <v>37750</v>
      </c>
      <c r="J28" s="121">
        <v>99654949</v>
      </c>
      <c r="K28" s="137" t="s">
        <v>48</v>
      </c>
      <c r="L28" s="113"/>
      <c r="M28" s="113"/>
    </row>
    <row r="29" spans="1:13">
      <c r="A29" s="87">
        <v>1415197</v>
      </c>
      <c r="B29" s="88" t="s">
        <v>720</v>
      </c>
      <c r="C29" s="89">
        <v>43503</v>
      </c>
      <c r="D29" s="89">
        <v>43507</v>
      </c>
      <c r="E29" s="90">
        <v>4</v>
      </c>
      <c r="F29" s="91">
        <v>3</v>
      </c>
      <c r="G29" s="92" t="s">
        <v>13</v>
      </c>
      <c r="H29" s="93">
        <v>7550</v>
      </c>
      <c r="I29" s="93">
        <f t="shared" si="0"/>
        <v>90600</v>
      </c>
      <c r="J29" s="121" t="s">
        <v>721</v>
      </c>
      <c r="K29" s="137" t="s">
        <v>17</v>
      </c>
      <c r="L29" s="113"/>
      <c r="M29" s="113"/>
    </row>
    <row r="30" spans="1:13">
      <c r="A30" s="94">
        <v>1430752</v>
      </c>
      <c r="B30" s="95" t="s">
        <v>722</v>
      </c>
      <c r="C30" s="89">
        <v>43503</v>
      </c>
      <c r="D30" s="89">
        <v>43507</v>
      </c>
      <c r="E30" s="90">
        <v>4</v>
      </c>
      <c r="F30" s="91">
        <v>2</v>
      </c>
      <c r="G30" s="92" t="s">
        <v>73</v>
      </c>
      <c r="H30" s="93">
        <v>9190</v>
      </c>
      <c r="I30" s="93">
        <f t="shared" si="0"/>
        <v>73520</v>
      </c>
      <c r="J30" s="122" t="s">
        <v>723</v>
      </c>
      <c r="K30" s="156" t="s">
        <v>33</v>
      </c>
      <c r="L30" s="113"/>
      <c r="M30" s="113"/>
    </row>
    <row r="31" spans="1:13">
      <c r="A31" s="150"/>
      <c r="B31" s="151"/>
      <c r="C31" s="89">
        <v>43507</v>
      </c>
      <c r="D31" s="89">
        <v>43509</v>
      </c>
      <c r="E31" s="90">
        <v>2</v>
      </c>
      <c r="F31" s="91">
        <v>2</v>
      </c>
      <c r="G31" s="92" t="s">
        <v>73</v>
      </c>
      <c r="H31" s="93">
        <v>7050</v>
      </c>
      <c r="I31" s="93">
        <f t="shared" si="0"/>
        <v>28200</v>
      </c>
      <c r="J31" s="158"/>
      <c r="K31" s="159"/>
      <c r="L31" s="113"/>
      <c r="M31" s="113"/>
    </row>
    <row r="32" spans="1:13">
      <c r="A32" s="150"/>
      <c r="B32" s="151"/>
      <c r="C32" s="89">
        <v>43503</v>
      </c>
      <c r="D32" s="89">
        <v>43509</v>
      </c>
      <c r="E32" s="90">
        <v>6</v>
      </c>
      <c r="F32" s="91">
        <v>1</v>
      </c>
      <c r="G32" s="92" t="s">
        <v>724</v>
      </c>
      <c r="H32" s="93">
        <v>1600</v>
      </c>
      <c r="I32" s="93">
        <f t="shared" si="0"/>
        <v>9600</v>
      </c>
      <c r="J32" s="158"/>
      <c r="K32" s="159"/>
      <c r="L32" s="113"/>
      <c r="M32" s="113"/>
    </row>
    <row r="33" spans="1:13">
      <c r="A33" s="96"/>
      <c r="B33" s="97"/>
      <c r="C33" s="89">
        <v>43503</v>
      </c>
      <c r="D33" s="89">
        <v>43509</v>
      </c>
      <c r="E33" s="90">
        <v>6</v>
      </c>
      <c r="F33" s="91">
        <v>2</v>
      </c>
      <c r="G33" s="92" t="s">
        <v>725</v>
      </c>
      <c r="H33" s="93">
        <v>800</v>
      </c>
      <c r="I33" s="93">
        <f t="shared" si="0"/>
        <v>9600</v>
      </c>
      <c r="J33" s="123"/>
      <c r="K33" s="157"/>
      <c r="L33" s="113"/>
      <c r="M33" s="113"/>
    </row>
    <row r="34" spans="1:13">
      <c r="A34" s="94">
        <v>1431259</v>
      </c>
      <c r="B34" s="95" t="s">
        <v>726</v>
      </c>
      <c r="C34" s="89">
        <v>43504</v>
      </c>
      <c r="D34" s="89">
        <v>43505</v>
      </c>
      <c r="E34" s="90">
        <v>1</v>
      </c>
      <c r="F34" s="91">
        <v>1</v>
      </c>
      <c r="G34" s="92" t="s">
        <v>32</v>
      </c>
      <c r="H34" s="93">
        <v>14500</v>
      </c>
      <c r="I34" s="93">
        <f t="shared" si="0"/>
        <v>14500</v>
      </c>
      <c r="J34" s="122">
        <v>95741023</v>
      </c>
      <c r="K34" s="156" t="s">
        <v>48</v>
      </c>
      <c r="L34" s="113"/>
      <c r="M34" s="113"/>
    </row>
    <row r="35" spans="1:13">
      <c r="A35" s="96"/>
      <c r="B35" s="97"/>
      <c r="C35" s="89">
        <v>43505</v>
      </c>
      <c r="D35" s="89">
        <v>43507</v>
      </c>
      <c r="E35" s="90">
        <v>2</v>
      </c>
      <c r="F35" s="91">
        <v>1</v>
      </c>
      <c r="G35" s="92" t="s">
        <v>13</v>
      </c>
      <c r="H35" s="93">
        <v>7550</v>
      </c>
      <c r="I35" s="93">
        <f t="shared" si="0"/>
        <v>15100</v>
      </c>
      <c r="J35" s="123"/>
      <c r="K35" s="157"/>
      <c r="L35" s="113"/>
      <c r="M35" s="113"/>
    </row>
    <row r="36" spans="1:13">
      <c r="A36" s="94">
        <v>1399660</v>
      </c>
      <c r="B36" s="95" t="s">
        <v>727</v>
      </c>
      <c r="C36" s="89">
        <v>43504</v>
      </c>
      <c r="D36" s="89">
        <v>43507</v>
      </c>
      <c r="E36" s="90">
        <v>3</v>
      </c>
      <c r="F36" s="91">
        <v>2</v>
      </c>
      <c r="G36" s="92" t="s">
        <v>73</v>
      </c>
      <c r="H36" s="93">
        <v>9150</v>
      </c>
      <c r="I36" s="93">
        <f t="shared" si="0"/>
        <v>54900</v>
      </c>
      <c r="J36" s="122" t="s">
        <v>728</v>
      </c>
      <c r="K36" s="156" t="s">
        <v>27</v>
      </c>
      <c r="L36" s="113"/>
      <c r="M36" s="113"/>
    </row>
    <row r="37" spans="1:13">
      <c r="A37" s="96"/>
      <c r="B37" s="97"/>
      <c r="C37" s="89">
        <v>43507</v>
      </c>
      <c r="D37" s="89">
        <v>43509</v>
      </c>
      <c r="E37" s="90">
        <v>2</v>
      </c>
      <c r="F37" s="91">
        <v>2</v>
      </c>
      <c r="G37" s="92" t="s">
        <v>73</v>
      </c>
      <c r="H37" s="93">
        <v>7600</v>
      </c>
      <c r="I37" s="93">
        <f t="shared" si="0"/>
        <v>30400</v>
      </c>
      <c r="J37" s="123"/>
      <c r="K37" s="157"/>
      <c r="L37" s="113"/>
      <c r="M37" s="113"/>
    </row>
    <row r="38" spans="1:13">
      <c r="A38" s="150">
        <v>1439539</v>
      </c>
      <c r="B38" s="151" t="s">
        <v>729</v>
      </c>
      <c r="C38" s="89">
        <v>43506</v>
      </c>
      <c r="D38" s="89">
        <v>43507</v>
      </c>
      <c r="E38" s="90">
        <v>1</v>
      </c>
      <c r="F38" s="91">
        <v>1</v>
      </c>
      <c r="G38" s="92" t="s">
        <v>47</v>
      </c>
      <c r="H38" s="93">
        <v>11825</v>
      </c>
      <c r="I38" s="93">
        <f t="shared" si="0"/>
        <v>11825</v>
      </c>
      <c r="J38" s="158">
        <v>77589469</v>
      </c>
      <c r="K38" s="159" t="s">
        <v>107</v>
      </c>
      <c r="L38" s="113"/>
      <c r="M38" s="113"/>
    </row>
    <row r="39" spans="1:13">
      <c r="A39" s="94">
        <v>1424327</v>
      </c>
      <c r="B39" s="95" t="s">
        <v>730</v>
      </c>
      <c r="C39" s="89">
        <v>43506</v>
      </c>
      <c r="D39" s="89">
        <v>43507</v>
      </c>
      <c r="E39" s="90">
        <v>1</v>
      </c>
      <c r="F39" s="91">
        <v>1</v>
      </c>
      <c r="G39" s="92" t="s">
        <v>13</v>
      </c>
      <c r="H39" s="93">
        <v>7550</v>
      </c>
      <c r="I39" s="93">
        <f t="shared" si="0"/>
        <v>7550</v>
      </c>
      <c r="J39" s="122">
        <v>74677586</v>
      </c>
      <c r="K39" s="156" t="s">
        <v>45</v>
      </c>
      <c r="L39" s="113"/>
      <c r="M39" s="113"/>
    </row>
    <row r="40" spans="1:13">
      <c r="A40" s="96"/>
      <c r="B40" s="97"/>
      <c r="C40" s="89">
        <v>43507</v>
      </c>
      <c r="D40" s="89">
        <v>43509</v>
      </c>
      <c r="E40" s="90">
        <v>2</v>
      </c>
      <c r="F40" s="91">
        <v>1</v>
      </c>
      <c r="G40" s="92" t="s">
        <v>13</v>
      </c>
      <c r="H40" s="93">
        <v>6000</v>
      </c>
      <c r="I40" s="93">
        <f t="shared" si="0"/>
        <v>12000</v>
      </c>
      <c r="J40" s="123"/>
      <c r="K40" s="157"/>
      <c r="L40" s="113"/>
      <c r="M40" s="113"/>
    </row>
    <row r="41" spans="1:13">
      <c r="A41" s="94">
        <v>1428962</v>
      </c>
      <c r="B41" s="95" t="s">
        <v>731</v>
      </c>
      <c r="C41" s="89">
        <v>43506</v>
      </c>
      <c r="D41" s="89">
        <v>43507</v>
      </c>
      <c r="E41" s="90">
        <v>1</v>
      </c>
      <c r="F41" s="91">
        <v>1</v>
      </c>
      <c r="G41" s="92" t="s">
        <v>47</v>
      </c>
      <c r="H41" s="93">
        <v>11825</v>
      </c>
      <c r="I41" s="93">
        <f t="shared" si="0"/>
        <v>11825</v>
      </c>
      <c r="J41" s="122">
        <v>84063047</v>
      </c>
      <c r="K41" s="156" t="s">
        <v>33</v>
      </c>
      <c r="L41" s="160" t="s">
        <v>732</v>
      </c>
      <c r="M41" s="113"/>
    </row>
    <row r="42" spans="1:13">
      <c r="A42" s="96"/>
      <c r="B42" s="97"/>
      <c r="C42" s="89">
        <v>43507</v>
      </c>
      <c r="D42" s="89">
        <v>43511</v>
      </c>
      <c r="E42" s="90">
        <v>4</v>
      </c>
      <c r="F42" s="91">
        <v>1</v>
      </c>
      <c r="G42" s="92" t="s">
        <v>47</v>
      </c>
      <c r="H42" s="93">
        <v>9375</v>
      </c>
      <c r="I42" s="93">
        <f t="shared" si="0"/>
        <v>37500</v>
      </c>
      <c r="J42" s="123"/>
      <c r="K42" s="157"/>
      <c r="L42" s="113"/>
      <c r="M42" s="113"/>
    </row>
    <row r="43" spans="1:13">
      <c r="A43" s="94">
        <v>1428962</v>
      </c>
      <c r="B43" s="95" t="s">
        <v>733</v>
      </c>
      <c r="C43" s="89">
        <v>43506</v>
      </c>
      <c r="D43" s="89">
        <v>43507</v>
      </c>
      <c r="E43" s="90">
        <v>1</v>
      </c>
      <c r="F43" s="91">
        <v>1</v>
      </c>
      <c r="G43" s="92" t="s">
        <v>47</v>
      </c>
      <c r="H43" s="93">
        <v>11825</v>
      </c>
      <c r="I43" s="93">
        <f t="shared" si="0"/>
        <v>11825</v>
      </c>
      <c r="J43" s="122">
        <v>84063873</v>
      </c>
      <c r="K43" s="156" t="s">
        <v>33</v>
      </c>
      <c r="L43" s="160" t="s">
        <v>732</v>
      </c>
      <c r="M43" s="113"/>
    </row>
    <row r="44" spans="1:13">
      <c r="A44" s="96"/>
      <c r="B44" s="97"/>
      <c r="C44" s="89">
        <v>43507</v>
      </c>
      <c r="D44" s="89">
        <v>43511</v>
      </c>
      <c r="E44" s="152">
        <v>2</v>
      </c>
      <c r="F44" s="153">
        <v>1</v>
      </c>
      <c r="G44" s="154" t="s">
        <v>47</v>
      </c>
      <c r="H44" s="155">
        <v>9375</v>
      </c>
      <c r="I44" s="155">
        <f t="shared" si="0"/>
        <v>18750</v>
      </c>
      <c r="J44" s="123"/>
      <c r="K44" s="157"/>
      <c r="L44" s="160" t="s">
        <v>734</v>
      </c>
      <c r="M44" s="113"/>
    </row>
    <row r="45" spans="1:13">
      <c r="A45" s="96">
        <v>1427390</v>
      </c>
      <c r="B45" s="97" t="s">
        <v>735</v>
      </c>
      <c r="C45" s="89">
        <v>43507</v>
      </c>
      <c r="D45" s="89">
        <v>43509</v>
      </c>
      <c r="E45" s="90">
        <v>2</v>
      </c>
      <c r="F45" s="91">
        <v>1</v>
      </c>
      <c r="G45" s="92" t="s">
        <v>13</v>
      </c>
      <c r="H45" s="93">
        <v>6000</v>
      </c>
      <c r="I45" s="93">
        <f t="shared" si="0"/>
        <v>12000</v>
      </c>
      <c r="J45" s="123">
        <v>81338483</v>
      </c>
      <c r="K45" s="157" t="s">
        <v>665</v>
      </c>
      <c r="L45" s="113"/>
      <c r="M45" s="113"/>
    </row>
    <row r="46" spans="1:13">
      <c r="A46" s="96">
        <v>1430702</v>
      </c>
      <c r="B46" s="97" t="s">
        <v>736</v>
      </c>
      <c r="C46" s="89">
        <v>43507</v>
      </c>
      <c r="D46" s="89">
        <v>43510</v>
      </c>
      <c r="E46" s="90">
        <v>3</v>
      </c>
      <c r="F46" s="91">
        <v>1</v>
      </c>
      <c r="G46" s="92" t="s">
        <v>24</v>
      </c>
      <c r="H46" s="93">
        <v>7050</v>
      </c>
      <c r="I46" s="93">
        <f t="shared" si="0"/>
        <v>21150</v>
      </c>
      <c r="J46" s="123">
        <v>89611692</v>
      </c>
      <c r="K46" s="157" t="s">
        <v>107</v>
      </c>
      <c r="L46" s="113"/>
      <c r="M46" s="113"/>
    </row>
    <row r="47" spans="1:13">
      <c r="A47" s="96">
        <v>1425462</v>
      </c>
      <c r="B47" s="97" t="s">
        <v>737</v>
      </c>
      <c r="C47" s="89">
        <v>43508</v>
      </c>
      <c r="D47" s="89">
        <v>43510</v>
      </c>
      <c r="E47" s="90">
        <v>2</v>
      </c>
      <c r="F47" s="91">
        <v>1</v>
      </c>
      <c r="G47" s="92" t="s">
        <v>47</v>
      </c>
      <c r="H47" s="93">
        <v>9375</v>
      </c>
      <c r="I47" s="93">
        <f t="shared" si="0"/>
        <v>18750</v>
      </c>
      <c r="J47" s="123">
        <v>76983179</v>
      </c>
      <c r="K47" s="157" t="s">
        <v>51</v>
      </c>
      <c r="L47" s="113"/>
      <c r="M47" s="113"/>
    </row>
    <row r="48" spans="1:13">
      <c r="A48" s="96">
        <v>1430863</v>
      </c>
      <c r="B48" s="97" t="s">
        <v>738</v>
      </c>
      <c r="C48" s="89">
        <v>43508</v>
      </c>
      <c r="D48" s="89">
        <v>43510</v>
      </c>
      <c r="E48" s="90">
        <v>2</v>
      </c>
      <c r="F48" s="91">
        <v>1</v>
      </c>
      <c r="G48" s="92" t="s">
        <v>13</v>
      </c>
      <c r="H48" s="93">
        <v>6000</v>
      </c>
      <c r="I48" s="93">
        <f t="shared" si="0"/>
        <v>12000</v>
      </c>
      <c r="J48" s="123">
        <v>89219711</v>
      </c>
      <c r="K48" s="157" t="s">
        <v>124</v>
      </c>
      <c r="L48" s="113"/>
      <c r="M48" s="113"/>
    </row>
    <row r="49" spans="1:13">
      <c r="A49" s="96">
        <v>1425258</v>
      </c>
      <c r="B49" s="97" t="s">
        <v>739</v>
      </c>
      <c r="C49" s="89">
        <v>43508</v>
      </c>
      <c r="D49" s="89">
        <v>43511</v>
      </c>
      <c r="E49" s="90">
        <v>3</v>
      </c>
      <c r="F49" s="91">
        <v>1</v>
      </c>
      <c r="G49" s="92" t="s">
        <v>13</v>
      </c>
      <c r="H49" s="93">
        <v>6000</v>
      </c>
      <c r="I49" s="93">
        <f t="shared" si="0"/>
        <v>18000</v>
      </c>
      <c r="J49" s="123">
        <v>76986186</v>
      </c>
      <c r="K49" s="157" t="s">
        <v>17</v>
      </c>
      <c r="L49" s="113"/>
      <c r="M49" s="113"/>
    </row>
    <row r="50" spans="1:13">
      <c r="A50" s="87">
        <v>1422817</v>
      </c>
      <c r="B50" s="88" t="s">
        <v>740</v>
      </c>
      <c r="C50" s="89">
        <v>43509</v>
      </c>
      <c r="D50" s="89">
        <v>43511</v>
      </c>
      <c r="E50" s="90">
        <v>2</v>
      </c>
      <c r="F50" s="91">
        <v>1</v>
      </c>
      <c r="G50" s="92" t="s">
        <v>13</v>
      </c>
      <c r="H50" s="93">
        <v>6000</v>
      </c>
      <c r="I50" s="93">
        <f t="shared" si="0"/>
        <v>12000</v>
      </c>
      <c r="J50" s="121">
        <v>73203687</v>
      </c>
      <c r="K50" s="137" t="s">
        <v>51</v>
      </c>
      <c r="L50" s="113"/>
      <c r="M50" s="113"/>
    </row>
    <row r="51" spans="1:13">
      <c r="A51" s="87">
        <v>1426126</v>
      </c>
      <c r="B51" s="88" t="s">
        <v>741</v>
      </c>
      <c r="C51" s="89">
        <v>43509</v>
      </c>
      <c r="D51" s="89">
        <v>43512</v>
      </c>
      <c r="E51" s="90">
        <v>3</v>
      </c>
      <c r="F51" s="91">
        <v>1</v>
      </c>
      <c r="G51" s="92" t="s">
        <v>24</v>
      </c>
      <c r="H51" s="93">
        <v>7050</v>
      </c>
      <c r="I51" s="93">
        <f t="shared" si="0"/>
        <v>21150</v>
      </c>
      <c r="J51" s="121">
        <v>81317095</v>
      </c>
      <c r="K51" s="137" t="s">
        <v>51</v>
      </c>
      <c r="L51" s="113"/>
      <c r="M51" s="113"/>
    </row>
    <row r="52" spans="1:13">
      <c r="A52" s="87">
        <v>1437238</v>
      </c>
      <c r="B52" s="88" t="s">
        <v>742</v>
      </c>
      <c r="C52" s="89">
        <v>43510</v>
      </c>
      <c r="D52" s="89">
        <v>43513</v>
      </c>
      <c r="E52" s="90">
        <v>3</v>
      </c>
      <c r="F52" s="91">
        <v>1</v>
      </c>
      <c r="G52" s="92" t="s">
        <v>13</v>
      </c>
      <c r="H52" s="93">
        <v>6000</v>
      </c>
      <c r="I52" s="93">
        <f t="shared" si="0"/>
        <v>18000</v>
      </c>
      <c r="J52" s="121">
        <v>71713394</v>
      </c>
      <c r="K52" s="137" t="s">
        <v>107</v>
      </c>
      <c r="L52" s="113"/>
      <c r="M52" s="113"/>
    </row>
    <row r="53" spans="1:13">
      <c r="A53" s="87">
        <v>1446123</v>
      </c>
      <c r="B53" s="88" t="s">
        <v>743</v>
      </c>
      <c r="C53" s="89">
        <v>43510</v>
      </c>
      <c r="D53" s="89">
        <v>43513</v>
      </c>
      <c r="E53" s="90">
        <v>3</v>
      </c>
      <c r="F53" s="91">
        <v>1</v>
      </c>
      <c r="G53" s="92" t="s">
        <v>47</v>
      </c>
      <c r="H53" s="93">
        <v>9375</v>
      </c>
      <c r="I53" s="93">
        <f t="shared" si="0"/>
        <v>28125</v>
      </c>
      <c r="J53" s="121">
        <v>70502412</v>
      </c>
      <c r="K53" s="137" t="s">
        <v>17</v>
      </c>
      <c r="L53" s="113"/>
      <c r="M53" s="113"/>
    </row>
    <row r="54" spans="1:13">
      <c r="A54" s="87">
        <v>1409736</v>
      </c>
      <c r="B54" s="88" t="s">
        <v>744</v>
      </c>
      <c r="C54" s="89">
        <v>43510</v>
      </c>
      <c r="D54" s="89">
        <v>43514</v>
      </c>
      <c r="E54" s="90">
        <v>4</v>
      </c>
      <c r="F54" s="91">
        <v>2</v>
      </c>
      <c r="G54" s="92" t="s">
        <v>13</v>
      </c>
      <c r="H54" s="93">
        <v>7150</v>
      </c>
      <c r="I54" s="93">
        <f t="shared" si="0"/>
        <v>57200</v>
      </c>
      <c r="J54" s="121" t="s">
        <v>745</v>
      </c>
      <c r="K54" s="138" t="s">
        <v>17</v>
      </c>
      <c r="L54" s="113"/>
      <c r="M54" s="113"/>
    </row>
    <row r="55" spans="1:13">
      <c r="A55" s="87">
        <v>1435330</v>
      </c>
      <c r="B55" s="88" t="s">
        <v>746</v>
      </c>
      <c r="C55" s="89">
        <v>43511</v>
      </c>
      <c r="D55" s="89">
        <v>43514</v>
      </c>
      <c r="E55" s="90">
        <v>3</v>
      </c>
      <c r="F55" s="91">
        <v>1</v>
      </c>
      <c r="G55" s="92" t="s">
        <v>50</v>
      </c>
      <c r="H55" s="93">
        <v>11500</v>
      </c>
      <c r="I55" s="93">
        <f t="shared" si="0"/>
        <v>34500</v>
      </c>
      <c r="J55" s="121">
        <v>98563885</v>
      </c>
      <c r="K55" s="138" t="s">
        <v>27</v>
      </c>
      <c r="L55" s="113"/>
      <c r="M55" s="113"/>
    </row>
    <row r="56" spans="1:13">
      <c r="A56" s="87">
        <v>1440325</v>
      </c>
      <c r="B56" s="88" t="s">
        <v>747</v>
      </c>
      <c r="C56" s="89">
        <v>43511</v>
      </c>
      <c r="D56" s="89">
        <v>43514</v>
      </c>
      <c r="E56" s="90">
        <v>3</v>
      </c>
      <c r="F56" s="91">
        <v>1</v>
      </c>
      <c r="G56" s="92" t="s">
        <v>13</v>
      </c>
      <c r="H56" s="93">
        <v>6000</v>
      </c>
      <c r="I56" s="93">
        <f t="shared" si="0"/>
        <v>18000</v>
      </c>
      <c r="J56" s="121">
        <v>81014682</v>
      </c>
      <c r="K56" s="138" t="s">
        <v>17</v>
      </c>
      <c r="L56" s="113"/>
      <c r="M56" s="113"/>
    </row>
    <row r="57" spans="1:13">
      <c r="A57" s="98">
        <v>1424826</v>
      </c>
      <c r="B57" s="99" t="s">
        <v>748</v>
      </c>
      <c r="C57" s="100">
        <v>43512</v>
      </c>
      <c r="D57" s="100">
        <v>43514</v>
      </c>
      <c r="E57" s="101">
        <v>2</v>
      </c>
      <c r="F57" s="102">
        <v>4</v>
      </c>
      <c r="G57" s="103" t="s">
        <v>24</v>
      </c>
      <c r="H57" s="104">
        <v>7050</v>
      </c>
      <c r="I57" s="104">
        <f t="shared" si="0"/>
        <v>56400</v>
      </c>
      <c r="J57" s="161" t="s">
        <v>749</v>
      </c>
      <c r="K57" s="139" t="s">
        <v>51</v>
      </c>
      <c r="L57" s="113"/>
      <c r="M57" s="113"/>
    </row>
    <row r="58" spans="1:13">
      <c r="A58" s="98">
        <v>1443901</v>
      </c>
      <c r="B58" s="99" t="s">
        <v>750</v>
      </c>
      <c r="C58" s="100">
        <v>43513</v>
      </c>
      <c r="D58" s="100">
        <v>43515</v>
      </c>
      <c r="E58" s="101">
        <v>2</v>
      </c>
      <c r="F58" s="102">
        <v>1</v>
      </c>
      <c r="G58" s="103" t="s">
        <v>13</v>
      </c>
      <c r="H58" s="104">
        <v>6000</v>
      </c>
      <c r="I58" s="104">
        <f t="shared" si="0"/>
        <v>12000</v>
      </c>
      <c r="J58" s="124">
        <v>93681680</v>
      </c>
      <c r="K58" s="139" t="s">
        <v>107</v>
      </c>
      <c r="L58" s="113"/>
      <c r="M58" s="113"/>
    </row>
    <row r="59" spans="1:13">
      <c r="A59" s="98">
        <v>1430772</v>
      </c>
      <c r="B59" s="99" t="s">
        <v>751</v>
      </c>
      <c r="C59" s="100">
        <v>43513</v>
      </c>
      <c r="D59" s="100">
        <v>43518</v>
      </c>
      <c r="E59" s="101">
        <v>5</v>
      </c>
      <c r="F59" s="102">
        <v>2</v>
      </c>
      <c r="G59" s="103" t="s">
        <v>13</v>
      </c>
      <c r="H59" s="104">
        <v>6000</v>
      </c>
      <c r="I59" s="104">
        <f t="shared" si="0"/>
        <v>60000</v>
      </c>
      <c r="J59" s="124" t="s">
        <v>752</v>
      </c>
      <c r="K59" s="139" t="s">
        <v>33</v>
      </c>
      <c r="L59" s="113"/>
      <c r="M59" s="113"/>
    </row>
    <row r="60" spans="1:13">
      <c r="A60" s="98">
        <v>1435692</v>
      </c>
      <c r="B60" s="99" t="s">
        <v>753</v>
      </c>
      <c r="C60" s="100">
        <v>43513</v>
      </c>
      <c r="D60" s="100">
        <v>43516</v>
      </c>
      <c r="E60" s="101">
        <v>3</v>
      </c>
      <c r="F60" s="102">
        <v>1</v>
      </c>
      <c r="G60" s="103" t="s">
        <v>47</v>
      </c>
      <c r="H60" s="104">
        <v>9375</v>
      </c>
      <c r="I60" s="104">
        <f t="shared" si="0"/>
        <v>28125</v>
      </c>
      <c r="J60" s="124">
        <v>98569906</v>
      </c>
      <c r="K60" s="139" t="s">
        <v>107</v>
      </c>
      <c r="L60" s="113"/>
      <c r="M60" s="113"/>
    </row>
    <row r="61" spans="1:13">
      <c r="A61" s="98">
        <v>1431664</v>
      </c>
      <c r="B61" s="99" t="s">
        <v>754</v>
      </c>
      <c r="C61" s="100">
        <v>43514</v>
      </c>
      <c r="D61" s="100">
        <v>43518</v>
      </c>
      <c r="E61" s="101">
        <v>4</v>
      </c>
      <c r="F61" s="102">
        <v>1</v>
      </c>
      <c r="G61" s="103" t="s">
        <v>24</v>
      </c>
      <c r="H61" s="104">
        <v>7050</v>
      </c>
      <c r="I61" s="104">
        <f t="shared" si="0"/>
        <v>28200</v>
      </c>
      <c r="J61" s="124">
        <v>89244937</v>
      </c>
      <c r="K61" s="139" t="s">
        <v>51</v>
      </c>
      <c r="L61" s="113"/>
      <c r="M61" s="113"/>
    </row>
    <row r="62" spans="1:13">
      <c r="A62" s="98">
        <v>1438948</v>
      </c>
      <c r="B62" s="99" t="s">
        <v>755</v>
      </c>
      <c r="C62" s="100">
        <v>43514</v>
      </c>
      <c r="D62" s="100">
        <v>43518</v>
      </c>
      <c r="E62" s="101">
        <v>4</v>
      </c>
      <c r="F62" s="102">
        <v>1</v>
      </c>
      <c r="G62" s="103" t="s">
        <v>13</v>
      </c>
      <c r="H62" s="104">
        <v>6000</v>
      </c>
      <c r="I62" s="104">
        <f t="shared" si="0"/>
        <v>24000</v>
      </c>
      <c r="J62" s="124">
        <v>77586310</v>
      </c>
      <c r="K62" s="139" t="s">
        <v>48</v>
      </c>
      <c r="L62" s="113"/>
      <c r="M62" s="113"/>
    </row>
    <row r="63" spans="1:13">
      <c r="A63" s="98">
        <v>1447538</v>
      </c>
      <c r="B63" s="99" t="s">
        <v>756</v>
      </c>
      <c r="C63" s="100">
        <v>43515</v>
      </c>
      <c r="D63" s="100">
        <v>43517</v>
      </c>
      <c r="E63" s="101">
        <v>2</v>
      </c>
      <c r="F63" s="102">
        <v>1</v>
      </c>
      <c r="G63" s="103" t="s">
        <v>13</v>
      </c>
      <c r="H63" s="104">
        <v>6000</v>
      </c>
      <c r="I63" s="104">
        <f t="shared" si="0"/>
        <v>12000</v>
      </c>
      <c r="J63" s="124">
        <v>75266976</v>
      </c>
      <c r="K63" s="139" t="s">
        <v>33</v>
      </c>
      <c r="L63" s="113"/>
      <c r="M63" s="113"/>
    </row>
    <row r="64" spans="1:13">
      <c r="A64" s="98">
        <v>1441900</v>
      </c>
      <c r="B64" s="99" t="s">
        <v>757</v>
      </c>
      <c r="C64" s="100">
        <v>43515</v>
      </c>
      <c r="D64" s="100">
        <v>43519</v>
      </c>
      <c r="E64" s="101">
        <v>4</v>
      </c>
      <c r="F64" s="102">
        <v>1</v>
      </c>
      <c r="G64" s="103" t="s">
        <v>24</v>
      </c>
      <c r="H64" s="104">
        <v>7050</v>
      </c>
      <c r="I64" s="104">
        <f t="shared" si="0"/>
        <v>28200</v>
      </c>
      <c r="J64" s="124">
        <v>87827938</v>
      </c>
      <c r="K64" s="139" t="s">
        <v>27</v>
      </c>
      <c r="L64" s="113"/>
      <c r="M64" s="113"/>
    </row>
    <row r="65" spans="1:13">
      <c r="A65" s="98">
        <v>1437524</v>
      </c>
      <c r="B65" s="99" t="s">
        <v>758</v>
      </c>
      <c r="C65" s="100">
        <v>43516</v>
      </c>
      <c r="D65" s="100">
        <v>43521</v>
      </c>
      <c r="E65" s="101">
        <v>5</v>
      </c>
      <c r="F65" s="102">
        <v>1</v>
      </c>
      <c r="G65" s="103" t="s">
        <v>13</v>
      </c>
      <c r="H65" s="104">
        <v>6000</v>
      </c>
      <c r="I65" s="104">
        <f t="shared" si="0"/>
        <v>30000</v>
      </c>
      <c r="J65" s="124">
        <v>71922613</v>
      </c>
      <c r="K65" s="139" t="s">
        <v>51</v>
      </c>
      <c r="L65" s="113"/>
      <c r="M65" s="113"/>
    </row>
    <row r="66" spans="1:13">
      <c r="A66" s="98">
        <v>1438224</v>
      </c>
      <c r="B66" s="99" t="s">
        <v>759</v>
      </c>
      <c r="C66" s="100">
        <v>43517</v>
      </c>
      <c r="D66" s="100">
        <v>43520</v>
      </c>
      <c r="E66" s="101">
        <v>3</v>
      </c>
      <c r="F66" s="102">
        <v>2</v>
      </c>
      <c r="G66" s="103" t="s">
        <v>24</v>
      </c>
      <c r="H66" s="104">
        <v>7050</v>
      </c>
      <c r="I66" s="104">
        <f t="shared" ref="I66:I68" si="1">H66*E66*F66</f>
        <v>42300</v>
      </c>
      <c r="J66" s="124" t="s">
        <v>760</v>
      </c>
      <c r="K66" s="139" t="s">
        <v>21</v>
      </c>
      <c r="L66" s="113"/>
      <c r="M66" s="113"/>
    </row>
    <row r="67" spans="1:13">
      <c r="A67" s="98">
        <v>1449322</v>
      </c>
      <c r="B67" s="99" t="s">
        <v>761</v>
      </c>
      <c r="C67" s="100">
        <v>43517</v>
      </c>
      <c r="D67" s="100">
        <v>43520</v>
      </c>
      <c r="E67" s="101">
        <v>3</v>
      </c>
      <c r="F67" s="102">
        <v>1</v>
      </c>
      <c r="G67" s="103" t="s">
        <v>73</v>
      </c>
      <c r="H67" s="104">
        <v>7600</v>
      </c>
      <c r="I67" s="104">
        <f t="shared" si="1"/>
        <v>22800</v>
      </c>
      <c r="J67" s="124">
        <v>82018550</v>
      </c>
      <c r="K67" s="139" t="s">
        <v>21</v>
      </c>
      <c r="L67" s="113"/>
      <c r="M67" s="113"/>
    </row>
    <row r="68" spans="1:13">
      <c r="A68" s="87"/>
      <c r="B68" s="88"/>
      <c r="C68" s="88"/>
      <c r="D68" s="88"/>
      <c r="E68" s="88"/>
      <c r="F68" s="92">
        <f>SUM(F2:F67)</f>
        <v>85</v>
      </c>
      <c r="G68" s="88"/>
      <c r="H68" s="93">
        <v>0</v>
      </c>
      <c r="I68" s="93">
        <f t="shared" si="1"/>
        <v>0</v>
      </c>
      <c r="J68" s="125"/>
      <c r="K68" s="140"/>
      <c r="L68" s="113"/>
      <c r="M68" s="113"/>
    </row>
    <row r="69" ht="14.25" spans="1:13">
      <c r="A69" s="105"/>
      <c r="B69" s="106"/>
      <c r="C69" s="107"/>
      <c r="D69" s="108"/>
      <c r="E69" s="109"/>
      <c r="F69" s="110" t="s">
        <v>762</v>
      </c>
      <c r="G69" s="110"/>
      <c r="H69" s="110"/>
      <c r="I69" s="162">
        <f>SUM(I2:I68)</f>
        <v>1923815</v>
      </c>
      <c r="J69" s="128" t="s">
        <v>690</v>
      </c>
      <c r="K69" s="142"/>
      <c r="L69" s="113"/>
      <c r="M69" s="113"/>
    </row>
    <row r="70" ht="14.25" spans="1:13">
      <c r="A70" s="105"/>
      <c r="B70" s="106"/>
      <c r="C70" s="107"/>
      <c r="D70" s="107"/>
      <c r="E70" s="111"/>
      <c r="F70" s="110" t="s">
        <v>763</v>
      </c>
      <c r="G70" s="110"/>
      <c r="H70" s="110"/>
      <c r="I70" s="126">
        <v>1588735</v>
      </c>
      <c r="J70" s="128"/>
      <c r="K70" s="142"/>
      <c r="L70" s="113"/>
      <c r="M70" s="113"/>
    </row>
    <row r="71" ht="14.25" spans="1:13">
      <c r="A71" s="112"/>
      <c r="B71" s="113"/>
      <c r="C71" s="114"/>
      <c r="D71" s="115"/>
      <c r="E71" s="116"/>
      <c r="F71" s="110" t="s">
        <v>764</v>
      </c>
      <c r="G71" s="110"/>
      <c r="H71" s="110"/>
      <c r="I71" s="129">
        <f>I69-I70</f>
        <v>335080</v>
      </c>
      <c r="J71" s="130"/>
      <c r="K71" s="136"/>
      <c r="L71" s="113"/>
      <c r="M71" s="113"/>
    </row>
  </sheetData>
  <mergeCells count="55">
    <mergeCell ref="F69:H69"/>
    <mergeCell ref="F70:H70"/>
    <mergeCell ref="F71:H71"/>
    <mergeCell ref="A2:A3"/>
    <mergeCell ref="A4:A5"/>
    <mergeCell ref="A6:A7"/>
    <mergeCell ref="A8:A9"/>
    <mergeCell ref="A10:A11"/>
    <mergeCell ref="A12:A13"/>
    <mergeCell ref="A14:A15"/>
    <mergeCell ref="A30:A33"/>
    <mergeCell ref="A34:A35"/>
    <mergeCell ref="A36:A37"/>
    <mergeCell ref="A39:A40"/>
    <mergeCell ref="A41:A42"/>
    <mergeCell ref="A43:A44"/>
    <mergeCell ref="B2:B3"/>
    <mergeCell ref="B4:B5"/>
    <mergeCell ref="B6:B7"/>
    <mergeCell ref="B8:B9"/>
    <mergeCell ref="B10:B11"/>
    <mergeCell ref="B12:B13"/>
    <mergeCell ref="B14:B15"/>
    <mergeCell ref="B30:B33"/>
    <mergeCell ref="B34:B35"/>
    <mergeCell ref="B36:B37"/>
    <mergeCell ref="B39:B40"/>
    <mergeCell ref="B41:B42"/>
    <mergeCell ref="B43:B44"/>
    <mergeCell ref="J2:J3"/>
    <mergeCell ref="J4:J5"/>
    <mergeCell ref="J6:J7"/>
    <mergeCell ref="J8:J9"/>
    <mergeCell ref="J10:J11"/>
    <mergeCell ref="J12:J13"/>
    <mergeCell ref="J14:J15"/>
    <mergeCell ref="J30:J33"/>
    <mergeCell ref="J34:J35"/>
    <mergeCell ref="J36:J37"/>
    <mergeCell ref="J39:J40"/>
    <mergeCell ref="J41:J42"/>
    <mergeCell ref="J43:J44"/>
    <mergeCell ref="K2:K3"/>
    <mergeCell ref="K4:K5"/>
    <mergeCell ref="K6:K7"/>
    <mergeCell ref="K8:K9"/>
    <mergeCell ref="K10:K11"/>
    <mergeCell ref="K12:K13"/>
    <mergeCell ref="K14:K15"/>
    <mergeCell ref="K30:K33"/>
    <mergeCell ref="K34:K35"/>
    <mergeCell ref="K36:K37"/>
    <mergeCell ref="K39:K40"/>
    <mergeCell ref="K41:K42"/>
    <mergeCell ref="K43:K44"/>
  </mergeCells>
  <pageMargins left="0.75" right="0.75" top="1" bottom="1" header="0.511805555555556" footer="0.511805555555556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72"/>
  <sheetViews>
    <sheetView workbookViewId="0">
      <selection activeCell="L29" sqref="L29"/>
    </sheetView>
  </sheetViews>
  <sheetFormatPr defaultColWidth="9" defaultRowHeight="13.5"/>
  <cols>
    <col min="3" max="3" width="16.375" customWidth="1"/>
    <col min="4" max="4" width="14.875" customWidth="1"/>
    <col min="9" max="9" width="20.75" customWidth="1"/>
    <col min="15" max="16" width="8" style="143"/>
  </cols>
  <sheetData>
    <row r="1" spans="1:16">
      <c r="A1" s="113"/>
      <c r="B1" s="113"/>
      <c r="C1" s="113"/>
      <c r="D1" s="113"/>
      <c r="E1" s="113"/>
      <c r="F1" s="113"/>
      <c r="G1" s="113"/>
      <c r="H1" s="113"/>
      <c r="I1" s="113"/>
      <c r="J1" s="113"/>
      <c r="K1" s="113"/>
      <c r="O1" s="144"/>
      <c r="P1" s="144"/>
    </row>
    <row r="2" spans="1:16">
      <c r="A2" s="112"/>
      <c r="B2" s="133" t="s">
        <v>765</v>
      </c>
      <c r="C2" s="114"/>
      <c r="D2" s="114"/>
      <c r="E2" s="116"/>
      <c r="F2" s="116"/>
      <c r="G2" s="116"/>
      <c r="H2" s="134"/>
      <c r="I2" s="134"/>
      <c r="J2" s="135"/>
      <c r="K2" s="136"/>
      <c r="O2" s="145"/>
      <c r="P2" s="145"/>
    </row>
    <row r="3" spans="1:16">
      <c r="A3" s="112"/>
      <c r="B3" s="113"/>
      <c r="C3" s="114"/>
      <c r="D3" s="114"/>
      <c r="E3" s="116"/>
      <c r="F3" s="116"/>
      <c r="G3" s="116"/>
      <c r="H3" s="134"/>
      <c r="I3" s="134"/>
      <c r="J3" s="135"/>
      <c r="K3" s="136"/>
      <c r="O3" s="145"/>
      <c r="P3" s="145"/>
    </row>
    <row r="4" spans="1:16">
      <c r="A4" s="82" t="s">
        <v>1</v>
      </c>
      <c r="B4" s="83" t="s">
        <v>2</v>
      </c>
      <c r="C4" s="84" t="s">
        <v>3</v>
      </c>
      <c r="D4" s="84" t="s">
        <v>4</v>
      </c>
      <c r="E4" s="85" t="s">
        <v>5</v>
      </c>
      <c r="F4" s="85" t="s">
        <v>6</v>
      </c>
      <c r="G4" s="85" t="s">
        <v>7</v>
      </c>
      <c r="H4" s="86" t="s">
        <v>8</v>
      </c>
      <c r="I4" s="86" t="s">
        <v>9</v>
      </c>
      <c r="J4" s="120" t="s">
        <v>10</v>
      </c>
      <c r="K4" s="120" t="s">
        <v>11</v>
      </c>
      <c r="O4" s="145"/>
      <c r="P4" s="145"/>
    </row>
    <row r="5" spans="1:16">
      <c r="A5" s="87">
        <v>1438218</v>
      </c>
      <c r="B5" s="88" t="s">
        <v>766</v>
      </c>
      <c r="C5" s="89">
        <v>43524</v>
      </c>
      <c r="D5" s="89">
        <v>43528</v>
      </c>
      <c r="E5" s="90">
        <v>4</v>
      </c>
      <c r="F5" s="91">
        <v>1</v>
      </c>
      <c r="G5" s="92" t="s">
        <v>13</v>
      </c>
      <c r="H5" s="93">
        <v>6000</v>
      </c>
      <c r="I5" s="93">
        <f t="shared" ref="I5:I19" si="0">H5*E5*F5</f>
        <v>24000</v>
      </c>
      <c r="J5" s="121">
        <v>74743961</v>
      </c>
      <c r="K5" s="137" t="s">
        <v>33</v>
      </c>
      <c r="O5" s="145"/>
      <c r="P5" s="145"/>
    </row>
    <row r="6" spans="1:16">
      <c r="A6" s="87">
        <v>1448307</v>
      </c>
      <c r="B6" s="88" t="s">
        <v>409</v>
      </c>
      <c r="C6" s="89">
        <v>43526</v>
      </c>
      <c r="D6" s="89">
        <v>43528</v>
      </c>
      <c r="E6" s="90">
        <v>2</v>
      </c>
      <c r="F6" s="91">
        <v>1</v>
      </c>
      <c r="G6" s="92" t="s">
        <v>13</v>
      </c>
      <c r="H6" s="93">
        <v>6000</v>
      </c>
      <c r="I6" s="146">
        <f t="shared" si="0"/>
        <v>12000</v>
      </c>
      <c r="J6" s="121">
        <v>76685509</v>
      </c>
      <c r="K6" s="137" t="s">
        <v>665</v>
      </c>
      <c r="O6" s="145"/>
      <c r="P6" s="145"/>
    </row>
    <row r="7" spans="1:16">
      <c r="A7" s="87">
        <v>1450399</v>
      </c>
      <c r="B7" s="88" t="s">
        <v>767</v>
      </c>
      <c r="C7" s="89">
        <v>43527</v>
      </c>
      <c r="D7" s="89">
        <v>43531</v>
      </c>
      <c r="E7" s="90">
        <v>4</v>
      </c>
      <c r="F7" s="91">
        <v>1</v>
      </c>
      <c r="G7" s="92" t="s">
        <v>13</v>
      </c>
      <c r="H7" s="93">
        <v>4300</v>
      </c>
      <c r="I7" s="146">
        <f t="shared" si="0"/>
        <v>17200</v>
      </c>
      <c r="J7" s="121">
        <v>93329110</v>
      </c>
      <c r="K7" s="137" t="s">
        <v>33</v>
      </c>
      <c r="O7" s="145"/>
      <c r="P7" s="145"/>
    </row>
    <row r="8" spans="1:16">
      <c r="A8" s="87">
        <v>1428231</v>
      </c>
      <c r="B8" s="88" t="s">
        <v>768</v>
      </c>
      <c r="C8" s="89">
        <v>43530</v>
      </c>
      <c r="D8" s="89">
        <v>43532</v>
      </c>
      <c r="E8" s="90">
        <v>2</v>
      </c>
      <c r="F8" s="91">
        <v>1</v>
      </c>
      <c r="G8" s="92" t="s">
        <v>24</v>
      </c>
      <c r="H8" s="93">
        <v>7050</v>
      </c>
      <c r="I8" s="146">
        <f t="shared" si="0"/>
        <v>14100</v>
      </c>
      <c r="J8" s="121">
        <v>82720109</v>
      </c>
      <c r="K8" s="138" t="s">
        <v>665</v>
      </c>
      <c r="O8" s="145"/>
      <c r="P8" s="145"/>
    </row>
    <row r="9" spans="1:16">
      <c r="A9" s="87">
        <v>1440965</v>
      </c>
      <c r="B9" s="88" t="s">
        <v>769</v>
      </c>
      <c r="C9" s="89">
        <v>43530</v>
      </c>
      <c r="D9" s="89">
        <v>43534</v>
      </c>
      <c r="E9" s="90">
        <v>4</v>
      </c>
      <c r="F9" s="91">
        <v>1</v>
      </c>
      <c r="G9" s="92" t="s">
        <v>47</v>
      </c>
      <c r="H9" s="93">
        <v>9375</v>
      </c>
      <c r="I9" s="146">
        <f t="shared" si="0"/>
        <v>37500</v>
      </c>
      <c r="J9" s="121">
        <v>82595811</v>
      </c>
      <c r="K9" s="138" t="s">
        <v>21</v>
      </c>
      <c r="O9" s="145"/>
      <c r="P9" s="145"/>
    </row>
    <row r="10" spans="1:16">
      <c r="A10" s="87">
        <v>1455772</v>
      </c>
      <c r="B10" s="88" t="s">
        <v>770</v>
      </c>
      <c r="C10" s="89">
        <v>43531</v>
      </c>
      <c r="D10" s="89">
        <v>43535</v>
      </c>
      <c r="E10" s="90">
        <v>4</v>
      </c>
      <c r="F10" s="91">
        <v>1</v>
      </c>
      <c r="G10" s="92" t="s">
        <v>13</v>
      </c>
      <c r="H10" s="93">
        <v>4300</v>
      </c>
      <c r="I10" s="146">
        <f t="shared" si="0"/>
        <v>17200</v>
      </c>
      <c r="J10" s="121">
        <v>99962153</v>
      </c>
      <c r="K10" s="138" t="s">
        <v>124</v>
      </c>
      <c r="O10" s="145"/>
      <c r="P10" s="145"/>
    </row>
    <row r="11" spans="1:16">
      <c r="A11" s="87">
        <v>1449484</v>
      </c>
      <c r="B11" s="88" t="s">
        <v>771</v>
      </c>
      <c r="C11" s="89">
        <v>43535</v>
      </c>
      <c r="D11" s="89">
        <v>43537</v>
      </c>
      <c r="E11" s="90">
        <v>2</v>
      </c>
      <c r="F11" s="91">
        <v>1</v>
      </c>
      <c r="G11" s="92" t="s">
        <v>13</v>
      </c>
      <c r="H11" s="93">
        <v>6000</v>
      </c>
      <c r="I11" s="146">
        <f t="shared" si="0"/>
        <v>12000</v>
      </c>
      <c r="J11" s="121">
        <v>82229110</v>
      </c>
      <c r="K11" s="138" t="s">
        <v>665</v>
      </c>
      <c r="O11" s="145"/>
      <c r="P11" s="145"/>
    </row>
    <row r="12" spans="1:16">
      <c r="A12" s="87">
        <v>1462154</v>
      </c>
      <c r="B12" s="88" t="s">
        <v>772</v>
      </c>
      <c r="C12" s="89">
        <v>43539</v>
      </c>
      <c r="D12" s="89">
        <v>43540</v>
      </c>
      <c r="E12" s="90">
        <v>1</v>
      </c>
      <c r="F12" s="91">
        <v>1</v>
      </c>
      <c r="G12" s="92" t="s">
        <v>13</v>
      </c>
      <c r="H12" s="93">
        <v>6000</v>
      </c>
      <c r="I12" s="146">
        <f t="shared" si="0"/>
        <v>6000</v>
      </c>
      <c r="J12" s="121">
        <v>85254127</v>
      </c>
      <c r="K12" s="138" t="s">
        <v>665</v>
      </c>
      <c r="O12" s="145"/>
      <c r="P12" s="145"/>
    </row>
    <row r="13" spans="1:16">
      <c r="A13" s="87">
        <v>1460857</v>
      </c>
      <c r="B13" s="88" t="s">
        <v>773</v>
      </c>
      <c r="C13" s="89">
        <v>43539</v>
      </c>
      <c r="D13" s="89">
        <v>43542</v>
      </c>
      <c r="E13" s="90">
        <v>3</v>
      </c>
      <c r="F13" s="91">
        <v>1</v>
      </c>
      <c r="G13" s="92" t="s">
        <v>24</v>
      </c>
      <c r="H13" s="93">
        <v>7050</v>
      </c>
      <c r="I13" s="146">
        <f t="shared" si="0"/>
        <v>21150</v>
      </c>
      <c r="J13" s="121">
        <v>81862968</v>
      </c>
      <c r="K13" s="138" t="s">
        <v>51</v>
      </c>
      <c r="O13" s="145"/>
      <c r="P13" s="145"/>
    </row>
    <row r="14" spans="1:16">
      <c r="A14" s="87">
        <v>1437740</v>
      </c>
      <c r="B14" s="88" t="s">
        <v>774</v>
      </c>
      <c r="C14" s="89">
        <v>43540</v>
      </c>
      <c r="D14" s="89">
        <v>43544</v>
      </c>
      <c r="E14" s="90">
        <v>4</v>
      </c>
      <c r="F14" s="91">
        <v>1</v>
      </c>
      <c r="G14" s="92" t="s">
        <v>24</v>
      </c>
      <c r="H14" s="93">
        <v>7050</v>
      </c>
      <c r="I14" s="146">
        <f t="shared" si="0"/>
        <v>28200</v>
      </c>
      <c r="J14" s="121">
        <v>73204040</v>
      </c>
      <c r="K14" s="138" t="s">
        <v>51</v>
      </c>
      <c r="O14" s="145"/>
      <c r="P14" s="145"/>
    </row>
    <row r="15" spans="1:16">
      <c r="A15" s="87">
        <v>1449380</v>
      </c>
      <c r="B15" s="88" t="s">
        <v>775</v>
      </c>
      <c r="C15" s="89">
        <v>43542</v>
      </c>
      <c r="D15" s="89">
        <v>43546</v>
      </c>
      <c r="E15" s="90">
        <v>4</v>
      </c>
      <c r="F15" s="91">
        <v>1</v>
      </c>
      <c r="G15" s="92" t="s">
        <v>24</v>
      </c>
      <c r="H15" s="93">
        <v>7050</v>
      </c>
      <c r="I15" s="146">
        <f t="shared" si="0"/>
        <v>28200</v>
      </c>
      <c r="J15" s="121">
        <v>82025085</v>
      </c>
      <c r="K15" s="138" t="s">
        <v>665</v>
      </c>
      <c r="O15" s="145"/>
      <c r="P15" s="145"/>
    </row>
    <row r="16" spans="1:16">
      <c r="A16" s="87">
        <v>1447299</v>
      </c>
      <c r="B16" s="88" t="s">
        <v>776</v>
      </c>
      <c r="C16" s="89">
        <v>43545</v>
      </c>
      <c r="D16" s="89">
        <v>43549</v>
      </c>
      <c r="E16" s="90">
        <v>4</v>
      </c>
      <c r="F16" s="91">
        <v>1</v>
      </c>
      <c r="G16" s="92" t="s">
        <v>24</v>
      </c>
      <c r="H16" s="93">
        <v>7050</v>
      </c>
      <c r="I16" s="146">
        <f t="shared" si="0"/>
        <v>28200</v>
      </c>
      <c r="J16" s="121">
        <v>75271697</v>
      </c>
      <c r="K16" s="138" t="s">
        <v>33</v>
      </c>
      <c r="O16" s="145"/>
      <c r="P16" s="145"/>
    </row>
    <row r="17" spans="1:16">
      <c r="A17" s="87">
        <v>1455352</v>
      </c>
      <c r="B17" s="88" t="s">
        <v>777</v>
      </c>
      <c r="C17" s="89">
        <v>43546</v>
      </c>
      <c r="D17" s="89">
        <v>43549</v>
      </c>
      <c r="E17" s="90">
        <v>3</v>
      </c>
      <c r="F17" s="91">
        <v>1</v>
      </c>
      <c r="G17" s="92" t="s">
        <v>13</v>
      </c>
      <c r="H17" s="93">
        <v>4300</v>
      </c>
      <c r="I17" s="146">
        <f t="shared" si="0"/>
        <v>12900</v>
      </c>
      <c r="J17" s="121">
        <v>71482199</v>
      </c>
      <c r="K17" s="138" t="s">
        <v>19</v>
      </c>
      <c r="O17" s="145"/>
      <c r="P17" s="145"/>
    </row>
    <row r="18" spans="1:16">
      <c r="A18" s="87">
        <v>1455616</v>
      </c>
      <c r="B18" s="88" t="s">
        <v>778</v>
      </c>
      <c r="C18" s="89">
        <v>43549</v>
      </c>
      <c r="D18" s="89">
        <v>43553</v>
      </c>
      <c r="E18" s="90">
        <v>4</v>
      </c>
      <c r="F18" s="91">
        <v>2</v>
      </c>
      <c r="G18" s="92" t="s">
        <v>13</v>
      </c>
      <c r="H18" s="93">
        <v>4300</v>
      </c>
      <c r="I18" s="146">
        <f t="shared" si="0"/>
        <v>34400</v>
      </c>
      <c r="J18" s="121" t="s">
        <v>779</v>
      </c>
      <c r="K18" s="138" t="s">
        <v>27</v>
      </c>
      <c r="O18" s="145"/>
      <c r="P18" s="145"/>
    </row>
    <row r="19" ht="14.25" spans="1:16">
      <c r="A19" s="87"/>
      <c r="B19" s="88"/>
      <c r="C19" s="88"/>
      <c r="D19" s="88"/>
      <c r="E19" s="88"/>
      <c r="F19" s="92">
        <f>SUM(F8:F18)</f>
        <v>12</v>
      </c>
      <c r="G19" s="88"/>
      <c r="H19" s="93">
        <v>0</v>
      </c>
      <c r="I19" s="104">
        <f t="shared" si="0"/>
        <v>0</v>
      </c>
      <c r="J19" s="125"/>
      <c r="K19" s="140"/>
      <c r="O19" s="145"/>
      <c r="P19" s="145"/>
    </row>
    <row r="20" ht="15" spans="1:16">
      <c r="A20" s="105"/>
      <c r="B20" s="106"/>
      <c r="C20" s="107"/>
      <c r="D20" s="108"/>
      <c r="E20" s="109"/>
      <c r="F20" s="110" t="s">
        <v>780</v>
      </c>
      <c r="G20" s="110"/>
      <c r="H20" s="110"/>
      <c r="I20" s="126">
        <f>SUM(I5:I19)</f>
        <v>293050</v>
      </c>
      <c r="J20" s="141" t="s">
        <v>781</v>
      </c>
      <c r="K20" s="142"/>
      <c r="O20" s="145"/>
      <c r="P20" s="145"/>
    </row>
    <row r="21" ht="14.25" spans="1:16">
      <c r="A21" s="105"/>
      <c r="B21" s="106"/>
      <c r="C21" s="107"/>
      <c r="D21" s="107"/>
      <c r="E21" s="111"/>
      <c r="F21" s="110" t="s">
        <v>782</v>
      </c>
      <c r="G21" s="110"/>
      <c r="H21" s="110"/>
      <c r="I21" s="126">
        <v>2000000</v>
      </c>
      <c r="J21" s="128"/>
      <c r="K21" s="142"/>
      <c r="O21" s="145"/>
      <c r="P21" s="145"/>
    </row>
    <row r="22" ht="14.25" spans="1:16">
      <c r="A22" s="105"/>
      <c r="B22" s="106"/>
      <c r="C22" s="107"/>
      <c r="D22" s="107"/>
      <c r="E22" s="111"/>
      <c r="F22" s="110"/>
      <c r="G22" s="110"/>
      <c r="H22" s="110" t="s">
        <v>783</v>
      </c>
      <c r="I22" s="126">
        <v>335080</v>
      </c>
      <c r="J22" s="128"/>
      <c r="K22" s="142"/>
      <c r="O22" s="145"/>
      <c r="P22" s="145"/>
    </row>
    <row r="23" ht="14.25" spans="1:16">
      <c r="A23" s="112"/>
      <c r="B23" s="113"/>
      <c r="C23" s="114"/>
      <c r="D23" s="115"/>
      <c r="E23" s="116"/>
      <c r="F23" s="110" t="s">
        <v>784</v>
      </c>
      <c r="G23" s="110"/>
      <c r="H23" s="110"/>
      <c r="I23" s="129">
        <f>I21-I22-I20</f>
        <v>1371870</v>
      </c>
      <c r="J23" s="130"/>
      <c r="K23" s="136"/>
      <c r="O23" s="145"/>
      <c r="P23" s="145"/>
    </row>
    <row r="24" spans="15:16">
      <c r="O24" s="145"/>
      <c r="P24" s="145"/>
    </row>
    <row r="25" spans="15:16">
      <c r="O25" s="145"/>
      <c r="P25" s="145"/>
    </row>
    <row r="26" spans="15:16">
      <c r="O26" s="145"/>
      <c r="P26" s="145"/>
    </row>
    <row r="27" spans="15:16">
      <c r="O27" s="145"/>
      <c r="P27" s="145"/>
    </row>
    <row r="28" spans="15:16">
      <c r="O28" s="145"/>
      <c r="P28" s="145"/>
    </row>
    <row r="29" spans="15:16">
      <c r="O29" s="145"/>
      <c r="P29" s="145"/>
    </row>
    <row r="30" spans="15:16">
      <c r="O30" s="145"/>
      <c r="P30" s="145"/>
    </row>
    <row r="31" spans="15:16">
      <c r="O31" s="145"/>
      <c r="P31" s="145"/>
    </row>
    <row r="32" spans="15:16">
      <c r="O32" s="145"/>
      <c r="P32" s="145"/>
    </row>
    <row r="33" spans="15:16">
      <c r="O33" s="145"/>
      <c r="P33" s="145"/>
    </row>
    <row r="34" spans="15:16">
      <c r="O34" s="145"/>
      <c r="P34" s="145"/>
    </row>
    <row r="35" spans="15:16">
      <c r="O35" s="145"/>
      <c r="P35" s="145"/>
    </row>
    <row r="36" spans="15:16">
      <c r="O36" s="145"/>
      <c r="P36" s="145"/>
    </row>
    <row r="37" spans="15:16">
      <c r="O37" s="145"/>
      <c r="P37" s="145"/>
    </row>
    <row r="38" spans="15:16">
      <c r="O38" s="145"/>
      <c r="P38" s="145"/>
    </row>
    <row r="39" spans="15:16">
      <c r="O39" s="145"/>
      <c r="P39" s="145"/>
    </row>
    <row r="40" spans="15:16">
      <c r="O40" s="145"/>
      <c r="P40" s="145"/>
    </row>
    <row r="41" spans="15:16">
      <c r="O41" s="145"/>
      <c r="P41" s="145"/>
    </row>
    <row r="42" spans="15:16">
      <c r="O42" s="145"/>
      <c r="P42" s="145"/>
    </row>
    <row r="43" spans="15:16">
      <c r="O43" s="145"/>
      <c r="P43" s="145"/>
    </row>
    <row r="44" spans="15:16">
      <c r="O44" s="145"/>
      <c r="P44" s="145"/>
    </row>
    <row r="45" spans="15:16">
      <c r="O45" s="145"/>
      <c r="P45" s="145"/>
    </row>
    <row r="46" spans="15:16">
      <c r="O46" s="145"/>
      <c r="P46" s="145"/>
    </row>
    <row r="47" spans="15:16">
      <c r="O47" s="145"/>
      <c r="P47" s="145"/>
    </row>
    <row r="48" spans="15:16">
      <c r="O48" s="145"/>
      <c r="P48" s="145"/>
    </row>
    <row r="49" spans="15:16">
      <c r="O49" s="145"/>
      <c r="P49" s="145"/>
    </row>
    <row r="50" spans="15:16">
      <c r="O50" s="145"/>
      <c r="P50" s="145"/>
    </row>
    <row r="51" spans="15:16">
      <c r="O51" s="145"/>
      <c r="P51" s="145"/>
    </row>
    <row r="52" spans="15:16">
      <c r="O52" s="145"/>
      <c r="P52" s="145"/>
    </row>
    <row r="53" spans="15:16">
      <c r="O53" s="145"/>
      <c r="P53" s="145"/>
    </row>
    <row r="54" spans="15:16">
      <c r="O54" s="145"/>
      <c r="P54" s="145"/>
    </row>
    <row r="55" spans="15:16">
      <c r="O55" s="145"/>
      <c r="P55" s="145"/>
    </row>
    <row r="56" spans="15:16">
      <c r="O56" s="145"/>
      <c r="P56" s="145"/>
    </row>
    <row r="57" spans="15:16">
      <c r="O57" s="145"/>
      <c r="P57" s="145"/>
    </row>
    <row r="58" spans="15:16">
      <c r="O58" s="145"/>
      <c r="P58" s="145"/>
    </row>
    <row r="59" spans="15:16">
      <c r="O59" s="145"/>
      <c r="P59" s="145"/>
    </row>
    <row r="60" spans="15:16">
      <c r="O60" s="145"/>
      <c r="P60" s="145"/>
    </row>
    <row r="61" spans="15:16">
      <c r="O61" s="145"/>
      <c r="P61" s="145"/>
    </row>
    <row r="62" spans="15:16">
      <c r="O62" s="145"/>
      <c r="P62" s="145"/>
    </row>
    <row r="63" spans="15:16">
      <c r="O63" s="145"/>
      <c r="P63" s="145"/>
    </row>
    <row r="64" spans="15:16">
      <c r="O64" s="145"/>
      <c r="P64" s="145"/>
    </row>
    <row r="65" spans="15:16">
      <c r="O65" s="145"/>
      <c r="P65" s="145"/>
    </row>
    <row r="66" spans="15:16">
      <c r="O66" s="145"/>
      <c r="P66" s="145"/>
    </row>
    <row r="67" spans="15:16">
      <c r="O67" s="145"/>
      <c r="P67" s="145"/>
    </row>
    <row r="68" spans="15:16">
      <c r="O68" s="145"/>
      <c r="P68" s="145"/>
    </row>
    <row r="69" spans="15:16">
      <c r="O69" s="145"/>
      <c r="P69" s="145"/>
    </row>
    <row r="70" spans="15:16">
      <c r="O70" s="145"/>
      <c r="P70" s="145"/>
    </row>
    <row r="71" spans="15:16">
      <c r="O71" s="145"/>
      <c r="P71" s="145"/>
    </row>
    <row r="72" spans="15:16">
      <c r="O72" s="145"/>
      <c r="P72" s="145"/>
    </row>
  </sheetData>
  <mergeCells count="3">
    <mergeCell ref="F20:H20"/>
    <mergeCell ref="F21:H21"/>
    <mergeCell ref="F23:H23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9"/>
  <sheetViews>
    <sheetView topLeftCell="A16" workbookViewId="0">
      <selection activeCell="L41" sqref="L41"/>
    </sheetView>
  </sheetViews>
  <sheetFormatPr defaultColWidth="9" defaultRowHeight="13.5"/>
  <cols>
    <col min="3" max="3" width="10.375"/>
    <col min="4" max="4" width="9.375"/>
    <col min="8" max="8" width="16.375" customWidth="1"/>
    <col min="9" max="9" width="25.625" customWidth="1"/>
    <col min="10" max="10" width="9.375"/>
  </cols>
  <sheetData>
    <row r="1" spans="1:11">
      <c r="A1" s="113"/>
      <c r="B1" s="113"/>
      <c r="C1" s="113"/>
      <c r="D1" s="113"/>
      <c r="E1" s="113"/>
      <c r="F1" s="113"/>
      <c r="G1" s="113"/>
      <c r="H1" s="113"/>
      <c r="I1" s="113"/>
      <c r="J1" s="113"/>
      <c r="K1" s="113"/>
    </row>
    <row r="2" spans="1:11">
      <c r="A2" s="112"/>
      <c r="B2" s="133" t="s">
        <v>785</v>
      </c>
      <c r="C2" s="114"/>
      <c r="D2" s="114"/>
      <c r="E2" s="116"/>
      <c r="F2" s="116"/>
      <c r="G2" s="116"/>
      <c r="H2" s="134"/>
      <c r="I2" s="134"/>
      <c r="J2" s="135"/>
      <c r="K2" s="136"/>
    </row>
    <row r="3" spans="1:11">
      <c r="A3" s="112"/>
      <c r="B3" s="113"/>
      <c r="C3" s="114"/>
      <c r="D3" s="114"/>
      <c r="E3" s="116"/>
      <c r="F3" s="116"/>
      <c r="G3" s="116"/>
      <c r="H3" s="134"/>
      <c r="I3" s="134"/>
      <c r="J3" s="135"/>
      <c r="K3" s="136"/>
    </row>
    <row r="4" spans="1:11">
      <c r="A4" s="82" t="s">
        <v>1</v>
      </c>
      <c r="B4" s="83" t="s">
        <v>2</v>
      </c>
      <c r="C4" s="84" t="s">
        <v>3</v>
      </c>
      <c r="D4" s="84" t="s">
        <v>4</v>
      </c>
      <c r="E4" s="85" t="s">
        <v>5</v>
      </c>
      <c r="F4" s="85" t="s">
        <v>6</v>
      </c>
      <c r="G4" s="85" t="s">
        <v>7</v>
      </c>
      <c r="H4" s="86" t="s">
        <v>8</v>
      </c>
      <c r="I4" s="86" t="s">
        <v>9</v>
      </c>
      <c r="J4" s="120" t="s">
        <v>10</v>
      </c>
      <c r="K4" s="120" t="s">
        <v>11</v>
      </c>
    </row>
    <row r="5" spans="1:11">
      <c r="A5" s="87">
        <v>1469891</v>
      </c>
      <c r="B5" s="88" t="s">
        <v>786</v>
      </c>
      <c r="C5" s="89">
        <v>43556</v>
      </c>
      <c r="D5" s="89">
        <v>43559</v>
      </c>
      <c r="E5" s="90">
        <v>3</v>
      </c>
      <c r="F5" s="91">
        <v>1</v>
      </c>
      <c r="G5" s="92" t="s">
        <v>13</v>
      </c>
      <c r="H5" s="93">
        <v>4760</v>
      </c>
      <c r="I5" s="93">
        <f t="shared" ref="I5:I36" si="0">H5*E5*F5</f>
        <v>14280</v>
      </c>
      <c r="J5" s="121">
        <v>72126952</v>
      </c>
      <c r="K5" s="137" t="s">
        <v>665</v>
      </c>
    </row>
    <row r="6" spans="1:11">
      <c r="A6" s="87">
        <v>1454437</v>
      </c>
      <c r="B6" s="88" t="s">
        <v>787</v>
      </c>
      <c r="C6" s="89">
        <v>43557</v>
      </c>
      <c r="D6" s="89">
        <v>43560</v>
      </c>
      <c r="E6" s="90">
        <v>3</v>
      </c>
      <c r="F6" s="91">
        <v>1</v>
      </c>
      <c r="G6" s="92" t="s">
        <v>13</v>
      </c>
      <c r="H6" s="93">
        <v>4760</v>
      </c>
      <c r="I6" s="93">
        <f t="shared" si="0"/>
        <v>14280</v>
      </c>
      <c r="J6" s="121">
        <v>71500035</v>
      </c>
      <c r="K6" s="137" t="s">
        <v>21</v>
      </c>
    </row>
    <row r="7" spans="1:11">
      <c r="A7" s="87">
        <v>1465508</v>
      </c>
      <c r="B7" s="88" t="s">
        <v>788</v>
      </c>
      <c r="C7" s="89">
        <v>43558</v>
      </c>
      <c r="D7" s="89">
        <v>43563</v>
      </c>
      <c r="E7" s="90">
        <v>5</v>
      </c>
      <c r="F7" s="91">
        <v>1</v>
      </c>
      <c r="G7" s="92" t="s">
        <v>13</v>
      </c>
      <c r="H7" s="93">
        <v>4760</v>
      </c>
      <c r="I7" s="93">
        <f t="shared" si="0"/>
        <v>23800</v>
      </c>
      <c r="J7" s="121">
        <v>94314203</v>
      </c>
      <c r="K7" s="137" t="s">
        <v>124</v>
      </c>
    </row>
    <row r="8" spans="1:11">
      <c r="A8" s="87">
        <v>1435380</v>
      </c>
      <c r="B8" s="88" t="s">
        <v>789</v>
      </c>
      <c r="C8" s="89">
        <v>43560</v>
      </c>
      <c r="D8" s="89">
        <v>43564</v>
      </c>
      <c r="E8" s="90">
        <v>4</v>
      </c>
      <c r="F8" s="91">
        <v>1</v>
      </c>
      <c r="G8" s="92" t="s">
        <v>13</v>
      </c>
      <c r="H8" s="93">
        <v>4760</v>
      </c>
      <c r="I8" s="93">
        <f t="shared" si="0"/>
        <v>19040</v>
      </c>
      <c r="J8" s="121">
        <v>98566499</v>
      </c>
      <c r="K8" s="137" t="s">
        <v>27</v>
      </c>
    </row>
    <row r="9" spans="1:11">
      <c r="A9" s="87">
        <v>1465712</v>
      </c>
      <c r="B9" s="88" t="s">
        <v>790</v>
      </c>
      <c r="C9" s="89">
        <v>43560</v>
      </c>
      <c r="D9" s="89">
        <v>43564</v>
      </c>
      <c r="E9" s="90">
        <v>4</v>
      </c>
      <c r="F9" s="91">
        <v>1</v>
      </c>
      <c r="G9" s="92" t="s">
        <v>13</v>
      </c>
      <c r="H9" s="93">
        <v>4760</v>
      </c>
      <c r="I9" s="93">
        <f t="shared" si="0"/>
        <v>19040</v>
      </c>
      <c r="J9" s="121">
        <v>94316993</v>
      </c>
      <c r="K9" s="137" t="s">
        <v>21</v>
      </c>
    </row>
    <row r="10" spans="1:11">
      <c r="A10" s="87">
        <v>1471987</v>
      </c>
      <c r="B10" s="88" t="s">
        <v>791</v>
      </c>
      <c r="C10" s="89">
        <v>43560</v>
      </c>
      <c r="D10" s="89">
        <v>43562</v>
      </c>
      <c r="E10" s="90">
        <v>2</v>
      </c>
      <c r="F10" s="91">
        <v>1</v>
      </c>
      <c r="G10" s="92" t="s">
        <v>13</v>
      </c>
      <c r="H10" s="93">
        <v>4760</v>
      </c>
      <c r="I10" s="93">
        <f t="shared" si="0"/>
        <v>9520</v>
      </c>
      <c r="J10" s="121">
        <v>77752859</v>
      </c>
      <c r="K10" s="137" t="s">
        <v>124</v>
      </c>
    </row>
    <row r="11" spans="1:11">
      <c r="A11" s="87">
        <v>1464831</v>
      </c>
      <c r="B11" s="88" t="s">
        <v>792</v>
      </c>
      <c r="C11" s="89">
        <v>43561</v>
      </c>
      <c r="D11" s="89">
        <v>43564</v>
      </c>
      <c r="E11" s="90">
        <v>3</v>
      </c>
      <c r="F11" s="91">
        <v>1</v>
      </c>
      <c r="G11" s="92" t="s">
        <v>47</v>
      </c>
      <c r="H11" s="93">
        <v>8160</v>
      </c>
      <c r="I11" s="93">
        <f t="shared" si="0"/>
        <v>24480</v>
      </c>
      <c r="J11" s="121">
        <v>90784507</v>
      </c>
      <c r="K11" s="137" t="s">
        <v>665</v>
      </c>
    </row>
    <row r="12" spans="1:11">
      <c r="A12" s="87">
        <v>1476613</v>
      </c>
      <c r="B12" s="88" t="s">
        <v>793</v>
      </c>
      <c r="C12" s="89">
        <v>43561</v>
      </c>
      <c r="D12" s="89">
        <v>43563</v>
      </c>
      <c r="E12" s="90">
        <v>2</v>
      </c>
      <c r="F12" s="91">
        <v>3</v>
      </c>
      <c r="G12" s="92" t="s">
        <v>13</v>
      </c>
      <c r="H12" s="93">
        <v>4700</v>
      </c>
      <c r="I12" s="93">
        <f t="shared" si="0"/>
        <v>28200</v>
      </c>
      <c r="J12" s="121" t="s">
        <v>794</v>
      </c>
      <c r="K12" s="137" t="s">
        <v>27</v>
      </c>
    </row>
    <row r="13" spans="1:11">
      <c r="A13" s="87">
        <v>1432007</v>
      </c>
      <c r="B13" s="88" t="s">
        <v>795</v>
      </c>
      <c r="C13" s="89">
        <v>43562</v>
      </c>
      <c r="D13" s="89">
        <v>43565</v>
      </c>
      <c r="E13" s="90">
        <v>3</v>
      </c>
      <c r="F13" s="91">
        <v>1</v>
      </c>
      <c r="G13" s="92" t="s">
        <v>13</v>
      </c>
      <c r="H13" s="93">
        <v>4760</v>
      </c>
      <c r="I13" s="93">
        <f t="shared" si="0"/>
        <v>14280</v>
      </c>
      <c r="J13" s="121">
        <v>89458827</v>
      </c>
      <c r="K13" s="138" t="s">
        <v>27</v>
      </c>
    </row>
    <row r="14" spans="1:11">
      <c r="A14" s="87">
        <v>1465336</v>
      </c>
      <c r="B14" s="88" t="s">
        <v>796</v>
      </c>
      <c r="C14" s="89">
        <v>43563</v>
      </c>
      <c r="D14" s="89">
        <v>43565</v>
      </c>
      <c r="E14" s="90">
        <v>2</v>
      </c>
      <c r="F14" s="91">
        <v>1</v>
      </c>
      <c r="G14" s="92" t="s">
        <v>13</v>
      </c>
      <c r="H14" s="93">
        <v>4760</v>
      </c>
      <c r="I14" s="93">
        <f t="shared" si="0"/>
        <v>9520</v>
      </c>
      <c r="J14" s="121">
        <v>94625010</v>
      </c>
      <c r="K14" s="138" t="s">
        <v>27</v>
      </c>
    </row>
    <row r="15" spans="1:11">
      <c r="A15" s="87">
        <v>1471341</v>
      </c>
      <c r="B15" s="88" t="s">
        <v>797</v>
      </c>
      <c r="C15" s="89">
        <v>43563</v>
      </c>
      <c r="D15" s="89">
        <v>43565</v>
      </c>
      <c r="E15" s="90">
        <v>2</v>
      </c>
      <c r="F15" s="91">
        <v>1</v>
      </c>
      <c r="G15" s="92" t="s">
        <v>13</v>
      </c>
      <c r="H15" s="93">
        <v>4760</v>
      </c>
      <c r="I15" s="93">
        <f t="shared" si="0"/>
        <v>9520</v>
      </c>
      <c r="J15" s="121">
        <v>76014581</v>
      </c>
      <c r="K15" s="138" t="s">
        <v>21</v>
      </c>
    </row>
    <row r="16" spans="1:11">
      <c r="A16" s="87">
        <v>1473673</v>
      </c>
      <c r="B16" s="88" t="s">
        <v>798</v>
      </c>
      <c r="C16" s="89">
        <v>43565</v>
      </c>
      <c r="D16" s="89">
        <v>43568</v>
      </c>
      <c r="E16" s="90">
        <v>3</v>
      </c>
      <c r="F16" s="91">
        <v>1</v>
      </c>
      <c r="G16" s="92" t="s">
        <v>24</v>
      </c>
      <c r="H16" s="93">
        <v>6035</v>
      </c>
      <c r="I16" s="93">
        <f t="shared" si="0"/>
        <v>18105</v>
      </c>
      <c r="J16" s="121">
        <v>83357034</v>
      </c>
      <c r="K16" s="138" t="s">
        <v>27</v>
      </c>
    </row>
    <row r="17" spans="1:11">
      <c r="A17" s="87">
        <v>1479415</v>
      </c>
      <c r="B17" s="88" t="s">
        <v>799</v>
      </c>
      <c r="C17" s="89">
        <v>43568</v>
      </c>
      <c r="D17" s="89">
        <v>43570</v>
      </c>
      <c r="E17" s="90">
        <v>2</v>
      </c>
      <c r="F17" s="91">
        <v>1</v>
      </c>
      <c r="G17" s="92" t="s">
        <v>13</v>
      </c>
      <c r="H17" s="93">
        <v>4700</v>
      </c>
      <c r="I17" s="93">
        <f t="shared" si="0"/>
        <v>9400</v>
      </c>
      <c r="J17" s="121">
        <v>98017102</v>
      </c>
      <c r="K17" s="138" t="s">
        <v>33</v>
      </c>
    </row>
    <row r="18" spans="1:11">
      <c r="A18" s="87">
        <v>1456293</v>
      </c>
      <c r="B18" s="88" t="s">
        <v>800</v>
      </c>
      <c r="C18" s="89">
        <v>43569</v>
      </c>
      <c r="D18" s="89">
        <v>43572</v>
      </c>
      <c r="E18" s="90">
        <v>3</v>
      </c>
      <c r="F18" s="91">
        <v>1</v>
      </c>
      <c r="G18" s="92" t="s">
        <v>13</v>
      </c>
      <c r="H18" s="93">
        <v>4760</v>
      </c>
      <c r="I18" s="93">
        <f t="shared" si="0"/>
        <v>14280</v>
      </c>
      <c r="J18" s="121">
        <v>71491867</v>
      </c>
      <c r="K18" s="138" t="s">
        <v>107</v>
      </c>
    </row>
    <row r="19" spans="1:11">
      <c r="A19" s="87">
        <v>1456142</v>
      </c>
      <c r="B19" s="88" t="s">
        <v>801</v>
      </c>
      <c r="C19" s="89">
        <v>43570</v>
      </c>
      <c r="D19" s="89">
        <v>43572</v>
      </c>
      <c r="E19" s="90">
        <v>2</v>
      </c>
      <c r="F19" s="91">
        <v>1</v>
      </c>
      <c r="G19" s="92" t="s">
        <v>13</v>
      </c>
      <c r="H19" s="93">
        <v>4760</v>
      </c>
      <c r="I19" s="93">
        <f t="shared" si="0"/>
        <v>9520</v>
      </c>
      <c r="J19" s="121">
        <v>71521073</v>
      </c>
      <c r="K19" s="138" t="s">
        <v>107</v>
      </c>
    </row>
    <row r="20" spans="1:11">
      <c r="A20" s="87">
        <v>1477242</v>
      </c>
      <c r="B20" s="88" t="s">
        <v>802</v>
      </c>
      <c r="C20" s="89">
        <v>43570</v>
      </c>
      <c r="D20" s="89">
        <v>43572</v>
      </c>
      <c r="E20" s="90">
        <v>2</v>
      </c>
      <c r="F20" s="91">
        <v>1</v>
      </c>
      <c r="G20" s="92" t="s">
        <v>24</v>
      </c>
      <c r="H20" s="93">
        <v>5900</v>
      </c>
      <c r="I20" s="93">
        <f t="shared" si="0"/>
        <v>11800</v>
      </c>
      <c r="J20" s="121">
        <v>93995829</v>
      </c>
      <c r="K20" s="138" t="s">
        <v>17</v>
      </c>
    </row>
    <row r="21" spans="1:11">
      <c r="A21" s="87">
        <v>1483189</v>
      </c>
      <c r="B21" s="88" t="s">
        <v>803</v>
      </c>
      <c r="C21" s="89">
        <v>43571</v>
      </c>
      <c r="D21" s="89">
        <v>43574</v>
      </c>
      <c r="E21" s="90">
        <v>3</v>
      </c>
      <c r="F21" s="91">
        <v>1</v>
      </c>
      <c r="G21" s="92" t="s">
        <v>24</v>
      </c>
      <c r="H21" s="93">
        <v>5900</v>
      </c>
      <c r="I21" s="93">
        <f t="shared" si="0"/>
        <v>17700</v>
      </c>
      <c r="J21" s="121">
        <v>75396206</v>
      </c>
      <c r="K21" s="138" t="s">
        <v>665</v>
      </c>
    </row>
    <row r="22" spans="1:11">
      <c r="A22" s="87">
        <v>1473205</v>
      </c>
      <c r="B22" s="88" t="s">
        <v>804</v>
      </c>
      <c r="C22" s="89">
        <v>43576</v>
      </c>
      <c r="D22" s="89">
        <v>43578</v>
      </c>
      <c r="E22" s="90">
        <v>2</v>
      </c>
      <c r="F22" s="91">
        <v>1</v>
      </c>
      <c r="G22" s="92" t="s">
        <v>50</v>
      </c>
      <c r="H22" s="93">
        <v>10710</v>
      </c>
      <c r="I22" s="93">
        <f t="shared" si="0"/>
        <v>21420</v>
      </c>
      <c r="J22" s="121">
        <v>83353547</v>
      </c>
      <c r="K22" s="138" t="s">
        <v>21</v>
      </c>
    </row>
    <row r="23" spans="1:11">
      <c r="A23" s="87">
        <v>1486534</v>
      </c>
      <c r="B23" s="88" t="s">
        <v>805</v>
      </c>
      <c r="C23" s="89">
        <v>43578</v>
      </c>
      <c r="D23" s="89">
        <v>43581</v>
      </c>
      <c r="E23" s="90">
        <v>3</v>
      </c>
      <c r="F23" s="91">
        <v>1</v>
      </c>
      <c r="G23" s="92" t="s">
        <v>13</v>
      </c>
      <c r="H23" s="93">
        <v>4700</v>
      </c>
      <c r="I23" s="93">
        <f t="shared" si="0"/>
        <v>14100</v>
      </c>
      <c r="J23" s="121">
        <v>85261746</v>
      </c>
      <c r="K23" s="138" t="s">
        <v>33</v>
      </c>
    </row>
    <row r="24" spans="1:11">
      <c r="A24" s="87">
        <v>1404932</v>
      </c>
      <c r="B24" s="88" t="s">
        <v>806</v>
      </c>
      <c r="C24" s="89">
        <v>43578</v>
      </c>
      <c r="D24" s="89">
        <v>43582</v>
      </c>
      <c r="E24" s="90">
        <v>4</v>
      </c>
      <c r="F24" s="91">
        <v>1</v>
      </c>
      <c r="G24" s="92" t="s">
        <v>13</v>
      </c>
      <c r="H24" s="93">
        <v>4760</v>
      </c>
      <c r="I24" s="93">
        <f t="shared" si="0"/>
        <v>19040</v>
      </c>
      <c r="J24" s="121">
        <v>72915356</v>
      </c>
      <c r="K24" s="138" t="s">
        <v>107</v>
      </c>
    </row>
    <row r="25" spans="1:11">
      <c r="A25" s="87">
        <v>1404911</v>
      </c>
      <c r="B25" s="88" t="s">
        <v>807</v>
      </c>
      <c r="C25" s="89">
        <v>43578</v>
      </c>
      <c r="D25" s="89">
        <v>43582</v>
      </c>
      <c r="E25" s="90">
        <v>4</v>
      </c>
      <c r="F25" s="91">
        <v>1</v>
      </c>
      <c r="G25" s="92" t="s">
        <v>13</v>
      </c>
      <c r="H25" s="93">
        <v>4760</v>
      </c>
      <c r="I25" s="93">
        <f t="shared" si="0"/>
        <v>19040</v>
      </c>
      <c r="J25" s="121">
        <v>82296718</v>
      </c>
      <c r="K25" s="138" t="s">
        <v>124</v>
      </c>
    </row>
    <row r="26" spans="1:11">
      <c r="A26" s="87">
        <v>1436574</v>
      </c>
      <c r="B26" s="88" t="s">
        <v>808</v>
      </c>
      <c r="C26" s="89">
        <v>43579</v>
      </c>
      <c r="D26" s="89">
        <v>43582</v>
      </c>
      <c r="E26" s="90">
        <v>3</v>
      </c>
      <c r="F26" s="91">
        <v>1</v>
      </c>
      <c r="G26" s="92" t="s">
        <v>24</v>
      </c>
      <c r="H26" s="93">
        <v>6035</v>
      </c>
      <c r="I26" s="93">
        <f t="shared" si="0"/>
        <v>18105</v>
      </c>
      <c r="J26" s="121">
        <v>99915088</v>
      </c>
      <c r="K26" s="138" t="s">
        <v>17</v>
      </c>
    </row>
    <row r="27" spans="1:11">
      <c r="A27" s="87">
        <v>1484965</v>
      </c>
      <c r="B27" s="88" t="s">
        <v>809</v>
      </c>
      <c r="C27" s="89">
        <v>43579</v>
      </c>
      <c r="D27" s="89">
        <v>43581</v>
      </c>
      <c r="E27" s="90">
        <v>2</v>
      </c>
      <c r="F27" s="91">
        <v>1</v>
      </c>
      <c r="G27" s="92" t="s">
        <v>24</v>
      </c>
      <c r="H27" s="93">
        <v>5900</v>
      </c>
      <c r="I27" s="93">
        <f t="shared" si="0"/>
        <v>11800</v>
      </c>
      <c r="J27" s="121">
        <v>81424952</v>
      </c>
      <c r="K27" s="138" t="s">
        <v>33</v>
      </c>
    </row>
    <row r="28" spans="1:11">
      <c r="A28" s="87">
        <v>1487005</v>
      </c>
      <c r="B28" s="88" t="s">
        <v>810</v>
      </c>
      <c r="C28" s="89">
        <v>43580</v>
      </c>
      <c r="D28" s="89">
        <v>43583</v>
      </c>
      <c r="E28" s="90">
        <v>3</v>
      </c>
      <c r="F28" s="91">
        <v>1</v>
      </c>
      <c r="G28" s="92" t="s">
        <v>13</v>
      </c>
      <c r="H28" s="93">
        <v>4700</v>
      </c>
      <c r="I28" s="93">
        <f t="shared" si="0"/>
        <v>14100</v>
      </c>
      <c r="J28" s="121">
        <v>88492099</v>
      </c>
      <c r="K28" s="138" t="s">
        <v>665</v>
      </c>
    </row>
    <row r="29" spans="1:11">
      <c r="A29" s="87">
        <v>1483147</v>
      </c>
      <c r="B29" s="88" t="s">
        <v>156</v>
      </c>
      <c r="C29" s="89">
        <v>43581</v>
      </c>
      <c r="D29" s="89">
        <v>43582</v>
      </c>
      <c r="E29" s="90">
        <v>1</v>
      </c>
      <c r="F29" s="91">
        <v>1</v>
      </c>
      <c r="G29" s="92" t="s">
        <v>50</v>
      </c>
      <c r="H29" s="93">
        <v>10710</v>
      </c>
      <c r="I29" s="93">
        <f t="shared" si="0"/>
        <v>10710</v>
      </c>
      <c r="J29" s="121">
        <v>75378190</v>
      </c>
      <c r="K29" s="138" t="s">
        <v>30</v>
      </c>
    </row>
    <row r="30" spans="1:11">
      <c r="A30" s="87">
        <v>1482543</v>
      </c>
      <c r="B30" s="88" t="s">
        <v>811</v>
      </c>
      <c r="C30" s="89">
        <v>43581</v>
      </c>
      <c r="D30" s="89">
        <v>43583</v>
      </c>
      <c r="E30" s="90">
        <v>2</v>
      </c>
      <c r="F30" s="91">
        <v>1</v>
      </c>
      <c r="G30" s="92" t="s">
        <v>13</v>
      </c>
      <c r="H30" s="93">
        <v>4700</v>
      </c>
      <c r="I30" s="93">
        <f t="shared" si="0"/>
        <v>9400</v>
      </c>
      <c r="J30" s="121">
        <v>75367338</v>
      </c>
      <c r="K30" s="138" t="s">
        <v>30</v>
      </c>
    </row>
    <row r="31" spans="1:11">
      <c r="A31" s="87">
        <v>1476394</v>
      </c>
      <c r="B31" s="88" t="s">
        <v>812</v>
      </c>
      <c r="C31" s="89">
        <v>43581</v>
      </c>
      <c r="D31" s="89">
        <v>43584</v>
      </c>
      <c r="E31" s="90">
        <v>3</v>
      </c>
      <c r="F31" s="91">
        <v>1</v>
      </c>
      <c r="G31" s="92" t="s">
        <v>24</v>
      </c>
      <c r="H31" s="93">
        <v>5900</v>
      </c>
      <c r="I31" s="93">
        <f t="shared" si="0"/>
        <v>17700</v>
      </c>
      <c r="J31" s="121">
        <v>90548500</v>
      </c>
      <c r="K31" s="138" t="s">
        <v>27</v>
      </c>
    </row>
    <row r="32" spans="1:11">
      <c r="A32" s="87">
        <v>1487266</v>
      </c>
      <c r="B32" s="88" t="s">
        <v>813</v>
      </c>
      <c r="C32" s="89">
        <v>43582</v>
      </c>
      <c r="D32" s="89">
        <v>43584</v>
      </c>
      <c r="E32" s="90">
        <v>2</v>
      </c>
      <c r="F32" s="91">
        <v>1</v>
      </c>
      <c r="G32" s="92" t="s">
        <v>24</v>
      </c>
      <c r="H32" s="93">
        <v>5900</v>
      </c>
      <c r="I32" s="93">
        <f t="shared" si="0"/>
        <v>11800</v>
      </c>
      <c r="J32" s="121">
        <v>88497050</v>
      </c>
      <c r="K32" s="138" t="s">
        <v>814</v>
      </c>
    </row>
    <row r="33" spans="1:11">
      <c r="A33" s="87">
        <v>1483110</v>
      </c>
      <c r="B33" s="88" t="s">
        <v>815</v>
      </c>
      <c r="C33" s="89">
        <v>43584</v>
      </c>
      <c r="D33" s="89">
        <v>43586</v>
      </c>
      <c r="E33" s="90">
        <v>2</v>
      </c>
      <c r="F33" s="91">
        <v>2</v>
      </c>
      <c r="G33" s="92" t="s">
        <v>24</v>
      </c>
      <c r="H33" s="93">
        <v>5900</v>
      </c>
      <c r="I33" s="93">
        <f t="shared" si="0"/>
        <v>23600</v>
      </c>
      <c r="J33" s="121" t="s">
        <v>816</v>
      </c>
      <c r="K33" s="138" t="s">
        <v>124</v>
      </c>
    </row>
    <row r="34" s="113" customFormat="1" spans="1:12">
      <c r="A34" s="87">
        <v>1488610</v>
      </c>
      <c r="B34" s="88" t="s">
        <v>817</v>
      </c>
      <c r="C34" s="89">
        <v>43583</v>
      </c>
      <c r="D34" s="89">
        <v>43586</v>
      </c>
      <c r="E34" s="90">
        <v>3</v>
      </c>
      <c r="F34" s="91">
        <v>1</v>
      </c>
      <c r="G34" s="92" t="s">
        <v>13</v>
      </c>
      <c r="H34" s="93">
        <v>4700</v>
      </c>
      <c r="I34" s="93">
        <v>9400</v>
      </c>
      <c r="J34" s="121">
        <v>88741339</v>
      </c>
      <c r="K34" s="138" t="s">
        <v>33</v>
      </c>
      <c r="L34" s="113" t="s">
        <v>818</v>
      </c>
    </row>
    <row r="35" spans="1:11">
      <c r="A35" s="98"/>
      <c r="B35" s="99"/>
      <c r="C35" s="100"/>
      <c r="D35" s="100"/>
      <c r="E35" s="101"/>
      <c r="F35" s="102"/>
      <c r="G35" s="103"/>
      <c r="H35" s="104">
        <v>0</v>
      </c>
      <c r="I35" s="104">
        <f t="shared" si="0"/>
        <v>0</v>
      </c>
      <c r="J35" s="124"/>
      <c r="K35" s="139"/>
    </row>
    <row r="36" ht="14.25" spans="1:11">
      <c r="A36" s="87"/>
      <c r="B36" s="88"/>
      <c r="C36" s="88"/>
      <c r="D36" s="88"/>
      <c r="E36" s="88"/>
      <c r="F36" s="92">
        <f>SUM(F8:F35)</f>
        <v>30</v>
      </c>
      <c r="G36" s="88"/>
      <c r="H36" s="93">
        <v>0</v>
      </c>
      <c r="I36" s="104">
        <f t="shared" si="0"/>
        <v>0</v>
      </c>
      <c r="J36" s="125"/>
      <c r="K36" s="140"/>
    </row>
    <row r="37" ht="15" spans="1:11">
      <c r="A37" s="105"/>
      <c r="B37" s="106"/>
      <c r="C37" s="107"/>
      <c r="D37" s="108"/>
      <c r="E37" s="109"/>
      <c r="F37" s="110" t="s">
        <v>819</v>
      </c>
      <c r="G37" s="110"/>
      <c r="H37" s="110"/>
      <c r="I37" s="126">
        <f>SUM(I5:I36)</f>
        <v>466980</v>
      </c>
      <c r="J37" s="141" t="s">
        <v>781</v>
      </c>
      <c r="K37" s="142"/>
    </row>
    <row r="38" ht="14.25" spans="1:11">
      <c r="A38" s="105"/>
      <c r="B38" s="106"/>
      <c r="C38" s="107"/>
      <c r="D38" s="107"/>
      <c r="E38" s="111"/>
      <c r="F38" s="110" t="s">
        <v>820</v>
      </c>
      <c r="G38" s="110"/>
      <c r="H38" s="110"/>
      <c r="I38" s="126">
        <v>1371870</v>
      </c>
      <c r="J38" s="128"/>
      <c r="K38" s="142"/>
    </row>
    <row r="39" ht="14.25" spans="1:11">
      <c r="A39" s="112"/>
      <c r="B39" s="113"/>
      <c r="C39" s="114"/>
      <c r="D39" s="115"/>
      <c r="E39" s="116"/>
      <c r="F39" s="110" t="s">
        <v>821</v>
      </c>
      <c r="G39" s="110"/>
      <c r="H39" s="110"/>
      <c r="I39" s="129">
        <f>I37-I38</f>
        <v>-904890</v>
      </c>
      <c r="J39" s="130"/>
      <c r="K39" s="136"/>
    </row>
  </sheetData>
  <mergeCells count="3">
    <mergeCell ref="F37:H37"/>
    <mergeCell ref="F38:H38"/>
    <mergeCell ref="F39:H39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1"/>
  <sheetViews>
    <sheetView workbookViewId="0">
      <selection activeCell="J36" sqref="J36"/>
    </sheetView>
  </sheetViews>
  <sheetFormatPr defaultColWidth="9" defaultRowHeight="13.5"/>
  <cols>
    <col min="3" max="3" width="20.375" customWidth="1"/>
    <col min="4" max="4" width="17" customWidth="1"/>
    <col min="7" max="11" width="19.375" customWidth="1"/>
  </cols>
  <sheetData>
    <row r="1" spans="1:11">
      <c r="A1" s="82" t="s">
        <v>1</v>
      </c>
      <c r="B1" s="83" t="s">
        <v>2</v>
      </c>
      <c r="C1" s="84" t="s">
        <v>3</v>
      </c>
      <c r="D1" s="84" t="s">
        <v>4</v>
      </c>
      <c r="E1" s="85" t="s">
        <v>5</v>
      </c>
      <c r="F1" s="85" t="s">
        <v>6</v>
      </c>
      <c r="G1" s="85" t="s">
        <v>7</v>
      </c>
      <c r="H1" s="86" t="s">
        <v>8</v>
      </c>
      <c r="I1" s="86" t="s">
        <v>9</v>
      </c>
      <c r="J1" s="120" t="s">
        <v>10</v>
      </c>
      <c r="K1" s="120" t="s">
        <v>11</v>
      </c>
    </row>
    <row r="2" spans="1:11">
      <c r="A2" s="87">
        <v>1459605</v>
      </c>
      <c r="B2" s="88" t="s">
        <v>822</v>
      </c>
      <c r="C2" s="89">
        <v>43583</v>
      </c>
      <c r="D2" s="89">
        <v>43589</v>
      </c>
      <c r="E2" s="90">
        <v>6</v>
      </c>
      <c r="F2" s="91">
        <v>1</v>
      </c>
      <c r="G2" s="92" t="s">
        <v>13</v>
      </c>
      <c r="H2" s="93">
        <v>4760</v>
      </c>
      <c r="I2" s="93">
        <f t="shared" ref="I2:I30" si="0">H2*E2*F2</f>
        <v>28560</v>
      </c>
      <c r="J2" s="121">
        <v>76559420</v>
      </c>
      <c r="K2" s="121" t="s">
        <v>124</v>
      </c>
    </row>
    <row r="3" spans="1:11">
      <c r="A3" s="94">
        <v>1477946</v>
      </c>
      <c r="B3" s="95" t="s">
        <v>823</v>
      </c>
      <c r="C3" s="89">
        <v>43584</v>
      </c>
      <c r="D3" s="89">
        <v>43586</v>
      </c>
      <c r="E3" s="90">
        <v>2</v>
      </c>
      <c r="F3" s="91">
        <v>1</v>
      </c>
      <c r="G3" s="92" t="s">
        <v>13</v>
      </c>
      <c r="H3" s="93">
        <v>4700</v>
      </c>
      <c r="I3" s="93">
        <f t="shared" si="0"/>
        <v>9400</v>
      </c>
      <c r="J3" s="122">
        <v>94001030</v>
      </c>
      <c r="K3" s="122" t="s">
        <v>17</v>
      </c>
    </row>
    <row r="4" spans="1:11">
      <c r="A4" s="96"/>
      <c r="B4" s="97"/>
      <c r="C4" s="89">
        <v>43586</v>
      </c>
      <c r="D4" s="89">
        <v>43587</v>
      </c>
      <c r="E4" s="90">
        <v>1</v>
      </c>
      <c r="F4" s="91">
        <v>1</v>
      </c>
      <c r="G4" s="92" t="s">
        <v>13</v>
      </c>
      <c r="H4" s="93">
        <v>3900</v>
      </c>
      <c r="I4" s="93">
        <f t="shared" si="0"/>
        <v>3900</v>
      </c>
      <c r="J4" s="123"/>
      <c r="K4" s="123"/>
    </row>
    <row r="5" spans="1:11">
      <c r="A5" s="87">
        <v>1467836</v>
      </c>
      <c r="B5" s="88" t="s">
        <v>824</v>
      </c>
      <c r="C5" s="89">
        <v>43584</v>
      </c>
      <c r="D5" s="89">
        <v>43591</v>
      </c>
      <c r="E5" s="90">
        <v>7</v>
      </c>
      <c r="F5" s="91">
        <v>1</v>
      </c>
      <c r="G5" s="92" t="s">
        <v>13</v>
      </c>
      <c r="H5" s="93">
        <v>4760</v>
      </c>
      <c r="I5" s="93">
        <f t="shared" si="0"/>
        <v>33320</v>
      </c>
      <c r="J5" s="121">
        <v>99793521</v>
      </c>
      <c r="K5" s="121" t="s">
        <v>17</v>
      </c>
    </row>
    <row r="6" spans="1:11">
      <c r="A6" s="94">
        <v>1478940</v>
      </c>
      <c r="B6" s="95" t="s">
        <v>825</v>
      </c>
      <c r="C6" s="89">
        <v>43585</v>
      </c>
      <c r="D6" s="89">
        <v>43586</v>
      </c>
      <c r="E6" s="90">
        <v>1</v>
      </c>
      <c r="F6" s="91">
        <v>1</v>
      </c>
      <c r="G6" s="92" t="s">
        <v>13</v>
      </c>
      <c r="H6" s="93">
        <v>4700</v>
      </c>
      <c r="I6" s="93">
        <f t="shared" si="0"/>
        <v>4700</v>
      </c>
      <c r="J6" s="122">
        <v>96278577</v>
      </c>
      <c r="K6" s="122" t="s">
        <v>33</v>
      </c>
    </row>
    <row r="7" spans="1:11">
      <c r="A7" s="96"/>
      <c r="B7" s="97"/>
      <c r="C7" s="89">
        <v>43586</v>
      </c>
      <c r="D7" s="89">
        <v>43587</v>
      </c>
      <c r="E7" s="90">
        <v>1</v>
      </c>
      <c r="F7" s="91">
        <v>1</v>
      </c>
      <c r="G7" s="92" t="s">
        <v>13</v>
      </c>
      <c r="H7" s="93">
        <v>3900</v>
      </c>
      <c r="I7" s="93">
        <f t="shared" si="0"/>
        <v>3900</v>
      </c>
      <c r="J7" s="123"/>
      <c r="K7" s="123"/>
    </row>
    <row r="8" spans="1:11">
      <c r="A8" s="94">
        <v>1490534</v>
      </c>
      <c r="B8" s="95" t="s">
        <v>826</v>
      </c>
      <c r="C8" s="89">
        <v>43585</v>
      </c>
      <c r="D8" s="89">
        <v>43586</v>
      </c>
      <c r="E8" s="90">
        <v>1</v>
      </c>
      <c r="F8" s="91">
        <v>1</v>
      </c>
      <c r="G8" s="92" t="s">
        <v>13</v>
      </c>
      <c r="H8" s="93">
        <v>4700</v>
      </c>
      <c r="I8" s="93">
        <f t="shared" si="0"/>
        <v>4700</v>
      </c>
      <c r="J8" s="122">
        <v>94086886</v>
      </c>
      <c r="K8" s="122" t="s">
        <v>51</v>
      </c>
    </row>
    <row r="9" spans="1:11">
      <c r="A9" s="96"/>
      <c r="B9" s="97"/>
      <c r="C9" s="89">
        <v>43586</v>
      </c>
      <c r="D9" s="89">
        <v>43588</v>
      </c>
      <c r="E9" s="90">
        <v>2</v>
      </c>
      <c r="F9" s="91">
        <v>1</v>
      </c>
      <c r="G9" s="92" t="s">
        <v>13</v>
      </c>
      <c r="H9" s="93">
        <v>3900</v>
      </c>
      <c r="I9" s="93">
        <f t="shared" si="0"/>
        <v>7800</v>
      </c>
      <c r="J9" s="123"/>
      <c r="K9" s="123"/>
    </row>
    <row r="10" spans="1:11">
      <c r="A10" s="96">
        <v>1489547</v>
      </c>
      <c r="B10" s="97" t="s">
        <v>827</v>
      </c>
      <c r="C10" s="89">
        <v>43585</v>
      </c>
      <c r="D10" s="89">
        <v>43589</v>
      </c>
      <c r="E10" s="90">
        <v>4</v>
      </c>
      <c r="F10" s="91">
        <v>1</v>
      </c>
      <c r="G10" s="92" t="s">
        <v>50</v>
      </c>
      <c r="H10" s="93">
        <v>10710</v>
      </c>
      <c r="I10" s="93">
        <f t="shared" si="0"/>
        <v>42840</v>
      </c>
      <c r="J10" s="123">
        <v>90795937</v>
      </c>
      <c r="K10" s="123" t="s">
        <v>828</v>
      </c>
    </row>
    <row r="11" spans="1:11">
      <c r="A11" s="87">
        <v>1469718</v>
      </c>
      <c r="B11" s="88" t="s">
        <v>829</v>
      </c>
      <c r="C11" s="89">
        <v>43587</v>
      </c>
      <c r="D11" s="89">
        <v>43589</v>
      </c>
      <c r="E11" s="90">
        <v>2</v>
      </c>
      <c r="F11" s="91">
        <v>4</v>
      </c>
      <c r="G11" s="92" t="s">
        <v>13</v>
      </c>
      <c r="H11" s="93">
        <v>4760</v>
      </c>
      <c r="I11" s="93">
        <f t="shared" si="0"/>
        <v>38080</v>
      </c>
      <c r="J11" s="121" t="s">
        <v>830</v>
      </c>
      <c r="K11" s="121" t="s">
        <v>124</v>
      </c>
    </row>
    <row r="12" spans="1:11">
      <c r="A12" s="87">
        <v>1495439</v>
      </c>
      <c r="B12" s="88" t="s">
        <v>831</v>
      </c>
      <c r="C12" s="89">
        <v>43589</v>
      </c>
      <c r="D12" s="89">
        <v>43591</v>
      </c>
      <c r="E12" s="90">
        <v>2</v>
      </c>
      <c r="F12" s="91">
        <v>2</v>
      </c>
      <c r="G12" s="92" t="s">
        <v>24</v>
      </c>
      <c r="H12" s="93">
        <v>5000</v>
      </c>
      <c r="I12" s="93">
        <f t="shared" si="0"/>
        <v>20000</v>
      </c>
      <c r="J12" s="121" t="s">
        <v>832</v>
      </c>
      <c r="K12" s="121" t="s">
        <v>30</v>
      </c>
    </row>
    <row r="13" spans="1:11">
      <c r="A13" s="87">
        <v>1492006</v>
      </c>
      <c r="B13" s="88" t="s">
        <v>833</v>
      </c>
      <c r="C13" s="89">
        <v>43590</v>
      </c>
      <c r="D13" s="89">
        <v>43592</v>
      </c>
      <c r="E13" s="90">
        <v>2</v>
      </c>
      <c r="F13" s="91">
        <v>1</v>
      </c>
      <c r="G13" s="92" t="s">
        <v>50</v>
      </c>
      <c r="H13" s="93">
        <v>10710</v>
      </c>
      <c r="I13" s="93">
        <f t="shared" si="0"/>
        <v>21420</v>
      </c>
      <c r="J13" s="121">
        <v>97872232</v>
      </c>
      <c r="K13" s="121" t="s">
        <v>21</v>
      </c>
    </row>
    <row r="14" spans="1:11">
      <c r="A14" s="87">
        <v>1497322</v>
      </c>
      <c r="B14" s="88" t="s">
        <v>834</v>
      </c>
      <c r="C14" s="89">
        <v>43591</v>
      </c>
      <c r="D14" s="89">
        <v>43593</v>
      </c>
      <c r="E14" s="90">
        <v>2</v>
      </c>
      <c r="F14" s="91">
        <v>1</v>
      </c>
      <c r="G14" s="92" t="s">
        <v>13</v>
      </c>
      <c r="H14" s="93">
        <v>3900</v>
      </c>
      <c r="I14" s="93">
        <f t="shared" si="0"/>
        <v>7800</v>
      </c>
      <c r="J14" s="121">
        <v>82877589</v>
      </c>
      <c r="K14" s="121" t="s">
        <v>124</v>
      </c>
    </row>
    <row r="15" spans="1:11">
      <c r="A15" s="87">
        <v>1465950</v>
      </c>
      <c r="B15" s="88" t="s">
        <v>835</v>
      </c>
      <c r="C15" s="89">
        <v>43592</v>
      </c>
      <c r="D15" s="89">
        <v>43594</v>
      </c>
      <c r="E15" s="90">
        <v>2</v>
      </c>
      <c r="F15" s="91">
        <v>1</v>
      </c>
      <c r="G15" s="92" t="s">
        <v>13</v>
      </c>
      <c r="H15" s="93">
        <v>4760</v>
      </c>
      <c r="I15" s="93">
        <f t="shared" si="0"/>
        <v>9520</v>
      </c>
      <c r="J15" s="121">
        <v>94366508</v>
      </c>
      <c r="K15" s="121" t="s">
        <v>124</v>
      </c>
    </row>
    <row r="16" spans="1:11">
      <c r="A16" s="87">
        <v>1495186</v>
      </c>
      <c r="B16" s="88" t="s">
        <v>836</v>
      </c>
      <c r="C16" s="89">
        <v>43594</v>
      </c>
      <c r="D16" s="89">
        <v>43596</v>
      </c>
      <c r="E16" s="90">
        <v>2</v>
      </c>
      <c r="F16" s="91">
        <v>1</v>
      </c>
      <c r="G16" s="92" t="s">
        <v>47</v>
      </c>
      <c r="H16" s="93">
        <v>7900</v>
      </c>
      <c r="I16" s="93">
        <f t="shared" si="0"/>
        <v>15800</v>
      </c>
      <c r="J16" s="121">
        <v>75683827</v>
      </c>
      <c r="K16" s="121" t="s">
        <v>17</v>
      </c>
    </row>
    <row r="17" spans="1:11">
      <c r="A17" s="87">
        <v>1498235</v>
      </c>
      <c r="B17" s="88" t="s">
        <v>837</v>
      </c>
      <c r="C17" s="89">
        <v>43595</v>
      </c>
      <c r="D17" s="89">
        <v>43598</v>
      </c>
      <c r="E17" s="90">
        <v>3</v>
      </c>
      <c r="F17" s="91">
        <v>1</v>
      </c>
      <c r="G17" s="92" t="s">
        <v>13</v>
      </c>
      <c r="H17" s="93">
        <v>3900</v>
      </c>
      <c r="I17" s="93">
        <f t="shared" si="0"/>
        <v>11700</v>
      </c>
      <c r="J17" s="121">
        <v>84691173</v>
      </c>
      <c r="K17" s="121" t="s">
        <v>828</v>
      </c>
    </row>
    <row r="18" spans="1:11">
      <c r="A18" s="87">
        <v>1494364</v>
      </c>
      <c r="B18" s="88" t="s">
        <v>838</v>
      </c>
      <c r="C18" s="89">
        <v>43596</v>
      </c>
      <c r="D18" s="89">
        <v>43598</v>
      </c>
      <c r="E18" s="90">
        <v>2</v>
      </c>
      <c r="F18" s="91">
        <v>3</v>
      </c>
      <c r="G18" s="92" t="s">
        <v>13</v>
      </c>
      <c r="H18" s="93">
        <v>3900</v>
      </c>
      <c r="I18" s="93">
        <f t="shared" si="0"/>
        <v>23400</v>
      </c>
      <c r="J18" s="121" t="s">
        <v>839</v>
      </c>
      <c r="K18" s="121" t="s">
        <v>27</v>
      </c>
    </row>
    <row r="19" spans="1:11">
      <c r="A19" s="87">
        <v>1475758</v>
      </c>
      <c r="B19" s="88" t="s">
        <v>840</v>
      </c>
      <c r="C19" s="89">
        <v>43597</v>
      </c>
      <c r="D19" s="89">
        <v>43599</v>
      </c>
      <c r="E19" s="90">
        <v>2</v>
      </c>
      <c r="F19" s="91">
        <v>1</v>
      </c>
      <c r="G19" s="92" t="s">
        <v>13</v>
      </c>
      <c r="H19" s="93">
        <v>3900</v>
      </c>
      <c r="I19" s="93">
        <f t="shared" si="0"/>
        <v>7800</v>
      </c>
      <c r="J19" s="121">
        <v>88971075</v>
      </c>
      <c r="K19" s="121" t="s">
        <v>21</v>
      </c>
    </row>
    <row r="20" spans="1:11">
      <c r="A20" s="87">
        <v>1480917</v>
      </c>
      <c r="B20" s="88" t="s">
        <v>841</v>
      </c>
      <c r="C20" s="89">
        <v>43599</v>
      </c>
      <c r="D20" s="89">
        <v>43603</v>
      </c>
      <c r="E20" s="90">
        <v>4</v>
      </c>
      <c r="F20" s="91">
        <v>4</v>
      </c>
      <c r="G20" s="92" t="s">
        <v>24</v>
      </c>
      <c r="H20" s="93">
        <v>5000</v>
      </c>
      <c r="I20" s="93">
        <f t="shared" si="0"/>
        <v>80000</v>
      </c>
      <c r="J20" s="121" t="s">
        <v>842</v>
      </c>
      <c r="K20" s="121" t="s">
        <v>21</v>
      </c>
    </row>
    <row r="21" spans="1:11">
      <c r="A21" s="87">
        <v>1493274</v>
      </c>
      <c r="B21" s="88" t="s">
        <v>843</v>
      </c>
      <c r="C21" s="89">
        <v>43599</v>
      </c>
      <c r="D21" s="89">
        <v>43603</v>
      </c>
      <c r="E21" s="90">
        <v>4</v>
      </c>
      <c r="F21" s="91">
        <v>1</v>
      </c>
      <c r="G21" s="92" t="s">
        <v>13</v>
      </c>
      <c r="H21" s="93">
        <v>3900</v>
      </c>
      <c r="I21" s="93">
        <f t="shared" si="0"/>
        <v>15600</v>
      </c>
      <c r="J21" s="121">
        <v>71994772</v>
      </c>
      <c r="K21" s="121" t="s">
        <v>828</v>
      </c>
    </row>
    <row r="22" spans="1:11">
      <c r="A22" s="98">
        <v>1468207</v>
      </c>
      <c r="B22" s="99" t="s">
        <v>844</v>
      </c>
      <c r="C22" s="100">
        <v>43603</v>
      </c>
      <c r="D22" s="100">
        <v>43605</v>
      </c>
      <c r="E22" s="101">
        <v>2</v>
      </c>
      <c r="F22" s="102">
        <v>1</v>
      </c>
      <c r="G22" s="103" t="s">
        <v>73</v>
      </c>
      <c r="H22" s="104">
        <v>5500</v>
      </c>
      <c r="I22" s="104">
        <f t="shared" si="0"/>
        <v>11000</v>
      </c>
      <c r="J22" s="124">
        <v>77428809</v>
      </c>
      <c r="K22" s="124" t="s">
        <v>51</v>
      </c>
    </row>
    <row r="23" spans="1:11">
      <c r="A23" s="98">
        <v>1494022</v>
      </c>
      <c r="B23" s="99" t="s">
        <v>845</v>
      </c>
      <c r="C23" s="100">
        <v>43605</v>
      </c>
      <c r="D23" s="100">
        <v>43608</v>
      </c>
      <c r="E23" s="101">
        <v>3</v>
      </c>
      <c r="F23" s="102">
        <v>3</v>
      </c>
      <c r="G23" s="103" t="s">
        <v>13</v>
      </c>
      <c r="H23" s="104">
        <v>3900</v>
      </c>
      <c r="I23" s="104">
        <f t="shared" si="0"/>
        <v>35100</v>
      </c>
      <c r="J23" s="124" t="s">
        <v>846</v>
      </c>
      <c r="K23" s="124" t="s">
        <v>665</v>
      </c>
    </row>
    <row r="24" spans="1:11">
      <c r="A24" s="98">
        <v>1483193</v>
      </c>
      <c r="B24" s="99" t="s">
        <v>847</v>
      </c>
      <c r="C24" s="100">
        <v>43607</v>
      </c>
      <c r="D24" s="100">
        <v>43610</v>
      </c>
      <c r="E24" s="101">
        <v>3</v>
      </c>
      <c r="F24" s="102">
        <v>1</v>
      </c>
      <c r="G24" s="103" t="s">
        <v>24</v>
      </c>
      <c r="H24" s="104">
        <v>5000</v>
      </c>
      <c r="I24" s="104">
        <f t="shared" si="0"/>
        <v>15000</v>
      </c>
      <c r="J24" s="124">
        <v>75400405</v>
      </c>
      <c r="K24" s="124" t="s">
        <v>27</v>
      </c>
    </row>
    <row r="25" spans="1:11">
      <c r="A25" s="98"/>
      <c r="B25" s="99"/>
      <c r="C25" s="100"/>
      <c r="D25" s="100"/>
      <c r="E25" s="101"/>
      <c r="F25" s="102"/>
      <c r="G25" s="103"/>
      <c r="H25" s="104">
        <v>0</v>
      </c>
      <c r="I25" s="104">
        <f t="shared" si="0"/>
        <v>0</v>
      </c>
      <c r="J25" s="124"/>
      <c r="K25" s="124"/>
    </row>
    <row r="26" spans="1:11">
      <c r="A26" s="98"/>
      <c r="B26" s="99"/>
      <c r="C26" s="100"/>
      <c r="D26" s="100"/>
      <c r="E26" s="101"/>
      <c r="F26" s="102"/>
      <c r="G26" s="103"/>
      <c r="H26" s="104">
        <v>0</v>
      </c>
      <c r="I26" s="104">
        <f t="shared" si="0"/>
        <v>0</v>
      </c>
      <c r="J26" s="124"/>
      <c r="K26" s="124"/>
    </row>
    <row r="27" spans="1:11">
      <c r="A27" s="98"/>
      <c r="B27" s="99"/>
      <c r="C27" s="100"/>
      <c r="D27" s="100"/>
      <c r="E27" s="101"/>
      <c r="F27" s="102"/>
      <c r="G27" s="103"/>
      <c r="H27" s="104">
        <v>0</v>
      </c>
      <c r="I27" s="104">
        <f t="shared" si="0"/>
        <v>0</v>
      </c>
      <c r="J27" s="124"/>
      <c r="K27" s="124"/>
    </row>
    <row r="28" spans="1:11">
      <c r="A28" s="98"/>
      <c r="B28" s="99"/>
      <c r="C28" s="100"/>
      <c r="D28" s="100"/>
      <c r="E28" s="101"/>
      <c r="F28" s="102"/>
      <c r="G28" s="103"/>
      <c r="H28" s="104">
        <v>0</v>
      </c>
      <c r="I28" s="104">
        <f t="shared" si="0"/>
        <v>0</v>
      </c>
      <c r="J28" s="124"/>
      <c r="K28" s="124"/>
    </row>
    <row r="29" spans="1:11">
      <c r="A29" s="98"/>
      <c r="B29" s="99"/>
      <c r="C29" s="100"/>
      <c r="D29" s="100"/>
      <c r="E29" s="101"/>
      <c r="F29" s="102"/>
      <c r="G29" s="103"/>
      <c r="H29" s="104">
        <v>0</v>
      </c>
      <c r="I29" s="104">
        <f t="shared" si="0"/>
        <v>0</v>
      </c>
      <c r="J29" s="124"/>
      <c r="K29" s="124"/>
    </row>
    <row r="30" spans="1:11">
      <c r="A30" s="87"/>
      <c r="B30" s="88"/>
      <c r="C30" s="88"/>
      <c r="D30" s="88"/>
      <c r="E30" s="88"/>
      <c r="F30" s="92">
        <f>SUM(F15:F29)</f>
        <v>17</v>
      </c>
      <c r="G30" s="88"/>
      <c r="H30" s="93">
        <v>0</v>
      </c>
      <c r="I30" s="104">
        <f t="shared" si="0"/>
        <v>0</v>
      </c>
      <c r="J30" s="125"/>
      <c r="K30" s="87"/>
    </row>
    <row r="31" ht="14.25" spans="1:11">
      <c r="A31" s="105"/>
      <c r="B31" s="106"/>
      <c r="C31" s="107"/>
      <c r="D31" s="108"/>
      <c r="E31" s="109"/>
      <c r="F31" s="110" t="s">
        <v>848</v>
      </c>
      <c r="G31" s="110"/>
      <c r="H31" s="110"/>
      <c r="I31" s="126">
        <f>SUM(I2:I30)</f>
        <v>451340</v>
      </c>
      <c r="J31" t="s">
        <v>849</v>
      </c>
      <c r="K31" s="127"/>
    </row>
    <row r="32" ht="14.25" spans="1:11">
      <c r="A32" s="105"/>
      <c r="B32" s="106"/>
      <c r="C32" s="107"/>
      <c r="D32" s="107"/>
      <c r="E32" s="111"/>
      <c r="F32" s="110" t="s">
        <v>850</v>
      </c>
      <c r="G32" s="110"/>
      <c r="H32" s="110"/>
      <c r="I32" s="126">
        <v>904890</v>
      </c>
      <c r="J32" s="128"/>
      <c r="K32" s="127"/>
    </row>
    <row r="33" ht="14.25" spans="1:11">
      <c r="A33" s="112"/>
      <c r="B33" s="113"/>
      <c r="C33" s="114"/>
      <c r="D33" s="115"/>
      <c r="E33" s="116"/>
      <c r="F33" s="110" t="s">
        <v>851</v>
      </c>
      <c r="G33" s="110"/>
      <c r="H33" s="110"/>
      <c r="I33" s="129">
        <f>I31-I32</f>
        <v>-453550</v>
      </c>
      <c r="J33" s="130"/>
      <c r="K33" s="131"/>
    </row>
    <row r="36" spans="1:11">
      <c r="A36" s="117" t="s">
        <v>852</v>
      </c>
      <c r="B36" s="118"/>
      <c r="C36" s="119">
        <v>43607</v>
      </c>
      <c r="D36" s="119">
        <v>43609</v>
      </c>
      <c r="E36" s="118"/>
      <c r="F36" s="118"/>
      <c r="G36" s="118"/>
      <c r="H36" s="118"/>
      <c r="I36" s="132">
        <v>15200</v>
      </c>
      <c r="J36" s="118"/>
      <c r="K36" s="118"/>
    </row>
    <row r="37" spans="1:11">
      <c r="A37" s="117" t="s">
        <v>853</v>
      </c>
      <c r="B37" s="118"/>
      <c r="C37" s="119">
        <v>43610</v>
      </c>
      <c r="D37" s="119">
        <v>43611</v>
      </c>
      <c r="E37" s="118"/>
      <c r="F37" s="118"/>
      <c r="G37" s="118"/>
      <c r="H37" s="118"/>
      <c r="I37" s="132">
        <v>3900</v>
      </c>
      <c r="J37" s="118"/>
      <c r="K37" s="118"/>
    </row>
    <row r="38" spans="1:11">
      <c r="A38" s="117" t="s">
        <v>854</v>
      </c>
      <c r="B38" s="118"/>
      <c r="C38" s="119">
        <v>43610</v>
      </c>
      <c r="D38" s="119">
        <v>43612</v>
      </c>
      <c r="E38" s="118"/>
      <c r="F38" s="118"/>
      <c r="G38" s="118"/>
      <c r="H38" s="118"/>
      <c r="I38" s="132">
        <v>10000</v>
      </c>
      <c r="J38" s="118"/>
      <c r="K38" s="118"/>
    </row>
    <row r="39" ht="14.25" spans="6:10">
      <c r="F39" s="110" t="s">
        <v>848</v>
      </c>
      <c r="G39" s="110"/>
      <c r="H39" s="110"/>
      <c r="I39" s="126">
        <f>SUM(I36:I38)</f>
        <v>29100</v>
      </c>
      <c r="J39" t="s">
        <v>855</v>
      </c>
    </row>
    <row r="40" ht="14.25" spans="6:9">
      <c r="F40" s="110" t="s">
        <v>850</v>
      </c>
      <c r="G40" s="110"/>
      <c r="H40" s="110"/>
      <c r="I40" s="126">
        <f>I33</f>
        <v>-453550</v>
      </c>
    </row>
    <row r="41" ht="14.25" spans="6:9">
      <c r="F41" s="110" t="s">
        <v>851</v>
      </c>
      <c r="G41" s="110"/>
      <c r="H41" s="110"/>
      <c r="I41" s="129">
        <v>424450</v>
      </c>
    </row>
  </sheetData>
  <mergeCells count="18">
    <mergeCell ref="F31:H31"/>
    <mergeCell ref="F32:H32"/>
    <mergeCell ref="F33:H33"/>
    <mergeCell ref="F39:H39"/>
    <mergeCell ref="F40:H40"/>
    <mergeCell ref="F41:H41"/>
    <mergeCell ref="A3:A4"/>
    <mergeCell ref="A6:A7"/>
    <mergeCell ref="A8:A9"/>
    <mergeCell ref="B3:B4"/>
    <mergeCell ref="B6:B7"/>
    <mergeCell ref="B8:B9"/>
    <mergeCell ref="J3:J4"/>
    <mergeCell ref="J6:J7"/>
    <mergeCell ref="J8:J9"/>
    <mergeCell ref="K3:K4"/>
    <mergeCell ref="K6:K7"/>
    <mergeCell ref="K8:K9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K40"/>
  <sheetViews>
    <sheetView workbookViewId="0">
      <selection activeCell="I34" sqref="I34:I35"/>
    </sheetView>
  </sheetViews>
  <sheetFormatPr defaultColWidth="9" defaultRowHeight="13.5"/>
  <cols>
    <col min="1" max="1" width="12.8833333333333" style="2" customWidth="1"/>
    <col min="2" max="2" width="19.3333333333333" style="2" customWidth="1"/>
    <col min="3" max="3" width="12.4416666666667" style="2" customWidth="1"/>
    <col min="4" max="4" width="11.8833333333333" style="2" customWidth="1"/>
    <col min="5" max="5" width="11.5583333333333" style="2" customWidth="1"/>
    <col min="6" max="6" width="12.5583333333333" style="2" customWidth="1"/>
    <col min="7" max="7" width="21.6666666666667" style="2" customWidth="1"/>
    <col min="8" max="8" width="10.3333333333333" style="2" customWidth="1"/>
    <col min="9" max="9" width="15.3333333333333" style="2" customWidth="1"/>
    <col min="10" max="10" width="31.3333333333333" style="2" customWidth="1"/>
    <col min="11" max="11" width="9" style="2"/>
  </cols>
  <sheetData>
    <row r="2" spans="1:11">
      <c r="A2" s="3"/>
      <c r="B2" s="4" t="s">
        <v>856</v>
      </c>
      <c r="C2" s="5"/>
      <c r="D2" s="5"/>
      <c r="E2" s="6"/>
      <c r="F2" s="6"/>
      <c r="G2" s="6"/>
      <c r="H2" s="7"/>
      <c r="I2" s="7"/>
      <c r="J2" s="41"/>
      <c r="K2" s="42"/>
    </row>
    <row r="3" spans="1:11">
      <c r="A3" s="3"/>
      <c r="B3" s="2"/>
      <c r="C3" s="5"/>
      <c r="D3" s="5"/>
      <c r="E3" s="6"/>
      <c r="F3" s="6"/>
      <c r="G3" s="6"/>
      <c r="H3" s="7"/>
      <c r="I3" s="7"/>
      <c r="J3" s="41"/>
      <c r="K3" s="42"/>
    </row>
    <row r="4" spans="1:11">
      <c r="A4" s="8" t="s">
        <v>1</v>
      </c>
      <c r="B4" s="9" t="s">
        <v>2</v>
      </c>
      <c r="C4" s="10" t="s">
        <v>3</v>
      </c>
      <c r="D4" s="10" t="s">
        <v>4</v>
      </c>
      <c r="E4" s="11" t="s">
        <v>5</v>
      </c>
      <c r="F4" s="11" t="s">
        <v>6</v>
      </c>
      <c r="G4" s="11" t="s">
        <v>7</v>
      </c>
      <c r="H4" s="12" t="s">
        <v>8</v>
      </c>
      <c r="I4" s="12" t="s">
        <v>9</v>
      </c>
      <c r="J4" s="43" t="s">
        <v>10</v>
      </c>
      <c r="K4" s="43" t="s">
        <v>11</v>
      </c>
    </row>
    <row r="5" spans="1:11">
      <c r="A5" s="20"/>
      <c r="B5" s="21"/>
      <c r="C5" s="22"/>
      <c r="D5" s="22"/>
      <c r="E5" s="23"/>
      <c r="F5" s="24"/>
      <c r="G5" s="25"/>
      <c r="H5" s="26">
        <v>0</v>
      </c>
      <c r="I5" s="26">
        <f t="shared" ref="I5:I32" si="0">H5*E5*F5</f>
        <v>0</v>
      </c>
      <c r="J5" s="47"/>
      <c r="K5" s="48"/>
    </row>
    <row r="6" spans="1:11">
      <c r="A6" s="68">
        <v>1496889</v>
      </c>
      <c r="B6" s="69" t="s">
        <v>857</v>
      </c>
      <c r="C6" s="15">
        <v>43615</v>
      </c>
      <c r="D6" s="15">
        <v>43617</v>
      </c>
      <c r="E6" s="16">
        <v>2</v>
      </c>
      <c r="F6" s="17">
        <v>1</v>
      </c>
      <c r="G6" s="18" t="s">
        <v>24</v>
      </c>
      <c r="H6" s="19">
        <v>5000</v>
      </c>
      <c r="I6" s="19">
        <f t="shared" si="0"/>
        <v>10000</v>
      </c>
      <c r="J6" s="75">
        <v>82888869</v>
      </c>
      <c r="K6" s="76" t="s">
        <v>665</v>
      </c>
    </row>
    <row r="7" spans="1:11">
      <c r="A7" s="72"/>
      <c r="B7" s="73"/>
      <c r="C7" s="15">
        <v>43617</v>
      </c>
      <c r="D7" s="15">
        <v>43619</v>
      </c>
      <c r="E7" s="16">
        <v>2</v>
      </c>
      <c r="F7" s="17">
        <v>1</v>
      </c>
      <c r="G7" s="18" t="s">
        <v>24</v>
      </c>
      <c r="H7" s="19">
        <v>5700</v>
      </c>
      <c r="I7" s="19">
        <f t="shared" si="0"/>
        <v>11400</v>
      </c>
      <c r="J7" s="79"/>
      <c r="K7" s="80"/>
    </row>
    <row r="8" spans="1:11">
      <c r="A8" s="68">
        <v>1506388</v>
      </c>
      <c r="B8" s="69" t="s">
        <v>470</v>
      </c>
      <c r="C8" s="15">
        <v>43615</v>
      </c>
      <c r="D8" s="15">
        <v>43617</v>
      </c>
      <c r="E8" s="16">
        <v>2</v>
      </c>
      <c r="F8" s="17">
        <v>1</v>
      </c>
      <c r="G8" s="18" t="s">
        <v>13</v>
      </c>
      <c r="H8" s="19">
        <v>3600</v>
      </c>
      <c r="I8" s="19">
        <f t="shared" si="0"/>
        <v>7200</v>
      </c>
      <c r="J8" s="75">
        <v>77378387</v>
      </c>
      <c r="K8" s="76" t="s">
        <v>858</v>
      </c>
    </row>
    <row r="9" spans="1:11">
      <c r="A9" s="72"/>
      <c r="B9" s="73"/>
      <c r="C9" s="15">
        <v>43617</v>
      </c>
      <c r="D9" s="15">
        <v>43619</v>
      </c>
      <c r="E9" s="16">
        <v>2</v>
      </c>
      <c r="F9" s="17">
        <v>1</v>
      </c>
      <c r="G9" s="18" t="s">
        <v>13</v>
      </c>
      <c r="H9" s="19">
        <v>4300</v>
      </c>
      <c r="I9" s="19">
        <f t="shared" si="0"/>
        <v>8600</v>
      </c>
      <c r="J9" s="79"/>
      <c r="K9" s="80"/>
    </row>
    <row r="10" spans="1:11">
      <c r="A10" s="13">
        <v>1474411</v>
      </c>
      <c r="B10" s="14" t="s">
        <v>859</v>
      </c>
      <c r="C10" s="15">
        <v>43615</v>
      </c>
      <c r="D10" s="15">
        <v>43620</v>
      </c>
      <c r="E10" s="16">
        <v>5</v>
      </c>
      <c r="F10" s="17">
        <v>1</v>
      </c>
      <c r="G10" s="18" t="s">
        <v>13</v>
      </c>
      <c r="H10" s="19">
        <v>4400</v>
      </c>
      <c r="I10" s="19">
        <f t="shared" si="0"/>
        <v>22000</v>
      </c>
      <c r="J10" s="44">
        <v>85318534</v>
      </c>
      <c r="K10" s="45" t="s">
        <v>21</v>
      </c>
    </row>
    <row r="11" spans="1:11">
      <c r="A11" s="68">
        <v>1507583</v>
      </c>
      <c r="B11" s="69" t="s">
        <v>860</v>
      </c>
      <c r="C11" s="15">
        <v>43621</v>
      </c>
      <c r="D11" s="15">
        <v>43622</v>
      </c>
      <c r="E11" s="16">
        <v>1</v>
      </c>
      <c r="F11" s="17">
        <v>1</v>
      </c>
      <c r="G11" s="18" t="s">
        <v>24</v>
      </c>
      <c r="H11" s="19">
        <v>5700</v>
      </c>
      <c r="I11" s="19">
        <f t="shared" si="0"/>
        <v>5700</v>
      </c>
      <c r="J11" s="75">
        <v>77386416</v>
      </c>
      <c r="K11" s="76" t="s">
        <v>858</v>
      </c>
    </row>
    <row r="12" spans="1:11">
      <c r="A12" s="72"/>
      <c r="B12" s="73"/>
      <c r="C12" s="15">
        <v>43622</v>
      </c>
      <c r="D12" s="15">
        <v>43623</v>
      </c>
      <c r="E12" s="16">
        <v>1</v>
      </c>
      <c r="F12" s="17">
        <v>1</v>
      </c>
      <c r="G12" s="18" t="s">
        <v>24</v>
      </c>
      <c r="H12" s="19">
        <v>5400</v>
      </c>
      <c r="I12" s="19">
        <f t="shared" si="0"/>
        <v>5400</v>
      </c>
      <c r="J12" s="79"/>
      <c r="K12" s="80"/>
    </row>
    <row r="13" spans="1:11">
      <c r="A13" s="72">
        <v>1512964</v>
      </c>
      <c r="B13" s="73" t="s">
        <v>861</v>
      </c>
      <c r="C13" s="15">
        <v>43622</v>
      </c>
      <c r="D13" s="15">
        <v>43624</v>
      </c>
      <c r="E13" s="16">
        <v>2</v>
      </c>
      <c r="F13" s="17">
        <v>1</v>
      </c>
      <c r="G13" s="18" t="s">
        <v>13</v>
      </c>
      <c r="H13" s="19">
        <v>4000</v>
      </c>
      <c r="I13" s="19">
        <f t="shared" si="0"/>
        <v>8000</v>
      </c>
      <c r="J13" s="79">
        <v>90123941</v>
      </c>
      <c r="K13" s="80" t="s">
        <v>862</v>
      </c>
    </row>
    <row r="14" spans="1:11">
      <c r="A14" s="13">
        <v>1502104</v>
      </c>
      <c r="B14" s="14" t="s">
        <v>863</v>
      </c>
      <c r="C14" s="15">
        <v>43623</v>
      </c>
      <c r="D14" s="15">
        <v>43625</v>
      </c>
      <c r="E14" s="16">
        <v>2</v>
      </c>
      <c r="F14" s="17">
        <v>1</v>
      </c>
      <c r="G14" s="18" t="s">
        <v>24</v>
      </c>
      <c r="H14" s="19">
        <v>5700</v>
      </c>
      <c r="I14" s="19">
        <f t="shared" si="0"/>
        <v>11400</v>
      </c>
      <c r="J14" s="44">
        <v>93605205</v>
      </c>
      <c r="K14" s="45" t="s">
        <v>21</v>
      </c>
    </row>
    <row r="15" spans="1:11">
      <c r="A15" s="72">
        <v>1512963</v>
      </c>
      <c r="B15" s="73" t="s">
        <v>861</v>
      </c>
      <c r="C15" s="15">
        <v>43624</v>
      </c>
      <c r="D15" s="15">
        <v>43626</v>
      </c>
      <c r="E15" s="16">
        <v>2</v>
      </c>
      <c r="F15" s="17">
        <v>1</v>
      </c>
      <c r="G15" s="18" t="s">
        <v>13</v>
      </c>
      <c r="H15" s="19">
        <v>4000</v>
      </c>
      <c r="I15" s="19">
        <f t="shared" si="0"/>
        <v>8000</v>
      </c>
      <c r="J15" s="79">
        <v>90124803</v>
      </c>
      <c r="K15" s="80" t="s">
        <v>862</v>
      </c>
    </row>
    <row r="16" spans="1:11">
      <c r="A16" s="72">
        <v>1522336</v>
      </c>
      <c r="B16" s="73" t="s">
        <v>864</v>
      </c>
      <c r="C16" s="15">
        <v>43628</v>
      </c>
      <c r="D16" s="15">
        <v>43633</v>
      </c>
      <c r="E16" s="16">
        <v>5</v>
      </c>
      <c r="F16" s="17">
        <v>1</v>
      </c>
      <c r="G16" s="18" t="s">
        <v>13</v>
      </c>
      <c r="H16" s="19">
        <v>4600</v>
      </c>
      <c r="I16" s="19">
        <f t="shared" si="0"/>
        <v>23000</v>
      </c>
      <c r="J16" s="79">
        <v>77520388</v>
      </c>
      <c r="K16" s="80" t="s">
        <v>30</v>
      </c>
    </row>
    <row r="17" spans="1:11">
      <c r="A17" s="13">
        <v>1500256</v>
      </c>
      <c r="B17" s="14" t="s">
        <v>865</v>
      </c>
      <c r="C17" s="15">
        <v>43632</v>
      </c>
      <c r="D17" s="15">
        <v>43634</v>
      </c>
      <c r="E17" s="16">
        <v>2</v>
      </c>
      <c r="F17" s="17">
        <v>1</v>
      </c>
      <c r="G17" s="18" t="s">
        <v>24</v>
      </c>
      <c r="H17" s="19">
        <v>5700</v>
      </c>
      <c r="I17" s="19">
        <f t="shared" si="0"/>
        <v>11400</v>
      </c>
      <c r="J17" s="44">
        <v>88535120</v>
      </c>
      <c r="K17" s="45" t="s">
        <v>27</v>
      </c>
    </row>
    <row r="18" spans="1:11">
      <c r="A18" s="13">
        <v>1527705</v>
      </c>
      <c r="B18" s="14" t="s">
        <v>866</v>
      </c>
      <c r="C18" s="15">
        <v>43632</v>
      </c>
      <c r="D18" s="15">
        <v>43634</v>
      </c>
      <c r="E18" s="16">
        <v>2</v>
      </c>
      <c r="F18" s="17">
        <v>1</v>
      </c>
      <c r="G18" s="18" t="s">
        <v>13</v>
      </c>
      <c r="H18" s="19">
        <v>4179</v>
      </c>
      <c r="I18" s="19">
        <f t="shared" si="0"/>
        <v>8358</v>
      </c>
      <c r="J18" s="44">
        <v>95867807</v>
      </c>
      <c r="K18" s="45" t="s">
        <v>862</v>
      </c>
    </row>
    <row r="19" spans="1:11">
      <c r="A19" s="13">
        <v>1526096</v>
      </c>
      <c r="B19" s="14" t="s">
        <v>867</v>
      </c>
      <c r="C19" s="15">
        <v>43633</v>
      </c>
      <c r="D19" s="15">
        <v>43637</v>
      </c>
      <c r="E19" s="16">
        <v>4</v>
      </c>
      <c r="F19" s="17">
        <v>1</v>
      </c>
      <c r="G19" s="18" t="s">
        <v>24</v>
      </c>
      <c r="H19" s="19">
        <v>4775</v>
      </c>
      <c r="I19" s="19">
        <f t="shared" si="0"/>
        <v>19100</v>
      </c>
      <c r="J19" s="44">
        <v>94275367</v>
      </c>
      <c r="K19" s="45" t="s">
        <v>862</v>
      </c>
    </row>
    <row r="20" spans="1:11">
      <c r="A20" s="13">
        <v>1523516</v>
      </c>
      <c r="B20" s="14" t="s">
        <v>868</v>
      </c>
      <c r="C20" s="15">
        <v>43634</v>
      </c>
      <c r="D20" s="15">
        <v>43639</v>
      </c>
      <c r="E20" s="16">
        <v>5</v>
      </c>
      <c r="F20" s="17">
        <v>1</v>
      </c>
      <c r="G20" s="18" t="s">
        <v>13</v>
      </c>
      <c r="H20" s="19">
        <v>3578</v>
      </c>
      <c r="I20" s="19">
        <f t="shared" si="0"/>
        <v>17890</v>
      </c>
      <c r="J20" s="44">
        <v>94268868</v>
      </c>
      <c r="K20" s="45" t="s">
        <v>862</v>
      </c>
    </row>
    <row r="21" spans="1:11">
      <c r="A21" s="13">
        <v>1528535</v>
      </c>
      <c r="B21" s="14" t="s">
        <v>869</v>
      </c>
      <c r="C21" s="15">
        <v>43636</v>
      </c>
      <c r="D21" s="15">
        <v>43638</v>
      </c>
      <c r="E21" s="16">
        <v>2</v>
      </c>
      <c r="F21" s="17">
        <v>1</v>
      </c>
      <c r="G21" s="18" t="s">
        <v>13</v>
      </c>
      <c r="H21" s="19">
        <v>4030</v>
      </c>
      <c r="I21" s="19">
        <f t="shared" si="0"/>
        <v>8060</v>
      </c>
      <c r="J21" s="44">
        <v>94534416</v>
      </c>
      <c r="K21" s="45" t="s">
        <v>862</v>
      </c>
    </row>
    <row r="22" spans="1:11">
      <c r="A22" s="13">
        <v>1485356</v>
      </c>
      <c r="B22" s="14" t="s">
        <v>870</v>
      </c>
      <c r="C22" s="15">
        <v>43637</v>
      </c>
      <c r="D22" s="15">
        <v>43640</v>
      </c>
      <c r="E22" s="16">
        <v>3</v>
      </c>
      <c r="F22" s="17">
        <v>1</v>
      </c>
      <c r="G22" s="18" t="s">
        <v>13</v>
      </c>
      <c r="H22" s="19">
        <v>4600</v>
      </c>
      <c r="I22" s="19">
        <f t="shared" si="0"/>
        <v>13800</v>
      </c>
      <c r="J22" s="44">
        <v>83130874</v>
      </c>
      <c r="K22" s="45" t="s">
        <v>124</v>
      </c>
    </row>
    <row r="23" spans="1:11">
      <c r="A23" s="13">
        <v>1509000</v>
      </c>
      <c r="B23" s="14" t="s">
        <v>871</v>
      </c>
      <c r="C23" s="15">
        <v>43637</v>
      </c>
      <c r="D23" s="15">
        <v>43640</v>
      </c>
      <c r="E23" s="16">
        <v>3</v>
      </c>
      <c r="F23" s="17">
        <v>1</v>
      </c>
      <c r="G23" s="18" t="s">
        <v>24</v>
      </c>
      <c r="H23" s="19">
        <v>5700</v>
      </c>
      <c r="I23" s="19">
        <f t="shared" si="0"/>
        <v>17100</v>
      </c>
      <c r="J23" s="44">
        <v>77392861</v>
      </c>
      <c r="K23" s="45" t="s">
        <v>858</v>
      </c>
    </row>
    <row r="24" spans="1:11">
      <c r="A24" s="13">
        <v>1532327</v>
      </c>
      <c r="B24" s="14" t="s">
        <v>624</v>
      </c>
      <c r="C24" s="15">
        <v>43638</v>
      </c>
      <c r="D24" s="15">
        <v>43641</v>
      </c>
      <c r="E24" s="16">
        <v>3</v>
      </c>
      <c r="F24" s="17">
        <v>1</v>
      </c>
      <c r="G24" s="18" t="s">
        <v>13</v>
      </c>
      <c r="H24" s="19">
        <v>3802</v>
      </c>
      <c r="I24" s="19">
        <f t="shared" si="0"/>
        <v>11406</v>
      </c>
      <c r="J24" s="44">
        <v>76397319</v>
      </c>
      <c r="K24" s="45" t="s">
        <v>21</v>
      </c>
    </row>
    <row r="25" spans="1:11">
      <c r="A25" s="13">
        <v>1492559</v>
      </c>
      <c r="B25" s="14" t="s">
        <v>872</v>
      </c>
      <c r="C25" s="15">
        <v>43639</v>
      </c>
      <c r="D25" s="15">
        <v>43641</v>
      </c>
      <c r="E25" s="16">
        <v>2</v>
      </c>
      <c r="F25" s="17">
        <v>2</v>
      </c>
      <c r="G25" s="18" t="s">
        <v>13</v>
      </c>
      <c r="H25" s="19">
        <v>4600</v>
      </c>
      <c r="I25" s="19">
        <f t="shared" si="0"/>
        <v>18400</v>
      </c>
      <c r="J25" s="44" t="s">
        <v>873</v>
      </c>
      <c r="K25" s="46" t="s">
        <v>51</v>
      </c>
    </row>
    <row r="26" spans="1:11">
      <c r="A26" s="68">
        <v>1525446</v>
      </c>
      <c r="B26" s="74" t="s">
        <v>874</v>
      </c>
      <c r="C26" s="15">
        <v>43639</v>
      </c>
      <c r="D26" s="15">
        <v>43642</v>
      </c>
      <c r="E26" s="16">
        <v>3</v>
      </c>
      <c r="F26" s="17">
        <v>1</v>
      </c>
      <c r="G26" s="18" t="s">
        <v>13</v>
      </c>
      <c r="H26" s="19">
        <v>3720</v>
      </c>
      <c r="I26" s="19">
        <f t="shared" si="0"/>
        <v>11160</v>
      </c>
      <c r="J26" s="75">
        <v>94277023</v>
      </c>
      <c r="K26" s="81" t="s">
        <v>858</v>
      </c>
    </row>
    <row r="27" spans="1:11">
      <c r="A27" s="68">
        <v>1526460</v>
      </c>
      <c r="B27" s="69" t="s">
        <v>875</v>
      </c>
      <c r="C27" s="15">
        <v>43641</v>
      </c>
      <c r="D27" s="15">
        <v>43642</v>
      </c>
      <c r="E27" s="16">
        <v>1</v>
      </c>
      <c r="F27" s="17">
        <v>1</v>
      </c>
      <c r="G27" s="18" t="s">
        <v>13</v>
      </c>
      <c r="H27" s="19">
        <v>4216</v>
      </c>
      <c r="I27" s="19">
        <f t="shared" si="0"/>
        <v>4216</v>
      </c>
      <c r="J27" s="75">
        <v>92026002</v>
      </c>
      <c r="K27" s="76" t="s">
        <v>862</v>
      </c>
    </row>
    <row r="28" spans="1:11">
      <c r="A28" s="70"/>
      <c r="B28" s="71"/>
      <c r="C28" s="15">
        <v>43642</v>
      </c>
      <c r="D28" s="15">
        <v>43643</v>
      </c>
      <c r="E28" s="16">
        <v>1</v>
      </c>
      <c r="F28" s="17">
        <v>1</v>
      </c>
      <c r="G28" s="18" t="s">
        <v>13</v>
      </c>
      <c r="H28" s="19">
        <v>3786</v>
      </c>
      <c r="I28" s="19">
        <f t="shared" si="0"/>
        <v>3786</v>
      </c>
      <c r="J28" s="77"/>
      <c r="K28" s="78"/>
    </row>
    <row r="29" spans="1:11">
      <c r="A29" s="72"/>
      <c r="B29" s="73"/>
      <c r="C29" s="15">
        <v>43643</v>
      </c>
      <c r="D29" s="15">
        <v>43644</v>
      </c>
      <c r="E29" s="16">
        <v>1</v>
      </c>
      <c r="F29" s="17">
        <v>1</v>
      </c>
      <c r="G29" s="18" t="s">
        <v>13</v>
      </c>
      <c r="H29" s="19">
        <v>4216</v>
      </c>
      <c r="I29" s="19">
        <f t="shared" si="0"/>
        <v>4216</v>
      </c>
      <c r="J29" s="79"/>
      <c r="K29" s="80"/>
    </row>
    <row r="30" spans="1:11">
      <c r="A30" s="13">
        <v>1533516</v>
      </c>
      <c r="B30" s="14" t="s">
        <v>876</v>
      </c>
      <c r="C30" s="15">
        <v>43643</v>
      </c>
      <c r="D30" s="15">
        <v>43645</v>
      </c>
      <c r="E30" s="16">
        <v>2</v>
      </c>
      <c r="F30" s="17">
        <v>1</v>
      </c>
      <c r="G30" s="18" t="s">
        <v>24</v>
      </c>
      <c r="H30" s="19">
        <v>5346</v>
      </c>
      <c r="I30" s="19">
        <f t="shared" si="0"/>
        <v>10692</v>
      </c>
      <c r="J30" s="44">
        <v>76419609</v>
      </c>
      <c r="K30" s="46" t="s">
        <v>862</v>
      </c>
    </row>
    <row r="31" spans="1:11">
      <c r="A31" s="13">
        <v>1537340</v>
      </c>
      <c r="B31" s="14" t="s">
        <v>877</v>
      </c>
      <c r="C31" s="15">
        <v>43645</v>
      </c>
      <c r="D31" s="15">
        <v>43647</v>
      </c>
      <c r="E31" s="16">
        <v>2</v>
      </c>
      <c r="F31" s="17">
        <v>1</v>
      </c>
      <c r="G31" s="18" t="s">
        <v>13</v>
      </c>
      <c r="H31" s="19">
        <v>4189</v>
      </c>
      <c r="I31" s="19">
        <f t="shared" si="0"/>
        <v>8378</v>
      </c>
      <c r="J31" s="44">
        <v>85330582</v>
      </c>
      <c r="K31" s="46" t="s">
        <v>27</v>
      </c>
    </row>
    <row r="32" spans="1:11">
      <c r="A32" s="13"/>
      <c r="B32" s="14"/>
      <c r="C32" s="14"/>
      <c r="D32" s="14"/>
      <c r="E32" s="14"/>
      <c r="F32" s="18">
        <f>SUM(F6:F31)</f>
        <v>27</v>
      </c>
      <c r="G32" s="14"/>
      <c r="H32" s="19">
        <v>0</v>
      </c>
      <c r="I32" s="26">
        <f t="shared" si="0"/>
        <v>0</v>
      </c>
      <c r="J32" s="49"/>
      <c r="K32" s="50"/>
    </row>
    <row r="33" ht="14.25" spans="1:11">
      <c r="A33" s="27"/>
      <c r="B33" s="28"/>
      <c r="C33" s="29"/>
      <c r="D33" s="30"/>
      <c r="E33" s="31"/>
      <c r="F33" s="32" t="s">
        <v>878</v>
      </c>
      <c r="G33" s="32"/>
      <c r="H33" s="32"/>
      <c r="I33" s="57">
        <f>SUM(I5:I32)</f>
        <v>288662</v>
      </c>
      <c r="J33" s="52" t="s">
        <v>879</v>
      </c>
      <c r="K33" s="53"/>
    </row>
    <row r="34" ht="14.25" spans="1:11">
      <c r="A34" s="27"/>
      <c r="B34" s="28"/>
      <c r="C34" s="29"/>
      <c r="D34" s="29"/>
      <c r="E34" s="33"/>
      <c r="F34" s="32" t="s">
        <v>880</v>
      </c>
      <c r="G34" s="32"/>
      <c r="H34" s="32"/>
      <c r="I34" s="57">
        <v>424450</v>
      </c>
      <c r="J34" s="52"/>
      <c r="K34" s="53"/>
    </row>
    <row r="35" ht="14.25" spans="1:11">
      <c r="A35" s="27"/>
      <c r="B35" s="28"/>
      <c r="C35" s="29"/>
      <c r="D35" s="29"/>
      <c r="E35" s="33"/>
      <c r="F35" s="32"/>
      <c r="G35" s="32"/>
      <c r="H35" s="32" t="s">
        <v>881</v>
      </c>
      <c r="I35" s="57">
        <v>1600000</v>
      </c>
      <c r="J35" s="52"/>
      <c r="K35" s="53"/>
    </row>
    <row r="36" ht="14.25" spans="1:11">
      <c r="A36" s="3"/>
      <c r="B36" s="2"/>
      <c r="C36" s="5"/>
      <c r="D36" s="34"/>
      <c r="E36" s="6"/>
      <c r="F36" s="32" t="s">
        <v>882</v>
      </c>
      <c r="G36" s="32"/>
      <c r="H36" s="32"/>
      <c r="I36" s="58">
        <f>I34+I35-I33</f>
        <v>1735788</v>
      </c>
      <c r="J36" s="55"/>
      <c r="K36" s="42"/>
    </row>
    <row r="37" spans="1:11">
      <c r="A37" s="3"/>
      <c r="B37" s="2"/>
      <c r="C37" s="5"/>
      <c r="D37" s="5"/>
      <c r="E37" s="35"/>
      <c r="F37" s="35"/>
      <c r="G37" s="35"/>
      <c r="H37" s="36"/>
      <c r="I37" s="7"/>
      <c r="J37" s="41"/>
      <c r="K37" s="42"/>
    </row>
    <row r="38" spans="1:11">
      <c r="A38" s="3"/>
      <c r="B38" s="2"/>
      <c r="C38" s="5"/>
      <c r="D38" s="5"/>
      <c r="E38" s="6"/>
      <c r="F38" s="37"/>
      <c r="G38" s="38"/>
      <c r="H38" s="39"/>
      <c r="I38" s="2"/>
      <c r="J38" s="41"/>
      <c r="K38" s="42"/>
    </row>
    <row r="39" spans="1:11">
      <c r="A39" s="3"/>
      <c r="B39" s="2"/>
      <c r="C39" s="5"/>
      <c r="D39" s="5"/>
      <c r="E39" s="6"/>
      <c r="F39" s="40"/>
      <c r="G39" s="38"/>
      <c r="H39" s="39"/>
      <c r="I39" s="7"/>
      <c r="J39" s="41"/>
      <c r="K39" s="42"/>
    </row>
    <row r="40" spans="1:11">
      <c r="A40" s="3"/>
      <c r="B40" s="2"/>
      <c r="C40" s="5"/>
      <c r="D40" s="5"/>
      <c r="E40" s="6"/>
      <c r="F40" s="40"/>
      <c r="G40" s="38"/>
      <c r="H40" s="7"/>
      <c r="I40" s="7"/>
      <c r="J40" s="41"/>
      <c r="K40" s="42"/>
    </row>
  </sheetData>
  <mergeCells count="19">
    <mergeCell ref="F33:H33"/>
    <mergeCell ref="F34:H34"/>
    <mergeCell ref="F36:H36"/>
    <mergeCell ref="A6:A7"/>
    <mergeCell ref="A8:A9"/>
    <mergeCell ref="A11:A12"/>
    <mergeCell ref="A27:A29"/>
    <mergeCell ref="B6:B7"/>
    <mergeCell ref="B8:B9"/>
    <mergeCell ref="B11:B12"/>
    <mergeCell ref="B27:B29"/>
    <mergeCell ref="J6:J7"/>
    <mergeCell ref="J8:J9"/>
    <mergeCell ref="J11:J12"/>
    <mergeCell ref="J27:J29"/>
    <mergeCell ref="K6:K7"/>
    <mergeCell ref="K8:K9"/>
    <mergeCell ref="K11:K12"/>
    <mergeCell ref="K27:K29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K60"/>
  <sheetViews>
    <sheetView workbookViewId="0">
      <selection activeCell="O28" sqref="O28"/>
    </sheetView>
  </sheetViews>
  <sheetFormatPr defaultColWidth="9" defaultRowHeight="13.5"/>
  <cols>
    <col min="1" max="1" width="12.8833333333333" style="2" customWidth="1"/>
    <col min="2" max="2" width="19.3333333333333" style="2" customWidth="1"/>
    <col min="3" max="3" width="12.4416666666667" style="2" customWidth="1"/>
    <col min="4" max="4" width="11.8833333333333" style="2" customWidth="1"/>
    <col min="5" max="5" width="11.5583333333333" style="2" customWidth="1"/>
    <col min="6" max="6" width="12.5583333333333" style="2" customWidth="1"/>
    <col min="7" max="7" width="21.6666666666667" style="2" customWidth="1"/>
    <col min="8" max="8" width="10.3333333333333" style="2" customWidth="1"/>
    <col min="9" max="9" width="15.375" style="2" customWidth="1"/>
    <col min="10" max="10" width="31.3333333333333" style="2" customWidth="1"/>
    <col min="11" max="11" width="9" style="2"/>
  </cols>
  <sheetData>
    <row r="2" spans="1:11">
      <c r="A2" s="3"/>
      <c r="B2" s="4" t="s">
        <v>883</v>
      </c>
      <c r="C2" s="5"/>
      <c r="D2" s="5"/>
      <c r="E2" s="6"/>
      <c r="F2" s="6"/>
      <c r="G2" s="6"/>
      <c r="H2" s="7"/>
      <c r="I2" s="7"/>
      <c r="J2" s="41"/>
      <c r="K2" s="42"/>
    </row>
    <row r="3" spans="1:11">
      <c r="A3" s="3"/>
      <c r="B3" s="2"/>
      <c r="C3" s="5"/>
      <c r="D3" s="5"/>
      <c r="E3" s="6"/>
      <c r="F3" s="6"/>
      <c r="G3" s="6"/>
      <c r="H3" s="7"/>
      <c r="I3" s="7"/>
      <c r="J3" s="41"/>
      <c r="K3" s="42"/>
    </row>
    <row r="4" spans="1:11">
      <c r="A4" s="8" t="s">
        <v>1</v>
      </c>
      <c r="B4" s="9" t="s">
        <v>2</v>
      </c>
      <c r="C4" s="10" t="s">
        <v>3</v>
      </c>
      <c r="D4" s="10" t="s">
        <v>4</v>
      </c>
      <c r="E4" s="11" t="s">
        <v>5</v>
      </c>
      <c r="F4" s="11" t="s">
        <v>6</v>
      </c>
      <c r="G4" s="11" t="s">
        <v>7</v>
      </c>
      <c r="H4" s="12" t="s">
        <v>8</v>
      </c>
      <c r="I4" s="12" t="s">
        <v>9</v>
      </c>
      <c r="J4" s="43" t="s">
        <v>10</v>
      </c>
      <c r="K4" s="43" t="s">
        <v>11</v>
      </c>
    </row>
    <row r="5" spans="1:11">
      <c r="A5" s="68">
        <v>1519604</v>
      </c>
      <c r="B5" s="69" t="s">
        <v>884</v>
      </c>
      <c r="C5" s="15">
        <v>43645</v>
      </c>
      <c r="D5" s="15">
        <v>43646</v>
      </c>
      <c r="E5" s="16">
        <v>1</v>
      </c>
      <c r="F5" s="17">
        <v>2</v>
      </c>
      <c r="G5" s="18" t="s">
        <v>13</v>
      </c>
      <c r="H5" s="19">
        <v>3383</v>
      </c>
      <c r="I5" s="19">
        <f t="shared" ref="I5:I10" si="0">H5*E5*F5</f>
        <v>6766</v>
      </c>
      <c r="J5" s="75" t="s">
        <v>885</v>
      </c>
      <c r="K5" s="76" t="s">
        <v>33</v>
      </c>
    </row>
    <row r="6" spans="1:11">
      <c r="A6" s="70"/>
      <c r="B6" s="71"/>
      <c r="C6" s="15">
        <v>43646</v>
      </c>
      <c r="D6" s="15">
        <v>43647</v>
      </c>
      <c r="E6" s="16">
        <v>1</v>
      </c>
      <c r="F6" s="17">
        <v>2</v>
      </c>
      <c r="G6" s="18" t="s">
        <v>13</v>
      </c>
      <c r="H6" s="19">
        <v>3403</v>
      </c>
      <c r="I6" s="19">
        <f t="shared" si="0"/>
        <v>6806</v>
      </c>
      <c r="J6" s="77"/>
      <c r="K6" s="78"/>
    </row>
    <row r="7" spans="1:11">
      <c r="A7" s="72"/>
      <c r="B7" s="73"/>
      <c r="C7" s="15">
        <v>43647</v>
      </c>
      <c r="D7" s="15">
        <v>43648</v>
      </c>
      <c r="E7" s="16">
        <v>1</v>
      </c>
      <c r="F7" s="17">
        <v>2</v>
      </c>
      <c r="G7" s="18" t="s">
        <v>13</v>
      </c>
      <c r="H7" s="19">
        <v>4185</v>
      </c>
      <c r="I7" s="19">
        <f t="shared" si="0"/>
        <v>8370</v>
      </c>
      <c r="J7" s="79"/>
      <c r="K7" s="80"/>
    </row>
    <row r="8" spans="1:11">
      <c r="A8" s="72">
        <v>1523584</v>
      </c>
      <c r="B8" s="73" t="s">
        <v>886</v>
      </c>
      <c r="C8" s="15">
        <v>43646</v>
      </c>
      <c r="D8" s="15">
        <v>43648</v>
      </c>
      <c r="E8" s="16">
        <v>2</v>
      </c>
      <c r="F8" s="17">
        <v>1</v>
      </c>
      <c r="G8" s="18" t="s">
        <v>13</v>
      </c>
      <c r="H8" s="19">
        <v>3725</v>
      </c>
      <c r="I8" s="19">
        <f t="shared" si="0"/>
        <v>7450</v>
      </c>
      <c r="J8" s="79">
        <v>94270102</v>
      </c>
      <c r="K8" s="80" t="s">
        <v>862</v>
      </c>
    </row>
    <row r="9" spans="1:11">
      <c r="A9" s="72">
        <v>1542095</v>
      </c>
      <c r="B9" s="73" t="s">
        <v>887</v>
      </c>
      <c r="C9" s="15">
        <v>43646</v>
      </c>
      <c r="D9" s="15">
        <v>43648</v>
      </c>
      <c r="E9" s="16">
        <v>2</v>
      </c>
      <c r="F9" s="17">
        <v>1</v>
      </c>
      <c r="G9" s="18" t="s">
        <v>13</v>
      </c>
      <c r="H9" s="19">
        <v>4600</v>
      </c>
      <c r="I9" s="19">
        <f t="shared" si="0"/>
        <v>9200</v>
      </c>
      <c r="J9" s="79">
        <v>94659294</v>
      </c>
      <c r="K9" s="80" t="s">
        <v>30</v>
      </c>
    </row>
    <row r="10" spans="1:11">
      <c r="A10" s="72">
        <v>1531697</v>
      </c>
      <c r="B10" s="73" t="s">
        <v>888</v>
      </c>
      <c r="C10" s="15">
        <v>43647</v>
      </c>
      <c r="D10" s="15">
        <v>43649</v>
      </c>
      <c r="E10" s="16">
        <v>2</v>
      </c>
      <c r="F10" s="17">
        <v>1</v>
      </c>
      <c r="G10" s="18" t="s">
        <v>13</v>
      </c>
      <c r="H10" s="19">
        <v>4131</v>
      </c>
      <c r="I10" s="19">
        <f t="shared" si="0"/>
        <v>8262</v>
      </c>
      <c r="J10" s="79">
        <v>99755570</v>
      </c>
      <c r="K10" s="80" t="s">
        <v>862</v>
      </c>
    </row>
    <row r="11" spans="1:11">
      <c r="A11" s="13">
        <v>1509089</v>
      </c>
      <c r="B11" s="14" t="s">
        <v>889</v>
      </c>
      <c r="C11" s="15">
        <v>43647</v>
      </c>
      <c r="D11" s="15">
        <v>43651</v>
      </c>
      <c r="E11" s="16">
        <v>4</v>
      </c>
      <c r="F11" s="17">
        <v>1</v>
      </c>
      <c r="G11" s="18" t="s">
        <v>50</v>
      </c>
      <c r="H11" s="19">
        <v>10710</v>
      </c>
      <c r="I11" s="19">
        <v>42840</v>
      </c>
      <c r="J11" s="44">
        <v>81180954</v>
      </c>
      <c r="K11" s="45" t="s">
        <v>30</v>
      </c>
    </row>
    <row r="12" spans="1:11">
      <c r="A12" s="13">
        <v>1504273</v>
      </c>
      <c r="B12" s="14" t="s">
        <v>890</v>
      </c>
      <c r="C12" s="15">
        <v>43647</v>
      </c>
      <c r="D12" s="15">
        <v>43652</v>
      </c>
      <c r="E12" s="16">
        <v>5</v>
      </c>
      <c r="F12" s="17">
        <v>2</v>
      </c>
      <c r="G12" s="18" t="s">
        <v>13</v>
      </c>
      <c r="H12" s="19">
        <v>4300</v>
      </c>
      <c r="I12" s="19">
        <f t="shared" ref="I12:I40" si="1">H12*E12*F12</f>
        <v>43000</v>
      </c>
      <c r="J12" s="44" t="s">
        <v>891</v>
      </c>
      <c r="K12" s="45" t="s">
        <v>21</v>
      </c>
    </row>
    <row r="13" spans="1:11">
      <c r="A13" s="13">
        <v>1541801</v>
      </c>
      <c r="B13" s="14" t="s">
        <v>892</v>
      </c>
      <c r="C13" s="15">
        <v>43648</v>
      </c>
      <c r="D13" s="15">
        <v>43651</v>
      </c>
      <c r="E13" s="16">
        <v>3</v>
      </c>
      <c r="F13" s="17">
        <v>2</v>
      </c>
      <c r="G13" s="18" t="s">
        <v>13</v>
      </c>
      <c r="H13" s="19">
        <v>4600</v>
      </c>
      <c r="I13" s="19">
        <f t="shared" si="1"/>
        <v>27600</v>
      </c>
      <c r="J13" s="44" t="s">
        <v>893</v>
      </c>
      <c r="K13" s="45" t="s">
        <v>30</v>
      </c>
    </row>
    <row r="14" spans="1:11">
      <c r="A14" s="13">
        <v>1540937</v>
      </c>
      <c r="B14" s="14" t="s">
        <v>894</v>
      </c>
      <c r="C14" s="15">
        <v>43648</v>
      </c>
      <c r="D14" s="15">
        <v>43652</v>
      </c>
      <c r="E14" s="16">
        <v>4</v>
      </c>
      <c r="F14" s="17">
        <v>1</v>
      </c>
      <c r="G14" s="18" t="s">
        <v>13</v>
      </c>
      <c r="H14" s="19">
        <v>4380</v>
      </c>
      <c r="I14" s="19">
        <f t="shared" si="1"/>
        <v>17520</v>
      </c>
      <c r="J14" s="44">
        <v>92290280</v>
      </c>
      <c r="K14" s="45" t="s">
        <v>862</v>
      </c>
    </row>
    <row r="15" spans="1:11">
      <c r="A15" s="13">
        <v>1477027</v>
      </c>
      <c r="B15" s="14" t="s">
        <v>895</v>
      </c>
      <c r="C15" s="15">
        <v>43649</v>
      </c>
      <c r="D15" s="15">
        <v>43652</v>
      </c>
      <c r="E15" s="16">
        <v>3</v>
      </c>
      <c r="F15" s="17">
        <v>1</v>
      </c>
      <c r="G15" s="18" t="s">
        <v>24</v>
      </c>
      <c r="H15" s="19">
        <v>5700</v>
      </c>
      <c r="I15" s="19">
        <f t="shared" si="1"/>
        <v>17100</v>
      </c>
      <c r="J15" s="44">
        <v>93991649</v>
      </c>
      <c r="K15" s="45" t="s">
        <v>51</v>
      </c>
    </row>
    <row r="16" spans="1:11">
      <c r="A16" s="13">
        <v>1542135</v>
      </c>
      <c r="B16" s="14" t="s">
        <v>896</v>
      </c>
      <c r="C16" s="15">
        <v>43649</v>
      </c>
      <c r="D16" s="15">
        <v>43652</v>
      </c>
      <c r="E16" s="16">
        <v>3</v>
      </c>
      <c r="F16" s="17">
        <v>1</v>
      </c>
      <c r="G16" s="18" t="s">
        <v>13</v>
      </c>
      <c r="H16" s="19">
        <v>4425</v>
      </c>
      <c r="I16" s="19">
        <f t="shared" si="1"/>
        <v>13275</v>
      </c>
      <c r="J16" s="44">
        <v>95785484</v>
      </c>
      <c r="K16" s="45" t="s">
        <v>124</v>
      </c>
    </row>
    <row r="17" spans="1:11">
      <c r="A17" s="13">
        <v>1522492</v>
      </c>
      <c r="B17" s="14" t="s">
        <v>897</v>
      </c>
      <c r="C17" s="15">
        <v>43649</v>
      </c>
      <c r="D17" s="15">
        <v>43654</v>
      </c>
      <c r="E17" s="16">
        <v>5</v>
      </c>
      <c r="F17" s="17">
        <v>1</v>
      </c>
      <c r="G17" s="18" t="s">
        <v>13</v>
      </c>
      <c r="H17" s="19">
        <v>4106</v>
      </c>
      <c r="I17" s="19">
        <f t="shared" si="1"/>
        <v>20530</v>
      </c>
      <c r="J17" s="44">
        <v>94271537</v>
      </c>
      <c r="K17" s="45" t="s">
        <v>124</v>
      </c>
    </row>
    <row r="18" spans="1:11">
      <c r="A18" s="13">
        <v>1542093</v>
      </c>
      <c r="B18" s="14" t="s">
        <v>898</v>
      </c>
      <c r="C18" s="15">
        <v>43649</v>
      </c>
      <c r="D18" s="15">
        <v>43654</v>
      </c>
      <c r="E18" s="16">
        <v>5</v>
      </c>
      <c r="F18" s="17">
        <v>2</v>
      </c>
      <c r="G18" s="18" t="s">
        <v>47</v>
      </c>
      <c r="H18" s="19">
        <v>6265</v>
      </c>
      <c r="I18" s="19">
        <f t="shared" si="1"/>
        <v>62650</v>
      </c>
      <c r="J18" s="44" t="s">
        <v>899</v>
      </c>
      <c r="K18" s="45" t="s">
        <v>30</v>
      </c>
    </row>
    <row r="19" spans="1:11">
      <c r="A19" s="13">
        <v>1508030</v>
      </c>
      <c r="B19" s="14" t="s">
        <v>900</v>
      </c>
      <c r="C19" s="15">
        <v>43650</v>
      </c>
      <c r="D19" s="15">
        <v>43652</v>
      </c>
      <c r="E19" s="16">
        <v>2</v>
      </c>
      <c r="F19" s="17">
        <v>1</v>
      </c>
      <c r="G19" s="18" t="s">
        <v>13</v>
      </c>
      <c r="H19" s="19">
        <v>4300</v>
      </c>
      <c r="I19" s="19">
        <f t="shared" si="1"/>
        <v>8600</v>
      </c>
      <c r="J19" s="44">
        <v>77383720</v>
      </c>
      <c r="K19" s="45" t="s">
        <v>124</v>
      </c>
    </row>
    <row r="20" spans="1:11">
      <c r="A20" s="13">
        <v>1529426</v>
      </c>
      <c r="B20" s="14" t="s">
        <v>901</v>
      </c>
      <c r="C20" s="15">
        <v>43650</v>
      </c>
      <c r="D20" s="15">
        <v>43652</v>
      </c>
      <c r="E20" s="16">
        <v>2</v>
      </c>
      <c r="F20" s="17">
        <v>1</v>
      </c>
      <c r="G20" s="18" t="s">
        <v>13</v>
      </c>
      <c r="H20" s="19">
        <v>4175</v>
      </c>
      <c r="I20" s="19">
        <f t="shared" si="1"/>
        <v>8350</v>
      </c>
      <c r="J20" s="44">
        <v>97548325</v>
      </c>
      <c r="K20" s="45" t="s">
        <v>862</v>
      </c>
    </row>
    <row r="21" spans="1:11">
      <c r="A21" s="13">
        <v>1541502</v>
      </c>
      <c r="B21" s="14" t="s">
        <v>902</v>
      </c>
      <c r="C21" s="15">
        <v>43650</v>
      </c>
      <c r="D21" s="15">
        <v>43652</v>
      </c>
      <c r="E21" s="16">
        <v>2</v>
      </c>
      <c r="F21" s="17">
        <v>1</v>
      </c>
      <c r="G21" s="18" t="s">
        <v>24</v>
      </c>
      <c r="H21" s="19">
        <v>5433</v>
      </c>
      <c r="I21" s="19">
        <f t="shared" si="1"/>
        <v>10866</v>
      </c>
      <c r="J21" s="44">
        <v>95786568</v>
      </c>
      <c r="K21" s="45" t="s">
        <v>21</v>
      </c>
    </row>
    <row r="22" spans="1:11">
      <c r="A22" s="13">
        <v>1545984</v>
      </c>
      <c r="B22" s="14" t="s">
        <v>903</v>
      </c>
      <c r="C22" s="15">
        <v>43650</v>
      </c>
      <c r="D22" s="15">
        <v>43652</v>
      </c>
      <c r="E22" s="16">
        <v>2</v>
      </c>
      <c r="F22" s="17">
        <v>1</v>
      </c>
      <c r="G22" s="18" t="s">
        <v>13</v>
      </c>
      <c r="H22" s="19">
        <v>4600</v>
      </c>
      <c r="I22" s="19">
        <f t="shared" si="1"/>
        <v>9200</v>
      </c>
      <c r="J22" s="44">
        <v>71915388</v>
      </c>
      <c r="K22" s="45" t="s">
        <v>858</v>
      </c>
    </row>
    <row r="23" spans="1:11">
      <c r="A23" s="13">
        <v>1537662</v>
      </c>
      <c r="B23" s="14" t="s">
        <v>904</v>
      </c>
      <c r="C23" s="15">
        <v>43650</v>
      </c>
      <c r="D23" s="15">
        <v>43654</v>
      </c>
      <c r="E23" s="16">
        <v>4</v>
      </c>
      <c r="F23" s="17">
        <v>1</v>
      </c>
      <c r="G23" s="18" t="s">
        <v>905</v>
      </c>
      <c r="H23" s="19">
        <v>0</v>
      </c>
      <c r="I23" s="19">
        <f t="shared" si="1"/>
        <v>0</v>
      </c>
      <c r="J23" s="44">
        <v>87964845</v>
      </c>
      <c r="K23" s="45" t="s">
        <v>862</v>
      </c>
    </row>
    <row r="24" spans="1:11">
      <c r="A24" s="13">
        <v>1545463</v>
      </c>
      <c r="B24" s="14" t="s">
        <v>906</v>
      </c>
      <c r="C24" s="15">
        <v>43651</v>
      </c>
      <c r="D24" s="15">
        <v>43655</v>
      </c>
      <c r="E24" s="16">
        <v>4</v>
      </c>
      <c r="F24" s="17">
        <v>1</v>
      </c>
      <c r="G24" s="18" t="s">
        <v>50</v>
      </c>
      <c r="H24" s="19">
        <v>9676</v>
      </c>
      <c r="I24" s="19">
        <f t="shared" si="1"/>
        <v>38704</v>
      </c>
      <c r="J24" s="44">
        <v>71968399</v>
      </c>
      <c r="K24" s="45" t="s">
        <v>862</v>
      </c>
    </row>
    <row r="25" spans="1:11">
      <c r="A25" s="13">
        <v>1481805</v>
      </c>
      <c r="B25" s="14" t="s">
        <v>907</v>
      </c>
      <c r="C25" s="15">
        <v>43652</v>
      </c>
      <c r="D25" s="15">
        <v>43655</v>
      </c>
      <c r="E25" s="16">
        <v>3</v>
      </c>
      <c r="F25" s="17">
        <v>1</v>
      </c>
      <c r="G25" s="18" t="s">
        <v>13</v>
      </c>
      <c r="H25" s="19">
        <v>4600</v>
      </c>
      <c r="I25" s="19">
        <f t="shared" si="1"/>
        <v>13800</v>
      </c>
      <c r="J25" s="44">
        <v>75360627</v>
      </c>
      <c r="K25" s="46" t="s">
        <v>30</v>
      </c>
    </row>
    <row r="26" spans="1:11">
      <c r="A26" s="68">
        <v>1540803</v>
      </c>
      <c r="B26" s="74" t="s">
        <v>908</v>
      </c>
      <c r="C26" s="15">
        <v>43652</v>
      </c>
      <c r="D26" s="15">
        <v>43657</v>
      </c>
      <c r="E26" s="16">
        <v>5</v>
      </c>
      <c r="F26" s="17">
        <v>2</v>
      </c>
      <c r="G26" s="18" t="s">
        <v>13</v>
      </c>
      <c r="H26" s="19">
        <v>4343</v>
      </c>
      <c r="I26" s="19">
        <f t="shared" si="1"/>
        <v>43430</v>
      </c>
      <c r="J26" s="75" t="s">
        <v>909</v>
      </c>
      <c r="K26" s="81" t="s">
        <v>862</v>
      </c>
    </row>
    <row r="27" spans="1:11">
      <c r="A27" s="68">
        <v>1546428</v>
      </c>
      <c r="B27" s="74" t="s">
        <v>910</v>
      </c>
      <c r="C27" s="15">
        <v>43653</v>
      </c>
      <c r="D27" s="15">
        <v>43657</v>
      </c>
      <c r="E27" s="16">
        <v>4</v>
      </c>
      <c r="F27" s="17">
        <v>1</v>
      </c>
      <c r="G27" s="18" t="s">
        <v>13</v>
      </c>
      <c r="H27" s="19">
        <v>4416</v>
      </c>
      <c r="I27" s="19">
        <f t="shared" si="1"/>
        <v>17664</v>
      </c>
      <c r="J27" s="75">
        <v>73461709</v>
      </c>
      <c r="K27" s="81" t="s">
        <v>862</v>
      </c>
    </row>
    <row r="28" spans="1:11">
      <c r="A28" s="68">
        <v>1554244</v>
      </c>
      <c r="B28" s="74" t="s">
        <v>911</v>
      </c>
      <c r="C28" s="15">
        <v>43658</v>
      </c>
      <c r="D28" s="15">
        <v>43659</v>
      </c>
      <c r="E28" s="16">
        <v>1</v>
      </c>
      <c r="F28" s="17">
        <v>1</v>
      </c>
      <c r="G28" s="18" t="s">
        <v>73</v>
      </c>
      <c r="H28" s="19">
        <v>6200</v>
      </c>
      <c r="I28" s="19">
        <f t="shared" si="1"/>
        <v>6200</v>
      </c>
      <c r="J28" s="75">
        <v>88140464</v>
      </c>
      <c r="K28" s="81" t="s">
        <v>124</v>
      </c>
    </row>
    <row r="29" spans="1:11">
      <c r="A29" s="68">
        <v>1518875</v>
      </c>
      <c r="B29" s="74" t="s">
        <v>912</v>
      </c>
      <c r="C29" s="15">
        <v>43658</v>
      </c>
      <c r="D29" s="15">
        <v>43661</v>
      </c>
      <c r="E29" s="16">
        <v>3</v>
      </c>
      <c r="F29" s="17">
        <v>1</v>
      </c>
      <c r="G29" s="18" t="s">
        <v>13</v>
      </c>
      <c r="H29" s="19">
        <v>4177</v>
      </c>
      <c r="I29" s="19">
        <f t="shared" si="1"/>
        <v>12531</v>
      </c>
      <c r="J29" s="75">
        <v>81184300</v>
      </c>
      <c r="K29" s="81" t="s">
        <v>124</v>
      </c>
    </row>
    <row r="30" spans="1:11">
      <c r="A30" s="68">
        <v>1551484</v>
      </c>
      <c r="B30" s="74" t="s">
        <v>913</v>
      </c>
      <c r="C30" s="15">
        <v>43658</v>
      </c>
      <c r="D30" s="15">
        <v>43661</v>
      </c>
      <c r="E30" s="16">
        <v>3</v>
      </c>
      <c r="F30" s="17">
        <v>1</v>
      </c>
      <c r="G30" s="18" t="s">
        <v>13</v>
      </c>
      <c r="H30" s="19">
        <v>4488</v>
      </c>
      <c r="I30" s="19">
        <f t="shared" si="1"/>
        <v>13464</v>
      </c>
      <c r="J30" s="75">
        <v>83557079</v>
      </c>
      <c r="K30" s="81" t="s">
        <v>862</v>
      </c>
    </row>
    <row r="31" spans="1:11">
      <c r="A31" s="68">
        <v>1549971</v>
      </c>
      <c r="B31" s="74" t="s">
        <v>914</v>
      </c>
      <c r="C31" s="15">
        <v>43659</v>
      </c>
      <c r="D31" s="15">
        <v>43661</v>
      </c>
      <c r="E31" s="16">
        <v>2</v>
      </c>
      <c r="F31" s="17">
        <v>1</v>
      </c>
      <c r="G31" s="18" t="s">
        <v>13</v>
      </c>
      <c r="H31" s="19">
        <v>4600</v>
      </c>
      <c r="I31" s="19">
        <f t="shared" si="1"/>
        <v>9200</v>
      </c>
      <c r="J31" s="75">
        <v>77452476</v>
      </c>
      <c r="K31" s="81" t="s">
        <v>17</v>
      </c>
    </row>
    <row r="32" spans="1:11">
      <c r="A32" s="68">
        <v>1548061</v>
      </c>
      <c r="B32" s="74" t="s">
        <v>915</v>
      </c>
      <c r="C32" s="15">
        <v>43660</v>
      </c>
      <c r="D32" s="15">
        <v>43662</v>
      </c>
      <c r="E32" s="16">
        <v>2</v>
      </c>
      <c r="F32" s="17">
        <v>1</v>
      </c>
      <c r="G32" s="18" t="s">
        <v>13</v>
      </c>
      <c r="H32" s="19">
        <v>4408</v>
      </c>
      <c r="I32" s="19">
        <f t="shared" si="1"/>
        <v>8816</v>
      </c>
      <c r="J32" s="75">
        <v>77231350</v>
      </c>
      <c r="K32" s="81" t="s">
        <v>124</v>
      </c>
    </row>
    <row r="33" spans="1:11">
      <c r="A33" s="68">
        <v>1504809</v>
      </c>
      <c r="B33" s="69" t="s">
        <v>916</v>
      </c>
      <c r="C33" s="15">
        <v>43661</v>
      </c>
      <c r="D33" s="15">
        <v>43662</v>
      </c>
      <c r="E33" s="16">
        <v>1</v>
      </c>
      <c r="F33" s="17">
        <v>2</v>
      </c>
      <c r="G33" s="18" t="s">
        <v>13</v>
      </c>
      <c r="H33" s="19">
        <v>4300</v>
      </c>
      <c r="I33" s="19">
        <f t="shared" si="1"/>
        <v>8600</v>
      </c>
      <c r="J33" s="75" t="s">
        <v>917</v>
      </c>
      <c r="K33" s="76" t="s">
        <v>124</v>
      </c>
    </row>
    <row r="34" spans="1:11">
      <c r="A34" s="72"/>
      <c r="B34" s="73"/>
      <c r="C34" s="15">
        <v>43662</v>
      </c>
      <c r="D34" s="15">
        <v>43663</v>
      </c>
      <c r="E34" s="16">
        <v>1</v>
      </c>
      <c r="F34" s="17">
        <v>2</v>
      </c>
      <c r="G34" s="18" t="s">
        <v>13</v>
      </c>
      <c r="H34" s="19">
        <v>7100</v>
      </c>
      <c r="I34" s="19">
        <f t="shared" si="1"/>
        <v>14200</v>
      </c>
      <c r="J34" s="79"/>
      <c r="K34" s="80"/>
    </row>
    <row r="35" spans="1:11">
      <c r="A35" s="68">
        <v>1554709</v>
      </c>
      <c r="B35" s="69" t="s">
        <v>918</v>
      </c>
      <c r="C35" s="15">
        <v>43661</v>
      </c>
      <c r="D35" s="15">
        <v>43662</v>
      </c>
      <c r="E35" s="16">
        <v>1</v>
      </c>
      <c r="F35" s="17">
        <v>1</v>
      </c>
      <c r="G35" s="18" t="s">
        <v>13</v>
      </c>
      <c r="H35" s="19">
        <v>4600</v>
      </c>
      <c r="I35" s="19">
        <f t="shared" si="1"/>
        <v>4600</v>
      </c>
      <c r="J35" s="75">
        <v>93499379</v>
      </c>
      <c r="K35" s="80" t="s">
        <v>858</v>
      </c>
    </row>
    <row r="36" spans="1:11">
      <c r="A36" s="72"/>
      <c r="B36" s="73"/>
      <c r="C36" s="15">
        <v>43662</v>
      </c>
      <c r="D36" s="15">
        <v>43663</v>
      </c>
      <c r="E36" s="16">
        <v>1</v>
      </c>
      <c r="F36" s="17">
        <v>1</v>
      </c>
      <c r="G36" s="18" t="s">
        <v>13</v>
      </c>
      <c r="H36" s="19">
        <v>7400</v>
      </c>
      <c r="I36" s="19">
        <f t="shared" si="1"/>
        <v>7400</v>
      </c>
      <c r="J36" s="79"/>
      <c r="K36" s="80"/>
    </row>
    <row r="37" spans="1:11">
      <c r="A37" s="72">
        <v>1543793</v>
      </c>
      <c r="B37" s="73" t="s">
        <v>919</v>
      </c>
      <c r="C37" s="15">
        <v>43664</v>
      </c>
      <c r="D37" s="15">
        <v>43667</v>
      </c>
      <c r="E37" s="16">
        <v>3</v>
      </c>
      <c r="F37" s="17">
        <v>1</v>
      </c>
      <c r="G37" s="18" t="s">
        <v>13</v>
      </c>
      <c r="H37" s="19">
        <v>6150</v>
      </c>
      <c r="I37" s="19">
        <f t="shared" si="1"/>
        <v>18450</v>
      </c>
      <c r="J37" s="79">
        <v>99958128</v>
      </c>
      <c r="K37" s="80" t="s">
        <v>862</v>
      </c>
    </row>
    <row r="38" spans="1:11">
      <c r="A38" s="13">
        <v>1501757</v>
      </c>
      <c r="B38" s="14" t="s">
        <v>920</v>
      </c>
      <c r="C38" s="15">
        <v>43666</v>
      </c>
      <c r="D38" s="15">
        <v>43671</v>
      </c>
      <c r="E38" s="16">
        <v>5</v>
      </c>
      <c r="F38" s="17">
        <v>1</v>
      </c>
      <c r="G38" s="18" t="s">
        <v>50</v>
      </c>
      <c r="H38" s="19">
        <v>13855</v>
      </c>
      <c r="I38" s="19">
        <f t="shared" si="1"/>
        <v>69275</v>
      </c>
      <c r="J38" s="44">
        <v>93597115</v>
      </c>
      <c r="K38" s="46" t="s">
        <v>124</v>
      </c>
    </row>
    <row r="39" spans="1:11">
      <c r="A39" s="13">
        <v>1547708</v>
      </c>
      <c r="B39" s="14" t="s">
        <v>921</v>
      </c>
      <c r="C39" s="15">
        <v>43671</v>
      </c>
      <c r="D39" s="15">
        <v>43676</v>
      </c>
      <c r="E39" s="16">
        <v>5</v>
      </c>
      <c r="F39" s="17">
        <v>1</v>
      </c>
      <c r="G39" s="18" t="s">
        <v>13</v>
      </c>
      <c r="H39" s="19">
        <v>6214</v>
      </c>
      <c r="I39" s="19">
        <f t="shared" si="1"/>
        <v>31070</v>
      </c>
      <c r="J39" s="44">
        <v>77229183</v>
      </c>
      <c r="K39" s="46" t="s">
        <v>124</v>
      </c>
    </row>
    <row r="40" spans="1:11">
      <c r="A40" s="13"/>
      <c r="B40" s="14"/>
      <c r="C40" s="14"/>
      <c r="D40" s="14"/>
      <c r="E40" s="14"/>
      <c r="F40" s="18">
        <f>SUM(F5:F39)</f>
        <v>44</v>
      </c>
      <c r="G40" s="14"/>
      <c r="H40" s="19">
        <v>0</v>
      </c>
      <c r="I40" s="19">
        <f t="shared" si="1"/>
        <v>0</v>
      </c>
      <c r="J40" s="49"/>
      <c r="K40" s="50"/>
    </row>
    <row r="41" ht="14.25" spans="1:11">
      <c r="A41" s="27"/>
      <c r="B41" s="28"/>
      <c r="C41" s="29"/>
      <c r="D41" s="30"/>
      <c r="E41" s="31"/>
      <c r="F41" s="32" t="s">
        <v>922</v>
      </c>
      <c r="G41" s="32"/>
      <c r="H41" s="32"/>
      <c r="I41" s="57">
        <f>SUM(I5:I40)</f>
        <v>645789</v>
      </c>
      <c r="J41" s="67" t="s">
        <v>923</v>
      </c>
      <c r="K41" s="53"/>
    </row>
    <row r="42" ht="14.25" spans="1:11">
      <c r="A42" s="27"/>
      <c r="B42" s="28"/>
      <c r="C42" s="29"/>
      <c r="D42" s="29"/>
      <c r="E42" s="33"/>
      <c r="F42" s="32" t="s">
        <v>924</v>
      </c>
      <c r="G42" s="32"/>
      <c r="H42" s="32"/>
      <c r="I42" s="57">
        <v>1735788</v>
      </c>
      <c r="J42" s="52"/>
      <c r="K42" s="53"/>
    </row>
    <row r="43" ht="14.25" spans="1:11">
      <c r="A43" s="3"/>
      <c r="B43" s="2"/>
      <c r="C43" s="5"/>
      <c r="D43" s="34"/>
      <c r="E43" s="6"/>
      <c r="F43" s="32" t="s">
        <v>925</v>
      </c>
      <c r="G43" s="32"/>
      <c r="H43" s="32"/>
      <c r="I43" s="58">
        <f>I41-I42</f>
        <v>-1089999</v>
      </c>
      <c r="J43" s="55"/>
      <c r="K43" s="42"/>
    </row>
    <row r="44" spans="1:11">
      <c r="A44" s="3"/>
      <c r="B44" s="2"/>
      <c r="C44" s="5"/>
      <c r="D44" s="5"/>
      <c r="E44" s="35"/>
      <c r="F44" s="35"/>
      <c r="G44" s="35"/>
      <c r="H44" s="36"/>
      <c r="I44" s="7"/>
      <c r="J44" s="41"/>
      <c r="K44" s="42"/>
    </row>
    <row r="45" spans="1:11">
      <c r="A45" s="3"/>
      <c r="B45" s="2"/>
      <c r="C45" s="5"/>
      <c r="D45" s="5"/>
      <c r="E45" s="6"/>
      <c r="F45" s="37"/>
      <c r="G45" s="38"/>
      <c r="H45" s="39"/>
      <c r="I45" s="2"/>
      <c r="J45" s="41"/>
      <c r="K45" s="42"/>
    </row>
    <row r="46" spans="1:11">
      <c r="A46" s="3"/>
      <c r="B46" s="2"/>
      <c r="C46" s="5"/>
      <c r="D46" s="5"/>
      <c r="E46" s="6"/>
      <c r="F46" s="40"/>
      <c r="G46" s="38"/>
      <c r="H46" s="39"/>
      <c r="I46" s="7"/>
      <c r="J46" s="41"/>
      <c r="K46" s="42"/>
    </row>
    <row r="47" spans="1:11">
      <c r="A47" s="3"/>
      <c r="B47" s="2"/>
      <c r="C47" s="5"/>
      <c r="D47" s="5"/>
      <c r="E47" s="6"/>
      <c r="F47" s="40"/>
      <c r="G47" s="38"/>
      <c r="H47" s="7"/>
      <c r="I47" s="7"/>
      <c r="J47" s="41"/>
      <c r="K47" s="42"/>
    </row>
    <row r="60" spans="4:4">
      <c r="D60" s="2" t="s">
        <v>926</v>
      </c>
    </row>
  </sheetData>
  <mergeCells count="14">
    <mergeCell ref="F41:H41"/>
    <mergeCell ref="F42:H42"/>
    <mergeCell ref="F43:H43"/>
    <mergeCell ref="A5:A7"/>
    <mergeCell ref="A33:A34"/>
    <mergeCell ref="A35:A36"/>
    <mergeCell ref="B5:B7"/>
    <mergeCell ref="B33:B34"/>
    <mergeCell ref="B35:B36"/>
    <mergeCell ref="J5:J7"/>
    <mergeCell ref="J33:J34"/>
    <mergeCell ref="J35:J36"/>
    <mergeCell ref="K5:K7"/>
    <mergeCell ref="K33:K34"/>
  </mergeCells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K45"/>
  <sheetViews>
    <sheetView workbookViewId="0">
      <selection activeCell="O27" sqref="O27"/>
    </sheetView>
  </sheetViews>
  <sheetFormatPr defaultColWidth="9" defaultRowHeight="13.5"/>
  <cols>
    <col min="1" max="1" width="12.8833333333333" style="1" customWidth="1"/>
    <col min="2" max="2" width="15.5583333333333" style="2" customWidth="1"/>
    <col min="3" max="3" width="12.4416666666667" style="2" customWidth="1"/>
    <col min="4" max="4" width="11.8833333333333" style="2" customWidth="1"/>
    <col min="5" max="5" width="11.5583333333333" style="2" customWidth="1"/>
    <col min="6" max="6" width="12.5583333333333" style="2" customWidth="1"/>
    <col min="7" max="7" width="25.4416666666667" style="2" customWidth="1"/>
    <col min="8" max="8" width="10.3333333333333" style="2" customWidth="1"/>
    <col min="9" max="9" width="17" style="2" customWidth="1"/>
    <col min="10" max="10" width="31.3333333333333" style="1" customWidth="1"/>
    <col min="11" max="11" width="9" style="2"/>
  </cols>
  <sheetData>
    <row r="2" spans="1:11">
      <c r="A2" s="3"/>
      <c r="B2" s="4" t="s">
        <v>927</v>
      </c>
      <c r="C2" s="5"/>
      <c r="D2" s="5"/>
      <c r="E2" s="6"/>
      <c r="F2" s="6"/>
      <c r="G2" s="6"/>
      <c r="H2" s="7"/>
      <c r="I2" s="7"/>
      <c r="J2" s="41"/>
      <c r="K2" s="42"/>
    </row>
    <row r="3" spans="1:11">
      <c r="A3" s="3"/>
      <c r="B3" s="2"/>
      <c r="C3" s="5"/>
      <c r="D3" s="5"/>
      <c r="E3" s="6"/>
      <c r="F3" s="6"/>
      <c r="G3" s="6"/>
      <c r="H3" s="7"/>
      <c r="I3" s="7"/>
      <c r="J3" s="41"/>
      <c r="K3" s="42"/>
    </row>
    <row r="4" spans="1:11">
      <c r="A4" s="8" t="s">
        <v>1</v>
      </c>
      <c r="B4" s="9" t="s">
        <v>2</v>
      </c>
      <c r="C4" s="10" t="s">
        <v>3</v>
      </c>
      <c r="D4" s="10" t="s">
        <v>4</v>
      </c>
      <c r="E4" s="11" t="s">
        <v>5</v>
      </c>
      <c r="F4" s="11" t="s">
        <v>6</v>
      </c>
      <c r="G4" s="11" t="s">
        <v>7</v>
      </c>
      <c r="H4" s="12" t="s">
        <v>8</v>
      </c>
      <c r="I4" s="12" t="s">
        <v>9</v>
      </c>
      <c r="J4" s="43" t="s">
        <v>10</v>
      </c>
      <c r="K4" s="43" t="s">
        <v>11</v>
      </c>
    </row>
    <row r="5" spans="1:11">
      <c r="A5" s="13">
        <v>1571436</v>
      </c>
      <c r="B5" s="14" t="s">
        <v>507</v>
      </c>
      <c r="C5" s="15">
        <v>43680</v>
      </c>
      <c r="D5" s="15">
        <v>43684</v>
      </c>
      <c r="E5" s="16">
        <v>4</v>
      </c>
      <c r="F5" s="17">
        <v>1</v>
      </c>
      <c r="G5" s="18" t="s">
        <v>50</v>
      </c>
      <c r="H5" s="19">
        <v>10996</v>
      </c>
      <c r="I5" s="19">
        <v>43984</v>
      </c>
      <c r="J5" s="44">
        <v>94595665</v>
      </c>
      <c r="K5" s="45" t="s">
        <v>862</v>
      </c>
    </row>
    <row r="6" spans="1:11">
      <c r="A6" s="13">
        <v>1510977</v>
      </c>
      <c r="B6" s="14" t="s">
        <v>928</v>
      </c>
      <c r="C6" s="15">
        <v>43681</v>
      </c>
      <c r="D6" s="15">
        <v>43686</v>
      </c>
      <c r="E6" s="16">
        <v>5</v>
      </c>
      <c r="F6" s="17">
        <v>1</v>
      </c>
      <c r="G6" s="18" t="s">
        <v>929</v>
      </c>
      <c r="H6" s="19">
        <v>15455</v>
      </c>
      <c r="I6" s="19">
        <f t="shared" ref="I6:I25" si="0">H6*E6*F6</f>
        <v>77275</v>
      </c>
      <c r="J6" s="44">
        <v>84656818</v>
      </c>
      <c r="K6" s="45" t="s">
        <v>858</v>
      </c>
    </row>
    <row r="7" spans="1:11">
      <c r="A7" s="13">
        <v>1579233</v>
      </c>
      <c r="B7" s="14" t="s">
        <v>930</v>
      </c>
      <c r="C7" s="15">
        <v>43685</v>
      </c>
      <c r="D7" s="15">
        <v>43690</v>
      </c>
      <c r="E7" s="16">
        <v>5</v>
      </c>
      <c r="F7" s="17">
        <v>1</v>
      </c>
      <c r="G7" s="18" t="s">
        <v>32</v>
      </c>
      <c r="H7" s="19">
        <v>6211</v>
      </c>
      <c r="I7" s="19">
        <f t="shared" si="0"/>
        <v>31055</v>
      </c>
      <c r="J7" s="44">
        <v>82080132</v>
      </c>
      <c r="K7" s="45" t="s">
        <v>862</v>
      </c>
    </row>
    <row r="8" spans="1:11">
      <c r="A8" s="13">
        <v>1568758</v>
      </c>
      <c r="B8" s="14" t="s">
        <v>931</v>
      </c>
      <c r="C8" s="15">
        <v>43686</v>
      </c>
      <c r="D8" s="15">
        <v>43688</v>
      </c>
      <c r="E8" s="16">
        <v>2</v>
      </c>
      <c r="F8" s="17">
        <v>2</v>
      </c>
      <c r="G8" s="18" t="s">
        <v>32</v>
      </c>
      <c r="H8" s="19">
        <v>5996</v>
      </c>
      <c r="I8" s="19">
        <f t="shared" si="0"/>
        <v>23984</v>
      </c>
      <c r="J8" s="44" t="s">
        <v>932</v>
      </c>
      <c r="K8" s="45" t="s">
        <v>862</v>
      </c>
    </row>
    <row r="9" spans="1:11">
      <c r="A9" s="13">
        <v>1540239</v>
      </c>
      <c r="B9" s="14" t="s">
        <v>933</v>
      </c>
      <c r="C9" s="15">
        <v>43686</v>
      </c>
      <c r="D9" s="15">
        <v>43691</v>
      </c>
      <c r="E9" s="16">
        <v>5</v>
      </c>
      <c r="F9" s="17">
        <v>1</v>
      </c>
      <c r="G9" s="18" t="s">
        <v>182</v>
      </c>
      <c r="H9" s="19">
        <v>10400</v>
      </c>
      <c r="I9" s="19">
        <f t="shared" si="0"/>
        <v>52000</v>
      </c>
      <c r="J9" s="44">
        <v>91955908</v>
      </c>
      <c r="K9" s="45" t="s">
        <v>27</v>
      </c>
    </row>
    <row r="10" spans="1:11">
      <c r="A10" s="13">
        <v>1580369</v>
      </c>
      <c r="B10" s="14" t="s">
        <v>934</v>
      </c>
      <c r="C10" s="15">
        <v>43687</v>
      </c>
      <c r="D10" s="15">
        <v>43691</v>
      </c>
      <c r="E10" s="16">
        <v>4</v>
      </c>
      <c r="F10" s="17">
        <v>1</v>
      </c>
      <c r="G10" s="18" t="s">
        <v>32</v>
      </c>
      <c r="H10" s="19">
        <v>6189</v>
      </c>
      <c r="I10" s="19">
        <f t="shared" si="0"/>
        <v>24756</v>
      </c>
      <c r="J10" s="44">
        <v>84837812</v>
      </c>
      <c r="K10" s="45" t="s">
        <v>862</v>
      </c>
    </row>
    <row r="11" spans="1:11">
      <c r="A11" s="13">
        <v>1567739</v>
      </c>
      <c r="B11" s="14" t="s">
        <v>935</v>
      </c>
      <c r="C11" s="15">
        <v>43688</v>
      </c>
      <c r="D11" s="15">
        <v>43691</v>
      </c>
      <c r="E11" s="16">
        <v>3</v>
      </c>
      <c r="F11" s="17">
        <v>1</v>
      </c>
      <c r="G11" s="18" t="s">
        <v>32</v>
      </c>
      <c r="H11" s="19">
        <v>6018</v>
      </c>
      <c r="I11" s="19">
        <f t="shared" si="0"/>
        <v>18054</v>
      </c>
      <c r="J11" s="44">
        <v>87199109</v>
      </c>
      <c r="K11" s="45" t="s">
        <v>862</v>
      </c>
    </row>
    <row r="12" spans="1:11">
      <c r="A12" s="13">
        <v>1567740</v>
      </c>
      <c r="B12" s="14" t="s">
        <v>936</v>
      </c>
      <c r="C12" s="15">
        <v>43688</v>
      </c>
      <c r="D12" s="15">
        <v>43691</v>
      </c>
      <c r="E12" s="16">
        <v>3</v>
      </c>
      <c r="F12" s="17">
        <v>1</v>
      </c>
      <c r="G12" s="18" t="s">
        <v>937</v>
      </c>
      <c r="H12" s="19">
        <v>10133</v>
      </c>
      <c r="I12" s="19">
        <f t="shared" si="0"/>
        <v>30399</v>
      </c>
      <c r="J12" s="44">
        <v>88686316</v>
      </c>
      <c r="K12" s="45" t="s">
        <v>862</v>
      </c>
    </row>
    <row r="13" spans="1:11">
      <c r="A13" s="13">
        <v>1573516</v>
      </c>
      <c r="B13" s="14" t="s">
        <v>938</v>
      </c>
      <c r="C13" s="15">
        <v>43689</v>
      </c>
      <c r="D13" s="15">
        <v>43691</v>
      </c>
      <c r="E13" s="16">
        <v>2</v>
      </c>
      <c r="F13" s="17">
        <v>1</v>
      </c>
      <c r="G13" s="18" t="s">
        <v>24</v>
      </c>
      <c r="H13" s="19">
        <v>8767</v>
      </c>
      <c r="I13" s="19">
        <f t="shared" si="0"/>
        <v>17534</v>
      </c>
      <c r="J13" s="44">
        <v>97048642</v>
      </c>
      <c r="K13" s="45" t="s">
        <v>862</v>
      </c>
    </row>
    <row r="14" spans="1:11">
      <c r="A14" s="13">
        <v>1552173</v>
      </c>
      <c r="B14" s="14" t="s">
        <v>939</v>
      </c>
      <c r="C14" s="15">
        <v>43689</v>
      </c>
      <c r="D14" s="15">
        <v>43691</v>
      </c>
      <c r="E14" s="16">
        <v>2</v>
      </c>
      <c r="F14" s="17">
        <v>2</v>
      </c>
      <c r="G14" s="18" t="s">
        <v>940</v>
      </c>
      <c r="H14" s="19">
        <v>8500</v>
      </c>
      <c r="I14" s="19">
        <f t="shared" si="0"/>
        <v>34000</v>
      </c>
      <c r="J14" s="44" t="s">
        <v>941</v>
      </c>
      <c r="K14" s="45" t="s">
        <v>862</v>
      </c>
    </row>
    <row r="15" spans="1:11">
      <c r="A15" s="13">
        <v>1573517</v>
      </c>
      <c r="B15" s="14" t="s">
        <v>938</v>
      </c>
      <c r="C15" s="15">
        <v>43691</v>
      </c>
      <c r="D15" s="15">
        <v>43693</v>
      </c>
      <c r="E15" s="16">
        <v>2</v>
      </c>
      <c r="F15" s="17">
        <v>1</v>
      </c>
      <c r="G15" s="18" t="s">
        <v>24</v>
      </c>
      <c r="H15" s="19">
        <v>7851</v>
      </c>
      <c r="I15" s="19">
        <f t="shared" si="0"/>
        <v>15702</v>
      </c>
      <c r="J15" s="44">
        <v>97050085</v>
      </c>
      <c r="K15" s="45" t="s">
        <v>862</v>
      </c>
    </row>
    <row r="16" spans="1:11">
      <c r="A16" s="13">
        <v>1532829</v>
      </c>
      <c r="B16" s="14" t="s">
        <v>942</v>
      </c>
      <c r="C16" s="15">
        <v>43693</v>
      </c>
      <c r="D16" s="15">
        <v>43695</v>
      </c>
      <c r="E16" s="16">
        <v>2</v>
      </c>
      <c r="F16" s="17">
        <v>1</v>
      </c>
      <c r="G16" s="18" t="s">
        <v>182</v>
      </c>
      <c r="H16" s="19">
        <v>10400</v>
      </c>
      <c r="I16" s="19">
        <f t="shared" si="0"/>
        <v>20800</v>
      </c>
      <c r="J16" s="44">
        <v>76661538</v>
      </c>
      <c r="K16" s="45" t="s">
        <v>858</v>
      </c>
    </row>
    <row r="17" spans="1:11">
      <c r="A17" s="13">
        <v>1578018</v>
      </c>
      <c r="B17" s="14" t="s">
        <v>943</v>
      </c>
      <c r="C17" s="15">
        <v>43695</v>
      </c>
      <c r="D17" s="15">
        <v>43697</v>
      </c>
      <c r="E17" s="16">
        <v>2</v>
      </c>
      <c r="F17" s="17">
        <v>1</v>
      </c>
      <c r="G17" s="18" t="s">
        <v>50</v>
      </c>
      <c r="H17" s="19">
        <v>10408</v>
      </c>
      <c r="I17" s="19">
        <f t="shared" si="0"/>
        <v>20816</v>
      </c>
      <c r="J17" s="44">
        <v>76842076</v>
      </c>
      <c r="K17" s="45" t="s">
        <v>862</v>
      </c>
    </row>
    <row r="18" spans="1:11">
      <c r="A18" s="13">
        <v>1577077</v>
      </c>
      <c r="B18" s="14" t="s">
        <v>944</v>
      </c>
      <c r="C18" s="15">
        <v>43695</v>
      </c>
      <c r="D18" s="15">
        <v>43700</v>
      </c>
      <c r="E18" s="16">
        <v>5</v>
      </c>
      <c r="F18" s="17">
        <v>1</v>
      </c>
      <c r="G18" s="18" t="s">
        <v>32</v>
      </c>
      <c r="H18" s="19">
        <v>6276</v>
      </c>
      <c r="I18" s="19">
        <f t="shared" si="0"/>
        <v>31380</v>
      </c>
      <c r="J18" s="44">
        <v>76836520</v>
      </c>
      <c r="K18" s="45" t="s">
        <v>862</v>
      </c>
    </row>
    <row r="19" spans="1:11">
      <c r="A19" s="13">
        <v>1559918</v>
      </c>
      <c r="B19" s="14" t="s">
        <v>945</v>
      </c>
      <c r="C19" s="15">
        <v>43696</v>
      </c>
      <c r="D19" s="15">
        <v>43699</v>
      </c>
      <c r="E19" s="16">
        <v>3</v>
      </c>
      <c r="F19" s="17">
        <v>1</v>
      </c>
      <c r="G19" s="18" t="s">
        <v>47</v>
      </c>
      <c r="H19" s="19">
        <v>8758</v>
      </c>
      <c r="I19" s="19">
        <f t="shared" si="0"/>
        <v>26274</v>
      </c>
      <c r="J19" s="44">
        <v>72255430</v>
      </c>
      <c r="K19" s="45" t="s">
        <v>27</v>
      </c>
    </row>
    <row r="20" spans="1:11">
      <c r="A20" s="13">
        <v>1592712</v>
      </c>
      <c r="B20" s="14" t="s">
        <v>946</v>
      </c>
      <c r="C20" s="15">
        <v>43697</v>
      </c>
      <c r="D20" s="15">
        <v>43699</v>
      </c>
      <c r="E20" s="16">
        <v>2</v>
      </c>
      <c r="F20" s="17">
        <v>1</v>
      </c>
      <c r="G20" s="18" t="s">
        <v>47</v>
      </c>
      <c r="H20" s="19">
        <v>8764</v>
      </c>
      <c r="I20" s="19">
        <f t="shared" si="0"/>
        <v>17528</v>
      </c>
      <c r="J20" s="44">
        <v>80670335</v>
      </c>
      <c r="K20" s="45" t="s">
        <v>862</v>
      </c>
    </row>
    <row r="21" spans="1:11">
      <c r="A21" s="13">
        <v>1569638</v>
      </c>
      <c r="B21" s="14" t="s">
        <v>947</v>
      </c>
      <c r="C21" s="15">
        <v>43699</v>
      </c>
      <c r="D21" s="15">
        <v>43701</v>
      </c>
      <c r="E21" s="16">
        <v>2</v>
      </c>
      <c r="F21" s="17">
        <v>1</v>
      </c>
      <c r="G21" s="18" t="s">
        <v>32</v>
      </c>
      <c r="H21" s="19">
        <v>6397</v>
      </c>
      <c r="I21" s="19">
        <f t="shared" si="0"/>
        <v>12794</v>
      </c>
      <c r="J21" s="44">
        <v>92923764</v>
      </c>
      <c r="K21" s="45" t="s">
        <v>862</v>
      </c>
    </row>
    <row r="22" spans="1:11">
      <c r="A22" s="13">
        <v>1565544</v>
      </c>
      <c r="B22" s="14" t="s">
        <v>948</v>
      </c>
      <c r="C22" s="15">
        <v>43700</v>
      </c>
      <c r="D22" s="15">
        <v>43703</v>
      </c>
      <c r="E22" s="16">
        <v>3</v>
      </c>
      <c r="F22" s="17">
        <v>1</v>
      </c>
      <c r="G22" s="18" t="s">
        <v>24</v>
      </c>
      <c r="H22" s="19">
        <v>6837</v>
      </c>
      <c r="I22" s="19">
        <f t="shared" si="0"/>
        <v>20511</v>
      </c>
      <c r="J22" s="44">
        <v>82634737</v>
      </c>
      <c r="K22" s="46" t="s">
        <v>862</v>
      </c>
    </row>
    <row r="23" spans="1:11">
      <c r="A23" s="13">
        <v>1569639</v>
      </c>
      <c r="B23" s="14" t="s">
        <v>947</v>
      </c>
      <c r="C23" s="15">
        <v>43701</v>
      </c>
      <c r="D23" s="15">
        <v>43703</v>
      </c>
      <c r="E23" s="16">
        <v>2</v>
      </c>
      <c r="F23" s="17">
        <v>1</v>
      </c>
      <c r="G23" s="18" t="s">
        <v>32</v>
      </c>
      <c r="H23" s="19">
        <v>5844</v>
      </c>
      <c r="I23" s="19">
        <f t="shared" si="0"/>
        <v>11688</v>
      </c>
      <c r="J23" s="44">
        <v>92925255</v>
      </c>
      <c r="K23" s="46" t="s">
        <v>862</v>
      </c>
    </row>
    <row r="24" spans="1:11">
      <c r="A24" s="13"/>
      <c r="B24" s="14"/>
      <c r="C24" s="15"/>
      <c r="D24" s="15"/>
      <c r="E24" s="16"/>
      <c r="F24" s="17"/>
      <c r="G24" s="18"/>
      <c r="H24" s="19">
        <v>0</v>
      </c>
      <c r="I24" s="19">
        <f t="shared" si="0"/>
        <v>0</v>
      </c>
      <c r="J24" s="44"/>
      <c r="K24" s="46"/>
    </row>
    <row r="25" spans="1:11">
      <c r="A25" s="13"/>
      <c r="B25" s="14"/>
      <c r="C25" s="14"/>
      <c r="D25" s="14"/>
      <c r="E25" s="18">
        <v>62</v>
      </c>
      <c r="F25" s="18">
        <f>SUM(F16:F24)</f>
        <v>8</v>
      </c>
      <c r="G25" s="14"/>
      <c r="H25" s="19">
        <v>0</v>
      </c>
      <c r="I25" s="26">
        <f t="shared" si="0"/>
        <v>0</v>
      </c>
      <c r="J25" s="49"/>
      <c r="K25" s="50"/>
    </row>
    <row r="26" ht="14.25" spans="1:11">
      <c r="A26" s="27"/>
      <c r="B26" s="28"/>
      <c r="C26" s="29"/>
      <c r="D26" s="30"/>
      <c r="E26" s="31"/>
      <c r="F26" s="32" t="s">
        <v>949</v>
      </c>
      <c r="G26" s="32"/>
      <c r="H26" s="32"/>
      <c r="I26" s="57">
        <f>SUM(I5:I25)</f>
        <v>530534</v>
      </c>
      <c r="J26" s="67" t="s">
        <v>950</v>
      </c>
      <c r="K26" s="53"/>
    </row>
    <row r="27" ht="14.25" spans="1:11">
      <c r="A27" s="27"/>
      <c r="B27" s="28"/>
      <c r="C27" s="29"/>
      <c r="D27" s="29"/>
      <c r="E27" s="33"/>
      <c r="F27" s="32" t="s">
        <v>951</v>
      </c>
      <c r="G27" s="32"/>
      <c r="H27" s="32"/>
      <c r="I27" s="57">
        <v>1089999</v>
      </c>
      <c r="J27" s="52"/>
      <c r="K27" s="53"/>
    </row>
    <row r="28" ht="14.25" spans="1:11">
      <c r="A28" s="3"/>
      <c r="B28" s="2"/>
      <c r="C28" s="5"/>
      <c r="D28" s="34"/>
      <c r="E28" s="6"/>
      <c r="F28" s="32" t="s">
        <v>952</v>
      </c>
      <c r="G28" s="32"/>
      <c r="H28" s="32"/>
      <c r="I28" s="58">
        <f>I26-I27</f>
        <v>-559465</v>
      </c>
      <c r="J28" s="55"/>
      <c r="K28" s="42"/>
    </row>
    <row r="29" spans="1:11">
      <c r="A29" s="3"/>
      <c r="B29" s="2"/>
      <c r="C29" s="5"/>
      <c r="D29" s="5"/>
      <c r="E29" s="35"/>
      <c r="F29" s="35"/>
      <c r="G29" s="35"/>
      <c r="H29" s="36"/>
      <c r="I29" s="7"/>
      <c r="J29" s="41"/>
      <c r="K29" s="42"/>
    </row>
    <row r="30" spans="1:11">
      <c r="A30" s="3"/>
      <c r="B30" s="2"/>
      <c r="C30" s="5"/>
      <c r="D30" s="5"/>
      <c r="E30" s="6"/>
      <c r="F30" s="37"/>
      <c r="G30" s="38"/>
      <c r="H30" s="39"/>
      <c r="I30" s="2"/>
      <c r="J30" s="41"/>
      <c r="K30" s="42"/>
    </row>
    <row r="31" spans="1:11">
      <c r="A31" s="3"/>
      <c r="B31" s="2"/>
      <c r="C31" s="5"/>
      <c r="D31" s="5"/>
      <c r="E31" s="6"/>
      <c r="F31" s="40"/>
      <c r="G31" s="38"/>
      <c r="H31" s="39"/>
      <c r="I31" s="7"/>
      <c r="J31" s="41"/>
      <c r="K31" s="42"/>
    </row>
    <row r="32" spans="1:11">
      <c r="A32" s="3"/>
      <c r="B32" s="2"/>
      <c r="C32" s="5"/>
      <c r="D32" s="5"/>
      <c r="E32" s="6"/>
      <c r="F32" s="40"/>
      <c r="G32" s="38"/>
      <c r="H32" s="7"/>
      <c r="I32" s="7"/>
      <c r="J32" s="41"/>
      <c r="K32" s="42"/>
    </row>
    <row r="45" spans="4:4">
      <c r="D45" s="2" t="s">
        <v>926</v>
      </c>
    </row>
  </sheetData>
  <mergeCells count="3">
    <mergeCell ref="F26:H26"/>
    <mergeCell ref="F27:H27"/>
    <mergeCell ref="F28:H28"/>
  </mergeCells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K39"/>
  <sheetViews>
    <sheetView workbookViewId="0">
      <selection activeCell="N38" sqref="N38"/>
    </sheetView>
  </sheetViews>
  <sheetFormatPr defaultColWidth="9" defaultRowHeight="13.5"/>
  <cols>
    <col min="1" max="1" width="12.8833333333333" style="1" customWidth="1"/>
    <col min="2" max="2" width="16.8833333333333" style="2" customWidth="1"/>
    <col min="3" max="3" width="12.4416666666667" style="59" customWidth="1"/>
    <col min="4" max="4" width="11.8833333333333" style="59" customWidth="1"/>
    <col min="5" max="5" width="11.5583333333333" style="2" customWidth="1"/>
    <col min="6" max="6" width="12.1083333333333" style="2" customWidth="1"/>
    <col min="7" max="7" width="20.1083333333333" style="2" customWidth="1"/>
    <col min="8" max="8" width="10.3333333333333" style="2" customWidth="1"/>
    <col min="9" max="9" width="11.6666666666667" style="2" customWidth="1"/>
    <col min="10" max="10" width="22.6666666666667" style="1" customWidth="1"/>
    <col min="11" max="11" width="9" style="2"/>
  </cols>
  <sheetData>
    <row r="2" spans="1:11">
      <c r="A2" s="3"/>
      <c r="B2" s="4" t="s">
        <v>953</v>
      </c>
      <c r="C2" s="60"/>
      <c r="D2" s="60"/>
      <c r="E2" s="6"/>
      <c r="F2" s="6"/>
      <c r="G2" s="6"/>
      <c r="H2" s="7"/>
      <c r="I2" s="7"/>
      <c r="J2" s="41"/>
      <c r="K2" s="42"/>
    </row>
    <row r="3" spans="1:11">
      <c r="A3" s="3"/>
      <c r="B3" s="2"/>
      <c r="C3" s="60"/>
      <c r="D3" s="60"/>
      <c r="E3" s="6"/>
      <c r="F3" s="6"/>
      <c r="G3" s="6"/>
      <c r="H3" s="7"/>
      <c r="I3" s="7"/>
      <c r="J3" s="41"/>
      <c r="K3" s="42"/>
    </row>
    <row r="4" spans="1:11">
      <c r="A4" s="8" t="s">
        <v>1</v>
      </c>
      <c r="B4" s="9" t="s">
        <v>2</v>
      </c>
      <c r="C4" s="61" t="s">
        <v>3</v>
      </c>
      <c r="D4" s="61" t="s">
        <v>4</v>
      </c>
      <c r="E4" s="11" t="s">
        <v>5</v>
      </c>
      <c r="F4" s="11" t="s">
        <v>6</v>
      </c>
      <c r="G4" s="11" t="s">
        <v>7</v>
      </c>
      <c r="H4" s="12" t="s">
        <v>8</v>
      </c>
      <c r="I4" s="12" t="s">
        <v>9</v>
      </c>
      <c r="J4" s="43" t="s">
        <v>10</v>
      </c>
      <c r="K4" s="43" t="s">
        <v>11</v>
      </c>
    </row>
    <row r="5" spans="1:11">
      <c r="A5" s="13">
        <v>1593041</v>
      </c>
      <c r="B5" s="14" t="s">
        <v>954</v>
      </c>
      <c r="C5" s="62">
        <v>43711</v>
      </c>
      <c r="D5" s="62">
        <v>43713</v>
      </c>
      <c r="E5" s="16">
        <v>2</v>
      </c>
      <c r="F5" s="17">
        <v>1</v>
      </c>
      <c r="G5" s="18" t="s">
        <v>13</v>
      </c>
      <c r="H5" s="19">
        <v>3649</v>
      </c>
      <c r="I5" s="19">
        <f t="shared" ref="I5:I19" si="0">H5*E5*F5</f>
        <v>7298</v>
      </c>
      <c r="J5" s="44">
        <v>81007316</v>
      </c>
      <c r="K5" s="45" t="s">
        <v>862</v>
      </c>
    </row>
    <row r="6" spans="1:11">
      <c r="A6" s="13">
        <v>1597342</v>
      </c>
      <c r="B6" s="14" t="s">
        <v>955</v>
      </c>
      <c r="C6" s="62">
        <v>43712</v>
      </c>
      <c r="D6" s="62">
        <v>43714</v>
      </c>
      <c r="E6" s="16">
        <v>2</v>
      </c>
      <c r="F6" s="17">
        <v>1</v>
      </c>
      <c r="G6" s="18" t="s">
        <v>13</v>
      </c>
      <c r="H6" s="19">
        <v>3503</v>
      </c>
      <c r="I6" s="19">
        <v>7006</v>
      </c>
      <c r="J6" s="44">
        <v>90827844</v>
      </c>
      <c r="K6" s="45" t="s">
        <v>862</v>
      </c>
    </row>
    <row r="7" spans="1:11">
      <c r="A7" s="13">
        <v>1604140</v>
      </c>
      <c r="B7" s="14" t="s">
        <v>956</v>
      </c>
      <c r="C7" s="62">
        <v>43715</v>
      </c>
      <c r="D7" s="62">
        <v>43717</v>
      </c>
      <c r="E7" s="16">
        <v>2</v>
      </c>
      <c r="F7" s="17">
        <v>1</v>
      </c>
      <c r="G7" s="18" t="s">
        <v>13</v>
      </c>
      <c r="H7" s="19">
        <v>3796</v>
      </c>
      <c r="I7" s="19">
        <v>7592</v>
      </c>
      <c r="J7" s="44">
        <v>81573730</v>
      </c>
      <c r="K7" s="45" t="s">
        <v>862</v>
      </c>
    </row>
    <row r="8" spans="1:11">
      <c r="A8" s="13">
        <v>1574414</v>
      </c>
      <c r="B8" s="14" t="s">
        <v>957</v>
      </c>
      <c r="C8" s="62">
        <v>43718</v>
      </c>
      <c r="D8" s="62">
        <v>43722</v>
      </c>
      <c r="E8" s="16">
        <v>4</v>
      </c>
      <c r="F8" s="17">
        <v>1</v>
      </c>
      <c r="G8" s="18" t="s">
        <v>47</v>
      </c>
      <c r="H8" s="19">
        <v>6300</v>
      </c>
      <c r="I8" s="19">
        <f t="shared" si="0"/>
        <v>25200</v>
      </c>
      <c r="J8" s="44">
        <v>99213829</v>
      </c>
      <c r="K8" s="45" t="s">
        <v>862</v>
      </c>
    </row>
    <row r="9" spans="1:11">
      <c r="A9" s="13">
        <v>1570478</v>
      </c>
      <c r="B9" s="14" t="s">
        <v>958</v>
      </c>
      <c r="C9" s="62">
        <v>43719</v>
      </c>
      <c r="D9" s="62">
        <v>43721</v>
      </c>
      <c r="E9" s="16">
        <v>2</v>
      </c>
      <c r="F9" s="17">
        <v>1</v>
      </c>
      <c r="G9" s="18" t="s">
        <v>13</v>
      </c>
      <c r="H9" s="19">
        <v>3991</v>
      </c>
      <c r="I9" s="19">
        <f t="shared" si="0"/>
        <v>7982</v>
      </c>
      <c r="J9" s="44">
        <v>97601624</v>
      </c>
      <c r="K9" s="45" t="s">
        <v>862</v>
      </c>
    </row>
    <row r="10" spans="1:11">
      <c r="A10" s="13">
        <v>1601734</v>
      </c>
      <c r="B10" s="14" t="s">
        <v>959</v>
      </c>
      <c r="C10" s="62">
        <v>43722</v>
      </c>
      <c r="D10" s="62">
        <v>43724</v>
      </c>
      <c r="E10" s="16">
        <v>2</v>
      </c>
      <c r="F10" s="17">
        <v>1</v>
      </c>
      <c r="G10" s="18" t="s">
        <v>24</v>
      </c>
      <c r="H10" s="19">
        <v>5060</v>
      </c>
      <c r="I10" s="19">
        <f t="shared" si="0"/>
        <v>10120</v>
      </c>
      <c r="J10" s="44">
        <v>76711574</v>
      </c>
      <c r="K10" s="45" t="s">
        <v>862</v>
      </c>
    </row>
    <row r="11" spans="1:11">
      <c r="A11" s="13">
        <v>1587125</v>
      </c>
      <c r="B11" s="14" t="s">
        <v>960</v>
      </c>
      <c r="C11" s="62">
        <v>43726</v>
      </c>
      <c r="D11" s="62">
        <v>43729</v>
      </c>
      <c r="E11" s="16">
        <v>3</v>
      </c>
      <c r="F11" s="17">
        <v>1</v>
      </c>
      <c r="G11" s="18" t="s">
        <v>50</v>
      </c>
      <c r="H11" s="19">
        <v>9513</v>
      </c>
      <c r="I11" s="19">
        <f t="shared" si="0"/>
        <v>28539</v>
      </c>
      <c r="J11" s="44">
        <v>99620131</v>
      </c>
      <c r="K11" s="46" t="s">
        <v>862</v>
      </c>
    </row>
    <row r="12" spans="1:11">
      <c r="A12" s="13">
        <v>1608913</v>
      </c>
      <c r="B12" s="14" t="s">
        <v>961</v>
      </c>
      <c r="C12" s="62">
        <v>43729</v>
      </c>
      <c r="D12" s="62">
        <v>43732</v>
      </c>
      <c r="E12" s="16">
        <v>3</v>
      </c>
      <c r="F12" s="17">
        <v>1</v>
      </c>
      <c r="G12" s="18" t="s">
        <v>13</v>
      </c>
      <c r="H12" s="19">
        <v>3675</v>
      </c>
      <c r="I12" s="19">
        <f t="shared" si="0"/>
        <v>11025</v>
      </c>
      <c r="J12" s="44">
        <v>95343931</v>
      </c>
      <c r="K12" s="46" t="s">
        <v>862</v>
      </c>
    </row>
    <row r="13" spans="1:11">
      <c r="A13" s="13">
        <v>1611799</v>
      </c>
      <c r="B13" s="14" t="s">
        <v>962</v>
      </c>
      <c r="C13" s="62">
        <v>43729</v>
      </c>
      <c r="D13" s="62">
        <v>43732</v>
      </c>
      <c r="E13" s="16">
        <v>3</v>
      </c>
      <c r="F13" s="17">
        <v>1</v>
      </c>
      <c r="G13" s="18" t="s">
        <v>13</v>
      </c>
      <c r="H13" s="19">
        <v>3620</v>
      </c>
      <c r="I13" s="19">
        <f t="shared" si="0"/>
        <v>10860</v>
      </c>
      <c r="J13" s="44">
        <v>74904254</v>
      </c>
      <c r="K13" s="46" t="s">
        <v>862</v>
      </c>
    </row>
    <row r="14" spans="1:11">
      <c r="A14" s="13">
        <v>1611811</v>
      </c>
      <c r="B14" s="14" t="s">
        <v>963</v>
      </c>
      <c r="C14" s="62">
        <v>43729</v>
      </c>
      <c r="D14" s="62">
        <v>43732</v>
      </c>
      <c r="E14" s="16">
        <v>3</v>
      </c>
      <c r="F14" s="17">
        <v>1</v>
      </c>
      <c r="G14" s="18" t="s">
        <v>13</v>
      </c>
      <c r="H14" s="19">
        <v>3620</v>
      </c>
      <c r="I14" s="19">
        <f t="shared" si="0"/>
        <v>10860</v>
      </c>
      <c r="J14" s="44">
        <v>74905343</v>
      </c>
      <c r="K14" s="46" t="s">
        <v>862</v>
      </c>
    </row>
    <row r="15" spans="1:11">
      <c r="A15" s="13">
        <v>1597916</v>
      </c>
      <c r="B15" s="14" t="s">
        <v>964</v>
      </c>
      <c r="C15" s="62">
        <v>43730</v>
      </c>
      <c r="D15" s="62">
        <v>43735</v>
      </c>
      <c r="E15" s="16">
        <v>5</v>
      </c>
      <c r="F15" s="17">
        <v>1</v>
      </c>
      <c r="G15" s="18" t="s">
        <v>24</v>
      </c>
      <c r="H15" s="19">
        <v>5230</v>
      </c>
      <c r="I15" s="19">
        <f t="shared" si="0"/>
        <v>26150</v>
      </c>
      <c r="J15" s="44">
        <v>76717032</v>
      </c>
      <c r="K15" s="46" t="s">
        <v>862</v>
      </c>
    </row>
    <row r="16" spans="1:11">
      <c r="A16" s="13">
        <v>1604503</v>
      </c>
      <c r="B16" s="14" t="s">
        <v>965</v>
      </c>
      <c r="C16" s="62">
        <v>43735</v>
      </c>
      <c r="D16" s="62">
        <v>43737</v>
      </c>
      <c r="E16" s="16">
        <v>2</v>
      </c>
      <c r="F16" s="17">
        <v>1</v>
      </c>
      <c r="G16" s="18" t="s">
        <v>13</v>
      </c>
      <c r="H16" s="19">
        <v>3570</v>
      </c>
      <c r="I16" s="19">
        <f t="shared" si="0"/>
        <v>7140</v>
      </c>
      <c r="J16" s="44">
        <v>84351425</v>
      </c>
      <c r="K16" s="46" t="s">
        <v>862</v>
      </c>
    </row>
    <row r="17" spans="1:11">
      <c r="A17" s="13">
        <v>1612907</v>
      </c>
      <c r="B17" s="14" t="s">
        <v>966</v>
      </c>
      <c r="C17" s="62">
        <v>43735</v>
      </c>
      <c r="D17" s="62">
        <v>43738</v>
      </c>
      <c r="E17" s="16">
        <v>3</v>
      </c>
      <c r="F17" s="17">
        <v>1</v>
      </c>
      <c r="G17" s="18" t="s">
        <v>13</v>
      </c>
      <c r="H17" s="19">
        <v>3364</v>
      </c>
      <c r="I17" s="19">
        <f t="shared" si="0"/>
        <v>10092</v>
      </c>
      <c r="J17" s="44">
        <v>74947824</v>
      </c>
      <c r="K17" s="46" t="s">
        <v>862</v>
      </c>
    </row>
    <row r="18" spans="1:11">
      <c r="A18" s="13">
        <v>1614750</v>
      </c>
      <c r="B18" s="14" t="s">
        <v>967</v>
      </c>
      <c r="C18" s="62">
        <v>43736</v>
      </c>
      <c r="D18" s="62">
        <v>43738</v>
      </c>
      <c r="E18" s="16">
        <v>2</v>
      </c>
      <c r="F18" s="17">
        <v>1</v>
      </c>
      <c r="G18" s="18" t="s">
        <v>13</v>
      </c>
      <c r="H18" s="19">
        <v>3090</v>
      </c>
      <c r="I18" s="19">
        <f t="shared" si="0"/>
        <v>6180</v>
      </c>
      <c r="J18" s="44">
        <v>80771325</v>
      </c>
      <c r="K18" s="46" t="s">
        <v>862</v>
      </c>
    </row>
    <row r="19" spans="1:11">
      <c r="A19" s="13"/>
      <c r="B19" s="14"/>
      <c r="C19" s="63"/>
      <c r="D19" s="63"/>
      <c r="E19" s="18">
        <f>SUM(E5:E18)</f>
        <v>38</v>
      </c>
      <c r="F19" s="18">
        <f>SUM(F8:F18)</f>
        <v>11</v>
      </c>
      <c r="G19" s="14"/>
      <c r="H19" s="19">
        <v>0</v>
      </c>
      <c r="I19" s="26">
        <f t="shared" si="0"/>
        <v>0</v>
      </c>
      <c r="J19" s="49"/>
      <c r="K19" s="50"/>
    </row>
    <row r="20" ht="14.25" spans="1:11">
      <c r="A20" s="27"/>
      <c r="B20" s="28"/>
      <c r="C20" s="64"/>
      <c r="D20" s="65"/>
      <c r="E20" s="31"/>
      <c r="F20" s="32" t="s">
        <v>968</v>
      </c>
      <c r="G20" s="32"/>
      <c r="H20" s="32"/>
      <c r="I20" s="57">
        <f>SUM(I5:I19)</f>
        <v>176044</v>
      </c>
      <c r="J20" s="52" t="s">
        <v>969</v>
      </c>
      <c r="K20" s="53"/>
    </row>
    <row r="21" ht="14.25" spans="1:11">
      <c r="A21" s="27"/>
      <c r="B21" s="28"/>
      <c r="C21" s="64"/>
      <c r="D21" s="64"/>
      <c r="E21" s="33"/>
      <c r="F21" s="32" t="s">
        <v>970</v>
      </c>
      <c r="G21" s="32"/>
      <c r="H21" s="32"/>
      <c r="I21" s="57">
        <v>559465</v>
      </c>
      <c r="J21" s="52"/>
      <c r="K21" s="53"/>
    </row>
    <row r="22" ht="14.25" spans="1:11">
      <c r="A22" s="3"/>
      <c r="B22" s="2"/>
      <c r="C22" s="60"/>
      <c r="D22" s="66"/>
      <c r="E22" s="6"/>
      <c r="F22" s="32" t="s">
        <v>971</v>
      </c>
      <c r="G22" s="32"/>
      <c r="H22" s="32"/>
      <c r="I22" s="58">
        <f>I20-I21</f>
        <v>-383421</v>
      </c>
      <c r="J22" s="55"/>
      <c r="K22" s="42"/>
    </row>
    <row r="23" spans="1:11">
      <c r="A23" s="3"/>
      <c r="B23" s="2"/>
      <c r="C23" s="60"/>
      <c r="D23" s="60"/>
      <c r="E23" s="35"/>
      <c r="F23" s="35"/>
      <c r="G23" s="35"/>
      <c r="H23" s="36"/>
      <c r="I23" s="7"/>
      <c r="J23" s="41"/>
      <c r="K23" s="42"/>
    </row>
    <row r="24" spans="1:11">
      <c r="A24" s="3"/>
      <c r="B24" s="2"/>
      <c r="C24" s="60"/>
      <c r="D24" s="60"/>
      <c r="E24" s="6"/>
      <c r="F24" s="37"/>
      <c r="G24" s="38"/>
      <c r="H24" s="39"/>
      <c r="I24" s="2"/>
      <c r="J24" s="41"/>
      <c r="K24" s="42"/>
    </row>
    <row r="25" spans="1:11">
      <c r="A25" s="3"/>
      <c r="B25" s="2"/>
      <c r="C25" s="60"/>
      <c r="D25" s="60"/>
      <c r="E25" s="6"/>
      <c r="F25" s="40"/>
      <c r="G25" s="38"/>
      <c r="H25" s="39"/>
      <c r="I25" s="7"/>
      <c r="J25" s="41"/>
      <c r="K25" s="42"/>
    </row>
    <row r="26" spans="1:11">
      <c r="A26" s="3"/>
      <c r="B26" s="2"/>
      <c r="C26" s="60"/>
      <c r="D26" s="60"/>
      <c r="E26" s="6"/>
      <c r="F26" s="40"/>
      <c r="G26" s="38"/>
      <c r="H26" s="7"/>
      <c r="I26" s="7"/>
      <c r="J26" s="41"/>
      <c r="K26" s="42"/>
    </row>
    <row r="39" spans="4:4">
      <c r="D39" s="59" t="s">
        <v>926</v>
      </c>
    </row>
  </sheetData>
  <mergeCells count="3">
    <mergeCell ref="F20:H20"/>
    <mergeCell ref="F21:H21"/>
    <mergeCell ref="F22:H22"/>
  </mergeCells>
  <pageMargins left="0.75" right="0.75" top="1" bottom="1" header="0.5" footer="0.5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K47"/>
  <sheetViews>
    <sheetView workbookViewId="0">
      <selection activeCell="N27" sqref="N27"/>
    </sheetView>
  </sheetViews>
  <sheetFormatPr defaultColWidth="9" defaultRowHeight="13.5"/>
  <cols>
    <col min="1" max="1" width="12.8833333333333" style="1" customWidth="1"/>
    <col min="2" max="2" width="19.3333333333333" style="2" customWidth="1"/>
    <col min="3" max="3" width="12.4416666666667" style="2" customWidth="1"/>
    <col min="4" max="4" width="11.8833333333333" style="2" customWidth="1"/>
    <col min="5" max="5" width="11.5583333333333" style="2" customWidth="1"/>
    <col min="6" max="6" width="12.5583333333333" style="2" customWidth="1"/>
    <col min="7" max="7" width="25.4416666666667" style="2" customWidth="1"/>
    <col min="8" max="8" width="10.3333333333333" style="2" customWidth="1"/>
    <col min="9" max="9" width="11.6666666666667" style="2" customWidth="1"/>
    <col min="10" max="10" width="31.3333333333333" style="2" customWidth="1"/>
    <col min="11" max="11" width="9" style="2"/>
  </cols>
  <sheetData>
    <row r="2" spans="1:11">
      <c r="A2" s="3"/>
      <c r="B2" s="4" t="s">
        <v>972</v>
      </c>
      <c r="C2" s="5"/>
      <c r="D2" s="5"/>
      <c r="E2" s="6"/>
      <c r="F2" s="6"/>
      <c r="G2" s="6"/>
      <c r="H2" s="7"/>
      <c r="I2" s="7"/>
      <c r="J2" s="41"/>
      <c r="K2" s="42"/>
    </row>
    <row r="3" spans="1:11">
      <c r="A3" s="3"/>
      <c r="B3" s="2"/>
      <c r="C3" s="5"/>
      <c r="D3" s="5"/>
      <c r="E3" s="6"/>
      <c r="F3" s="6"/>
      <c r="G3" s="6"/>
      <c r="H3" s="7"/>
      <c r="I3" s="7"/>
      <c r="J3" s="41"/>
      <c r="K3" s="42"/>
    </row>
    <row r="4" spans="1:11">
      <c r="A4" s="8" t="s">
        <v>1</v>
      </c>
      <c r="B4" s="9" t="s">
        <v>2</v>
      </c>
      <c r="C4" s="10" t="s">
        <v>3</v>
      </c>
      <c r="D4" s="10" t="s">
        <v>4</v>
      </c>
      <c r="E4" s="11" t="s">
        <v>5</v>
      </c>
      <c r="F4" s="11" t="s">
        <v>6</v>
      </c>
      <c r="G4" s="11" t="s">
        <v>7</v>
      </c>
      <c r="H4" s="12" t="s">
        <v>8</v>
      </c>
      <c r="I4" s="12" t="s">
        <v>9</v>
      </c>
      <c r="J4" s="43" t="s">
        <v>10</v>
      </c>
      <c r="K4" s="43" t="s">
        <v>11</v>
      </c>
    </row>
    <row r="5" spans="1:11">
      <c r="A5" s="13">
        <v>1597617</v>
      </c>
      <c r="B5" s="14" t="s">
        <v>973</v>
      </c>
      <c r="C5" s="15">
        <v>43736</v>
      </c>
      <c r="D5" s="15">
        <v>43740</v>
      </c>
      <c r="E5" s="16">
        <v>4</v>
      </c>
      <c r="F5" s="17">
        <v>2</v>
      </c>
      <c r="G5" s="18" t="s">
        <v>32</v>
      </c>
      <c r="H5" s="19">
        <v>4187</v>
      </c>
      <c r="I5" s="19">
        <v>33496</v>
      </c>
      <c r="J5" s="44" t="s">
        <v>974</v>
      </c>
      <c r="K5" s="45" t="s">
        <v>862</v>
      </c>
    </row>
    <row r="6" spans="1:11">
      <c r="A6" s="13">
        <v>1597306</v>
      </c>
      <c r="B6" s="14" t="s">
        <v>975</v>
      </c>
      <c r="C6" s="15">
        <v>43740</v>
      </c>
      <c r="D6" s="15">
        <v>43742</v>
      </c>
      <c r="E6" s="16">
        <v>2</v>
      </c>
      <c r="F6" s="17">
        <v>2</v>
      </c>
      <c r="G6" s="18" t="s">
        <v>32</v>
      </c>
      <c r="H6" s="19">
        <v>4653</v>
      </c>
      <c r="I6" s="19">
        <f t="shared" ref="I6:I27" si="0">H6*E6*F6</f>
        <v>18612</v>
      </c>
      <c r="J6" s="44" t="s">
        <v>976</v>
      </c>
      <c r="K6" s="45" t="s">
        <v>862</v>
      </c>
    </row>
    <row r="7" spans="1:11">
      <c r="A7" s="13">
        <v>1613008</v>
      </c>
      <c r="B7" s="14" t="s">
        <v>977</v>
      </c>
      <c r="C7" s="15">
        <v>43740</v>
      </c>
      <c r="D7" s="15">
        <v>43742</v>
      </c>
      <c r="E7" s="16">
        <v>2</v>
      </c>
      <c r="F7" s="17">
        <v>1</v>
      </c>
      <c r="G7" s="18" t="s">
        <v>47</v>
      </c>
      <c r="H7" s="19">
        <v>8380</v>
      </c>
      <c r="I7" s="19">
        <f t="shared" si="0"/>
        <v>16760</v>
      </c>
      <c r="J7" s="44">
        <v>85202192</v>
      </c>
      <c r="K7" s="45" t="s">
        <v>862</v>
      </c>
    </row>
    <row r="8" spans="1:11">
      <c r="A8" s="13">
        <v>1573042</v>
      </c>
      <c r="B8" s="14" t="s">
        <v>978</v>
      </c>
      <c r="C8" s="15">
        <v>43741</v>
      </c>
      <c r="D8" s="15">
        <v>43743</v>
      </c>
      <c r="E8" s="16">
        <v>2</v>
      </c>
      <c r="F8" s="17">
        <v>1</v>
      </c>
      <c r="G8" s="18" t="s">
        <v>24</v>
      </c>
      <c r="H8" s="19">
        <v>5956</v>
      </c>
      <c r="I8" s="19">
        <f t="shared" si="0"/>
        <v>11912</v>
      </c>
      <c r="J8" s="44">
        <v>73339577</v>
      </c>
      <c r="K8" s="45" t="s">
        <v>862</v>
      </c>
    </row>
    <row r="9" spans="1:11">
      <c r="A9" s="13">
        <v>1609921</v>
      </c>
      <c r="B9" s="14" t="s">
        <v>979</v>
      </c>
      <c r="C9" s="15">
        <v>43741</v>
      </c>
      <c r="D9" s="15">
        <v>43744</v>
      </c>
      <c r="E9" s="16">
        <v>3</v>
      </c>
      <c r="F9" s="17">
        <v>1</v>
      </c>
      <c r="G9" s="18" t="s">
        <v>32</v>
      </c>
      <c r="H9" s="19">
        <v>4220</v>
      </c>
      <c r="I9" s="19">
        <f t="shared" si="0"/>
        <v>12660</v>
      </c>
      <c r="J9" s="44">
        <v>97453319</v>
      </c>
      <c r="K9" s="45" t="s">
        <v>862</v>
      </c>
    </row>
    <row r="10" spans="1:11">
      <c r="A10" s="13">
        <v>1617993</v>
      </c>
      <c r="B10" s="14" t="s">
        <v>980</v>
      </c>
      <c r="C10" s="15">
        <v>43742</v>
      </c>
      <c r="D10" s="15">
        <v>43744</v>
      </c>
      <c r="E10" s="16">
        <v>2</v>
      </c>
      <c r="F10" s="17">
        <v>1</v>
      </c>
      <c r="G10" s="18" t="s">
        <v>47</v>
      </c>
      <c r="H10" s="19">
        <v>8690</v>
      </c>
      <c r="I10" s="19">
        <f t="shared" si="0"/>
        <v>17380</v>
      </c>
      <c r="J10" s="44">
        <v>90244368</v>
      </c>
      <c r="K10" s="45" t="s">
        <v>862</v>
      </c>
    </row>
    <row r="11" spans="1:11">
      <c r="A11" s="13">
        <v>1619448</v>
      </c>
      <c r="B11" s="14" t="s">
        <v>981</v>
      </c>
      <c r="C11" s="15">
        <v>43742</v>
      </c>
      <c r="D11" s="15">
        <v>43744</v>
      </c>
      <c r="E11" s="16">
        <v>2</v>
      </c>
      <c r="F11" s="17">
        <v>2</v>
      </c>
      <c r="G11" s="18" t="s">
        <v>24</v>
      </c>
      <c r="H11" s="19">
        <v>6000</v>
      </c>
      <c r="I11" s="19">
        <f t="shared" si="0"/>
        <v>24000</v>
      </c>
      <c r="J11" s="44" t="s">
        <v>982</v>
      </c>
      <c r="K11" s="45" t="s">
        <v>862</v>
      </c>
    </row>
    <row r="12" spans="1:11">
      <c r="A12" s="13">
        <v>1619205</v>
      </c>
      <c r="B12" s="14" t="s">
        <v>983</v>
      </c>
      <c r="C12" s="15">
        <v>43742</v>
      </c>
      <c r="D12" s="15">
        <v>43745</v>
      </c>
      <c r="E12" s="16">
        <v>3</v>
      </c>
      <c r="F12" s="17">
        <v>1</v>
      </c>
      <c r="G12" s="18" t="s">
        <v>32</v>
      </c>
      <c r="H12" s="19">
        <v>4023</v>
      </c>
      <c r="I12" s="19">
        <f t="shared" si="0"/>
        <v>12069</v>
      </c>
      <c r="J12" s="44">
        <v>90502754</v>
      </c>
      <c r="K12" s="45" t="s">
        <v>862</v>
      </c>
    </row>
    <row r="13" spans="1:11">
      <c r="A13" s="13">
        <v>1621063</v>
      </c>
      <c r="B13" s="14" t="s">
        <v>984</v>
      </c>
      <c r="C13" s="15">
        <v>43743</v>
      </c>
      <c r="D13" s="15">
        <v>43745</v>
      </c>
      <c r="E13" s="16">
        <v>2</v>
      </c>
      <c r="F13" s="17">
        <v>1</v>
      </c>
      <c r="G13" s="18" t="s">
        <v>32</v>
      </c>
      <c r="H13" s="19">
        <v>4067</v>
      </c>
      <c r="I13" s="19">
        <f t="shared" si="0"/>
        <v>8134</v>
      </c>
      <c r="J13" s="44">
        <v>96455352</v>
      </c>
      <c r="K13" s="45" t="s">
        <v>862</v>
      </c>
    </row>
    <row r="14" spans="1:11">
      <c r="A14" s="13">
        <v>1612283</v>
      </c>
      <c r="B14" s="14" t="s">
        <v>985</v>
      </c>
      <c r="C14" s="15">
        <v>43744</v>
      </c>
      <c r="D14" s="15">
        <v>43746</v>
      </c>
      <c r="E14" s="16">
        <v>2</v>
      </c>
      <c r="F14" s="17">
        <v>1</v>
      </c>
      <c r="G14" s="18" t="s">
        <v>32</v>
      </c>
      <c r="H14" s="19">
        <v>3580</v>
      </c>
      <c r="I14" s="19">
        <f t="shared" si="0"/>
        <v>7160</v>
      </c>
      <c r="J14" s="44">
        <v>74909267</v>
      </c>
      <c r="K14" s="45" t="s">
        <v>862</v>
      </c>
    </row>
    <row r="15" spans="1:11">
      <c r="A15" s="13">
        <v>1626316</v>
      </c>
      <c r="B15" s="14" t="s">
        <v>986</v>
      </c>
      <c r="C15" s="15">
        <v>43744</v>
      </c>
      <c r="D15" s="15">
        <v>43746</v>
      </c>
      <c r="E15" s="16">
        <v>2</v>
      </c>
      <c r="F15" s="17">
        <v>1</v>
      </c>
      <c r="G15" s="18" t="s">
        <v>32</v>
      </c>
      <c r="H15" s="19">
        <v>3549</v>
      </c>
      <c r="I15" s="19">
        <f t="shared" si="0"/>
        <v>7098</v>
      </c>
      <c r="J15" s="44">
        <v>76481391</v>
      </c>
      <c r="K15" s="45" t="s">
        <v>862</v>
      </c>
    </row>
    <row r="16" spans="1:11">
      <c r="A16" s="13">
        <v>1607695</v>
      </c>
      <c r="B16" s="14" t="s">
        <v>987</v>
      </c>
      <c r="C16" s="15">
        <v>43745</v>
      </c>
      <c r="D16" s="15">
        <v>43747</v>
      </c>
      <c r="E16" s="16">
        <v>2</v>
      </c>
      <c r="F16" s="17">
        <v>1</v>
      </c>
      <c r="G16" s="18" t="s">
        <v>32</v>
      </c>
      <c r="H16" s="19">
        <v>3694</v>
      </c>
      <c r="I16" s="19">
        <f t="shared" si="0"/>
        <v>7388</v>
      </c>
      <c r="J16" s="44">
        <v>93081051</v>
      </c>
      <c r="K16" s="45" t="s">
        <v>862</v>
      </c>
    </row>
    <row r="17" spans="1:11">
      <c r="A17" s="13">
        <v>1593068</v>
      </c>
      <c r="B17" s="14" t="s">
        <v>988</v>
      </c>
      <c r="C17" s="15">
        <v>43745</v>
      </c>
      <c r="D17" s="15">
        <v>43748</v>
      </c>
      <c r="E17" s="16">
        <v>3</v>
      </c>
      <c r="F17" s="17">
        <v>1</v>
      </c>
      <c r="G17" s="18" t="s">
        <v>32</v>
      </c>
      <c r="H17" s="19">
        <v>3840</v>
      </c>
      <c r="I17" s="19">
        <f t="shared" si="0"/>
        <v>11520</v>
      </c>
      <c r="J17" s="44">
        <v>81008714</v>
      </c>
      <c r="K17" s="45" t="s">
        <v>862</v>
      </c>
    </row>
    <row r="18" spans="1:11">
      <c r="A18" s="13">
        <v>1629603</v>
      </c>
      <c r="B18" s="14" t="s">
        <v>989</v>
      </c>
      <c r="C18" s="15">
        <v>43747</v>
      </c>
      <c r="D18" s="15">
        <v>43752</v>
      </c>
      <c r="E18" s="16">
        <v>5</v>
      </c>
      <c r="F18" s="17">
        <v>1</v>
      </c>
      <c r="G18" s="18" t="s">
        <v>24</v>
      </c>
      <c r="H18" s="19">
        <v>5180</v>
      </c>
      <c r="I18" s="19">
        <f t="shared" si="0"/>
        <v>25900</v>
      </c>
      <c r="J18" s="44">
        <v>87949887</v>
      </c>
      <c r="K18" s="45" t="s">
        <v>862</v>
      </c>
    </row>
    <row r="19" spans="1:11">
      <c r="A19" s="13">
        <v>1634659</v>
      </c>
      <c r="B19" s="14" t="s">
        <v>990</v>
      </c>
      <c r="C19" s="15">
        <v>43752</v>
      </c>
      <c r="D19" s="15">
        <v>43755</v>
      </c>
      <c r="E19" s="16">
        <v>3</v>
      </c>
      <c r="F19" s="17">
        <v>1</v>
      </c>
      <c r="G19" s="18" t="s">
        <v>13</v>
      </c>
      <c r="H19" s="19">
        <v>3440</v>
      </c>
      <c r="I19" s="19">
        <f t="shared" si="0"/>
        <v>10320</v>
      </c>
      <c r="J19" s="44">
        <v>96068647</v>
      </c>
      <c r="K19" s="45" t="s">
        <v>862</v>
      </c>
    </row>
    <row r="20" spans="1:11">
      <c r="A20" s="13">
        <v>1631473</v>
      </c>
      <c r="B20" s="14" t="s">
        <v>991</v>
      </c>
      <c r="C20" s="15">
        <v>43753</v>
      </c>
      <c r="D20" s="15">
        <v>43756</v>
      </c>
      <c r="E20" s="16">
        <v>3</v>
      </c>
      <c r="F20" s="17">
        <v>1</v>
      </c>
      <c r="G20" s="18" t="s">
        <v>992</v>
      </c>
      <c r="H20" s="19">
        <v>6360</v>
      </c>
      <c r="I20" s="19">
        <f t="shared" si="0"/>
        <v>19080</v>
      </c>
      <c r="J20" s="44">
        <v>89660131</v>
      </c>
      <c r="K20" s="45" t="s">
        <v>124</v>
      </c>
    </row>
    <row r="21" spans="1:11">
      <c r="A21" s="13">
        <v>1631467</v>
      </c>
      <c r="B21" s="14" t="s">
        <v>993</v>
      </c>
      <c r="C21" s="15">
        <v>43753</v>
      </c>
      <c r="D21" s="15">
        <v>43756</v>
      </c>
      <c r="E21" s="16">
        <v>3</v>
      </c>
      <c r="F21" s="17">
        <v>1</v>
      </c>
      <c r="G21" s="18" t="s">
        <v>994</v>
      </c>
      <c r="H21" s="19">
        <v>3470</v>
      </c>
      <c r="I21" s="19">
        <f t="shared" si="0"/>
        <v>10410</v>
      </c>
      <c r="J21" s="44">
        <v>89663033</v>
      </c>
      <c r="K21" s="45" t="s">
        <v>862</v>
      </c>
    </row>
    <row r="22" spans="1:11">
      <c r="A22" s="13">
        <v>1625214</v>
      </c>
      <c r="B22" s="14" t="s">
        <v>995</v>
      </c>
      <c r="C22" s="15">
        <v>43754</v>
      </c>
      <c r="D22" s="15">
        <v>43757</v>
      </c>
      <c r="E22" s="16">
        <v>3</v>
      </c>
      <c r="F22" s="17">
        <v>1</v>
      </c>
      <c r="G22" s="18" t="s">
        <v>32</v>
      </c>
      <c r="H22" s="19">
        <v>3421</v>
      </c>
      <c r="I22" s="19">
        <f t="shared" si="0"/>
        <v>10263</v>
      </c>
      <c r="J22" s="44">
        <v>74220259</v>
      </c>
      <c r="K22" s="45" t="s">
        <v>862</v>
      </c>
    </row>
    <row r="23" spans="1:11">
      <c r="A23" s="13">
        <v>1617403</v>
      </c>
      <c r="B23" s="14" t="s">
        <v>996</v>
      </c>
      <c r="C23" s="15">
        <v>43759</v>
      </c>
      <c r="D23" s="15">
        <v>43762</v>
      </c>
      <c r="E23" s="16">
        <v>3</v>
      </c>
      <c r="F23" s="17">
        <v>2</v>
      </c>
      <c r="G23" s="18" t="s">
        <v>32</v>
      </c>
      <c r="H23" s="19">
        <v>3606</v>
      </c>
      <c r="I23" s="19">
        <f t="shared" si="0"/>
        <v>21636</v>
      </c>
      <c r="J23" s="44" t="s">
        <v>997</v>
      </c>
      <c r="K23" s="45" t="s">
        <v>862</v>
      </c>
    </row>
    <row r="24" spans="1:11">
      <c r="A24" s="13">
        <v>1637213</v>
      </c>
      <c r="B24" s="14" t="s">
        <v>998</v>
      </c>
      <c r="C24" s="15">
        <v>43763</v>
      </c>
      <c r="D24" s="15">
        <v>43765</v>
      </c>
      <c r="E24" s="16">
        <v>2</v>
      </c>
      <c r="F24" s="17">
        <v>1</v>
      </c>
      <c r="G24" s="18" t="s">
        <v>13</v>
      </c>
      <c r="H24" s="19">
        <v>3470</v>
      </c>
      <c r="I24" s="19">
        <f t="shared" si="0"/>
        <v>6940</v>
      </c>
      <c r="J24" s="44">
        <v>73443676</v>
      </c>
      <c r="K24" s="45" t="s">
        <v>862</v>
      </c>
    </row>
    <row r="25" spans="1:11">
      <c r="A25" s="20">
        <v>1630717</v>
      </c>
      <c r="B25" s="21" t="s">
        <v>999</v>
      </c>
      <c r="C25" s="22">
        <v>43765</v>
      </c>
      <c r="D25" s="22">
        <v>43768</v>
      </c>
      <c r="E25" s="23">
        <v>3</v>
      </c>
      <c r="F25" s="24">
        <v>1</v>
      </c>
      <c r="G25" s="25" t="s">
        <v>32</v>
      </c>
      <c r="H25" s="26">
        <v>3470</v>
      </c>
      <c r="I25" s="26">
        <f t="shared" si="0"/>
        <v>10410</v>
      </c>
      <c r="J25" s="47">
        <v>89631978</v>
      </c>
      <c r="K25" s="48" t="s">
        <v>862</v>
      </c>
    </row>
    <row r="26" spans="1:11">
      <c r="A26" s="20">
        <v>1631324</v>
      </c>
      <c r="B26" s="21" t="s">
        <v>1000</v>
      </c>
      <c r="C26" s="22">
        <v>43766</v>
      </c>
      <c r="D26" s="22">
        <v>43769</v>
      </c>
      <c r="E26" s="23">
        <v>3</v>
      </c>
      <c r="F26" s="24">
        <v>2</v>
      </c>
      <c r="G26" s="25" t="s">
        <v>32</v>
      </c>
      <c r="H26" s="26">
        <v>3420</v>
      </c>
      <c r="I26" s="26">
        <f t="shared" si="0"/>
        <v>20520</v>
      </c>
      <c r="J26" s="47" t="s">
        <v>1001</v>
      </c>
      <c r="K26" s="56" t="s">
        <v>862</v>
      </c>
    </row>
    <row r="27" spans="1:11">
      <c r="A27" s="13"/>
      <c r="B27" s="14"/>
      <c r="C27" s="14"/>
      <c r="D27" s="14"/>
      <c r="E27" s="18">
        <f>SUM(E5:E26)</f>
        <v>59</v>
      </c>
      <c r="F27" s="18">
        <f>SUM(F23:F26)</f>
        <v>6</v>
      </c>
      <c r="G27" s="14"/>
      <c r="H27" s="19">
        <v>0</v>
      </c>
      <c r="I27" s="26">
        <f t="shared" si="0"/>
        <v>0</v>
      </c>
      <c r="J27" s="49"/>
      <c r="K27" s="50"/>
    </row>
    <row r="28" ht="14.25" spans="1:11">
      <c r="A28" s="27"/>
      <c r="B28" s="28"/>
      <c r="C28" s="29"/>
      <c r="D28" s="30"/>
      <c r="E28" s="31"/>
      <c r="F28" s="32" t="s">
        <v>1002</v>
      </c>
      <c r="G28" s="32"/>
      <c r="H28" s="32"/>
      <c r="I28" s="57">
        <f>SUM(I5:I27)</f>
        <v>323668</v>
      </c>
      <c r="J28" s="52" t="s">
        <v>1003</v>
      </c>
      <c r="K28" s="53"/>
    </row>
    <row r="29" ht="14.25" spans="1:11">
      <c r="A29" s="27"/>
      <c r="B29" s="28"/>
      <c r="C29" s="29"/>
      <c r="D29" s="29"/>
      <c r="E29" s="33"/>
      <c r="F29" s="32" t="s">
        <v>1004</v>
      </c>
      <c r="G29" s="32"/>
      <c r="H29" s="32"/>
      <c r="I29" s="57">
        <v>383421</v>
      </c>
      <c r="J29" s="52"/>
      <c r="K29" s="53"/>
    </row>
    <row r="30" ht="14.25" spans="1:11">
      <c r="A30" s="3"/>
      <c r="B30" s="2"/>
      <c r="C30" s="5"/>
      <c r="D30" s="34"/>
      <c r="E30" s="6"/>
      <c r="F30" s="32" t="s">
        <v>1005</v>
      </c>
      <c r="G30" s="32"/>
      <c r="H30" s="32"/>
      <c r="I30" s="58">
        <f>I28-I29</f>
        <v>-59753</v>
      </c>
      <c r="J30" s="55"/>
      <c r="K30" s="42"/>
    </row>
    <row r="31" spans="1:11">
      <c r="A31" s="3"/>
      <c r="B31" s="2"/>
      <c r="C31" s="5"/>
      <c r="D31" s="5"/>
      <c r="E31" s="35"/>
      <c r="F31" s="35"/>
      <c r="G31" s="35"/>
      <c r="H31" s="36"/>
      <c r="I31" s="7"/>
      <c r="J31" s="41"/>
      <c r="K31" s="42"/>
    </row>
    <row r="32" spans="1:11">
      <c r="A32" s="3"/>
      <c r="B32" s="2"/>
      <c r="C32" s="5"/>
      <c r="D32" s="5"/>
      <c r="E32" s="6"/>
      <c r="F32" s="37"/>
      <c r="G32" s="38"/>
      <c r="H32" s="39"/>
      <c r="I32" s="2"/>
      <c r="J32" s="41"/>
      <c r="K32" s="42"/>
    </row>
    <row r="33" spans="1:11">
      <c r="A33" s="3"/>
      <c r="B33" s="2"/>
      <c r="C33" s="5"/>
      <c r="D33" s="5"/>
      <c r="E33" s="6"/>
      <c r="F33" s="40"/>
      <c r="G33" s="38"/>
      <c r="H33" s="39"/>
      <c r="I33" s="7"/>
      <c r="J33" s="41"/>
      <c r="K33" s="42"/>
    </row>
    <row r="34" spans="1:11">
      <c r="A34" s="3"/>
      <c r="B34" s="2"/>
      <c r="C34" s="5"/>
      <c r="D34" s="5"/>
      <c r="E34" s="6"/>
      <c r="F34" s="40"/>
      <c r="G34" s="38"/>
      <c r="H34" s="7"/>
      <c r="I34" s="7"/>
      <c r="J34" s="41"/>
      <c r="K34" s="42"/>
    </row>
    <row r="47" spans="4:4">
      <c r="D47" s="2" t="s">
        <v>926</v>
      </c>
    </row>
  </sheetData>
  <mergeCells count="3">
    <mergeCell ref="F28:H28"/>
    <mergeCell ref="F29:H29"/>
    <mergeCell ref="F30:H30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7"/>
  <sheetViews>
    <sheetView topLeftCell="D7" workbookViewId="0">
      <selection activeCell="H49" sqref="H49"/>
    </sheetView>
  </sheetViews>
  <sheetFormatPr defaultColWidth="9" defaultRowHeight="13.5"/>
  <cols>
    <col min="1" max="1" width="15.375" customWidth="1"/>
    <col min="2" max="2" width="16" customWidth="1"/>
    <col min="3" max="3" width="10.375" customWidth="1"/>
    <col min="4" max="4" width="11.625" customWidth="1"/>
    <col min="5" max="5" width="15.375" customWidth="1"/>
    <col min="6" max="6" width="14.125" customWidth="1"/>
    <col min="7" max="7" width="34.875" customWidth="1"/>
    <col min="8" max="8" width="11.625" customWidth="1"/>
    <col min="9" max="9" width="11.5" customWidth="1"/>
    <col min="10" max="10" width="31.5" customWidth="1"/>
    <col min="11" max="11" width="8.375" customWidth="1"/>
  </cols>
  <sheetData>
    <row r="1" spans="1:11">
      <c r="A1" s="82" t="s">
        <v>1</v>
      </c>
      <c r="B1" s="83" t="s">
        <v>2</v>
      </c>
      <c r="C1" s="84" t="s">
        <v>3</v>
      </c>
      <c r="D1" s="84" t="s">
        <v>4</v>
      </c>
      <c r="E1" s="85" t="s">
        <v>5</v>
      </c>
      <c r="F1" s="85" t="s">
        <v>6</v>
      </c>
      <c r="G1" s="85" t="s">
        <v>7</v>
      </c>
      <c r="H1" s="86" t="s">
        <v>8</v>
      </c>
      <c r="I1" s="86" t="s">
        <v>9</v>
      </c>
      <c r="J1" s="120" t="s">
        <v>10</v>
      </c>
      <c r="K1" s="120" t="s">
        <v>11</v>
      </c>
    </row>
    <row r="2" spans="1:11">
      <c r="A2" s="87">
        <v>1293912</v>
      </c>
      <c r="B2" s="88" t="s">
        <v>82</v>
      </c>
      <c r="C2" s="89">
        <v>43220</v>
      </c>
      <c r="D2" s="89">
        <v>43223</v>
      </c>
      <c r="E2" s="90">
        <v>3</v>
      </c>
      <c r="F2" s="91">
        <v>1</v>
      </c>
      <c r="G2" s="92" t="s">
        <v>24</v>
      </c>
      <c r="H2" s="93">
        <v>6035</v>
      </c>
      <c r="I2" s="93">
        <f t="shared" ref="I2:I42" si="0">H2*E2*F2</f>
        <v>18105</v>
      </c>
      <c r="J2" s="121">
        <v>71927674</v>
      </c>
      <c r="K2" s="137" t="s">
        <v>48</v>
      </c>
    </row>
    <row r="3" spans="1:11">
      <c r="A3" s="87">
        <v>1290065</v>
      </c>
      <c r="B3" s="88" t="s">
        <v>83</v>
      </c>
      <c r="C3" s="89">
        <v>43220</v>
      </c>
      <c r="D3" s="89">
        <v>43223</v>
      </c>
      <c r="E3" s="90">
        <v>3</v>
      </c>
      <c r="F3" s="91">
        <v>1</v>
      </c>
      <c r="G3" s="92" t="s">
        <v>13</v>
      </c>
      <c r="H3" s="93">
        <v>4760</v>
      </c>
      <c r="I3" s="93">
        <f t="shared" si="0"/>
        <v>14280</v>
      </c>
      <c r="J3" s="121">
        <v>94696586</v>
      </c>
      <c r="K3" s="137" t="s">
        <v>17</v>
      </c>
    </row>
    <row r="4" spans="1:11">
      <c r="A4" s="87">
        <v>1291894</v>
      </c>
      <c r="B4" s="88" t="s">
        <v>84</v>
      </c>
      <c r="C4" s="89">
        <v>43220</v>
      </c>
      <c r="D4" s="89">
        <v>43224</v>
      </c>
      <c r="E4" s="90">
        <v>4</v>
      </c>
      <c r="F4" s="91">
        <v>2</v>
      </c>
      <c r="G4" s="92" t="s">
        <v>13</v>
      </c>
      <c r="H4" s="93">
        <v>4760</v>
      </c>
      <c r="I4" s="93">
        <f t="shared" si="0"/>
        <v>38080</v>
      </c>
      <c r="J4" s="121" t="s">
        <v>85</v>
      </c>
      <c r="K4" s="137" t="s">
        <v>51</v>
      </c>
    </row>
    <row r="5" spans="1:11">
      <c r="A5" s="87">
        <v>1291859</v>
      </c>
      <c r="B5" s="88" t="s">
        <v>86</v>
      </c>
      <c r="C5" s="89">
        <v>43221</v>
      </c>
      <c r="D5" s="89">
        <v>43224</v>
      </c>
      <c r="E5" s="90">
        <v>3</v>
      </c>
      <c r="F5" s="91">
        <v>1</v>
      </c>
      <c r="G5" s="92" t="s">
        <v>73</v>
      </c>
      <c r="H5" s="93">
        <v>6360</v>
      </c>
      <c r="I5" s="93">
        <f t="shared" si="0"/>
        <v>19080</v>
      </c>
      <c r="J5" s="121">
        <v>97460149</v>
      </c>
      <c r="K5" s="137" t="s">
        <v>51</v>
      </c>
    </row>
    <row r="6" spans="1:11">
      <c r="A6" s="87">
        <v>1283936</v>
      </c>
      <c r="B6" s="88" t="s">
        <v>87</v>
      </c>
      <c r="C6" s="89">
        <v>43221</v>
      </c>
      <c r="D6" s="89">
        <v>43225</v>
      </c>
      <c r="E6" s="90">
        <v>4</v>
      </c>
      <c r="F6" s="91">
        <v>1</v>
      </c>
      <c r="G6" s="92" t="s">
        <v>50</v>
      </c>
      <c r="H6" s="93">
        <v>10710</v>
      </c>
      <c r="I6" s="93">
        <f t="shared" si="0"/>
        <v>42840</v>
      </c>
      <c r="J6" s="121">
        <v>82589998</v>
      </c>
      <c r="K6" s="137" t="s">
        <v>45</v>
      </c>
    </row>
    <row r="7" spans="1:11">
      <c r="A7" s="87">
        <v>1292168</v>
      </c>
      <c r="B7" s="88" t="s">
        <v>88</v>
      </c>
      <c r="C7" s="89">
        <v>43222</v>
      </c>
      <c r="D7" s="89">
        <v>43224</v>
      </c>
      <c r="E7" s="90">
        <v>2</v>
      </c>
      <c r="F7" s="91">
        <v>1</v>
      </c>
      <c r="G7" s="92" t="s">
        <v>13</v>
      </c>
      <c r="H7" s="93">
        <v>4760</v>
      </c>
      <c r="I7" s="93">
        <f t="shared" si="0"/>
        <v>9520</v>
      </c>
      <c r="J7" s="121">
        <v>98342460</v>
      </c>
      <c r="K7" s="137" t="s">
        <v>51</v>
      </c>
    </row>
    <row r="8" spans="1:11">
      <c r="A8" s="87">
        <v>1297019</v>
      </c>
      <c r="B8" s="88" t="s">
        <v>89</v>
      </c>
      <c r="C8" s="89">
        <v>43222</v>
      </c>
      <c r="D8" s="89">
        <v>43225</v>
      </c>
      <c r="E8" s="90">
        <v>3</v>
      </c>
      <c r="F8" s="91">
        <v>1</v>
      </c>
      <c r="G8" s="92" t="s">
        <v>24</v>
      </c>
      <c r="H8" s="93">
        <v>6035</v>
      </c>
      <c r="I8" s="93">
        <f t="shared" si="0"/>
        <v>18105</v>
      </c>
      <c r="J8" s="121">
        <v>86429100</v>
      </c>
      <c r="K8" s="137" t="s">
        <v>27</v>
      </c>
    </row>
    <row r="9" spans="1:11">
      <c r="A9" s="87">
        <v>1295444</v>
      </c>
      <c r="B9" s="88" t="s">
        <v>90</v>
      </c>
      <c r="C9" s="89">
        <v>43222</v>
      </c>
      <c r="D9" s="89">
        <v>43225</v>
      </c>
      <c r="E9" s="90">
        <v>3</v>
      </c>
      <c r="F9" s="91">
        <v>1</v>
      </c>
      <c r="G9" s="92" t="s">
        <v>24</v>
      </c>
      <c r="H9" s="93">
        <v>6035</v>
      </c>
      <c r="I9" s="93">
        <f t="shared" si="0"/>
        <v>18105</v>
      </c>
      <c r="J9" s="121">
        <v>83440975</v>
      </c>
      <c r="K9" s="137" t="s">
        <v>51</v>
      </c>
    </row>
    <row r="10" spans="1:11">
      <c r="A10" s="87">
        <v>1300046</v>
      </c>
      <c r="B10" s="88" t="s">
        <v>91</v>
      </c>
      <c r="C10" s="89">
        <v>43222</v>
      </c>
      <c r="D10" s="89">
        <v>43225</v>
      </c>
      <c r="E10" s="90">
        <v>3</v>
      </c>
      <c r="F10" s="91">
        <v>1</v>
      </c>
      <c r="G10" s="92" t="s">
        <v>24</v>
      </c>
      <c r="H10" s="93">
        <v>6035</v>
      </c>
      <c r="I10" s="93">
        <f t="shared" si="0"/>
        <v>18105</v>
      </c>
      <c r="J10" s="121">
        <v>91955780</v>
      </c>
      <c r="K10" s="137" t="s">
        <v>48</v>
      </c>
    </row>
    <row r="11" spans="1:11">
      <c r="A11" s="87">
        <v>1300570</v>
      </c>
      <c r="B11" s="88" t="s">
        <v>92</v>
      </c>
      <c r="C11" s="89">
        <v>43223</v>
      </c>
      <c r="D11" s="89">
        <v>43225</v>
      </c>
      <c r="E11" s="90">
        <v>2</v>
      </c>
      <c r="F11" s="91">
        <v>2</v>
      </c>
      <c r="G11" s="92" t="s">
        <v>13</v>
      </c>
      <c r="H11" s="93">
        <v>4600</v>
      </c>
      <c r="I11" s="93">
        <f t="shared" si="0"/>
        <v>18400</v>
      </c>
      <c r="J11" s="121" t="s">
        <v>93</v>
      </c>
      <c r="K11" s="137" t="s">
        <v>48</v>
      </c>
    </row>
    <row r="12" spans="1:11">
      <c r="A12" s="87">
        <v>1295316</v>
      </c>
      <c r="B12" s="88" t="s">
        <v>94</v>
      </c>
      <c r="C12" s="89">
        <v>43223</v>
      </c>
      <c r="D12" s="89">
        <v>43225</v>
      </c>
      <c r="E12" s="90">
        <v>2</v>
      </c>
      <c r="F12" s="91">
        <v>1</v>
      </c>
      <c r="G12" s="92" t="s">
        <v>13</v>
      </c>
      <c r="H12" s="93">
        <v>4760</v>
      </c>
      <c r="I12" s="93">
        <f t="shared" si="0"/>
        <v>9520</v>
      </c>
      <c r="J12" s="121">
        <v>83445229</v>
      </c>
      <c r="K12" s="137" t="s">
        <v>27</v>
      </c>
    </row>
    <row r="13" spans="1:11">
      <c r="A13" s="87">
        <v>1290870</v>
      </c>
      <c r="B13" s="88" t="s">
        <v>95</v>
      </c>
      <c r="C13" s="89">
        <v>43223</v>
      </c>
      <c r="D13" s="89">
        <v>43226</v>
      </c>
      <c r="E13" s="90">
        <v>3</v>
      </c>
      <c r="F13" s="91">
        <v>1</v>
      </c>
      <c r="G13" s="92" t="s">
        <v>24</v>
      </c>
      <c r="H13" s="93">
        <v>6035</v>
      </c>
      <c r="I13" s="93">
        <f t="shared" si="0"/>
        <v>18105</v>
      </c>
      <c r="J13" s="121">
        <v>95501242</v>
      </c>
      <c r="K13" s="137" t="s">
        <v>30</v>
      </c>
    </row>
    <row r="14" spans="1:11">
      <c r="A14" s="87">
        <v>1303484</v>
      </c>
      <c r="B14" s="88" t="s">
        <v>87</v>
      </c>
      <c r="C14" s="89">
        <v>43225</v>
      </c>
      <c r="D14" s="89">
        <v>43229</v>
      </c>
      <c r="E14" s="90">
        <v>4</v>
      </c>
      <c r="F14" s="91">
        <v>1</v>
      </c>
      <c r="G14" s="92" t="s">
        <v>50</v>
      </c>
      <c r="H14" s="93">
        <v>10710</v>
      </c>
      <c r="I14" s="93">
        <f t="shared" si="0"/>
        <v>42840</v>
      </c>
      <c r="J14" s="121">
        <v>98969720</v>
      </c>
      <c r="K14" s="137" t="s">
        <v>45</v>
      </c>
    </row>
    <row r="15" spans="1:11">
      <c r="A15" s="87">
        <v>1300340</v>
      </c>
      <c r="B15" s="88" t="s">
        <v>96</v>
      </c>
      <c r="C15" s="89">
        <v>43225</v>
      </c>
      <c r="D15" s="89">
        <v>43230</v>
      </c>
      <c r="E15" s="90">
        <v>5</v>
      </c>
      <c r="F15" s="91">
        <v>1</v>
      </c>
      <c r="G15" s="92" t="s">
        <v>29</v>
      </c>
      <c r="H15" s="93">
        <v>6000</v>
      </c>
      <c r="I15" s="93">
        <f t="shared" si="0"/>
        <v>30000</v>
      </c>
      <c r="J15" s="121">
        <v>92737411</v>
      </c>
      <c r="K15" s="137" t="s">
        <v>21</v>
      </c>
    </row>
    <row r="16" spans="1:11">
      <c r="A16" s="87">
        <v>1290080</v>
      </c>
      <c r="B16" s="88" t="s">
        <v>97</v>
      </c>
      <c r="C16" s="89">
        <v>43226</v>
      </c>
      <c r="D16" s="89">
        <v>43228</v>
      </c>
      <c r="E16" s="90">
        <v>2</v>
      </c>
      <c r="F16" s="91">
        <v>1</v>
      </c>
      <c r="G16" s="92" t="s">
        <v>76</v>
      </c>
      <c r="H16" s="93">
        <v>9760</v>
      </c>
      <c r="I16" s="93">
        <f t="shared" si="0"/>
        <v>19520</v>
      </c>
      <c r="J16" s="121">
        <v>94697857</v>
      </c>
      <c r="K16" s="137" t="s">
        <v>17</v>
      </c>
    </row>
    <row r="17" spans="1:11">
      <c r="A17" s="87">
        <v>1298876</v>
      </c>
      <c r="B17" s="88" t="s">
        <v>98</v>
      </c>
      <c r="C17" s="89">
        <v>43227</v>
      </c>
      <c r="D17" s="89">
        <v>43230</v>
      </c>
      <c r="E17" s="90">
        <v>3</v>
      </c>
      <c r="F17" s="91">
        <v>2</v>
      </c>
      <c r="G17" s="92" t="s">
        <v>29</v>
      </c>
      <c r="H17" s="93">
        <v>4400</v>
      </c>
      <c r="I17" s="93">
        <f t="shared" si="0"/>
        <v>26400</v>
      </c>
      <c r="J17" s="121" t="s">
        <v>99</v>
      </c>
      <c r="K17" s="137" t="s">
        <v>30</v>
      </c>
    </row>
    <row r="18" spans="1:11">
      <c r="A18" s="87">
        <v>1295384</v>
      </c>
      <c r="B18" s="88" t="s">
        <v>100</v>
      </c>
      <c r="C18" s="89">
        <v>43227</v>
      </c>
      <c r="D18" s="89">
        <v>43231</v>
      </c>
      <c r="E18" s="90">
        <v>4</v>
      </c>
      <c r="F18" s="91">
        <v>1</v>
      </c>
      <c r="G18" s="92" t="s">
        <v>24</v>
      </c>
      <c r="H18" s="93">
        <v>6035</v>
      </c>
      <c r="I18" s="93">
        <f t="shared" si="0"/>
        <v>24140</v>
      </c>
      <c r="J18" s="121">
        <v>83446505</v>
      </c>
      <c r="K18" s="137" t="s">
        <v>27</v>
      </c>
    </row>
    <row r="19" spans="1:11">
      <c r="A19" s="87">
        <v>1298838</v>
      </c>
      <c r="B19" s="88" t="s">
        <v>101</v>
      </c>
      <c r="C19" s="89">
        <v>43228</v>
      </c>
      <c r="D19" s="89">
        <v>43231</v>
      </c>
      <c r="E19" s="90">
        <v>3</v>
      </c>
      <c r="F19" s="91">
        <v>1</v>
      </c>
      <c r="G19" s="92" t="s">
        <v>32</v>
      </c>
      <c r="H19" s="93">
        <v>4600</v>
      </c>
      <c r="I19" s="93">
        <f t="shared" si="0"/>
        <v>13800</v>
      </c>
      <c r="J19" s="121">
        <v>89156928</v>
      </c>
      <c r="K19" s="137" t="s">
        <v>30</v>
      </c>
    </row>
    <row r="20" spans="1:11">
      <c r="A20" s="87">
        <v>1301176</v>
      </c>
      <c r="B20" s="88" t="s">
        <v>102</v>
      </c>
      <c r="C20" s="89">
        <v>43228</v>
      </c>
      <c r="D20" s="89">
        <v>43231</v>
      </c>
      <c r="E20" s="90">
        <v>3</v>
      </c>
      <c r="F20" s="91">
        <v>1</v>
      </c>
      <c r="G20" s="92" t="s">
        <v>29</v>
      </c>
      <c r="H20" s="93">
        <v>4400</v>
      </c>
      <c r="I20" s="93">
        <f t="shared" si="0"/>
        <v>13200</v>
      </c>
      <c r="J20" s="121">
        <v>94380112</v>
      </c>
      <c r="K20" s="137" t="s">
        <v>21</v>
      </c>
    </row>
    <row r="21" spans="1:11">
      <c r="A21" s="87">
        <v>1297247</v>
      </c>
      <c r="B21" s="88" t="s">
        <v>103</v>
      </c>
      <c r="C21" s="89">
        <v>43230</v>
      </c>
      <c r="D21" s="89">
        <v>43234</v>
      </c>
      <c r="E21" s="90">
        <v>4</v>
      </c>
      <c r="F21" s="91">
        <v>1</v>
      </c>
      <c r="G21" s="92" t="s">
        <v>29</v>
      </c>
      <c r="H21" s="93">
        <v>4400</v>
      </c>
      <c r="I21" s="93">
        <f t="shared" si="0"/>
        <v>17600</v>
      </c>
      <c r="J21" s="121">
        <v>86430570</v>
      </c>
      <c r="K21" s="137" t="s">
        <v>51</v>
      </c>
    </row>
    <row r="22" spans="1:11">
      <c r="A22" s="87">
        <v>1289861</v>
      </c>
      <c r="B22" s="88" t="s">
        <v>104</v>
      </c>
      <c r="C22" s="89">
        <v>43233</v>
      </c>
      <c r="D22" s="89">
        <v>43236</v>
      </c>
      <c r="E22" s="90">
        <v>3</v>
      </c>
      <c r="F22" s="91">
        <v>1</v>
      </c>
      <c r="G22" s="92" t="s">
        <v>29</v>
      </c>
      <c r="H22" s="93">
        <v>4560</v>
      </c>
      <c r="I22" s="93">
        <f t="shared" si="0"/>
        <v>13680</v>
      </c>
      <c r="J22" s="121">
        <v>93312002</v>
      </c>
      <c r="K22" s="137" t="s">
        <v>48</v>
      </c>
    </row>
    <row r="23" spans="1:11">
      <c r="A23" s="87">
        <v>1293474</v>
      </c>
      <c r="B23" s="88" t="s">
        <v>105</v>
      </c>
      <c r="C23" s="89">
        <v>43234</v>
      </c>
      <c r="D23" s="89">
        <v>43237</v>
      </c>
      <c r="E23" s="90">
        <v>3</v>
      </c>
      <c r="F23" s="91">
        <v>1</v>
      </c>
      <c r="G23" s="92" t="s">
        <v>13</v>
      </c>
      <c r="H23" s="93">
        <v>4760</v>
      </c>
      <c r="I23" s="93">
        <f t="shared" si="0"/>
        <v>14280</v>
      </c>
      <c r="J23" s="121">
        <v>70990272</v>
      </c>
      <c r="K23" s="137" t="s">
        <v>48</v>
      </c>
    </row>
    <row r="24" spans="1:11">
      <c r="A24" s="87">
        <v>1305743</v>
      </c>
      <c r="B24" s="88" t="s">
        <v>106</v>
      </c>
      <c r="C24" s="89">
        <v>43234</v>
      </c>
      <c r="D24" s="89">
        <v>43236</v>
      </c>
      <c r="E24" s="90">
        <v>2</v>
      </c>
      <c r="F24" s="91">
        <v>1</v>
      </c>
      <c r="G24" s="92" t="s">
        <v>13</v>
      </c>
      <c r="H24" s="93">
        <v>4600</v>
      </c>
      <c r="I24" s="93">
        <f t="shared" si="0"/>
        <v>9200</v>
      </c>
      <c r="J24" s="121">
        <v>72717316</v>
      </c>
      <c r="K24" s="137" t="s">
        <v>107</v>
      </c>
    </row>
    <row r="25" spans="1:11">
      <c r="A25" s="87">
        <v>1304764</v>
      </c>
      <c r="B25" s="88" t="s">
        <v>108</v>
      </c>
      <c r="C25" s="89">
        <v>43235</v>
      </c>
      <c r="D25" s="89">
        <v>43237</v>
      </c>
      <c r="E25" s="90">
        <v>2</v>
      </c>
      <c r="F25" s="91">
        <v>2</v>
      </c>
      <c r="G25" s="92" t="s">
        <v>24</v>
      </c>
      <c r="H25" s="93">
        <v>6035</v>
      </c>
      <c r="I25" s="93">
        <f t="shared" si="0"/>
        <v>24140</v>
      </c>
      <c r="J25" s="121" t="s">
        <v>109</v>
      </c>
      <c r="K25" s="137" t="s">
        <v>45</v>
      </c>
    </row>
    <row r="26" spans="1:11">
      <c r="A26" s="87">
        <v>1306463</v>
      </c>
      <c r="B26" s="88" t="s">
        <v>110</v>
      </c>
      <c r="C26" s="89">
        <v>43235</v>
      </c>
      <c r="D26" s="89">
        <v>43237</v>
      </c>
      <c r="E26" s="90">
        <v>2</v>
      </c>
      <c r="F26" s="91">
        <v>2</v>
      </c>
      <c r="G26" s="92" t="s">
        <v>13</v>
      </c>
      <c r="H26" s="93">
        <v>4600</v>
      </c>
      <c r="I26" s="93">
        <f t="shared" si="0"/>
        <v>18400</v>
      </c>
      <c r="J26" s="121" t="s">
        <v>111</v>
      </c>
      <c r="K26" s="137" t="s">
        <v>27</v>
      </c>
    </row>
    <row r="27" spans="1:11">
      <c r="A27" s="87">
        <v>1303770</v>
      </c>
      <c r="B27" s="88" t="s">
        <v>112</v>
      </c>
      <c r="C27" s="89">
        <v>43236</v>
      </c>
      <c r="D27" s="89">
        <v>43239</v>
      </c>
      <c r="E27" s="90">
        <v>3</v>
      </c>
      <c r="F27" s="91">
        <v>1</v>
      </c>
      <c r="G27" s="92" t="s">
        <v>59</v>
      </c>
      <c r="H27" s="93">
        <v>6000</v>
      </c>
      <c r="I27" s="93">
        <f t="shared" si="0"/>
        <v>18000</v>
      </c>
      <c r="J27" s="121">
        <v>99654956</v>
      </c>
      <c r="K27" s="137" t="s">
        <v>21</v>
      </c>
    </row>
    <row r="28" spans="1:11">
      <c r="A28" s="87">
        <v>1299708</v>
      </c>
      <c r="B28" s="88" t="s">
        <v>113</v>
      </c>
      <c r="C28" s="89">
        <v>43236</v>
      </c>
      <c r="D28" s="89">
        <v>43240</v>
      </c>
      <c r="E28" s="90">
        <v>4</v>
      </c>
      <c r="F28" s="91">
        <v>1</v>
      </c>
      <c r="G28" s="92" t="s">
        <v>13</v>
      </c>
      <c r="H28" s="93">
        <v>4600</v>
      </c>
      <c r="I28" s="93">
        <f t="shared" si="0"/>
        <v>18400</v>
      </c>
      <c r="J28" s="121">
        <v>91846748</v>
      </c>
      <c r="K28" s="137" t="s">
        <v>21</v>
      </c>
    </row>
    <row r="29" spans="1:11">
      <c r="A29" s="87">
        <v>1306301</v>
      </c>
      <c r="B29" s="88" t="s">
        <v>114</v>
      </c>
      <c r="C29" s="89">
        <v>43237</v>
      </c>
      <c r="D29" s="89">
        <v>43239</v>
      </c>
      <c r="E29" s="90">
        <v>2</v>
      </c>
      <c r="F29" s="91">
        <v>1</v>
      </c>
      <c r="G29" s="92" t="s">
        <v>24</v>
      </c>
      <c r="H29" s="93">
        <v>6035</v>
      </c>
      <c r="I29" s="93">
        <f t="shared" si="0"/>
        <v>12070</v>
      </c>
      <c r="J29" s="121">
        <v>73509233</v>
      </c>
      <c r="K29" s="137" t="s">
        <v>51</v>
      </c>
    </row>
    <row r="30" spans="1:11">
      <c r="A30" s="87">
        <v>1281116</v>
      </c>
      <c r="B30" s="88" t="s">
        <v>115</v>
      </c>
      <c r="C30" s="89">
        <v>43237</v>
      </c>
      <c r="D30" s="89">
        <v>43240</v>
      </c>
      <c r="E30" s="90">
        <v>3</v>
      </c>
      <c r="F30" s="91">
        <v>1</v>
      </c>
      <c r="G30" s="92" t="s">
        <v>13</v>
      </c>
      <c r="H30" s="93">
        <v>4760</v>
      </c>
      <c r="I30" s="93">
        <f t="shared" si="0"/>
        <v>14280</v>
      </c>
      <c r="J30" s="121">
        <v>98017912</v>
      </c>
      <c r="K30" s="137" t="s">
        <v>33</v>
      </c>
    </row>
    <row r="31" spans="1:11">
      <c r="A31" s="87">
        <v>1295246</v>
      </c>
      <c r="B31" s="88" t="s">
        <v>116</v>
      </c>
      <c r="C31" s="89">
        <v>43237</v>
      </c>
      <c r="D31" s="89">
        <v>43240</v>
      </c>
      <c r="E31" s="90">
        <v>3</v>
      </c>
      <c r="F31" s="91">
        <v>1</v>
      </c>
      <c r="G31" s="92" t="s">
        <v>13</v>
      </c>
      <c r="H31" s="93">
        <v>4760</v>
      </c>
      <c r="I31" s="93">
        <f t="shared" si="0"/>
        <v>14280</v>
      </c>
      <c r="J31" s="121">
        <v>83447983</v>
      </c>
      <c r="K31" s="137" t="s">
        <v>51</v>
      </c>
    </row>
    <row r="32" spans="1:11">
      <c r="A32" s="87">
        <v>1291727</v>
      </c>
      <c r="B32" s="88" t="s">
        <v>117</v>
      </c>
      <c r="C32" s="89">
        <v>43237</v>
      </c>
      <c r="D32" s="89">
        <v>43240</v>
      </c>
      <c r="E32" s="90">
        <v>3</v>
      </c>
      <c r="F32" s="91">
        <v>1</v>
      </c>
      <c r="G32" s="92" t="s">
        <v>73</v>
      </c>
      <c r="H32" s="93">
        <v>6360</v>
      </c>
      <c r="I32" s="93">
        <f t="shared" si="0"/>
        <v>19080</v>
      </c>
      <c r="J32" s="121">
        <v>97383318</v>
      </c>
      <c r="K32" s="137" t="s">
        <v>27</v>
      </c>
    </row>
    <row r="33" spans="1:11">
      <c r="A33" s="87">
        <v>1301381</v>
      </c>
      <c r="B33" s="88" t="s">
        <v>118</v>
      </c>
      <c r="C33" s="89">
        <v>43239</v>
      </c>
      <c r="D33" s="89">
        <v>43242</v>
      </c>
      <c r="E33" s="90">
        <v>3</v>
      </c>
      <c r="F33" s="91">
        <v>1</v>
      </c>
      <c r="G33" s="92" t="s">
        <v>29</v>
      </c>
      <c r="H33" s="93">
        <v>4400</v>
      </c>
      <c r="I33" s="93">
        <f t="shared" si="0"/>
        <v>13200</v>
      </c>
      <c r="J33" s="121">
        <v>94401535</v>
      </c>
      <c r="K33" s="137" t="s">
        <v>30</v>
      </c>
    </row>
    <row r="34" spans="1:11">
      <c r="A34" s="87">
        <v>1309143</v>
      </c>
      <c r="B34" s="88" t="s">
        <v>119</v>
      </c>
      <c r="C34" s="89">
        <v>43241</v>
      </c>
      <c r="D34" s="89">
        <v>43246</v>
      </c>
      <c r="E34" s="90">
        <v>5</v>
      </c>
      <c r="F34" s="91">
        <v>1</v>
      </c>
      <c r="G34" s="92" t="s">
        <v>29</v>
      </c>
      <c r="H34" s="93">
        <v>4400</v>
      </c>
      <c r="I34" s="93">
        <f t="shared" si="0"/>
        <v>22000</v>
      </c>
      <c r="J34" s="121">
        <v>76318437</v>
      </c>
      <c r="K34" s="137" t="s">
        <v>45</v>
      </c>
    </row>
    <row r="35" spans="1:11">
      <c r="A35" s="87">
        <v>1302514</v>
      </c>
      <c r="B35" s="88" t="s">
        <v>120</v>
      </c>
      <c r="C35" s="89">
        <v>43242</v>
      </c>
      <c r="D35" s="89">
        <v>43245</v>
      </c>
      <c r="E35" s="90">
        <v>3</v>
      </c>
      <c r="F35" s="91">
        <v>1</v>
      </c>
      <c r="G35" s="92" t="s">
        <v>13</v>
      </c>
      <c r="H35" s="93">
        <v>4600</v>
      </c>
      <c r="I35" s="93">
        <f t="shared" si="0"/>
        <v>13800</v>
      </c>
      <c r="J35" s="121">
        <v>97258381</v>
      </c>
      <c r="K35" s="137" t="s">
        <v>107</v>
      </c>
    </row>
    <row r="36" spans="1:11">
      <c r="A36" s="87">
        <v>1300491</v>
      </c>
      <c r="B36" s="88" t="s">
        <v>121</v>
      </c>
      <c r="C36" s="89">
        <v>43242</v>
      </c>
      <c r="D36" s="89">
        <v>43246</v>
      </c>
      <c r="E36" s="90">
        <v>4</v>
      </c>
      <c r="F36" s="91">
        <v>1</v>
      </c>
      <c r="G36" s="92" t="s">
        <v>24</v>
      </c>
      <c r="H36" s="93">
        <v>6035</v>
      </c>
      <c r="I36" s="93">
        <f t="shared" si="0"/>
        <v>24140</v>
      </c>
      <c r="J36" s="121">
        <v>92825337</v>
      </c>
      <c r="K36" s="137" t="s">
        <v>48</v>
      </c>
    </row>
    <row r="37" spans="1:11">
      <c r="A37" s="87">
        <v>1303690</v>
      </c>
      <c r="B37" s="88" t="s">
        <v>122</v>
      </c>
      <c r="C37" s="89">
        <v>43243</v>
      </c>
      <c r="D37" s="89">
        <v>43245</v>
      </c>
      <c r="E37" s="90">
        <v>2</v>
      </c>
      <c r="F37" s="91">
        <v>3</v>
      </c>
      <c r="G37" s="92" t="s">
        <v>13</v>
      </c>
      <c r="H37" s="93">
        <v>4600</v>
      </c>
      <c r="I37" s="93">
        <f t="shared" si="0"/>
        <v>27600</v>
      </c>
      <c r="J37" s="121" t="s">
        <v>123</v>
      </c>
      <c r="K37" s="137" t="s">
        <v>124</v>
      </c>
    </row>
    <row r="38" spans="1:11">
      <c r="A38" s="87">
        <v>1302850</v>
      </c>
      <c r="B38" s="88" t="s">
        <v>125</v>
      </c>
      <c r="C38" s="89">
        <v>43244</v>
      </c>
      <c r="D38" s="89">
        <v>43247</v>
      </c>
      <c r="E38" s="90">
        <v>3</v>
      </c>
      <c r="F38" s="91">
        <v>1</v>
      </c>
      <c r="G38" s="92" t="s">
        <v>13</v>
      </c>
      <c r="H38" s="93">
        <v>4400</v>
      </c>
      <c r="I38" s="93">
        <f t="shared" si="0"/>
        <v>13200</v>
      </c>
      <c r="J38" s="121">
        <v>98077067</v>
      </c>
      <c r="K38" s="137" t="s">
        <v>124</v>
      </c>
    </row>
    <row r="39" spans="1:11">
      <c r="A39" s="87">
        <v>1309711</v>
      </c>
      <c r="B39" s="88" t="s">
        <v>126</v>
      </c>
      <c r="C39" s="89">
        <v>43245</v>
      </c>
      <c r="D39" s="89">
        <v>43247</v>
      </c>
      <c r="E39" s="90">
        <v>2</v>
      </c>
      <c r="F39" s="91">
        <v>2</v>
      </c>
      <c r="G39" s="92" t="s">
        <v>29</v>
      </c>
      <c r="H39" s="93">
        <v>4400</v>
      </c>
      <c r="I39" s="93">
        <f t="shared" si="0"/>
        <v>17600</v>
      </c>
      <c r="J39" s="121" t="s">
        <v>127</v>
      </c>
      <c r="K39" s="137" t="s">
        <v>27</v>
      </c>
    </row>
    <row r="40" spans="1:11">
      <c r="A40" s="87">
        <v>1295552</v>
      </c>
      <c r="B40" s="88" t="s">
        <v>128</v>
      </c>
      <c r="C40" s="89">
        <v>43246</v>
      </c>
      <c r="D40" s="89">
        <v>43250</v>
      </c>
      <c r="E40" s="90">
        <v>4</v>
      </c>
      <c r="F40" s="91">
        <v>1</v>
      </c>
      <c r="G40" s="92" t="s">
        <v>13</v>
      </c>
      <c r="H40" s="93">
        <v>4760</v>
      </c>
      <c r="I40" s="93">
        <f t="shared" si="0"/>
        <v>19040</v>
      </c>
      <c r="J40" s="121">
        <v>83457121</v>
      </c>
      <c r="K40" s="137" t="s">
        <v>45</v>
      </c>
    </row>
    <row r="41" spans="1:11">
      <c r="A41" s="87">
        <v>1305143</v>
      </c>
      <c r="B41" s="88" t="s">
        <v>129</v>
      </c>
      <c r="C41" s="89">
        <v>43247</v>
      </c>
      <c r="D41" s="89">
        <v>43250</v>
      </c>
      <c r="E41" s="90">
        <v>3</v>
      </c>
      <c r="F41" s="91">
        <v>1</v>
      </c>
      <c r="G41" s="92" t="s">
        <v>29</v>
      </c>
      <c r="H41" s="93">
        <v>4400</v>
      </c>
      <c r="I41" s="93">
        <f t="shared" si="0"/>
        <v>13200</v>
      </c>
      <c r="J41" s="121">
        <v>72238844</v>
      </c>
      <c r="K41" s="137" t="s">
        <v>30</v>
      </c>
    </row>
    <row r="42" spans="1:11">
      <c r="A42" s="87">
        <v>1307894</v>
      </c>
      <c r="B42" s="88" t="s">
        <v>130</v>
      </c>
      <c r="C42" s="89">
        <v>43248</v>
      </c>
      <c r="D42" s="89">
        <v>43250</v>
      </c>
      <c r="E42" s="90">
        <v>2</v>
      </c>
      <c r="F42" s="91">
        <v>1</v>
      </c>
      <c r="G42" s="92" t="s">
        <v>13</v>
      </c>
      <c r="H42" s="93">
        <v>4600</v>
      </c>
      <c r="I42" s="93">
        <f t="shared" si="0"/>
        <v>9200</v>
      </c>
      <c r="J42" s="121">
        <v>74557249</v>
      </c>
      <c r="K42" s="137" t="s">
        <v>27</v>
      </c>
    </row>
    <row r="43" spans="1:11">
      <c r="A43" s="98"/>
      <c r="B43" s="99"/>
      <c r="C43" s="99"/>
      <c r="D43" s="99"/>
      <c r="E43" s="99"/>
      <c r="F43" s="99"/>
      <c r="G43" s="99"/>
      <c r="H43" s="93"/>
      <c r="I43" s="93"/>
      <c r="J43" s="125"/>
      <c r="K43" s="299"/>
    </row>
    <row r="44" ht="14.25" spans="1:11">
      <c r="A44" s="207"/>
      <c r="B44" s="113"/>
      <c r="C44" s="114"/>
      <c r="D44" s="290"/>
      <c r="E44" s="333"/>
      <c r="F44" s="240"/>
      <c r="G44" s="116" t="s">
        <v>131</v>
      </c>
      <c r="H44" s="134"/>
      <c r="I44" s="134">
        <f>SUM(I2:I43)</f>
        <v>778535</v>
      </c>
      <c r="J44" s="318" t="s">
        <v>132</v>
      </c>
      <c r="K44" s="136"/>
    </row>
    <row r="45" spans="1:11">
      <c r="A45" s="207"/>
      <c r="B45" s="113"/>
      <c r="C45" s="114"/>
      <c r="D45" s="114"/>
      <c r="E45" s="116"/>
      <c r="F45" s="240"/>
      <c r="G45" s="116" t="s">
        <v>133</v>
      </c>
      <c r="H45" s="134"/>
      <c r="I45" s="134">
        <v>856800</v>
      </c>
      <c r="J45" s="298"/>
      <c r="K45" s="136"/>
    </row>
    <row r="46" ht="14.25" spans="1:11">
      <c r="A46" s="207"/>
      <c r="B46" s="113"/>
      <c r="C46" s="114"/>
      <c r="D46" s="115"/>
      <c r="E46" s="116"/>
      <c r="F46" s="204"/>
      <c r="G46" s="334" t="s">
        <v>134</v>
      </c>
      <c r="H46" s="335"/>
      <c r="I46" s="335">
        <f>I44-I45</f>
        <v>-78265</v>
      </c>
      <c r="J46" s="295" t="s">
        <v>135</v>
      </c>
      <c r="K46" s="136"/>
    </row>
    <row r="47" ht="14.25"/>
  </sheetData>
  <pageMargins left="0.75" right="0.75" top="1" bottom="1" header="0.511805555555556" footer="0.511805555555556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K49"/>
  <sheetViews>
    <sheetView tabSelected="1" workbookViewId="0">
      <selection activeCell="J40" sqref="J40"/>
    </sheetView>
  </sheetViews>
  <sheetFormatPr defaultColWidth="9" defaultRowHeight="13.5"/>
  <cols>
    <col min="1" max="1" width="12.8833333333333" style="1" customWidth="1"/>
    <col min="2" max="2" width="19.3333333333333" style="2" customWidth="1"/>
    <col min="3" max="3" width="12.4416666666667" style="2" customWidth="1"/>
    <col min="4" max="4" width="11.8833333333333" style="2" customWidth="1"/>
    <col min="5" max="5" width="11.5583333333333" style="2" customWidth="1"/>
    <col min="6" max="6" width="12.5583333333333" style="2" customWidth="1"/>
    <col min="7" max="7" width="25.4416666666667" style="2" customWidth="1"/>
    <col min="8" max="8" width="10.3333333333333" style="2" customWidth="1"/>
    <col min="9" max="9" width="19.3583333333333" style="2" customWidth="1"/>
    <col min="10" max="10" width="31.3333333333333" style="1" customWidth="1"/>
    <col min="11" max="11" width="9" style="2"/>
  </cols>
  <sheetData>
    <row r="2" spans="1:11">
      <c r="A2" s="3"/>
      <c r="B2" s="4" t="s">
        <v>1006</v>
      </c>
      <c r="C2" s="5"/>
      <c r="D2" s="5"/>
      <c r="E2" s="6"/>
      <c r="F2" s="6"/>
      <c r="G2" s="6"/>
      <c r="H2" s="7"/>
      <c r="I2" s="7"/>
      <c r="J2" s="41"/>
      <c r="K2" s="42"/>
    </row>
    <row r="3" spans="1:11">
      <c r="A3" s="3"/>
      <c r="B3" s="2"/>
      <c r="C3" s="5"/>
      <c r="D3" s="5"/>
      <c r="E3" s="6"/>
      <c r="F3" s="6"/>
      <c r="G3" s="6"/>
      <c r="H3" s="7"/>
      <c r="I3" s="7"/>
      <c r="J3" s="41"/>
      <c r="K3" s="42"/>
    </row>
    <row r="4" spans="1:11">
      <c r="A4" s="8" t="s">
        <v>1</v>
      </c>
      <c r="B4" s="9" t="s">
        <v>2</v>
      </c>
      <c r="C4" s="10" t="s">
        <v>3</v>
      </c>
      <c r="D4" s="10" t="s">
        <v>4</v>
      </c>
      <c r="E4" s="11" t="s">
        <v>5</v>
      </c>
      <c r="F4" s="11" t="s">
        <v>6</v>
      </c>
      <c r="G4" s="11" t="s">
        <v>7</v>
      </c>
      <c r="H4" s="12" t="s">
        <v>8</v>
      </c>
      <c r="I4" s="12" t="s">
        <v>9</v>
      </c>
      <c r="J4" s="43" t="s">
        <v>10</v>
      </c>
      <c r="K4" s="43" t="s">
        <v>11</v>
      </c>
    </row>
    <row r="5" spans="1:11">
      <c r="A5" s="13">
        <v>1618163</v>
      </c>
      <c r="B5" s="14" t="s">
        <v>1007</v>
      </c>
      <c r="C5" s="15">
        <v>43773</v>
      </c>
      <c r="D5" s="15">
        <v>43777</v>
      </c>
      <c r="E5" s="16">
        <v>4</v>
      </c>
      <c r="F5" s="17">
        <v>1</v>
      </c>
      <c r="G5" s="18" t="s">
        <v>13</v>
      </c>
      <c r="H5" s="19">
        <v>3602</v>
      </c>
      <c r="I5" s="19">
        <f t="shared" ref="I5:I29" si="0">H5*E5*F5</f>
        <v>14408</v>
      </c>
      <c r="J5" s="44">
        <v>96445452</v>
      </c>
      <c r="K5" s="45" t="s">
        <v>862</v>
      </c>
    </row>
    <row r="6" spans="1:11">
      <c r="A6" s="13">
        <v>1658237</v>
      </c>
      <c r="B6" s="14" t="s">
        <v>1008</v>
      </c>
      <c r="C6" s="15">
        <v>43775</v>
      </c>
      <c r="D6" s="15">
        <v>43777</v>
      </c>
      <c r="E6" s="16">
        <v>2</v>
      </c>
      <c r="F6" s="17">
        <v>2</v>
      </c>
      <c r="G6" s="18" t="s">
        <v>13</v>
      </c>
      <c r="H6" s="19">
        <v>2375</v>
      </c>
      <c r="I6" s="19">
        <f t="shared" si="0"/>
        <v>9500</v>
      </c>
      <c r="J6" s="380" t="s">
        <v>1009</v>
      </c>
      <c r="K6" s="46" t="s">
        <v>1010</v>
      </c>
    </row>
    <row r="7" spans="1:11">
      <c r="A7" s="13">
        <v>1632932</v>
      </c>
      <c r="B7" s="14" t="s">
        <v>1011</v>
      </c>
      <c r="C7" s="15">
        <v>43777</v>
      </c>
      <c r="D7" s="15">
        <v>43780</v>
      </c>
      <c r="E7" s="16">
        <v>3</v>
      </c>
      <c r="F7" s="17">
        <v>1</v>
      </c>
      <c r="G7" s="18" t="s">
        <v>13</v>
      </c>
      <c r="H7" s="19">
        <v>3560</v>
      </c>
      <c r="I7" s="19">
        <f t="shared" si="0"/>
        <v>10680</v>
      </c>
      <c r="J7" s="44">
        <v>91851819</v>
      </c>
      <c r="K7" s="45" t="s">
        <v>862</v>
      </c>
    </row>
    <row r="8" spans="1:11">
      <c r="A8" s="13">
        <v>1637926</v>
      </c>
      <c r="B8" s="14" t="s">
        <v>1012</v>
      </c>
      <c r="C8" s="15">
        <v>43781</v>
      </c>
      <c r="D8" s="15">
        <v>43784</v>
      </c>
      <c r="E8" s="16">
        <v>3</v>
      </c>
      <c r="F8" s="17">
        <v>2</v>
      </c>
      <c r="G8" s="18" t="s">
        <v>13</v>
      </c>
      <c r="H8" s="19">
        <v>3480</v>
      </c>
      <c r="I8" s="19">
        <f t="shared" si="0"/>
        <v>20880</v>
      </c>
      <c r="J8" s="44" t="s">
        <v>1013</v>
      </c>
      <c r="K8" s="45" t="s">
        <v>862</v>
      </c>
    </row>
    <row r="9" spans="1:11">
      <c r="A9" s="13">
        <v>1666292</v>
      </c>
      <c r="B9" s="14" t="s">
        <v>1014</v>
      </c>
      <c r="C9" s="15">
        <v>43785</v>
      </c>
      <c r="D9" s="15">
        <v>43787</v>
      </c>
      <c r="E9" s="16">
        <v>2</v>
      </c>
      <c r="F9" s="17">
        <v>1</v>
      </c>
      <c r="G9" s="18" t="s">
        <v>13</v>
      </c>
      <c r="H9" s="19">
        <v>3106</v>
      </c>
      <c r="I9" s="19">
        <f t="shared" si="0"/>
        <v>6212</v>
      </c>
      <c r="J9" s="44">
        <v>71220382</v>
      </c>
      <c r="K9" s="46" t="s">
        <v>1015</v>
      </c>
    </row>
    <row r="10" spans="1:11">
      <c r="A10" s="13">
        <v>1633284</v>
      </c>
      <c r="B10" s="14" t="s">
        <v>1016</v>
      </c>
      <c r="C10" s="15">
        <v>43786</v>
      </c>
      <c r="D10" s="15">
        <v>43788</v>
      </c>
      <c r="E10" s="16">
        <v>2</v>
      </c>
      <c r="F10" s="17">
        <v>1</v>
      </c>
      <c r="G10" s="18" t="s">
        <v>13</v>
      </c>
      <c r="H10" s="19">
        <v>3592</v>
      </c>
      <c r="I10" s="19">
        <f t="shared" si="0"/>
        <v>7184</v>
      </c>
      <c r="J10" s="44">
        <v>93770674</v>
      </c>
      <c r="K10" s="46" t="s">
        <v>862</v>
      </c>
    </row>
    <row r="11" spans="1:11">
      <c r="A11" s="13">
        <v>1667930</v>
      </c>
      <c r="B11" s="14" t="s">
        <v>1017</v>
      </c>
      <c r="C11" s="15">
        <v>43786</v>
      </c>
      <c r="D11" s="15">
        <v>43791</v>
      </c>
      <c r="E11" s="16">
        <v>5</v>
      </c>
      <c r="F11" s="17">
        <v>1</v>
      </c>
      <c r="G11" s="18" t="s">
        <v>13</v>
      </c>
      <c r="H11" s="19">
        <v>3340</v>
      </c>
      <c r="I11" s="19">
        <f t="shared" si="0"/>
        <v>16700</v>
      </c>
      <c r="J11" s="44">
        <v>73130139</v>
      </c>
      <c r="K11" s="46" t="s">
        <v>1010</v>
      </c>
    </row>
    <row r="12" spans="1:11">
      <c r="A12" s="13">
        <v>1659858</v>
      </c>
      <c r="B12" s="14" t="s">
        <v>1018</v>
      </c>
      <c r="C12" s="15">
        <v>43787</v>
      </c>
      <c r="D12" s="15">
        <v>43791</v>
      </c>
      <c r="E12" s="16">
        <v>4</v>
      </c>
      <c r="F12" s="17">
        <v>1</v>
      </c>
      <c r="G12" s="18" t="s">
        <v>13</v>
      </c>
      <c r="H12" s="19">
        <v>2700</v>
      </c>
      <c r="I12" s="19">
        <f t="shared" si="0"/>
        <v>10800</v>
      </c>
      <c r="J12" s="44">
        <v>84848328</v>
      </c>
      <c r="K12" s="46" t="s">
        <v>1019</v>
      </c>
    </row>
    <row r="13" spans="1:11">
      <c r="A13" s="13">
        <v>1664782</v>
      </c>
      <c r="B13" s="14" t="s">
        <v>1020</v>
      </c>
      <c r="C13" s="15">
        <v>43788</v>
      </c>
      <c r="D13" s="15">
        <v>43790</v>
      </c>
      <c r="E13" s="16">
        <v>2</v>
      </c>
      <c r="F13" s="17">
        <v>1</v>
      </c>
      <c r="G13" s="18" t="s">
        <v>13</v>
      </c>
      <c r="H13" s="19">
        <v>3330</v>
      </c>
      <c r="I13" s="19">
        <f t="shared" si="0"/>
        <v>6660</v>
      </c>
      <c r="J13" s="44">
        <v>73139501</v>
      </c>
      <c r="K13" s="46" t="s">
        <v>1010</v>
      </c>
    </row>
    <row r="14" spans="1:11">
      <c r="A14" s="13">
        <v>1655449</v>
      </c>
      <c r="B14" s="14" t="s">
        <v>1021</v>
      </c>
      <c r="C14" s="15">
        <v>43796</v>
      </c>
      <c r="D14" s="15">
        <v>43798</v>
      </c>
      <c r="E14" s="16">
        <v>2</v>
      </c>
      <c r="F14" s="17">
        <v>1</v>
      </c>
      <c r="G14" s="18" t="s">
        <v>13</v>
      </c>
      <c r="H14" s="19">
        <v>3280</v>
      </c>
      <c r="I14" s="19">
        <f t="shared" si="0"/>
        <v>6560</v>
      </c>
      <c r="J14" s="44">
        <v>7199522</v>
      </c>
      <c r="K14" s="46" t="s">
        <v>1015</v>
      </c>
    </row>
    <row r="15" spans="1:11">
      <c r="A15" s="13">
        <v>1548548</v>
      </c>
      <c r="B15" s="14" t="s">
        <v>1022</v>
      </c>
      <c r="C15" s="15">
        <v>43798</v>
      </c>
      <c r="D15" s="15">
        <v>43800</v>
      </c>
      <c r="E15" s="16">
        <v>2</v>
      </c>
      <c r="F15" s="17">
        <v>2</v>
      </c>
      <c r="G15" s="18" t="s">
        <v>13</v>
      </c>
      <c r="H15" s="19">
        <v>3938</v>
      </c>
      <c r="I15" s="19">
        <f t="shared" si="0"/>
        <v>15752</v>
      </c>
      <c r="J15" s="44" t="s">
        <v>1023</v>
      </c>
      <c r="K15" s="46" t="s">
        <v>124</v>
      </c>
    </row>
    <row r="16" spans="1:11">
      <c r="A16" s="13"/>
      <c r="B16" s="14"/>
      <c r="C16" s="15"/>
      <c r="D16" s="15"/>
      <c r="E16" s="16"/>
      <c r="F16" s="17"/>
      <c r="G16" s="18"/>
      <c r="H16" s="19">
        <v>0</v>
      </c>
      <c r="I16" s="19">
        <f t="shared" si="0"/>
        <v>0</v>
      </c>
      <c r="J16" s="44"/>
      <c r="K16" s="46"/>
    </row>
    <row r="17" spans="1:11">
      <c r="A17" s="13"/>
      <c r="B17" s="14"/>
      <c r="C17" s="15"/>
      <c r="D17" s="15"/>
      <c r="E17" s="16"/>
      <c r="F17" s="17"/>
      <c r="G17" s="18"/>
      <c r="H17" s="19">
        <v>0</v>
      </c>
      <c r="I17" s="19">
        <f t="shared" si="0"/>
        <v>0</v>
      </c>
      <c r="J17" s="44"/>
      <c r="K17" s="46"/>
    </row>
    <row r="18" spans="1:11">
      <c r="A18" s="13"/>
      <c r="B18" s="14"/>
      <c r="C18" s="15"/>
      <c r="D18" s="15"/>
      <c r="E18" s="16"/>
      <c r="F18" s="17"/>
      <c r="G18" s="18"/>
      <c r="H18" s="19">
        <v>0</v>
      </c>
      <c r="I18" s="19">
        <f t="shared" si="0"/>
        <v>0</v>
      </c>
      <c r="J18" s="44"/>
      <c r="K18" s="46"/>
    </row>
    <row r="19" spans="1:11">
      <c r="A19" s="13"/>
      <c r="B19" s="14"/>
      <c r="C19" s="15"/>
      <c r="D19" s="15"/>
      <c r="E19" s="16"/>
      <c r="F19" s="17"/>
      <c r="G19" s="18"/>
      <c r="H19" s="19">
        <v>0</v>
      </c>
      <c r="I19" s="19">
        <f t="shared" si="0"/>
        <v>0</v>
      </c>
      <c r="J19" s="44"/>
      <c r="K19" s="45"/>
    </row>
    <row r="20" spans="1:11">
      <c r="A20" s="13"/>
      <c r="B20" s="14"/>
      <c r="C20" s="15"/>
      <c r="D20" s="15"/>
      <c r="E20" s="16"/>
      <c r="F20" s="17"/>
      <c r="G20" s="18"/>
      <c r="H20" s="19">
        <v>0</v>
      </c>
      <c r="I20" s="19">
        <f t="shared" si="0"/>
        <v>0</v>
      </c>
      <c r="J20" s="44"/>
      <c r="K20" s="45"/>
    </row>
    <row r="21" spans="1:11">
      <c r="A21" s="13"/>
      <c r="B21" s="14"/>
      <c r="C21" s="15"/>
      <c r="D21" s="15"/>
      <c r="E21" s="16"/>
      <c r="F21" s="17"/>
      <c r="G21" s="18"/>
      <c r="H21" s="19">
        <v>0</v>
      </c>
      <c r="I21" s="19">
        <f t="shared" si="0"/>
        <v>0</v>
      </c>
      <c r="J21" s="44"/>
      <c r="K21" s="45"/>
    </row>
    <row r="22" spans="1:11">
      <c r="A22" s="13"/>
      <c r="B22" s="14"/>
      <c r="C22" s="15"/>
      <c r="D22" s="15"/>
      <c r="E22" s="16"/>
      <c r="F22" s="17"/>
      <c r="G22" s="18"/>
      <c r="H22" s="19">
        <v>0</v>
      </c>
      <c r="I22" s="19">
        <f t="shared" si="0"/>
        <v>0</v>
      </c>
      <c r="J22" s="44"/>
      <c r="K22" s="45"/>
    </row>
    <row r="23" spans="1:11">
      <c r="A23" s="13"/>
      <c r="B23" s="14"/>
      <c r="C23" s="15"/>
      <c r="D23" s="15"/>
      <c r="E23" s="16"/>
      <c r="F23" s="17"/>
      <c r="G23" s="18"/>
      <c r="H23" s="19">
        <v>0</v>
      </c>
      <c r="I23" s="19">
        <f t="shared" si="0"/>
        <v>0</v>
      </c>
      <c r="J23" s="44"/>
      <c r="K23" s="45"/>
    </row>
    <row r="24" spans="1:11">
      <c r="A24" s="20"/>
      <c r="B24" s="21"/>
      <c r="C24" s="22"/>
      <c r="D24" s="22"/>
      <c r="E24" s="23"/>
      <c r="F24" s="24"/>
      <c r="G24" s="25"/>
      <c r="H24" s="26">
        <v>0</v>
      </c>
      <c r="I24" s="26">
        <f t="shared" si="0"/>
        <v>0</v>
      </c>
      <c r="J24" s="47"/>
      <c r="K24" s="48"/>
    </row>
    <row r="25" spans="1:11">
      <c r="A25" s="20"/>
      <c r="B25" s="21"/>
      <c r="C25" s="22"/>
      <c r="D25" s="22"/>
      <c r="E25" s="23"/>
      <c r="F25" s="24"/>
      <c r="G25" s="25"/>
      <c r="H25" s="26">
        <v>0</v>
      </c>
      <c r="I25" s="26">
        <f t="shared" si="0"/>
        <v>0</v>
      </c>
      <c r="J25" s="47"/>
      <c r="K25" s="48"/>
    </row>
    <row r="26" spans="1:11">
      <c r="A26" s="20"/>
      <c r="B26" s="21"/>
      <c r="C26" s="22"/>
      <c r="D26" s="22"/>
      <c r="E26" s="23"/>
      <c r="F26" s="24"/>
      <c r="G26" s="25"/>
      <c r="H26" s="26">
        <v>0</v>
      </c>
      <c r="I26" s="26">
        <f t="shared" si="0"/>
        <v>0</v>
      </c>
      <c r="J26" s="47"/>
      <c r="K26" s="48"/>
    </row>
    <row r="27" spans="1:11">
      <c r="A27" s="20"/>
      <c r="B27" s="21"/>
      <c r="C27" s="22"/>
      <c r="D27" s="22"/>
      <c r="E27" s="23"/>
      <c r="F27" s="24"/>
      <c r="G27" s="25"/>
      <c r="H27" s="26">
        <v>0</v>
      </c>
      <c r="I27" s="26">
        <f t="shared" si="0"/>
        <v>0</v>
      </c>
      <c r="J27" s="47"/>
      <c r="K27" s="48"/>
    </row>
    <row r="28" spans="1:11">
      <c r="A28" s="20"/>
      <c r="B28" s="21"/>
      <c r="C28" s="22"/>
      <c r="D28" s="22"/>
      <c r="E28" s="23"/>
      <c r="F28" s="24"/>
      <c r="G28" s="25"/>
      <c r="H28" s="26">
        <v>0</v>
      </c>
      <c r="I28" s="26">
        <f t="shared" si="0"/>
        <v>0</v>
      </c>
      <c r="J28" s="47"/>
      <c r="K28" s="48"/>
    </row>
    <row r="29" spans="1:11">
      <c r="A29" s="13"/>
      <c r="B29" s="14"/>
      <c r="C29" s="14"/>
      <c r="D29" s="14"/>
      <c r="E29" s="14"/>
      <c r="F29" s="18">
        <f>SUM(F5:F28)</f>
        <v>14</v>
      </c>
      <c r="G29" s="14"/>
      <c r="H29" s="19">
        <v>0</v>
      </c>
      <c r="I29" s="26">
        <f t="shared" si="0"/>
        <v>0</v>
      </c>
      <c r="J29" s="49"/>
      <c r="K29" s="50"/>
    </row>
    <row r="30" ht="14.25" spans="1:11">
      <c r="A30" s="27"/>
      <c r="B30" s="28"/>
      <c r="C30" s="29"/>
      <c r="D30" s="30"/>
      <c r="E30" s="31"/>
      <c r="F30" s="32" t="s">
        <v>1024</v>
      </c>
      <c r="G30" s="32"/>
      <c r="H30" s="32"/>
      <c r="I30" s="51">
        <f>SUM(I5:I29)</f>
        <v>125336</v>
      </c>
      <c r="J30" s="52" t="s">
        <v>1025</v>
      </c>
      <c r="K30" s="53"/>
    </row>
    <row r="31" ht="14.25" spans="1:11">
      <c r="A31" s="27"/>
      <c r="B31" s="28"/>
      <c r="C31" s="29"/>
      <c r="D31" s="29"/>
      <c r="E31" s="33"/>
      <c r="F31" s="32" t="s">
        <v>1026</v>
      </c>
      <c r="G31" s="32"/>
      <c r="H31" s="32"/>
      <c r="I31" s="51">
        <v>59753</v>
      </c>
      <c r="J31" s="52"/>
      <c r="K31" s="53"/>
    </row>
    <row r="32" ht="14.25" spans="1:11">
      <c r="A32" s="3"/>
      <c r="B32" s="2"/>
      <c r="C32" s="5"/>
      <c r="D32" s="34"/>
      <c r="E32" s="6"/>
      <c r="F32" s="32" t="s">
        <v>1027</v>
      </c>
      <c r="G32" s="32"/>
      <c r="H32" s="32"/>
      <c r="I32" s="54">
        <f>I31-I30</f>
        <v>-65583</v>
      </c>
      <c r="J32" s="55" t="s">
        <v>1028</v>
      </c>
      <c r="K32" s="42"/>
    </row>
    <row r="33" spans="1:11">
      <c r="A33" s="3"/>
      <c r="B33" s="2"/>
      <c r="C33" s="5"/>
      <c r="D33" s="5"/>
      <c r="E33" s="35"/>
      <c r="F33" s="35"/>
      <c r="G33" s="35"/>
      <c r="H33" s="36"/>
      <c r="I33" s="7"/>
      <c r="J33" s="41"/>
      <c r="K33" s="42"/>
    </row>
    <row r="34" spans="1:11">
      <c r="A34" s="3"/>
      <c r="B34" s="2"/>
      <c r="C34" s="5"/>
      <c r="D34" s="5"/>
      <c r="E34" s="6"/>
      <c r="F34" s="37"/>
      <c r="G34" s="38"/>
      <c r="H34" s="39"/>
      <c r="I34" s="2"/>
      <c r="J34" s="41"/>
      <c r="K34" s="42"/>
    </row>
    <row r="35" spans="1:11">
      <c r="A35" s="3"/>
      <c r="B35" s="2"/>
      <c r="C35" s="5"/>
      <c r="D35" s="5"/>
      <c r="E35" s="6"/>
      <c r="F35" s="40"/>
      <c r="G35" s="38"/>
      <c r="H35" s="39"/>
      <c r="I35" s="7"/>
      <c r="J35" s="41"/>
      <c r="K35" s="42"/>
    </row>
    <row r="36" spans="1:11">
      <c r="A36" s="3"/>
      <c r="B36" s="2"/>
      <c r="C36" s="5"/>
      <c r="D36" s="5"/>
      <c r="E36" s="6"/>
      <c r="F36" s="40"/>
      <c r="G36" s="38"/>
      <c r="H36" s="7"/>
      <c r="I36" s="7"/>
      <c r="J36" s="41"/>
      <c r="K36" s="42"/>
    </row>
    <row r="49" spans="4:4">
      <c r="D49" s="2" t="s">
        <v>926</v>
      </c>
    </row>
  </sheetData>
  <mergeCells count="3">
    <mergeCell ref="F30:H30"/>
    <mergeCell ref="F31:H31"/>
    <mergeCell ref="F32:H32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9"/>
  <sheetViews>
    <sheetView topLeftCell="A25" workbookViewId="0">
      <selection activeCell="J63" sqref="J63"/>
    </sheetView>
  </sheetViews>
  <sheetFormatPr defaultColWidth="9" defaultRowHeight="13.5"/>
  <cols>
    <col min="1" max="1" width="16.5666666666667" style="207" customWidth="1"/>
    <col min="2" max="2" width="18.2833333333333" style="113" customWidth="1"/>
    <col min="3" max="3" width="11.1416666666667" style="114" customWidth="1"/>
    <col min="4" max="4" width="11.2833333333333" style="114" customWidth="1"/>
    <col min="5" max="5" width="12.1416666666667" style="116" customWidth="1"/>
    <col min="6" max="6" width="14.5666666666667" style="116" customWidth="1"/>
    <col min="7" max="7" width="21.7083333333333" style="116" customWidth="1"/>
    <col min="8" max="8" width="11.2833333333333" style="134" customWidth="1"/>
    <col min="9" max="9" width="14.8583333333333" style="134" customWidth="1"/>
    <col min="10" max="10" width="31.7083333333333" style="135" customWidth="1"/>
    <col min="11" max="11" width="18.7083333333333" style="136" customWidth="1"/>
    <col min="12" max="16372" width="9" style="113"/>
  </cols>
  <sheetData>
    <row r="1" s="320" customFormat="1" spans="1:11">
      <c r="A1" s="207"/>
      <c r="B1" s="113"/>
      <c r="C1" s="114"/>
      <c r="D1" s="114"/>
      <c r="E1" s="116"/>
      <c r="F1" s="116"/>
      <c r="G1" s="116"/>
      <c r="H1" s="134"/>
      <c r="I1" s="134"/>
      <c r="J1" s="135"/>
      <c r="K1" s="136"/>
    </row>
    <row r="2" s="320" customFormat="1" ht="14.25" spans="1:11">
      <c r="A2" s="321"/>
      <c r="B2" s="322" t="s">
        <v>136</v>
      </c>
      <c r="C2" s="176"/>
      <c r="D2" s="176"/>
      <c r="E2" s="116"/>
      <c r="F2" s="116"/>
      <c r="G2" s="116"/>
      <c r="H2" s="134"/>
      <c r="I2" s="134"/>
      <c r="J2" s="135"/>
      <c r="K2" s="136"/>
    </row>
    <row r="3" s="320" customFormat="1" spans="1:11">
      <c r="A3" s="207"/>
      <c r="B3" s="113"/>
      <c r="C3" s="114"/>
      <c r="D3" s="114"/>
      <c r="E3" s="116"/>
      <c r="F3" s="116"/>
      <c r="G3" s="116"/>
      <c r="H3" s="134"/>
      <c r="I3" s="134"/>
      <c r="J3" s="135"/>
      <c r="K3" s="136"/>
    </row>
    <row r="4" s="320" customFormat="1" ht="27.75" customHeight="1" spans="1:11">
      <c r="A4" s="82" t="s">
        <v>1</v>
      </c>
      <c r="B4" s="83" t="s">
        <v>2</v>
      </c>
      <c r="C4" s="84" t="s">
        <v>3</v>
      </c>
      <c r="D4" s="84" t="s">
        <v>4</v>
      </c>
      <c r="E4" s="85" t="s">
        <v>5</v>
      </c>
      <c r="F4" s="85" t="s">
        <v>6</v>
      </c>
      <c r="G4" s="85" t="s">
        <v>7</v>
      </c>
      <c r="H4" s="86" t="s">
        <v>8</v>
      </c>
      <c r="I4" s="86" t="s">
        <v>9</v>
      </c>
      <c r="J4" s="120" t="s">
        <v>10</v>
      </c>
      <c r="K4" s="120" t="s">
        <v>11</v>
      </c>
    </row>
    <row r="5" s="320" customFormat="1" spans="1:11">
      <c r="A5" s="87">
        <v>1300845</v>
      </c>
      <c r="B5" s="88" t="s">
        <v>137</v>
      </c>
      <c r="C5" s="89">
        <v>43250</v>
      </c>
      <c r="D5" s="89">
        <v>43255</v>
      </c>
      <c r="E5" s="90">
        <v>5</v>
      </c>
      <c r="F5" s="91">
        <v>1</v>
      </c>
      <c r="G5" s="92" t="s">
        <v>13</v>
      </c>
      <c r="H5" s="93">
        <v>4600</v>
      </c>
      <c r="I5" s="93">
        <f t="shared" ref="I5:I54" si="0">H5*E5*F5</f>
        <v>23000</v>
      </c>
      <c r="J5" s="121">
        <v>74965786</v>
      </c>
      <c r="K5" s="137" t="s">
        <v>45</v>
      </c>
    </row>
    <row r="6" s="320" customFormat="1" spans="1:11">
      <c r="A6" s="87">
        <v>1293625</v>
      </c>
      <c r="B6" s="88" t="s">
        <v>138</v>
      </c>
      <c r="C6" s="89">
        <v>43251</v>
      </c>
      <c r="D6" s="89">
        <v>43254</v>
      </c>
      <c r="E6" s="90">
        <v>3</v>
      </c>
      <c r="F6" s="91">
        <v>1</v>
      </c>
      <c r="G6" s="92" t="s">
        <v>13</v>
      </c>
      <c r="H6" s="93">
        <v>4760</v>
      </c>
      <c r="I6" s="93">
        <f t="shared" si="0"/>
        <v>14280</v>
      </c>
      <c r="J6" s="121">
        <v>71071749</v>
      </c>
      <c r="K6" s="137" t="s">
        <v>33</v>
      </c>
    </row>
    <row r="7" s="320" customFormat="1" spans="1:11">
      <c r="A7" s="87">
        <v>1311118</v>
      </c>
      <c r="B7" s="88" t="s">
        <v>139</v>
      </c>
      <c r="C7" s="89">
        <v>43251</v>
      </c>
      <c r="D7" s="89">
        <v>43254</v>
      </c>
      <c r="E7" s="90">
        <v>3</v>
      </c>
      <c r="F7" s="91">
        <v>2</v>
      </c>
      <c r="G7" s="92" t="s">
        <v>13</v>
      </c>
      <c r="H7" s="93">
        <v>4600</v>
      </c>
      <c r="I7" s="93">
        <f t="shared" si="0"/>
        <v>27600</v>
      </c>
      <c r="J7" s="121" t="s">
        <v>140</v>
      </c>
      <c r="K7" s="137" t="s">
        <v>30</v>
      </c>
    </row>
    <row r="8" s="320" customFormat="1" spans="1:11">
      <c r="A8" s="87">
        <v>1297921</v>
      </c>
      <c r="B8" s="88" t="s">
        <v>141</v>
      </c>
      <c r="C8" s="89">
        <v>43251</v>
      </c>
      <c r="D8" s="89">
        <v>43255</v>
      </c>
      <c r="E8" s="90">
        <v>4</v>
      </c>
      <c r="F8" s="91">
        <v>1</v>
      </c>
      <c r="G8" s="92" t="s">
        <v>13</v>
      </c>
      <c r="H8" s="93">
        <v>4600</v>
      </c>
      <c r="I8" s="93">
        <f t="shared" si="0"/>
        <v>18400</v>
      </c>
      <c r="J8" s="121">
        <v>89009993</v>
      </c>
      <c r="K8" s="137" t="s">
        <v>51</v>
      </c>
    </row>
    <row r="9" s="320" customFormat="1" spans="1:11">
      <c r="A9" s="87">
        <v>1305859</v>
      </c>
      <c r="B9" s="88" t="s">
        <v>142</v>
      </c>
      <c r="C9" s="89">
        <v>43252</v>
      </c>
      <c r="D9" s="89">
        <v>43257</v>
      </c>
      <c r="E9" s="90">
        <v>5</v>
      </c>
      <c r="F9" s="91">
        <v>1</v>
      </c>
      <c r="G9" s="92" t="s">
        <v>13</v>
      </c>
      <c r="H9" s="93">
        <v>4400</v>
      </c>
      <c r="I9" s="93">
        <f t="shared" si="0"/>
        <v>22000</v>
      </c>
      <c r="J9" s="121">
        <v>72753171</v>
      </c>
      <c r="K9" s="137" t="s">
        <v>30</v>
      </c>
    </row>
    <row r="10" s="320" customFormat="1" spans="1:11">
      <c r="A10" s="87">
        <v>1314572</v>
      </c>
      <c r="B10" s="88" t="s">
        <v>143</v>
      </c>
      <c r="C10" s="89">
        <v>43253</v>
      </c>
      <c r="D10" s="89">
        <v>43256</v>
      </c>
      <c r="E10" s="90">
        <v>3</v>
      </c>
      <c r="F10" s="91">
        <v>1</v>
      </c>
      <c r="G10" s="92" t="s">
        <v>13</v>
      </c>
      <c r="H10" s="93">
        <v>4600</v>
      </c>
      <c r="I10" s="93">
        <f t="shared" si="0"/>
        <v>13800</v>
      </c>
      <c r="J10" s="121">
        <v>84539687</v>
      </c>
      <c r="K10" s="137" t="s">
        <v>33</v>
      </c>
    </row>
    <row r="11" s="320" customFormat="1" spans="1:11">
      <c r="A11" s="87">
        <v>1313337</v>
      </c>
      <c r="B11" s="88" t="s">
        <v>144</v>
      </c>
      <c r="C11" s="89">
        <v>43254</v>
      </c>
      <c r="D11" s="89">
        <v>43259</v>
      </c>
      <c r="E11" s="90">
        <v>5</v>
      </c>
      <c r="F11" s="91">
        <v>1</v>
      </c>
      <c r="G11" s="92" t="s">
        <v>13</v>
      </c>
      <c r="H11" s="93">
        <v>4600</v>
      </c>
      <c r="I11" s="93">
        <f t="shared" si="0"/>
        <v>23000</v>
      </c>
      <c r="J11" s="121">
        <v>82604105</v>
      </c>
      <c r="K11" s="137" t="s">
        <v>51</v>
      </c>
    </row>
    <row r="12" s="320" customFormat="1" spans="1:11">
      <c r="A12" s="87">
        <v>1306637</v>
      </c>
      <c r="B12" s="88" t="s">
        <v>145</v>
      </c>
      <c r="C12" s="89">
        <v>43255</v>
      </c>
      <c r="D12" s="89">
        <v>43258</v>
      </c>
      <c r="E12" s="90">
        <v>3</v>
      </c>
      <c r="F12" s="91">
        <v>1</v>
      </c>
      <c r="G12" s="92" t="s">
        <v>24</v>
      </c>
      <c r="H12" s="93">
        <v>6035</v>
      </c>
      <c r="I12" s="93">
        <f t="shared" si="0"/>
        <v>18105</v>
      </c>
      <c r="J12" s="121">
        <v>73507731</v>
      </c>
      <c r="K12" s="137" t="s">
        <v>27</v>
      </c>
    </row>
    <row r="13" s="320" customFormat="1" spans="1:11">
      <c r="A13" s="87">
        <v>1312538</v>
      </c>
      <c r="B13" s="88" t="s">
        <v>146</v>
      </c>
      <c r="C13" s="89">
        <v>43255</v>
      </c>
      <c r="D13" s="89">
        <v>43259</v>
      </c>
      <c r="E13" s="90">
        <v>4</v>
      </c>
      <c r="F13" s="91">
        <v>1</v>
      </c>
      <c r="G13" s="92" t="s">
        <v>24</v>
      </c>
      <c r="H13" s="93">
        <v>6035</v>
      </c>
      <c r="I13" s="93">
        <f t="shared" si="0"/>
        <v>24140</v>
      </c>
      <c r="J13" s="121">
        <v>81988868</v>
      </c>
      <c r="K13" s="137" t="s">
        <v>107</v>
      </c>
    </row>
    <row r="14" s="320" customFormat="1" spans="1:11">
      <c r="A14" s="87">
        <v>1312677</v>
      </c>
      <c r="B14" s="88" t="s">
        <v>147</v>
      </c>
      <c r="C14" s="89">
        <v>43256</v>
      </c>
      <c r="D14" s="89">
        <v>43258</v>
      </c>
      <c r="E14" s="90">
        <v>2</v>
      </c>
      <c r="F14" s="91">
        <v>1</v>
      </c>
      <c r="G14" s="92" t="s">
        <v>29</v>
      </c>
      <c r="H14" s="93">
        <v>4400</v>
      </c>
      <c r="I14" s="93">
        <f t="shared" si="0"/>
        <v>8800</v>
      </c>
      <c r="J14" s="121">
        <v>81990318</v>
      </c>
      <c r="K14" s="137" t="s">
        <v>27</v>
      </c>
    </row>
    <row r="15" s="320" customFormat="1" spans="1:11">
      <c r="A15" s="87">
        <v>1313247</v>
      </c>
      <c r="B15" s="88" t="s">
        <v>148</v>
      </c>
      <c r="C15" s="89">
        <v>43256</v>
      </c>
      <c r="D15" s="89">
        <v>43258</v>
      </c>
      <c r="E15" s="90">
        <v>2</v>
      </c>
      <c r="F15" s="91">
        <v>1</v>
      </c>
      <c r="G15" s="92" t="s">
        <v>13</v>
      </c>
      <c r="H15" s="93">
        <v>4600</v>
      </c>
      <c r="I15" s="93">
        <f t="shared" si="0"/>
        <v>9200</v>
      </c>
      <c r="J15" s="121">
        <v>82545365</v>
      </c>
      <c r="K15" s="137" t="s">
        <v>124</v>
      </c>
    </row>
    <row r="16" s="320" customFormat="1" spans="1:11">
      <c r="A16" s="87">
        <v>1308503</v>
      </c>
      <c r="B16" s="88" t="s">
        <v>149</v>
      </c>
      <c r="C16" s="89">
        <v>43258</v>
      </c>
      <c r="D16" s="89">
        <v>43260</v>
      </c>
      <c r="E16" s="90">
        <v>2</v>
      </c>
      <c r="F16" s="91">
        <v>1</v>
      </c>
      <c r="G16" s="92" t="s">
        <v>29</v>
      </c>
      <c r="H16" s="93">
        <v>4400</v>
      </c>
      <c r="I16" s="93">
        <f t="shared" si="0"/>
        <v>8800</v>
      </c>
      <c r="J16" s="121">
        <v>75424370</v>
      </c>
      <c r="K16" s="137" t="s">
        <v>30</v>
      </c>
    </row>
    <row r="17" s="320" customFormat="1" spans="1:11">
      <c r="A17" s="87">
        <v>1316145</v>
      </c>
      <c r="B17" s="88" t="s">
        <v>150</v>
      </c>
      <c r="C17" s="89">
        <v>43258</v>
      </c>
      <c r="D17" s="89">
        <v>43263</v>
      </c>
      <c r="E17" s="90">
        <v>5</v>
      </c>
      <c r="F17" s="91">
        <v>1</v>
      </c>
      <c r="G17" s="92" t="s">
        <v>29</v>
      </c>
      <c r="H17" s="93">
        <v>4400</v>
      </c>
      <c r="I17" s="93">
        <f t="shared" si="0"/>
        <v>22000</v>
      </c>
      <c r="J17" s="121">
        <v>88172967</v>
      </c>
      <c r="K17" s="137" t="s">
        <v>21</v>
      </c>
    </row>
    <row r="18" s="320" customFormat="1" spans="1:11">
      <c r="A18" s="87">
        <v>1312746</v>
      </c>
      <c r="B18" s="88" t="s">
        <v>147</v>
      </c>
      <c r="C18" s="89">
        <v>43259</v>
      </c>
      <c r="D18" s="89">
        <v>43260</v>
      </c>
      <c r="E18" s="90">
        <v>1</v>
      </c>
      <c r="F18" s="91">
        <v>1</v>
      </c>
      <c r="G18" s="92" t="s">
        <v>29</v>
      </c>
      <c r="H18" s="93">
        <v>4400</v>
      </c>
      <c r="I18" s="93">
        <f t="shared" si="0"/>
        <v>4400</v>
      </c>
      <c r="J18" s="121">
        <v>81991448</v>
      </c>
      <c r="K18" s="137" t="s">
        <v>124</v>
      </c>
    </row>
    <row r="19" s="320" customFormat="1" spans="1:11">
      <c r="A19" s="87">
        <v>1316944</v>
      </c>
      <c r="B19" s="88" t="s">
        <v>151</v>
      </c>
      <c r="C19" s="89">
        <v>43259</v>
      </c>
      <c r="D19" s="89">
        <v>43262</v>
      </c>
      <c r="E19" s="90">
        <v>3</v>
      </c>
      <c r="F19" s="91">
        <v>1</v>
      </c>
      <c r="G19" s="92" t="s">
        <v>29</v>
      </c>
      <c r="H19" s="93">
        <v>4400</v>
      </c>
      <c r="I19" s="93">
        <f t="shared" si="0"/>
        <v>13200</v>
      </c>
      <c r="J19" s="121">
        <v>89084461</v>
      </c>
      <c r="K19" s="137" t="s">
        <v>30</v>
      </c>
    </row>
    <row r="20" s="320" customFormat="1" spans="1:11">
      <c r="A20" s="87">
        <v>1308068</v>
      </c>
      <c r="B20" s="88" t="s">
        <v>152</v>
      </c>
      <c r="C20" s="89">
        <v>43259</v>
      </c>
      <c r="D20" s="89">
        <v>43264</v>
      </c>
      <c r="E20" s="90">
        <v>5</v>
      </c>
      <c r="F20" s="91">
        <v>1</v>
      </c>
      <c r="G20" s="92" t="s">
        <v>29</v>
      </c>
      <c r="H20" s="93">
        <v>4400</v>
      </c>
      <c r="I20" s="93">
        <f t="shared" si="0"/>
        <v>22000</v>
      </c>
      <c r="J20" s="121">
        <v>74966888</v>
      </c>
      <c r="K20" s="137" t="s">
        <v>45</v>
      </c>
    </row>
    <row r="21" s="320" customFormat="1" spans="1:11">
      <c r="A21" s="87">
        <v>1311568</v>
      </c>
      <c r="B21" s="88" t="s">
        <v>153</v>
      </c>
      <c r="C21" s="89">
        <v>43261</v>
      </c>
      <c r="D21" s="89">
        <v>43266</v>
      </c>
      <c r="E21" s="90">
        <v>5</v>
      </c>
      <c r="F21" s="91">
        <v>2</v>
      </c>
      <c r="G21" s="92" t="s">
        <v>76</v>
      </c>
      <c r="H21" s="93">
        <v>9760</v>
      </c>
      <c r="I21" s="93">
        <f t="shared" si="0"/>
        <v>97600</v>
      </c>
      <c r="J21" s="121" t="s">
        <v>154</v>
      </c>
      <c r="K21" s="137" t="s">
        <v>30</v>
      </c>
    </row>
    <row r="22" s="320" customFormat="1" spans="1:11">
      <c r="A22" s="87">
        <v>1318529</v>
      </c>
      <c r="B22" s="88" t="s">
        <v>155</v>
      </c>
      <c r="C22" s="89">
        <v>43262</v>
      </c>
      <c r="D22" s="89">
        <v>43266</v>
      </c>
      <c r="E22" s="90">
        <v>4</v>
      </c>
      <c r="F22" s="91">
        <v>1</v>
      </c>
      <c r="G22" s="92" t="s">
        <v>24</v>
      </c>
      <c r="H22" s="93">
        <v>6035</v>
      </c>
      <c r="I22" s="93">
        <f t="shared" si="0"/>
        <v>24140</v>
      </c>
      <c r="J22" s="121">
        <v>91655592</v>
      </c>
      <c r="K22" s="137" t="s">
        <v>48</v>
      </c>
    </row>
    <row r="23" s="320" customFormat="1" spans="1:11">
      <c r="A23" s="87">
        <v>1317173</v>
      </c>
      <c r="B23" s="88" t="s">
        <v>156</v>
      </c>
      <c r="C23" s="89">
        <v>43263</v>
      </c>
      <c r="D23" s="89">
        <v>43267</v>
      </c>
      <c r="E23" s="90">
        <v>4</v>
      </c>
      <c r="F23" s="91">
        <v>1</v>
      </c>
      <c r="G23" s="92" t="s">
        <v>24</v>
      </c>
      <c r="H23" s="93">
        <v>6035</v>
      </c>
      <c r="I23" s="93">
        <f t="shared" si="0"/>
        <v>24140</v>
      </c>
      <c r="J23" s="121">
        <v>89098760</v>
      </c>
      <c r="K23" s="137" t="s">
        <v>51</v>
      </c>
    </row>
    <row r="24" s="320" customFormat="1" spans="1:11">
      <c r="A24" s="87">
        <v>1315381</v>
      </c>
      <c r="B24" s="88" t="s">
        <v>157</v>
      </c>
      <c r="C24" s="89">
        <v>43263</v>
      </c>
      <c r="D24" s="89">
        <v>43268</v>
      </c>
      <c r="E24" s="90">
        <v>5</v>
      </c>
      <c r="F24" s="91">
        <v>1</v>
      </c>
      <c r="G24" s="92" t="s">
        <v>158</v>
      </c>
      <c r="H24" s="93">
        <v>7500</v>
      </c>
      <c r="I24" s="93">
        <f t="shared" si="0"/>
        <v>37500</v>
      </c>
      <c r="J24" s="121">
        <v>87266322</v>
      </c>
      <c r="K24" s="137" t="s">
        <v>21</v>
      </c>
    </row>
    <row r="25" s="320" customFormat="1" spans="1:11">
      <c r="A25" s="87">
        <v>1315260</v>
      </c>
      <c r="B25" s="88" t="s">
        <v>159</v>
      </c>
      <c r="C25" s="89">
        <v>43264</v>
      </c>
      <c r="D25" s="89">
        <v>43266</v>
      </c>
      <c r="E25" s="90">
        <v>2</v>
      </c>
      <c r="F25" s="91">
        <v>1</v>
      </c>
      <c r="G25" s="92" t="s">
        <v>13</v>
      </c>
      <c r="H25" s="93">
        <v>4600</v>
      </c>
      <c r="I25" s="93">
        <f t="shared" si="0"/>
        <v>9200</v>
      </c>
      <c r="J25" s="121">
        <v>87313147</v>
      </c>
      <c r="K25" s="137" t="s">
        <v>21</v>
      </c>
    </row>
    <row r="26" s="320" customFormat="1" spans="1:11">
      <c r="A26" s="87">
        <v>1310214</v>
      </c>
      <c r="B26" s="88" t="s">
        <v>160</v>
      </c>
      <c r="C26" s="89">
        <v>43264</v>
      </c>
      <c r="D26" s="89">
        <v>43268</v>
      </c>
      <c r="E26" s="90">
        <v>4</v>
      </c>
      <c r="F26" s="91">
        <v>1</v>
      </c>
      <c r="G26" s="92" t="s">
        <v>29</v>
      </c>
      <c r="H26" s="93">
        <v>4400</v>
      </c>
      <c r="I26" s="93">
        <f t="shared" si="0"/>
        <v>17600</v>
      </c>
      <c r="J26" s="121">
        <v>76805671</v>
      </c>
      <c r="K26" s="137" t="s">
        <v>30</v>
      </c>
    </row>
    <row r="27" s="320" customFormat="1" spans="1:11">
      <c r="A27" s="87">
        <v>1310967</v>
      </c>
      <c r="B27" s="88" t="s">
        <v>161</v>
      </c>
      <c r="C27" s="89">
        <v>43264</v>
      </c>
      <c r="D27" s="89">
        <v>43269</v>
      </c>
      <c r="E27" s="90">
        <v>5</v>
      </c>
      <c r="F27" s="91">
        <v>1</v>
      </c>
      <c r="G27" s="92" t="s">
        <v>13</v>
      </c>
      <c r="H27" s="93">
        <v>4600</v>
      </c>
      <c r="I27" s="93">
        <f t="shared" si="0"/>
        <v>23000</v>
      </c>
      <c r="J27" s="121">
        <v>77736000</v>
      </c>
      <c r="K27" s="137" t="s">
        <v>17</v>
      </c>
    </row>
    <row r="28" s="320" customFormat="1" spans="1:11">
      <c r="A28" s="87">
        <v>1316131</v>
      </c>
      <c r="B28" s="88" t="s">
        <v>162</v>
      </c>
      <c r="C28" s="89">
        <v>43265</v>
      </c>
      <c r="D28" s="89">
        <v>43269</v>
      </c>
      <c r="E28" s="90">
        <v>4</v>
      </c>
      <c r="F28" s="91">
        <v>7</v>
      </c>
      <c r="G28" s="92" t="s">
        <v>13</v>
      </c>
      <c r="H28" s="93">
        <v>4760</v>
      </c>
      <c r="I28" s="93">
        <f t="shared" si="0"/>
        <v>133280</v>
      </c>
      <c r="J28" s="121" t="s">
        <v>163</v>
      </c>
      <c r="K28" s="137" t="s">
        <v>17</v>
      </c>
    </row>
    <row r="29" s="320" customFormat="1" spans="1:11">
      <c r="A29" s="87">
        <v>1318696</v>
      </c>
      <c r="B29" s="88" t="s">
        <v>164</v>
      </c>
      <c r="C29" s="89">
        <v>43265</v>
      </c>
      <c r="D29" s="89">
        <v>43270</v>
      </c>
      <c r="E29" s="90">
        <v>5</v>
      </c>
      <c r="F29" s="91">
        <v>1</v>
      </c>
      <c r="G29" s="92" t="s">
        <v>24</v>
      </c>
      <c r="H29" s="93">
        <v>6035</v>
      </c>
      <c r="I29" s="93">
        <f t="shared" si="0"/>
        <v>30175</v>
      </c>
      <c r="J29" s="121">
        <v>91656703</v>
      </c>
      <c r="K29" s="137" t="s">
        <v>21</v>
      </c>
    </row>
    <row r="30" s="320" customFormat="1" spans="1:11">
      <c r="A30" s="87">
        <v>1315126</v>
      </c>
      <c r="B30" s="88" t="s">
        <v>165</v>
      </c>
      <c r="C30" s="89">
        <v>43265</v>
      </c>
      <c r="D30" s="89">
        <v>43270</v>
      </c>
      <c r="E30" s="90">
        <v>5</v>
      </c>
      <c r="F30" s="91">
        <v>1</v>
      </c>
      <c r="G30" s="92" t="s">
        <v>29</v>
      </c>
      <c r="H30" s="93">
        <v>4400</v>
      </c>
      <c r="I30" s="93">
        <f t="shared" si="0"/>
        <v>22000</v>
      </c>
      <c r="J30" s="121">
        <v>87260494</v>
      </c>
      <c r="K30" s="137" t="s">
        <v>30</v>
      </c>
    </row>
    <row r="31" s="320" customFormat="1" spans="1:11">
      <c r="A31" s="87">
        <v>1308845</v>
      </c>
      <c r="B31" s="88" t="s">
        <v>166</v>
      </c>
      <c r="C31" s="89">
        <v>43266</v>
      </c>
      <c r="D31" s="89">
        <v>43267</v>
      </c>
      <c r="E31" s="90">
        <v>1</v>
      </c>
      <c r="F31" s="91">
        <v>1</v>
      </c>
      <c r="G31" s="92" t="s">
        <v>50</v>
      </c>
      <c r="H31" s="93">
        <v>10710</v>
      </c>
      <c r="I31" s="93">
        <f t="shared" si="0"/>
        <v>10710</v>
      </c>
      <c r="J31" s="121">
        <v>75508042</v>
      </c>
      <c r="K31" s="137" t="s">
        <v>51</v>
      </c>
    </row>
    <row r="32" s="320" customFormat="1" spans="1:11">
      <c r="A32" s="87">
        <v>1316561</v>
      </c>
      <c r="B32" s="88" t="s">
        <v>167</v>
      </c>
      <c r="C32" s="89">
        <v>43266</v>
      </c>
      <c r="D32" s="89">
        <v>43267</v>
      </c>
      <c r="E32" s="90">
        <v>1</v>
      </c>
      <c r="F32" s="91">
        <v>1</v>
      </c>
      <c r="G32" s="92" t="s">
        <v>24</v>
      </c>
      <c r="H32" s="93">
        <v>6035</v>
      </c>
      <c r="I32" s="93">
        <f t="shared" si="0"/>
        <v>6035</v>
      </c>
      <c r="J32" s="121">
        <v>88175647</v>
      </c>
      <c r="K32" s="137" t="s">
        <v>17</v>
      </c>
    </row>
    <row r="33" s="320" customFormat="1" spans="1:11">
      <c r="A33" s="87">
        <v>1315205</v>
      </c>
      <c r="B33" s="88" t="s">
        <v>168</v>
      </c>
      <c r="C33" s="89">
        <v>43267</v>
      </c>
      <c r="D33" s="89">
        <v>43269</v>
      </c>
      <c r="E33" s="90">
        <v>2</v>
      </c>
      <c r="F33" s="91">
        <v>1</v>
      </c>
      <c r="G33" s="92" t="s">
        <v>29</v>
      </c>
      <c r="H33" s="93">
        <v>4400</v>
      </c>
      <c r="I33" s="93">
        <f t="shared" si="0"/>
        <v>8800</v>
      </c>
      <c r="J33" s="121">
        <v>87322163</v>
      </c>
      <c r="K33" s="137" t="s">
        <v>30</v>
      </c>
    </row>
    <row r="34" s="320" customFormat="1" spans="1:11">
      <c r="A34" s="87">
        <v>1289257</v>
      </c>
      <c r="B34" s="88" t="s">
        <v>169</v>
      </c>
      <c r="C34" s="89">
        <v>43267</v>
      </c>
      <c r="D34" s="89">
        <v>43270</v>
      </c>
      <c r="E34" s="90">
        <v>3</v>
      </c>
      <c r="F34" s="91">
        <v>1</v>
      </c>
      <c r="G34" s="92" t="s">
        <v>32</v>
      </c>
      <c r="H34" s="93">
        <v>4760</v>
      </c>
      <c r="I34" s="93">
        <f t="shared" si="0"/>
        <v>14280</v>
      </c>
      <c r="J34" s="121">
        <v>92357737</v>
      </c>
      <c r="K34" s="137" t="s">
        <v>51</v>
      </c>
    </row>
    <row r="35" s="320" customFormat="1" spans="1:11">
      <c r="A35" s="87">
        <v>1314218</v>
      </c>
      <c r="B35" s="88" t="s">
        <v>170</v>
      </c>
      <c r="C35" s="89">
        <v>43268</v>
      </c>
      <c r="D35" s="89">
        <v>43270</v>
      </c>
      <c r="E35" s="90">
        <v>2</v>
      </c>
      <c r="F35" s="91">
        <v>1</v>
      </c>
      <c r="G35" s="92" t="s">
        <v>29</v>
      </c>
      <c r="H35" s="93">
        <v>4400</v>
      </c>
      <c r="I35" s="93">
        <f t="shared" si="0"/>
        <v>8800</v>
      </c>
      <c r="J35" s="121">
        <v>84411716</v>
      </c>
      <c r="K35" s="137" t="s">
        <v>30</v>
      </c>
    </row>
    <row r="36" s="320" customFormat="1" spans="1:11">
      <c r="A36" s="87">
        <v>1314760</v>
      </c>
      <c r="B36" s="88" t="s">
        <v>171</v>
      </c>
      <c r="C36" s="89">
        <v>43268</v>
      </c>
      <c r="D36" s="89">
        <v>43270</v>
      </c>
      <c r="E36" s="90">
        <v>2</v>
      </c>
      <c r="F36" s="91">
        <v>1</v>
      </c>
      <c r="G36" s="92" t="s">
        <v>29</v>
      </c>
      <c r="H36" s="93">
        <v>4400</v>
      </c>
      <c r="I36" s="93">
        <f t="shared" si="0"/>
        <v>8800</v>
      </c>
      <c r="J36" s="121">
        <v>85330765</v>
      </c>
      <c r="K36" s="137" t="s">
        <v>48</v>
      </c>
    </row>
    <row r="37" s="320" customFormat="1" spans="1:11">
      <c r="A37" s="87">
        <v>1316211</v>
      </c>
      <c r="B37" s="88" t="s">
        <v>172</v>
      </c>
      <c r="C37" s="89">
        <v>43268</v>
      </c>
      <c r="D37" s="89">
        <v>43270</v>
      </c>
      <c r="E37" s="90">
        <v>2</v>
      </c>
      <c r="F37" s="91">
        <v>1</v>
      </c>
      <c r="G37" s="92" t="s">
        <v>13</v>
      </c>
      <c r="H37" s="93">
        <v>4600</v>
      </c>
      <c r="I37" s="93">
        <f t="shared" si="0"/>
        <v>9200</v>
      </c>
      <c r="J37" s="121">
        <v>88177919</v>
      </c>
      <c r="K37" s="137" t="s">
        <v>21</v>
      </c>
    </row>
    <row r="38" s="320" customFormat="1" spans="1:11">
      <c r="A38" s="87">
        <v>1321616</v>
      </c>
      <c r="B38" s="88" t="s">
        <v>173</v>
      </c>
      <c r="C38" s="89">
        <v>43269</v>
      </c>
      <c r="D38" s="89">
        <v>43272</v>
      </c>
      <c r="E38" s="90">
        <v>3</v>
      </c>
      <c r="F38" s="91">
        <v>1</v>
      </c>
      <c r="G38" s="92" t="s">
        <v>29</v>
      </c>
      <c r="H38" s="93">
        <v>4400</v>
      </c>
      <c r="I38" s="93">
        <f t="shared" si="0"/>
        <v>13200</v>
      </c>
      <c r="J38" s="121">
        <v>95912025</v>
      </c>
      <c r="K38" s="137" t="s">
        <v>124</v>
      </c>
    </row>
    <row r="39" s="320" customFormat="1" spans="1:11">
      <c r="A39" s="87">
        <v>1299631</v>
      </c>
      <c r="B39" s="88" t="s">
        <v>174</v>
      </c>
      <c r="C39" s="89">
        <v>43269</v>
      </c>
      <c r="D39" s="89">
        <v>43275</v>
      </c>
      <c r="E39" s="90">
        <v>6</v>
      </c>
      <c r="F39" s="91">
        <v>1</v>
      </c>
      <c r="G39" s="92" t="s">
        <v>24</v>
      </c>
      <c r="H39" s="93">
        <v>6035</v>
      </c>
      <c r="I39" s="93">
        <f t="shared" si="0"/>
        <v>36210</v>
      </c>
      <c r="J39" s="121">
        <v>91069337</v>
      </c>
      <c r="K39" s="137" t="s">
        <v>30</v>
      </c>
    </row>
    <row r="40" s="320" customFormat="1" spans="1:11">
      <c r="A40" s="87">
        <v>1313480</v>
      </c>
      <c r="B40" s="88" t="s">
        <v>175</v>
      </c>
      <c r="C40" s="89">
        <v>43270</v>
      </c>
      <c r="D40" s="89">
        <v>43273</v>
      </c>
      <c r="E40" s="90">
        <v>3</v>
      </c>
      <c r="F40" s="91">
        <v>1</v>
      </c>
      <c r="G40" s="92" t="s">
        <v>32</v>
      </c>
      <c r="H40" s="93">
        <v>4600</v>
      </c>
      <c r="I40" s="93">
        <f t="shared" si="0"/>
        <v>13800</v>
      </c>
      <c r="J40" s="121">
        <v>82638518</v>
      </c>
      <c r="K40" s="137" t="s">
        <v>27</v>
      </c>
    </row>
    <row r="41" s="320" customFormat="1" spans="1:11">
      <c r="A41" s="87">
        <v>1316044</v>
      </c>
      <c r="B41" s="88" t="s">
        <v>176</v>
      </c>
      <c r="C41" s="89">
        <v>43271</v>
      </c>
      <c r="D41" s="89">
        <v>43276</v>
      </c>
      <c r="E41" s="90">
        <v>5</v>
      </c>
      <c r="F41" s="91">
        <v>1</v>
      </c>
      <c r="G41" s="92" t="s">
        <v>13</v>
      </c>
      <c r="H41" s="93">
        <v>4600</v>
      </c>
      <c r="I41" s="93">
        <f t="shared" si="0"/>
        <v>23000</v>
      </c>
      <c r="J41" s="121">
        <v>89087320</v>
      </c>
      <c r="K41" s="137" t="s">
        <v>21</v>
      </c>
    </row>
    <row r="42" s="320" customFormat="1" spans="1:11">
      <c r="A42" s="87">
        <v>1309551</v>
      </c>
      <c r="B42" s="88" t="s">
        <v>177</v>
      </c>
      <c r="C42" s="89">
        <v>43272</v>
      </c>
      <c r="D42" s="89">
        <v>43276</v>
      </c>
      <c r="E42" s="90">
        <v>4</v>
      </c>
      <c r="F42" s="91">
        <v>1</v>
      </c>
      <c r="G42" s="92" t="s">
        <v>13</v>
      </c>
      <c r="H42" s="93">
        <v>4600</v>
      </c>
      <c r="I42" s="93">
        <f t="shared" si="0"/>
        <v>18400</v>
      </c>
      <c r="J42" s="121">
        <v>76323863</v>
      </c>
      <c r="K42" s="137" t="s">
        <v>17</v>
      </c>
    </row>
    <row r="43" s="320" customFormat="1" spans="1:11">
      <c r="A43" s="87">
        <v>1306090</v>
      </c>
      <c r="B43" s="88" t="s">
        <v>178</v>
      </c>
      <c r="C43" s="89">
        <v>43272</v>
      </c>
      <c r="D43" s="89">
        <v>43277</v>
      </c>
      <c r="E43" s="90">
        <v>5</v>
      </c>
      <c r="F43" s="91">
        <v>1</v>
      </c>
      <c r="G43" s="92" t="s">
        <v>29</v>
      </c>
      <c r="H43" s="93">
        <v>4400</v>
      </c>
      <c r="I43" s="93">
        <f t="shared" si="0"/>
        <v>22000</v>
      </c>
      <c r="J43" s="121">
        <v>73510427</v>
      </c>
      <c r="K43" s="137" t="s">
        <v>107</v>
      </c>
    </row>
    <row r="44" s="320" customFormat="1" spans="1:11">
      <c r="A44" s="87">
        <v>1306706</v>
      </c>
      <c r="B44" s="88" t="s">
        <v>179</v>
      </c>
      <c r="C44" s="89">
        <v>43273</v>
      </c>
      <c r="D44" s="89">
        <v>43275</v>
      </c>
      <c r="E44" s="90">
        <v>2</v>
      </c>
      <c r="F44" s="91">
        <v>1</v>
      </c>
      <c r="G44" s="92" t="s">
        <v>13</v>
      </c>
      <c r="H44" s="93">
        <v>4600</v>
      </c>
      <c r="I44" s="93">
        <f t="shared" si="0"/>
        <v>9200</v>
      </c>
      <c r="J44" s="121">
        <v>73525872</v>
      </c>
      <c r="K44" s="137" t="s">
        <v>107</v>
      </c>
    </row>
    <row r="45" s="320" customFormat="1" spans="1:11">
      <c r="A45" s="87">
        <v>1321486</v>
      </c>
      <c r="B45" s="88" t="s">
        <v>180</v>
      </c>
      <c r="C45" s="89">
        <v>43273</v>
      </c>
      <c r="D45" s="89">
        <v>43276</v>
      </c>
      <c r="E45" s="90">
        <v>3</v>
      </c>
      <c r="F45" s="91">
        <v>1</v>
      </c>
      <c r="G45" s="92" t="s">
        <v>13</v>
      </c>
      <c r="H45" s="93">
        <v>4600</v>
      </c>
      <c r="I45" s="93">
        <f t="shared" si="0"/>
        <v>13800</v>
      </c>
      <c r="J45" s="121">
        <v>95917101</v>
      </c>
      <c r="K45" s="137" t="s">
        <v>21</v>
      </c>
    </row>
    <row r="46" s="320" customFormat="1" spans="1:11">
      <c r="A46" s="87">
        <v>1321213</v>
      </c>
      <c r="B46" s="88" t="s">
        <v>181</v>
      </c>
      <c r="C46" s="89">
        <v>43275</v>
      </c>
      <c r="D46" s="89">
        <v>43278</v>
      </c>
      <c r="E46" s="90">
        <v>3</v>
      </c>
      <c r="F46" s="91">
        <v>1</v>
      </c>
      <c r="G46" s="92" t="s">
        <v>182</v>
      </c>
      <c r="H46" s="93">
        <v>7635</v>
      </c>
      <c r="I46" s="93">
        <f t="shared" si="0"/>
        <v>22905</v>
      </c>
      <c r="J46" s="121">
        <v>95127962</v>
      </c>
      <c r="K46" s="137" t="s">
        <v>19</v>
      </c>
    </row>
    <row r="47" s="320" customFormat="1" spans="1:11">
      <c r="A47" s="87">
        <v>1321019</v>
      </c>
      <c r="B47" s="88" t="s">
        <v>183</v>
      </c>
      <c r="C47" s="89">
        <v>43275</v>
      </c>
      <c r="D47" s="89">
        <v>43280</v>
      </c>
      <c r="E47" s="90">
        <v>5</v>
      </c>
      <c r="F47" s="91">
        <v>1</v>
      </c>
      <c r="G47" s="92" t="s">
        <v>29</v>
      </c>
      <c r="H47" s="93">
        <v>4400</v>
      </c>
      <c r="I47" s="93">
        <f t="shared" si="0"/>
        <v>22000</v>
      </c>
      <c r="J47" s="121">
        <v>95877563</v>
      </c>
      <c r="K47" s="137" t="s">
        <v>21</v>
      </c>
    </row>
    <row r="48" s="320" customFormat="1" spans="1:11">
      <c r="A48" s="87">
        <v>1319953</v>
      </c>
      <c r="B48" s="88" t="s">
        <v>184</v>
      </c>
      <c r="C48" s="89">
        <v>43277</v>
      </c>
      <c r="D48" s="89">
        <v>43280</v>
      </c>
      <c r="E48" s="90">
        <v>3</v>
      </c>
      <c r="F48" s="91">
        <v>1</v>
      </c>
      <c r="G48" s="92" t="s">
        <v>73</v>
      </c>
      <c r="H48" s="93">
        <v>6200</v>
      </c>
      <c r="I48" s="93">
        <f t="shared" si="0"/>
        <v>18600</v>
      </c>
      <c r="J48" s="121">
        <v>93351422</v>
      </c>
      <c r="K48" s="137" t="s">
        <v>27</v>
      </c>
    </row>
    <row r="49" s="320" customFormat="1" spans="1:11">
      <c r="A49" s="87">
        <v>1321303</v>
      </c>
      <c r="B49" s="88" t="s">
        <v>185</v>
      </c>
      <c r="C49" s="89">
        <v>43277</v>
      </c>
      <c r="D49" s="89">
        <v>43280</v>
      </c>
      <c r="E49" s="90">
        <v>3</v>
      </c>
      <c r="F49" s="91">
        <v>1</v>
      </c>
      <c r="G49" s="92" t="s">
        <v>73</v>
      </c>
      <c r="H49" s="93">
        <v>6200</v>
      </c>
      <c r="I49" s="93">
        <f t="shared" si="0"/>
        <v>18600</v>
      </c>
      <c r="J49" s="121">
        <v>95891315</v>
      </c>
      <c r="K49" s="137" t="s">
        <v>48</v>
      </c>
    </row>
    <row r="50" s="320" customFormat="1" spans="1:11">
      <c r="A50" s="87">
        <v>1321760</v>
      </c>
      <c r="B50" s="88" t="s">
        <v>186</v>
      </c>
      <c r="C50" s="89">
        <v>43277</v>
      </c>
      <c r="D50" s="89">
        <v>43280</v>
      </c>
      <c r="E50" s="90">
        <v>3</v>
      </c>
      <c r="F50" s="91">
        <v>1</v>
      </c>
      <c r="G50" s="92" t="s">
        <v>29</v>
      </c>
      <c r="H50" s="93">
        <v>4400</v>
      </c>
      <c r="I50" s="93">
        <f t="shared" si="0"/>
        <v>13200</v>
      </c>
      <c r="J50" s="121">
        <v>95986033</v>
      </c>
      <c r="K50" s="137" t="s">
        <v>17</v>
      </c>
    </row>
    <row r="51" s="320" customFormat="1" spans="1:11">
      <c r="A51" s="87">
        <v>1325633</v>
      </c>
      <c r="B51" s="88" t="s">
        <v>187</v>
      </c>
      <c r="C51" s="89">
        <v>43277</v>
      </c>
      <c r="D51" s="89">
        <v>43280</v>
      </c>
      <c r="E51" s="90">
        <v>3</v>
      </c>
      <c r="F51" s="91">
        <v>1</v>
      </c>
      <c r="G51" s="92" t="s">
        <v>24</v>
      </c>
      <c r="H51" s="93">
        <v>6035</v>
      </c>
      <c r="I51" s="93">
        <f t="shared" si="0"/>
        <v>18105</v>
      </c>
      <c r="J51" s="121">
        <v>72714190</v>
      </c>
      <c r="K51" s="137" t="s">
        <v>45</v>
      </c>
    </row>
    <row r="52" s="320" customFormat="1" spans="1:11">
      <c r="A52" s="87">
        <v>1287780</v>
      </c>
      <c r="B52" s="88" t="s">
        <v>188</v>
      </c>
      <c r="C52" s="89">
        <v>43278</v>
      </c>
      <c r="D52" s="89">
        <v>43281</v>
      </c>
      <c r="E52" s="90">
        <v>3</v>
      </c>
      <c r="F52" s="91">
        <v>2</v>
      </c>
      <c r="G52" s="92" t="s">
        <v>29</v>
      </c>
      <c r="H52" s="93">
        <v>4560</v>
      </c>
      <c r="I52" s="93">
        <f t="shared" si="0"/>
        <v>27360</v>
      </c>
      <c r="J52" s="121" t="s">
        <v>189</v>
      </c>
      <c r="K52" s="137" t="s">
        <v>33</v>
      </c>
    </row>
    <row r="53" s="320" customFormat="1" spans="1:11">
      <c r="A53" s="87">
        <v>1308172</v>
      </c>
      <c r="B53" s="88" t="s">
        <v>190</v>
      </c>
      <c r="C53" s="89">
        <v>43278</v>
      </c>
      <c r="D53" s="89">
        <v>43281</v>
      </c>
      <c r="E53" s="90">
        <v>3</v>
      </c>
      <c r="F53" s="91">
        <v>3</v>
      </c>
      <c r="G53" s="92" t="s">
        <v>29</v>
      </c>
      <c r="H53" s="93">
        <v>4400</v>
      </c>
      <c r="I53" s="93">
        <f t="shared" si="0"/>
        <v>39600</v>
      </c>
      <c r="J53" s="121" t="s">
        <v>191</v>
      </c>
      <c r="K53" s="137" t="s">
        <v>124</v>
      </c>
    </row>
    <row r="54" s="320" customFormat="1" spans="1:11">
      <c r="A54" s="87">
        <v>1309155</v>
      </c>
      <c r="B54" s="88" t="s">
        <v>192</v>
      </c>
      <c r="C54" s="89">
        <v>43278</v>
      </c>
      <c r="D54" s="89">
        <v>43281</v>
      </c>
      <c r="E54" s="90">
        <v>3</v>
      </c>
      <c r="F54" s="91">
        <v>2</v>
      </c>
      <c r="G54" s="92" t="s">
        <v>13</v>
      </c>
      <c r="H54" s="93">
        <v>4600</v>
      </c>
      <c r="I54" s="93">
        <f t="shared" si="0"/>
        <v>27600</v>
      </c>
      <c r="J54" s="121" t="s">
        <v>193</v>
      </c>
      <c r="K54" s="137" t="s">
        <v>21</v>
      </c>
    </row>
    <row r="55" s="320" customFormat="1" spans="1:11">
      <c r="A55" s="87"/>
      <c r="B55" s="88"/>
      <c r="C55" s="88"/>
      <c r="D55" s="88"/>
      <c r="E55" s="88"/>
      <c r="F55" s="88"/>
      <c r="G55" s="88"/>
      <c r="H55" s="93"/>
      <c r="I55" s="93"/>
      <c r="J55" s="125"/>
      <c r="K55" s="140"/>
    </row>
    <row r="56" s="320" customFormat="1" ht="21" customHeight="1" spans="1:11">
      <c r="A56" s="321"/>
      <c r="B56" s="175"/>
      <c r="C56" s="176"/>
      <c r="D56" s="323"/>
      <c r="E56" s="324"/>
      <c r="F56" s="325" t="s">
        <v>194</v>
      </c>
      <c r="G56" s="325"/>
      <c r="H56" s="325"/>
      <c r="I56" s="328">
        <f>SUM(I5:I55)</f>
        <v>1115565</v>
      </c>
      <c r="J56" s="329" t="s">
        <v>195</v>
      </c>
      <c r="K56" s="193"/>
    </row>
    <row r="57" s="320" customFormat="1" ht="21" customHeight="1" spans="1:11">
      <c r="A57" s="321"/>
      <c r="B57" s="175"/>
      <c r="C57" s="176"/>
      <c r="D57" s="176"/>
      <c r="E57" s="178"/>
      <c r="F57" s="326" t="s">
        <v>196</v>
      </c>
      <c r="G57" s="326"/>
      <c r="H57" s="326"/>
      <c r="I57" s="330">
        <v>-856800</v>
      </c>
      <c r="J57" s="331"/>
      <c r="K57" s="193"/>
    </row>
    <row r="58" s="320" customFormat="1" ht="21" customHeight="1" spans="1:11">
      <c r="A58" s="321"/>
      <c r="B58" s="175"/>
      <c r="C58" s="176"/>
      <c r="D58" s="176"/>
      <c r="E58" s="178"/>
      <c r="F58" s="326" t="s">
        <v>197</v>
      </c>
      <c r="G58" s="326"/>
      <c r="H58" s="326"/>
      <c r="I58" s="330">
        <v>-78265</v>
      </c>
      <c r="J58" s="331"/>
      <c r="K58" s="193"/>
    </row>
    <row r="59" s="320" customFormat="1" ht="21" customHeight="1" spans="1:11">
      <c r="A59" s="321"/>
      <c r="B59" s="175"/>
      <c r="C59" s="176"/>
      <c r="D59" s="177"/>
      <c r="E59" s="178"/>
      <c r="F59" s="327" t="s">
        <v>198</v>
      </c>
      <c r="G59" s="327"/>
      <c r="H59" s="327"/>
      <c r="I59" s="332">
        <f>I56+I57+I58</f>
        <v>180500</v>
      </c>
      <c r="J59" s="130"/>
      <c r="K59" s="193"/>
    </row>
  </sheetData>
  <mergeCells count="4">
    <mergeCell ref="F56:H56"/>
    <mergeCell ref="F57:H57"/>
    <mergeCell ref="F58:H58"/>
    <mergeCell ref="F59:H59"/>
  </mergeCells>
  <pageMargins left="0.75" right="0.75" top="1" bottom="1" header="0.511805555555556" footer="0.511805555555556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5"/>
  <sheetViews>
    <sheetView topLeftCell="B45" workbookViewId="0">
      <selection activeCell="J78" sqref="J78"/>
    </sheetView>
  </sheetViews>
  <sheetFormatPr defaultColWidth="9" defaultRowHeight="13.5"/>
  <cols>
    <col min="1" max="1" width="45.625" customWidth="1"/>
    <col min="2" max="2" width="16.375" customWidth="1"/>
    <col min="3" max="3" width="9.5" customWidth="1"/>
    <col min="4" max="4" width="9.875" customWidth="1"/>
    <col min="5" max="5" width="12" customWidth="1"/>
    <col min="6" max="6" width="12.25" customWidth="1"/>
    <col min="7" max="7" width="24.75" customWidth="1"/>
    <col min="8" max="8" width="10.625" customWidth="1"/>
    <col min="9" max="9" width="10.375" customWidth="1"/>
    <col min="10" max="10" width="32.875" customWidth="1"/>
    <col min="11" max="11" width="8" customWidth="1"/>
  </cols>
  <sheetData>
    <row r="1" ht="17.25" spans="1:11">
      <c r="A1" s="302" t="s">
        <v>199</v>
      </c>
      <c r="B1" s="303" t="s">
        <v>200</v>
      </c>
      <c r="C1" s="303" t="s">
        <v>3</v>
      </c>
      <c r="D1" s="303" t="s">
        <v>4</v>
      </c>
      <c r="E1" s="303" t="s">
        <v>5</v>
      </c>
      <c r="F1" s="303" t="s">
        <v>6</v>
      </c>
      <c r="G1" s="303" t="s">
        <v>7</v>
      </c>
      <c r="H1" s="304" t="s">
        <v>8</v>
      </c>
      <c r="I1" s="303" t="s">
        <v>9</v>
      </c>
      <c r="J1" s="302" t="s">
        <v>10</v>
      </c>
      <c r="K1" s="302" t="s">
        <v>11</v>
      </c>
    </row>
    <row r="2" ht="17.25" spans="1:11">
      <c r="A2" s="305">
        <v>1322909</v>
      </c>
      <c r="B2" s="306" t="s">
        <v>201</v>
      </c>
      <c r="C2" s="307" t="s">
        <v>202</v>
      </c>
      <c r="D2" s="307" t="s">
        <v>203</v>
      </c>
      <c r="E2" s="308" t="s">
        <v>204</v>
      </c>
      <c r="F2" s="308" t="s">
        <v>204</v>
      </c>
      <c r="G2" s="309" t="s">
        <v>24</v>
      </c>
      <c r="H2" s="307" t="s">
        <v>205</v>
      </c>
      <c r="I2" s="307" t="s">
        <v>205</v>
      </c>
      <c r="J2" s="308" t="s">
        <v>206</v>
      </c>
      <c r="K2" s="306" t="s">
        <v>21</v>
      </c>
    </row>
    <row r="3" ht="17.25" spans="1:11">
      <c r="A3" s="310"/>
      <c r="B3" s="311"/>
      <c r="C3" s="307" t="s">
        <v>207</v>
      </c>
      <c r="D3" s="307" t="s">
        <v>208</v>
      </c>
      <c r="E3" s="308" t="s">
        <v>209</v>
      </c>
      <c r="F3" s="308" t="s">
        <v>204</v>
      </c>
      <c r="G3" s="309" t="s">
        <v>13</v>
      </c>
      <c r="H3" s="307" t="s">
        <v>210</v>
      </c>
      <c r="I3" s="307" t="s">
        <v>211</v>
      </c>
      <c r="J3" s="308" t="s">
        <v>212</v>
      </c>
      <c r="K3" s="311"/>
    </row>
    <row r="4" ht="17.25" spans="1:11">
      <c r="A4" s="312">
        <v>1323154</v>
      </c>
      <c r="B4" s="309" t="s">
        <v>213</v>
      </c>
      <c r="C4" s="307" t="s">
        <v>214</v>
      </c>
      <c r="D4" s="307" t="s">
        <v>207</v>
      </c>
      <c r="E4" s="308" t="s">
        <v>204</v>
      </c>
      <c r="F4" s="308" t="s">
        <v>204</v>
      </c>
      <c r="G4" s="309" t="s">
        <v>24</v>
      </c>
      <c r="H4" s="307" t="s">
        <v>205</v>
      </c>
      <c r="I4" s="307" t="s">
        <v>205</v>
      </c>
      <c r="J4" s="308" t="s">
        <v>215</v>
      </c>
      <c r="K4" s="309" t="s">
        <v>21</v>
      </c>
    </row>
    <row r="5" ht="17.25" spans="1:11">
      <c r="A5" s="312">
        <v>1316810</v>
      </c>
      <c r="B5" s="309" t="s">
        <v>216</v>
      </c>
      <c r="C5" s="307" t="s">
        <v>202</v>
      </c>
      <c r="D5" s="307" t="s">
        <v>208</v>
      </c>
      <c r="E5" s="308" t="s">
        <v>217</v>
      </c>
      <c r="F5" s="308" t="s">
        <v>204</v>
      </c>
      <c r="G5" s="309" t="s">
        <v>13</v>
      </c>
      <c r="H5" s="307" t="s">
        <v>210</v>
      </c>
      <c r="I5" s="307" t="s">
        <v>218</v>
      </c>
      <c r="J5" s="308" t="s">
        <v>219</v>
      </c>
      <c r="K5" s="309" t="s">
        <v>21</v>
      </c>
    </row>
    <row r="6" ht="17.25" spans="1:11">
      <c r="A6" s="305">
        <v>1312902</v>
      </c>
      <c r="B6" s="306" t="s">
        <v>220</v>
      </c>
      <c r="C6" s="307" t="s">
        <v>207</v>
      </c>
      <c r="D6" s="307" t="s">
        <v>208</v>
      </c>
      <c r="E6" s="308" t="s">
        <v>209</v>
      </c>
      <c r="F6" s="308" t="s">
        <v>204</v>
      </c>
      <c r="G6" s="309" t="s">
        <v>73</v>
      </c>
      <c r="H6" s="307" t="s">
        <v>221</v>
      </c>
      <c r="I6" s="307" t="s">
        <v>222</v>
      </c>
      <c r="J6" s="313" t="s">
        <v>223</v>
      </c>
      <c r="K6" s="306" t="s">
        <v>124</v>
      </c>
    </row>
    <row r="7" ht="17.25" spans="1:11">
      <c r="A7" s="310"/>
      <c r="B7" s="311"/>
      <c r="C7" s="307" t="s">
        <v>208</v>
      </c>
      <c r="D7" s="307" t="s">
        <v>224</v>
      </c>
      <c r="E7" s="308" t="s">
        <v>225</v>
      </c>
      <c r="F7" s="308" t="s">
        <v>204</v>
      </c>
      <c r="G7" s="309" t="s">
        <v>73</v>
      </c>
      <c r="H7" s="307" t="s">
        <v>226</v>
      </c>
      <c r="I7" s="307" t="s">
        <v>227</v>
      </c>
      <c r="J7" s="310"/>
      <c r="K7" s="311"/>
    </row>
    <row r="8" ht="17.25" spans="1:11">
      <c r="A8" s="305">
        <v>1294705</v>
      </c>
      <c r="B8" s="306" t="s">
        <v>228</v>
      </c>
      <c r="C8" s="307" t="s">
        <v>229</v>
      </c>
      <c r="D8" s="307" t="s">
        <v>224</v>
      </c>
      <c r="E8" s="308" t="s">
        <v>230</v>
      </c>
      <c r="F8" s="308" t="s">
        <v>230</v>
      </c>
      <c r="G8" s="309" t="s">
        <v>24</v>
      </c>
      <c r="H8" s="307" t="s">
        <v>231</v>
      </c>
      <c r="I8" s="307" t="s">
        <v>232</v>
      </c>
      <c r="J8" s="309" t="s">
        <v>233</v>
      </c>
      <c r="K8" s="306" t="s">
        <v>51</v>
      </c>
    </row>
    <row r="9" ht="17.25" spans="1:11">
      <c r="A9" s="310"/>
      <c r="B9" s="311"/>
      <c r="C9" s="307" t="s">
        <v>234</v>
      </c>
      <c r="D9" s="307" t="s">
        <v>224</v>
      </c>
      <c r="E9" s="308" t="s">
        <v>230</v>
      </c>
      <c r="F9" s="308" t="s">
        <v>204</v>
      </c>
      <c r="G9" s="309" t="s">
        <v>182</v>
      </c>
      <c r="H9" s="307" t="s">
        <v>235</v>
      </c>
      <c r="I9" s="307" t="s">
        <v>236</v>
      </c>
      <c r="J9" s="308" t="s">
        <v>237</v>
      </c>
      <c r="K9" s="311"/>
    </row>
    <row r="10" ht="17.25" spans="1:11">
      <c r="A10" s="312">
        <v>1289368</v>
      </c>
      <c r="B10" s="309" t="s">
        <v>238</v>
      </c>
      <c r="C10" s="307" t="s">
        <v>208</v>
      </c>
      <c r="D10" s="307" t="s">
        <v>239</v>
      </c>
      <c r="E10" s="308" t="s">
        <v>217</v>
      </c>
      <c r="F10" s="308" t="s">
        <v>204</v>
      </c>
      <c r="G10" s="309" t="s">
        <v>182</v>
      </c>
      <c r="H10" s="307" t="s">
        <v>240</v>
      </c>
      <c r="I10" s="307" t="s">
        <v>241</v>
      </c>
      <c r="J10" s="308" t="s">
        <v>242</v>
      </c>
      <c r="K10" s="309" t="s">
        <v>15</v>
      </c>
    </row>
    <row r="11" ht="17.25" spans="1:11">
      <c r="A11" s="312">
        <v>1304031</v>
      </c>
      <c r="B11" s="309" t="s">
        <v>243</v>
      </c>
      <c r="C11" s="307" t="s">
        <v>208</v>
      </c>
      <c r="D11" s="307" t="s">
        <v>244</v>
      </c>
      <c r="E11" s="308" t="s">
        <v>217</v>
      </c>
      <c r="F11" s="308" t="s">
        <v>204</v>
      </c>
      <c r="G11" s="309" t="s">
        <v>13</v>
      </c>
      <c r="H11" s="307" t="s">
        <v>245</v>
      </c>
      <c r="I11" s="307" t="s">
        <v>246</v>
      </c>
      <c r="J11" s="308" t="s">
        <v>247</v>
      </c>
      <c r="K11" s="309" t="s">
        <v>107</v>
      </c>
    </row>
    <row r="12" ht="17.25" spans="1:11">
      <c r="A12" s="312">
        <v>1291656</v>
      </c>
      <c r="B12" s="309" t="s">
        <v>248</v>
      </c>
      <c r="C12" s="307" t="s">
        <v>208</v>
      </c>
      <c r="D12" s="307" t="s">
        <v>249</v>
      </c>
      <c r="E12" s="308" t="s">
        <v>230</v>
      </c>
      <c r="F12" s="308" t="s">
        <v>204</v>
      </c>
      <c r="G12" s="309" t="s">
        <v>13</v>
      </c>
      <c r="H12" s="307" t="s">
        <v>245</v>
      </c>
      <c r="I12" s="307" t="s">
        <v>250</v>
      </c>
      <c r="J12" s="308" t="s">
        <v>251</v>
      </c>
      <c r="K12" s="309" t="s">
        <v>30</v>
      </c>
    </row>
    <row r="13" ht="17.25" spans="1:11">
      <c r="A13" s="312">
        <v>1314913</v>
      </c>
      <c r="B13" s="309" t="s">
        <v>252</v>
      </c>
      <c r="C13" s="307" t="s">
        <v>253</v>
      </c>
      <c r="D13" s="307" t="s">
        <v>244</v>
      </c>
      <c r="E13" s="308" t="s">
        <v>209</v>
      </c>
      <c r="F13" s="308" t="s">
        <v>217</v>
      </c>
      <c r="G13" s="309" t="s">
        <v>13</v>
      </c>
      <c r="H13" s="307" t="s">
        <v>245</v>
      </c>
      <c r="I13" s="307" t="s">
        <v>254</v>
      </c>
      <c r="J13" s="309" t="s">
        <v>255</v>
      </c>
      <c r="K13" s="309" t="s">
        <v>17</v>
      </c>
    </row>
    <row r="14" ht="17.25" spans="1:11">
      <c r="A14" s="312">
        <v>1300246</v>
      </c>
      <c r="B14" s="309" t="s">
        <v>256</v>
      </c>
      <c r="C14" s="307" t="s">
        <v>257</v>
      </c>
      <c r="D14" s="307" t="s">
        <v>249</v>
      </c>
      <c r="E14" s="308" t="s">
        <v>225</v>
      </c>
      <c r="F14" s="308" t="s">
        <v>209</v>
      </c>
      <c r="G14" s="309" t="s">
        <v>24</v>
      </c>
      <c r="H14" s="307" t="s">
        <v>258</v>
      </c>
      <c r="I14" s="307" t="s">
        <v>259</v>
      </c>
      <c r="J14" s="308" t="s">
        <v>260</v>
      </c>
      <c r="K14" s="309" t="s">
        <v>27</v>
      </c>
    </row>
    <row r="15" ht="17.25" spans="1:11">
      <c r="A15" s="312">
        <v>1326131</v>
      </c>
      <c r="B15" s="309" t="s">
        <v>261</v>
      </c>
      <c r="C15" s="307" t="s">
        <v>257</v>
      </c>
      <c r="D15" s="307" t="s">
        <v>249</v>
      </c>
      <c r="E15" s="308" t="s">
        <v>225</v>
      </c>
      <c r="F15" s="308" t="s">
        <v>209</v>
      </c>
      <c r="G15" s="309" t="s">
        <v>47</v>
      </c>
      <c r="H15" s="307" t="s">
        <v>262</v>
      </c>
      <c r="I15" s="307" t="s">
        <v>263</v>
      </c>
      <c r="J15" s="308" t="s">
        <v>264</v>
      </c>
      <c r="K15" s="309" t="s">
        <v>48</v>
      </c>
    </row>
    <row r="16" ht="17.25" spans="1:11">
      <c r="A16" s="312">
        <v>1324512</v>
      </c>
      <c r="B16" s="309" t="s">
        <v>265</v>
      </c>
      <c r="C16" s="307" t="s">
        <v>266</v>
      </c>
      <c r="D16" s="307" t="s">
        <v>249</v>
      </c>
      <c r="E16" s="308" t="s">
        <v>217</v>
      </c>
      <c r="F16" s="308" t="s">
        <v>204</v>
      </c>
      <c r="G16" s="309" t="s">
        <v>13</v>
      </c>
      <c r="H16" s="307" t="s">
        <v>245</v>
      </c>
      <c r="I16" s="307" t="s">
        <v>246</v>
      </c>
      <c r="J16" s="308" t="s">
        <v>267</v>
      </c>
      <c r="K16" s="309" t="s">
        <v>51</v>
      </c>
    </row>
    <row r="17" ht="17.25" spans="1:11">
      <c r="A17" s="312">
        <v>1325593</v>
      </c>
      <c r="B17" s="309" t="s">
        <v>268</v>
      </c>
      <c r="C17" s="307" t="s">
        <v>266</v>
      </c>
      <c r="D17" s="307" t="s">
        <v>269</v>
      </c>
      <c r="E17" s="308" t="s">
        <v>225</v>
      </c>
      <c r="F17" s="308" t="s">
        <v>209</v>
      </c>
      <c r="G17" s="309" t="s">
        <v>47</v>
      </c>
      <c r="H17" s="307" t="s">
        <v>262</v>
      </c>
      <c r="I17" s="307" t="s">
        <v>263</v>
      </c>
      <c r="J17" s="308" t="s">
        <v>270</v>
      </c>
      <c r="K17" s="309" t="s">
        <v>45</v>
      </c>
    </row>
    <row r="18" ht="17.25" spans="1:11">
      <c r="A18" s="312">
        <v>1317563</v>
      </c>
      <c r="B18" s="309" t="s">
        <v>271</v>
      </c>
      <c r="C18" s="307" t="s">
        <v>244</v>
      </c>
      <c r="D18" s="307" t="s">
        <v>249</v>
      </c>
      <c r="E18" s="308" t="s">
        <v>209</v>
      </c>
      <c r="F18" s="308" t="s">
        <v>204</v>
      </c>
      <c r="G18" s="309" t="s">
        <v>13</v>
      </c>
      <c r="H18" s="307" t="s">
        <v>245</v>
      </c>
      <c r="I18" s="307" t="s">
        <v>272</v>
      </c>
      <c r="J18" s="308" t="s">
        <v>273</v>
      </c>
      <c r="K18" s="309" t="s">
        <v>45</v>
      </c>
    </row>
    <row r="19" ht="17.25" spans="1:11">
      <c r="A19" s="312">
        <v>1322035</v>
      </c>
      <c r="B19" s="309" t="s">
        <v>274</v>
      </c>
      <c r="C19" s="307" t="s">
        <v>244</v>
      </c>
      <c r="D19" s="307" t="s">
        <v>275</v>
      </c>
      <c r="E19" s="308" t="s">
        <v>225</v>
      </c>
      <c r="F19" s="308" t="s">
        <v>204</v>
      </c>
      <c r="G19" s="309" t="s">
        <v>276</v>
      </c>
      <c r="H19" s="307" t="s">
        <v>277</v>
      </c>
      <c r="I19" s="307" t="s">
        <v>278</v>
      </c>
      <c r="J19" s="308" t="s">
        <v>279</v>
      </c>
      <c r="K19" s="309" t="s">
        <v>27</v>
      </c>
    </row>
    <row r="20" ht="17.25" spans="1:11">
      <c r="A20" s="312">
        <v>1286297</v>
      </c>
      <c r="B20" s="309" t="s">
        <v>280</v>
      </c>
      <c r="C20" s="307" t="s">
        <v>244</v>
      </c>
      <c r="D20" s="307" t="s">
        <v>281</v>
      </c>
      <c r="E20" s="308" t="s">
        <v>230</v>
      </c>
      <c r="F20" s="308" t="s">
        <v>217</v>
      </c>
      <c r="G20" s="309" t="s">
        <v>182</v>
      </c>
      <c r="H20" s="307" t="s">
        <v>240</v>
      </c>
      <c r="I20" s="307" t="s">
        <v>282</v>
      </c>
      <c r="J20" s="309" t="s">
        <v>283</v>
      </c>
      <c r="K20" s="309" t="s">
        <v>17</v>
      </c>
    </row>
    <row r="21" ht="17.25" spans="1:11">
      <c r="A21" s="312">
        <v>1291197</v>
      </c>
      <c r="B21" s="309" t="s">
        <v>284</v>
      </c>
      <c r="C21" s="307" t="s">
        <v>244</v>
      </c>
      <c r="D21" s="307" t="s">
        <v>281</v>
      </c>
      <c r="E21" s="308" t="s">
        <v>230</v>
      </c>
      <c r="F21" s="308" t="s">
        <v>204</v>
      </c>
      <c r="G21" s="309" t="s">
        <v>13</v>
      </c>
      <c r="H21" s="307" t="s">
        <v>245</v>
      </c>
      <c r="I21" s="307" t="s">
        <v>250</v>
      </c>
      <c r="J21" s="308" t="s">
        <v>285</v>
      </c>
      <c r="K21" s="309" t="s">
        <v>51</v>
      </c>
    </row>
    <row r="22" ht="17.25" spans="1:11">
      <c r="A22" s="312">
        <v>1291211</v>
      </c>
      <c r="B22" s="309" t="s">
        <v>286</v>
      </c>
      <c r="C22" s="307" t="s">
        <v>244</v>
      </c>
      <c r="D22" s="307" t="s">
        <v>281</v>
      </c>
      <c r="E22" s="308" t="s">
        <v>230</v>
      </c>
      <c r="F22" s="308" t="s">
        <v>204</v>
      </c>
      <c r="G22" s="309" t="s">
        <v>13</v>
      </c>
      <c r="H22" s="307" t="s">
        <v>245</v>
      </c>
      <c r="I22" s="307" t="s">
        <v>250</v>
      </c>
      <c r="J22" s="308" t="s">
        <v>287</v>
      </c>
      <c r="K22" s="309" t="s">
        <v>51</v>
      </c>
    </row>
    <row r="23" ht="17.25" spans="1:11">
      <c r="A23" s="312">
        <v>1325538</v>
      </c>
      <c r="B23" s="309" t="s">
        <v>288</v>
      </c>
      <c r="C23" s="307" t="s">
        <v>244</v>
      </c>
      <c r="D23" s="307" t="s">
        <v>281</v>
      </c>
      <c r="E23" s="308" t="s">
        <v>230</v>
      </c>
      <c r="F23" s="308" t="s">
        <v>204</v>
      </c>
      <c r="G23" s="309" t="s">
        <v>47</v>
      </c>
      <c r="H23" s="307" t="s">
        <v>262</v>
      </c>
      <c r="I23" s="307" t="s">
        <v>289</v>
      </c>
      <c r="J23" s="308" t="s">
        <v>290</v>
      </c>
      <c r="K23" s="309" t="s">
        <v>48</v>
      </c>
    </row>
    <row r="24" ht="17.25" spans="1:11">
      <c r="A24" s="312">
        <v>1295697</v>
      </c>
      <c r="B24" s="309" t="s">
        <v>291</v>
      </c>
      <c r="C24" s="307" t="s">
        <v>292</v>
      </c>
      <c r="D24" s="307" t="s">
        <v>293</v>
      </c>
      <c r="E24" s="308" t="s">
        <v>209</v>
      </c>
      <c r="F24" s="308" t="s">
        <v>204</v>
      </c>
      <c r="G24" s="309" t="s">
        <v>24</v>
      </c>
      <c r="H24" s="307" t="s">
        <v>205</v>
      </c>
      <c r="I24" s="307" t="s">
        <v>294</v>
      </c>
      <c r="J24" s="308" t="s">
        <v>295</v>
      </c>
      <c r="K24" s="309" t="s">
        <v>27</v>
      </c>
    </row>
    <row r="25" ht="17.25" spans="1:11">
      <c r="A25" s="312">
        <v>1302130</v>
      </c>
      <c r="B25" s="309" t="s">
        <v>296</v>
      </c>
      <c r="C25" s="307" t="s">
        <v>292</v>
      </c>
      <c r="D25" s="307" t="s">
        <v>275</v>
      </c>
      <c r="E25" s="308" t="s">
        <v>217</v>
      </c>
      <c r="F25" s="308" t="s">
        <v>204</v>
      </c>
      <c r="G25" s="309" t="s">
        <v>13</v>
      </c>
      <c r="H25" s="307" t="s">
        <v>245</v>
      </c>
      <c r="I25" s="307" t="s">
        <v>246</v>
      </c>
      <c r="J25" s="308" t="s">
        <v>297</v>
      </c>
      <c r="K25" s="309" t="s">
        <v>51</v>
      </c>
    </row>
    <row r="26" ht="17.25" spans="1:11">
      <c r="A26" s="312">
        <v>1312582</v>
      </c>
      <c r="B26" s="309" t="s">
        <v>298</v>
      </c>
      <c r="C26" s="307" t="s">
        <v>224</v>
      </c>
      <c r="D26" s="307" t="s">
        <v>299</v>
      </c>
      <c r="E26" s="308" t="s">
        <v>217</v>
      </c>
      <c r="F26" s="308" t="s">
        <v>204</v>
      </c>
      <c r="G26" s="309" t="s">
        <v>24</v>
      </c>
      <c r="H26" s="307" t="s">
        <v>300</v>
      </c>
      <c r="I26" s="307" t="s">
        <v>301</v>
      </c>
      <c r="J26" s="308" t="s">
        <v>302</v>
      </c>
      <c r="K26" s="309" t="s">
        <v>21</v>
      </c>
    </row>
    <row r="27" ht="17.25" spans="1:11">
      <c r="A27" s="312">
        <v>1316892</v>
      </c>
      <c r="B27" s="309" t="s">
        <v>303</v>
      </c>
      <c r="C27" s="307" t="s">
        <v>292</v>
      </c>
      <c r="D27" s="307" t="s">
        <v>281</v>
      </c>
      <c r="E27" s="308" t="s">
        <v>225</v>
      </c>
      <c r="F27" s="308" t="s">
        <v>204</v>
      </c>
      <c r="G27" s="309" t="s">
        <v>47</v>
      </c>
      <c r="H27" s="307" t="s">
        <v>304</v>
      </c>
      <c r="I27" s="307" t="s">
        <v>305</v>
      </c>
      <c r="J27" s="308" t="s">
        <v>306</v>
      </c>
      <c r="K27" s="309" t="s">
        <v>45</v>
      </c>
    </row>
    <row r="28" ht="17.25" spans="1:11">
      <c r="A28" s="312">
        <v>1314137</v>
      </c>
      <c r="B28" s="309" t="s">
        <v>307</v>
      </c>
      <c r="C28" s="307" t="s">
        <v>224</v>
      </c>
      <c r="D28" s="307" t="s">
        <v>308</v>
      </c>
      <c r="E28" s="308" t="s">
        <v>230</v>
      </c>
      <c r="F28" s="308" t="s">
        <v>204</v>
      </c>
      <c r="G28" s="309" t="s">
        <v>13</v>
      </c>
      <c r="H28" s="307" t="s">
        <v>309</v>
      </c>
      <c r="I28" s="307" t="s">
        <v>250</v>
      </c>
      <c r="J28" s="308" t="s">
        <v>310</v>
      </c>
      <c r="K28" s="309" t="s">
        <v>27</v>
      </c>
    </row>
    <row r="29" ht="17.25" spans="1:11">
      <c r="A29" s="312">
        <v>1315317</v>
      </c>
      <c r="B29" s="309" t="s">
        <v>311</v>
      </c>
      <c r="C29" s="307" t="s">
        <v>292</v>
      </c>
      <c r="D29" s="307" t="s">
        <v>312</v>
      </c>
      <c r="E29" s="308" t="s">
        <v>230</v>
      </c>
      <c r="F29" s="308" t="s">
        <v>204</v>
      </c>
      <c r="G29" s="309" t="s">
        <v>13</v>
      </c>
      <c r="H29" s="307" t="s">
        <v>245</v>
      </c>
      <c r="I29" s="307" t="s">
        <v>250</v>
      </c>
      <c r="J29" s="308" t="s">
        <v>313</v>
      </c>
      <c r="K29" s="309" t="s">
        <v>21</v>
      </c>
    </row>
    <row r="30" ht="17.25" spans="1:11">
      <c r="A30" s="312">
        <v>1329753</v>
      </c>
      <c r="B30" s="309" t="s">
        <v>314</v>
      </c>
      <c r="C30" s="307" t="s">
        <v>249</v>
      </c>
      <c r="D30" s="307" t="s">
        <v>315</v>
      </c>
      <c r="E30" s="308" t="s">
        <v>217</v>
      </c>
      <c r="F30" s="308" t="s">
        <v>204</v>
      </c>
      <c r="G30" s="309" t="s">
        <v>47</v>
      </c>
      <c r="H30" s="307" t="s">
        <v>316</v>
      </c>
      <c r="I30" s="307" t="s">
        <v>317</v>
      </c>
      <c r="J30" s="308" t="s">
        <v>318</v>
      </c>
      <c r="K30" s="309" t="s">
        <v>27</v>
      </c>
    </row>
    <row r="31" ht="17.25" spans="1:11">
      <c r="A31" s="312">
        <v>1311120</v>
      </c>
      <c r="B31" s="309" t="s">
        <v>319</v>
      </c>
      <c r="C31" s="307" t="s">
        <v>249</v>
      </c>
      <c r="D31" s="307" t="s">
        <v>320</v>
      </c>
      <c r="E31" s="308" t="s">
        <v>230</v>
      </c>
      <c r="F31" s="308" t="s">
        <v>217</v>
      </c>
      <c r="G31" s="309" t="s">
        <v>13</v>
      </c>
      <c r="H31" s="307" t="s">
        <v>245</v>
      </c>
      <c r="I31" s="307" t="s">
        <v>321</v>
      </c>
      <c r="J31" s="309" t="s">
        <v>322</v>
      </c>
      <c r="K31" s="309" t="s">
        <v>30</v>
      </c>
    </row>
    <row r="32" ht="17.25" spans="1:11">
      <c r="A32" s="312">
        <v>1319616</v>
      </c>
      <c r="B32" s="309" t="s">
        <v>323</v>
      </c>
      <c r="C32" s="307" t="s">
        <v>275</v>
      </c>
      <c r="D32" s="307" t="s">
        <v>320</v>
      </c>
      <c r="E32" s="308" t="s">
        <v>217</v>
      </c>
      <c r="F32" s="308" t="s">
        <v>209</v>
      </c>
      <c r="G32" s="309" t="s">
        <v>13</v>
      </c>
      <c r="H32" s="307" t="s">
        <v>245</v>
      </c>
      <c r="I32" s="307" t="s">
        <v>254</v>
      </c>
      <c r="J32" s="308" t="s">
        <v>324</v>
      </c>
      <c r="K32" s="309" t="s">
        <v>17</v>
      </c>
    </row>
    <row r="33" ht="17.25" spans="1:11">
      <c r="A33" s="312">
        <v>1323969</v>
      </c>
      <c r="B33" s="309" t="s">
        <v>325</v>
      </c>
      <c r="C33" s="307" t="s">
        <v>326</v>
      </c>
      <c r="D33" s="307" t="s">
        <v>320</v>
      </c>
      <c r="E33" s="308" t="s">
        <v>217</v>
      </c>
      <c r="F33" s="308" t="s">
        <v>204</v>
      </c>
      <c r="G33" s="309" t="s">
        <v>24</v>
      </c>
      <c r="H33" s="307" t="s">
        <v>327</v>
      </c>
      <c r="I33" s="307" t="s">
        <v>328</v>
      </c>
      <c r="J33" s="308" t="s">
        <v>329</v>
      </c>
      <c r="K33" s="309" t="s">
        <v>21</v>
      </c>
    </row>
    <row r="34" ht="17.25" spans="1:11">
      <c r="A34" s="312">
        <v>1327355</v>
      </c>
      <c r="B34" s="309" t="s">
        <v>330</v>
      </c>
      <c r="C34" s="307" t="s">
        <v>331</v>
      </c>
      <c r="D34" s="307" t="s">
        <v>332</v>
      </c>
      <c r="E34" s="308" t="s">
        <v>225</v>
      </c>
      <c r="F34" s="308" t="s">
        <v>204</v>
      </c>
      <c r="G34" s="309" t="s">
        <v>333</v>
      </c>
      <c r="H34" s="307" t="s">
        <v>262</v>
      </c>
      <c r="I34" s="307" t="s">
        <v>334</v>
      </c>
      <c r="J34" s="308" t="s">
        <v>335</v>
      </c>
      <c r="K34" s="309" t="s">
        <v>27</v>
      </c>
    </row>
    <row r="35" ht="17.25" spans="1:11">
      <c r="A35" s="312">
        <v>1318023</v>
      </c>
      <c r="B35" s="309" t="s">
        <v>336</v>
      </c>
      <c r="C35" s="307" t="s">
        <v>299</v>
      </c>
      <c r="D35" s="307" t="s">
        <v>337</v>
      </c>
      <c r="E35" s="308" t="s">
        <v>230</v>
      </c>
      <c r="F35" s="308" t="s">
        <v>209</v>
      </c>
      <c r="G35" s="309" t="s">
        <v>13</v>
      </c>
      <c r="H35" s="307" t="s">
        <v>245</v>
      </c>
      <c r="I35" s="307" t="s">
        <v>338</v>
      </c>
      <c r="J35" s="308" t="s">
        <v>339</v>
      </c>
      <c r="K35" s="309" t="s">
        <v>48</v>
      </c>
    </row>
    <row r="36" ht="17.25" spans="1:11">
      <c r="A36" s="312">
        <v>1321490</v>
      </c>
      <c r="B36" s="309" t="s">
        <v>340</v>
      </c>
      <c r="C36" s="307" t="s">
        <v>299</v>
      </c>
      <c r="D36" s="307" t="s">
        <v>341</v>
      </c>
      <c r="E36" s="308" t="s">
        <v>230</v>
      </c>
      <c r="F36" s="308" t="s">
        <v>204</v>
      </c>
      <c r="G36" s="309" t="s">
        <v>24</v>
      </c>
      <c r="H36" s="307" t="s">
        <v>205</v>
      </c>
      <c r="I36" s="307" t="s">
        <v>342</v>
      </c>
      <c r="J36" s="308" t="s">
        <v>343</v>
      </c>
      <c r="K36" s="309" t="s">
        <v>21</v>
      </c>
    </row>
    <row r="37" ht="17.25" spans="1:11">
      <c r="A37" s="312">
        <v>1310003</v>
      </c>
      <c r="B37" s="309" t="s">
        <v>344</v>
      </c>
      <c r="C37" s="307" t="s">
        <v>345</v>
      </c>
      <c r="D37" s="307" t="s">
        <v>320</v>
      </c>
      <c r="E37" s="308" t="s">
        <v>209</v>
      </c>
      <c r="F37" s="308" t="s">
        <v>209</v>
      </c>
      <c r="G37" s="309" t="s">
        <v>13</v>
      </c>
      <c r="H37" s="307" t="s">
        <v>245</v>
      </c>
      <c r="I37" s="307" t="s">
        <v>346</v>
      </c>
      <c r="J37" s="308" t="s">
        <v>347</v>
      </c>
      <c r="K37" s="309" t="s">
        <v>17</v>
      </c>
    </row>
    <row r="38" ht="17.25" spans="1:11">
      <c r="A38" s="312">
        <v>1313095</v>
      </c>
      <c r="B38" s="309" t="s">
        <v>348</v>
      </c>
      <c r="C38" s="307" t="s">
        <v>345</v>
      </c>
      <c r="D38" s="307" t="s">
        <v>320</v>
      </c>
      <c r="E38" s="308" t="s">
        <v>209</v>
      </c>
      <c r="F38" s="308" t="s">
        <v>204</v>
      </c>
      <c r="G38" s="309" t="s">
        <v>13</v>
      </c>
      <c r="H38" s="307" t="s">
        <v>245</v>
      </c>
      <c r="I38" s="307" t="s">
        <v>272</v>
      </c>
      <c r="J38" s="308" t="s">
        <v>349</v>
      </c>
      <c r="K38" s="309" t="s">
        <v>27</v>
      </c>
    </row>
    <row r="39" ht="17.25" spans="1:11">
      <c r="A39" s="312">
        <v>1314755</v>
      </c>
      <c r="B39" s="309" t="s">
        <v>350</v>
      </c>
      <c r="C39" s="307" t="s">
        <v>281</v>
      </c>
      <c r="D39" s="307" t="s">
        <v>351</v>
      </c>
      <c r="E39" s="308" t="s">
        <v>217</v>
      </c>
      <c r="F39" s="308" t="s">
        <v>204</v>
      </c>
      <c r="G39" s="309" t="s">
        <v>73</v>
      </c>
      <c r="H39" s="307" t="s">
        <v>277</v>
      </c>
      <c r="I39" s="307" t="s">
        <v>352</v>
      </c>
      <c r="J39" s="308" t="s">
        <v>353</v>
      </c>
      <c r="K39" s="309" t="s">
        <v>48</v>
      </c>
    </row>
    <row r="40" ht="17.25" spans="1:11">
      <c r="A40" s="312">
        <v>1304905</v>
      </c>
      <c r="B40" s="309" t="s">
        <v>354</v>
      </c>
      <c r="C40" s="307" t="s">
        <v>281</v>
      </c>
      <c r="D40" s="307" t="s">
        <v>355</v>
      </c>
      <c r="E40" s="308" t="s">
        <v>230</v>
      </c>
      <c r="F40" s="308" t="s">
        <v>204</v>
      </c>
      <c r="G40" s="309" t="s">
        <v>24</v>
      </c>
      <c r="H40" s="307" t="s">
        <v>205</v>
      </c>
      <c r="I40" s="307" t="s">
        <v>342</v>
      </c>
      <c r="J40" s="308" t="s">
        <v>356</v>
      </c>
      <c r="K40" s="309" t="s">
        <v>124</v>
      </c>
    </row>
    <row r="41" ht="17.25" spans="1:11">
      <c r="A41" s="312">
        <v>1308569</v>
      </c>
      <c r="B41" s="309" t="s">
        <v>357</v>
      </c>
      <c r="C41" s="307" t="s">
        <v>312</v>
      </c>
      <c r="D41" s="307" t="s">
        <v>337</v>
      </c>
      <c r="E41" s="308" t="s">
        <v>217</v>
      </c>
      <c r="F41" s="308" t="s">
        <v>204</v>
      </c>
      <c r="G41" s="309" t="s">
        <v>50</v>
      </c>
      <c r="H41" s="307" t="s">
        <v>358</v>
      </c>
      <c r="I41" s="307" t="s">
        <v>359</v>
      </c>
      <c r="J41" s="308" t="s">
        <v>360</v>
      </c>
      <c r="K41" s="309" t="s">
        <v>124</v>
      </c>
    </row>
    <row r="42" ht="17.25" spans="1:11">
      <c r="A42" s="312">
        <v>1319401</v>
      </c>
      <c r="B42" s="309" t="s">
        <v>361</v>
      </c>
      <c r="C42" s="307" t="s">
        <v>312</v>
      </c>
      <c r="D42" s="307" t="s">
        <v>337</v>
      </c>
      <c r="E42" s="308" t="s">
        <v>217</v>
      </c>
      <c r="F42" s="308" t="s">
        <v>204</v>
      </c>
      <c r="G42" s="309" t="s">
        <v>13</v>
      </c>
      <c r="H42" s="307" t="s">
        <v>245</v>
      </c>
      <c r="I42" s="307" t="s">
        <v>246</v>
      </c>
      <c r="J42" s="308" t="s">
        <v>362</v>
      </c>
      <c r="K42" s="309" t="s">
        <v>21</v>
      </c>
    </row>
    <row r="43" ht="17.25" spans="1:11">
      <c r="A43" s="312">
        <v>1301100</v>
      </c>
      <c r="B43" s="309" t="s">
        <v>363</v>
      </c>
      <c r="C43" s="307" t="s">
        <v>364</v>
      </c>
      <c r="D43" s="307" t="s">
        <v>337</v>
      </c>
      <c r="E43" s="308" t="s">
        <v>209</v>
      </c>
      <c r="F43" s="308" t="s">
        <v>217</v>
      </c>
      <c r="G43" s="309" t="s">
        <v>24</v>
      </c>
      <c r="H43" s="307" t="s">
        <v>205</v>
      </c>
      <c r="I43" s="307" t="s">
        <v>365</v>
      </c>
      <c r="J43" s="309" t="s">
        <v>366</v>
      </c>
      <c r="K43" s="309" t="s">
        <v>17</v>
      </c>
    </row>
    <row r="44" ht="17.25" spans="1:11">
      <c r="A44" s="312">
        <v>1283481</v>
      </c>
      <c r="B44" s="309" t="s">
        <v>367</v>
      </c>
      <c r="C44" s="307" t="s">
        <v>368</v>
      </c>
      <c r="D44" s="307" t="s">
        <v>369</v>
      </c>
      <c r="E44" s="308" t="s">
        <v>230</v>
      </c>
      <c r="F44" s="308" t="s">
        <v>204</v>
      </c>
      <c r="G44" s="309" t="s">
        <v>13</v>
      </c>
      <c r="H44" s="307" t="s">
        <v>245</v>
      </c>
      <c r="I44" s="307" t="s">
        <v>250</v>
      </c>
      <c r="J44" s="308" t="s">
        <v>370</v>
      </c>
      <c r="K44" s="309" t="s">
        <v>33</v>
      </c>
    </row>
    <row r="45" ht="17.25" spans="1:11">
      <c r="A45" s="312">
        <v>1291960</v>
      </c>
      <c r="B45" s="309" t="s">
        <v>371</v>
      </c>
      <c r="C45" s="307" t="s">
        <v>320</v>
      </c>
      <c r="D45" s="307" t="s">
        <v>369</v>
      </c>
      <c r="E45" s="308" t="s">
        <v>230</v>
      </c>
      <c r="F45" s="308" t="s">
        <v>204</v>
      </c>
      <c r="G45" s="309" t="s">
        <v>13</v>
      </c>
      <c r="H45" s="307" t="s">
        <v>245</v>
      </c>
      <c r="I45" s="307" t="s">
        <v>250</v>
      </c>
      <c r="J45" s="308" t="s">
        <v>372</v>
      </c>
      <c r="K45" s="309" t="s">
        <v>30</v>
      </c>
    </row>
    <row r="46" ht="17.25" spans="1:11">
      <c r="A46" s="312">
        <v>1299285</v>
      </c>
      <c r="B46" s="309" t="s">
        <v>373</v>
      </c>
      <c r="C46" s="307" t="s">
        <v>364</v>
      </c>
      <c r="D46" s="307" t="s">
        <v>374</v>
      </c>
      <c r="E46" s="308" t="s">
        <v>230</v>
      </c>
      <c r="F46" s="308" t="s">
        <v>204</v>
      </c>
      <c r="G46" s="309" t="s">
        <v>13</v>
      </c>
      <c r="H46" s="307" t="s">
        <v>245</v>
      </c>
      <c r="I46" s="307" t="s">
        <v>250</v>
      </c>
      <c r="J46" s="308" t="s">
        <v>375</v>
      </c>
      <c r="K46" s="309" t="s">
        <v>21</v>
      </c>
    </row>
    <row r="47" ht="17.25" spans="1:11">
      <c r="A47" s="312">
        <v>1315277</v>
      </c>
      <c r="B47" s="309" t="s">
        <v>376</v>
      </c>
      <c r="C47" s="307" t="s">
        <v>332</v>
      </c>
      <c r="D47" s="307" t="s">
        <v>355</v>
      </c>
      <c r="E47" s="308" t="s">
        <v>209</v>
      </c>
      <c r="F47" s="308" t="s">
        <v>204</v>
      </c>
      <c r="G47" s="309" t="s">
        <v>73</v>
      </c>
      <c r="H47" s="307" t="s">
        <v>277</v>
      </c>
      <c r="I47" s="307" t="s">
        <v>377</v>
      </c>
      <c r="J47" s="308" t="s">
        <v>378</v>
      </c>
      <c r="K47" s="309" t="s">
        <v>21</v>
      </c>
    </row>
    <row r="48" ht="17.25" spans="1:11">
      <c r="A48" s="312">
        <v>1331514</v>
      </c>
      <c r="B48" s="309" t="s">
        <v>379</v>
      </c>
      <c r="C48" s="307" t="s">
        <v>332</v>
      </c>
      <c r="D48" s="307" t="s">
        <v>355</v>
      </c>
      <c r="E48" s="308" t="s">
        <v>209</v>
      </c>
      <c r="F48" s="308" t="s">
        <v>204</v>
      </c>
      <c r="G48" s="309" t="s">
        <v>47</v>
      </c>
      <c r="H48" s="307" t="s">
        <v>380</v>
      </c>
      <c r="I48" s="307" t="s">
        <v>381</v>
      </c>
      <c r="J48" s="308" t="s">
        <v>382</v>
      </c>
      <c r="K48" s="309" t="s">
        <v>27</v>
      </c>
    </row>
    <row r="49" ht="17.25" spans="1:11">
      <c r="A49" s="305">
        <v>1322900</v>
      </c>
      <c r="B49" s="306" t="s">
        <v>383</v>
      </c>
      <c r="C49" s="307" t="s">
        <v>332</v>
      </c>
      <c r="D49" s="307" t="s">
        <v>341</v>
      </c>
      <c r="E49" s="308" t="s">
        <v>204</v>
      </c>
      <c r="F49" s="308" t="s">
        <v>204</v>
      </c>
      <c r="G49" s="309" t="s">
        <v>24</v>
      </c>
      <c r="H49" s="307" t="s">
        <v>300</v>
      </c>
      <c r="I49" s="307" t="s">
        <v>300</v>
      </c>
      <c r="J49" s="313" t="s">
        <v>384</v>
      </c>
      <c r="K49" s="306" t="s">
        <v>51</v>
      </c>
    </row>
    <row r="50" ht="17.25" spans="1:11">
      <c r="A50" s="310"/>
      <c r="B50" s="311"/>
      <c r="C50" s="307" t="s">
        <v>337</v>
      </c>
      <c r="D50" s="307" t="s">
        <v>369</v>
      </c>
      <c r="E50" s="308" t="s">
        <v>217</v>
      </c>
      <c r="F50" s="308" t="s">
        <v>204</v>
      </c>
      <c r="G50" s="309" t="s">
        <v>24</v>
      </c>
      <c r="H50" s="307" t="s">
        <v>205</v>
      </c>
      <c r="I50" s="307" t="s">
        <v>385</v>
      </c>
      <c r="J50" s="310"/>
      <c r="K50" s="311"/>
    </row>
    <row r="51" ht="17.25" spans="1:11">
      <c r="A51" s="312">
        <v>1296598</v>
      </c>
      <c r="B51" s="309" t="s">
        <v>386</v>
      </c>
      <c r="C51" s="307" t="s">
        <v>332</v>
      </c>
      <c r="D51" s="307" t="s">
        <v>387</v>
      </c>
      <c r="E51" s="308" t="s">
        <v>217</v>
      </c>
      <c r="F51" s="308" t="s">
        <v>209</v>
      </c>
      <c r="G51" s="309" t="s">
        <v>13</v>
      </c>
      <c r="H51" s="307" t="s">
        <v>245</v>
      </c>
      <c r="I51" s="307" t="s">
        <v>254</v>
      </c>
      <c r="J51" s="308" t="s">
        <v>388</v>
      </c>
      <c r="K51" s="309" t="s">
        <v>27</v>
      </c>
    </row>
    <row r="52" ht="17.25" spans="1:11">
      <c r="A52" s="305">
        <v>1287278</v>
      </c>
      <c r="B52" s="306" t="s">
        <v>389</v>
      </c>
      <c r="C52" s="307" t="s">
        <v>390</v>
      </c>
      <c r="D52" s="307" t="s">
        <v>369</v>
      </c>
      <c r="E52" s="308" t="s">
        <v>225</v>
      </c>
      <c r="F52" s="308" t="s">
        <v>209</v>
      </c>
      <c r="G52" s="309" t="s">
        <v>13</v>
      </c>
      <c r="H52" s="307" t="s">
        <v>245</v>
      </c>
      <c r="I52" s="307" t="s">
        <v>391</v>
      </c>
      <c r="J52" s="313" t="s">
        <v>392</v>
      </c>
      <c r="K52" s="306" t="s">
        <v>15</v>
      </c>
    </row>
    <row r="53" ht="17.25" spans="1:11">
      <c r="A53" s="310"/>
      <c r="B53" s="311"/>
      <c r="C53" s="307" t="s">
        <v>369</v>
      </c>
      <c r="D53" s="307" t="s">
        <v>393</v>
      </c>
      <c r="E53" s="308" t="s">
        <v>204</v>
      </c>
      <c r="F53" s="308" t="s">
        <v>209</v>
      </c>
      <c r="G53" s="309" t="s">
        <v>13</v>
      </c>
      <c r="H53" s="307" t="s">
        <v>394</v>
      </c>
      <c r="I53" s="307" t="s">
        <v>395</v>
      </c>
      <c r="J53" s="310"/>
      <c r="K53" s="311"/>
    </row>
    <row r="54" ht="17.25" spans="1:11">
      <c r="A54" s="312">
        <v>1314761</v>
      </c>
      <c r="B54" s="309" t="s">
        <v>396</v>
      </c>
      <c r="C54" s="307" t="s">
        <v>337</v>
      </c>
      <c r="D54" s="307" t="s">
        <v>387</v>
      </c>
      <c r="E54" s="308" t="s">
        <v>209</v>
      </c>
      <c r="F54" s="308" t="s">
        <v>204</v>
      </c>
      <c r="G54" s="309" t="s">
        <v>76</v>
      </c>
      <c r="H54" s="307" t="s">
        <v>316</v>
      </c>
      <c r="I54" s="307" t="s">
        <v>397</v>
      </c>
      <c r="J54" s="308" t="s">
        <v>398</v>
      </c>
      <c r="K54" s="309" t="s">
        <v>48</v>
      </c>
    </row>
    <row r="55" ht="17.25" spans="1:11">
      <c r="A55" s="312">
        <v>1314763</v>
      </c>
      <c r="B55" s="309" t="s">
        <v>399</v>
      </c>
      <c r="C55" s="307" t="s">
        <v>341</v>
      </c>
      <c r="D55" s="307" t="s">
        <v>400</v>
      </c>
      <c r="E55" s="308" t="s">
        <v>209</v>
      </c>
      <c r="F55" s="308" t="s">
        <v>204</v>
      </c>
      <c r="G55" s="309" t="s">
        <v>76</v>
      </c>
      <c r="H55" s="307" t="s">
        <v>316</v>
      </c>
      <c r="I55" s="307" t="s">
        <v>397</v>
      </c>
      <c r="J55" s="308" t="s">
        <v>401</v>
      </c>
      <c r="K55" s="309" t="s">
        <v>48</v>
      </c>
    </row>
    <row r="56" ht="17.25" spans="1:11">
      <c r="A56" s="312">
        <v>1331075</v>
      </c>
      <c r="B56" s="309" t="s">
        <v>402</v>
      </c>
      <c r="C56" s="307" t="s">
        <v>403</v>
      </c>
      <c r="D56" s="307" t="s">
        <v>374</v>
      </c>
      <c r="E56" s="308" t="s">
        <v>209</v>
      </c>
      <c r="F56" s="308" t="s">
        <v>204</v>
      </c>
      <c r="G56" s="309" t="s">
        <v>13</v>
      </c>
      <c r="H56" s="307" t="s">
        <v>245</v>
      </c>
      <c r="I56" s="307" t="s">
        <v>272</v>
      </c>
      <c r="J56" s="308" t="s">
        <v>404</v>
      </c>
      <c r="K56" s="309" t="s">
        <v>33</v>
      </c>
    </row>
    <row r="57" ht="17.25" spans="1:11">
      <c r="A57" s="305">
        <v>1327067</v>
      </c>
      <c r="B57" s="306" t="s">
        <v>405</v>
      </c>
      <c r="C57" s="307" t="s">
        <v>403</v>
      </c>
      <c r="D57" s="307" t="s">
        <v>406</v>
      </c>
      <c r="E57" s="308" t="s">
        <v>209</v>
      </c>
      <c r="F57" s="308" t="s">
        <v>204</v>
      </c>
      <c r="G57" s="309" t="s">
        <v>13</v>
      </c>
      <c r="H57" s="307" t="s">
        <v>245</v>
      </c>
      <c r="I57" s="307" t="s">
        <v>272</v>
      </c>
      <c r="J57" s="313" t="s">
        <v>407</v>
      </c>
      <c r="K57" s="306" t="s">
        <v>124</v>
      </c>
    </row>
    <row r="58" ht="17.25" spans="1:11">
      <c r="A58" s="310"/>
      <c r="B58" s="311"/>
      <c r="C58" s="307" t="s">
        <v>369</v>
      </c>
      <c r="D58" s="307" t="s">
        <v>408</v>
      </c>
      <c r="E58" s="308" t="s">
        <v>209</v>
      </c>
      <c r="F58" s="308" t="s">
        <v>204</v>
      </c>
      <c r="G58" s="309" t="s">
        <v>13</v>
      </c>
      <c r="H58" s="307" t="s">
        <v>394</v>
      </c>
      <c r="I58" s="307" t="s">
        <v>395</v>
      </c>
      <c r="J58" s="310"/>
      <c r="K58" s="311"/>
    </row>
    <row r="59" ht="17.25" spans="1:11">
      <c r="A59" s="312">
        <v>1318366</v>
      </c>
      <c r="B59" s="309" t="s">
        <v>409</v>
      </c>
      <c r="C59" s="307" t="s">
        <v>369</v>
      </c>
      <c r="D59" s="307" t="s">
        <v>410</v>
      </c>
      <c r="E59" s="308" t="s">
        <v>217</v>
      </c>
      <c r="F59" s="308" t="s">
        <v>209</v>
      </c>
      <c r="G59" s="309" t="s">
        <v>13</v>
      </c>
      <c r="H59" s="307" t="s">
        <v>394</v>
      </c>
      <c r="I59" s="307" t="s">
        <v>411</v>
      </c>
      <c r="J59" s="308" t="s">
        <v>412</v>
      </c>
      <c r="K59" s="309" t="s">
        <v>17</v>
      </c>
    </row>
    <row r="60" ht="17.25" spans="1:11">
      <c r="A60" s="312">
        <v>1308530</v>
      </c>
      <c r="B60" s="309" t="s">
        <v>413</v>
      </c>
      <c r="C60" s="307" t="s">
        <v>414</v>
      </c>
      <c r="D60" s="307" t="s">
        <v>415</v>
      </c>
      <c r="E60" s="308" t="s">
        <v>416</v>
      </c>
      <c r="F60" s="308" t="s">
        <v>209</v>
      </c>
      <c r="G60" s="309" t="s">
        <v>13</v>
      </c>
      <c r="H60" s="307" t="s">
        <v>394</v>
      </c>
      <c r="I60" s="307" t="s">
        <v>417</v>
      </c>
      <c r="J60" s="308" t="s">
        <v>418</v>
      </c>
      <c r="K60" s="309" t="s">
        <v>124</v>
      </c>
    </row>
    <row r="61" ht="17.25" spans="1:11">
      <c r="A61" s="312">
        <v>1299167</v>
      </c>
      <c r="B61" s="309" t="s">
        <v>419</v>
      </c>
      <c r="C61" s="307" t="s">
        <v>420</v>
      </c>
      <c r="D61" s="307" t="s">
        <v>421</v>
      </c>
      <c r="E61" s="308" t="s">
        <v>230</v>
      </c>
      <c r="F61" s="308" t="s">
        <v>204</v>
      </c>
      <c r="G61" s="309" t="s">
        <v>73</v>
      </c>
      <c r="H61" s="307" t="s">
        <v>422</v>
      </c>
      <c r="I61" s="307" t="s">
        <v>423</v>
      </c>
      <c r="J61" s="308" t="s">
        <v>424</v>
      </c>
      <c r="K61" s="309" t="s">
        <v>27</v>
      </c>
    </row>
    <row r="62" ht="17.25" spans="1:11">
      <c r="A62" s="312">
        <v>1299392</v>
      </c>
      <c r="B62" s="309" t="s">
        <v>425</v>
      </c>
      <c r="C62" s="307" t="s">
        <v>420</v>
      </c>
      <c r="D62" s="307" t="s">
        <v>421</v>
      </c>
      <c r="E62" s="308" t="s">
        <v>230</v>
      </c>
      <c r="F62" s="308" t="s">
        <v>204</v>
      </c>
      <c r="G62" s="309" t="s">
        <v>29</v>
      </c>
      <c r="H62" s="307" t="s">
        <v>426</v>
      </c>
      <c r="I62" s="307" t="s">
        <v>427</v>
      </c>
      <c r="J62" s="308" t="s">
        <v>428</v>
      </c>
      <c r="K62" s="309" t="s">
        <v>27</v>
      </c>
    </row>
    <row r="63" ht="17.25" spans="1:11">
      <c r="A63" s="312">
        <v>1325675</v>
      </c>
      <c r="B63" s="309" t="s">
        <v>429</v>
      </c>
      <c r="C63" s="307" t="s">
        <v>430</v>
      </c>
      <c r="D63" s="307" t="s">
        <v>421</v>
      </c>
      <c r="E63" s="308" t="s">
        <v>217</v>
      </c>
      <c r="F63" s="308" t="s">
        <v>209</v>
      </c>
      <c r="G63" s="309" t="s">
        <v>13</v>
      </c>
      <c r="H63" s="307" t="s">
        <v>394</v>
      </c>
      <c r="I63" s="307" t="s">
        <v>411</v>
      </c>
      <c r="J63" s="308" t="s">
        <v>431</v>
      </c>
      <c r="K63" s="309" t="s">
        <v>33</v>
      </c>
    </row>
    <row r="64" ht="17.25" spans="1:11">
      <c r="A64" s="312">
        <v>1313249</v>
      </c>
      <c r="B64" s="309" t="s">
        <v>432</v>
      </c>
      <c r="C64" s="307" t="s">
        <v>433</v>
      </c>
      <c r="D64" s="307" t="s">
        <v>434</v>
      </c>
      <c r="E64" s="308" t="s">
        <v>217</v>
      </c>
      <c r="F64" s="308" t="s">
        <v>204</v>
      </c>
      <c r="G64" s="309" t="s">
        <v>435</v>
      </c>
      <c r="H64" s="307" t="s">
        <v>436</v>
      </c>
      <c r="I64" s="307" t="s">
        <v>437</v>
      </c>
      <c r="J64" s="308" t="s">
        <v>438</v>
      </c>
      <c r="K64" s="309" t="s">
        <v>124</v>
      </c>
    </row>
    <row r="65" ht="17.25" spans="1:11">
      <c r="A65" s="312">
        <v>1338178</v>
      </c>
      <c r="B65" s="309" t="s">
        <v>439</v>
      </c>
      <c r="C65" s="307" t="s">
        <v>440</v>
      </c>
      <c r="D65" s="307" t="s">
        <v>441</v>
      </c>
      <c r="E65" s="308" t="s">
        <v>209</v>
      </c>
      <c r="F65" s="308" t="s">
        <v>204</v>
      </c>
      <c r="G65" s="309" t="s">
        <v>73</v>
      </c>
      <c r="H65" s="307" t="s">
        <v>442</v>
      </c>
      <c r="I65" s="307" t="s">
        <v>443</v>
      </c>
      <c r="J65" s="308" t="s">
        <v>444</v>
      </c>
      <c r="K65" s="309" t="s">
        <v>51</v>
      </c>
    </row>
    <row r="66" ht="17.25" spans="1:11">
      <c r="A66" s="312">
        <v>1322118</v>
      </c>
      <c r="B66" s="309" t="s">
        <v>445</v>
      </c>
      <c r="C66" s="307" t="s">
        <v>446</v>
      </c>
      <c r="D66" s="307" t="s">
        <v>447</v>
      </c>
      <c r="E66" s="308" t="s">
        <v>217</v>
      </c>
      <c r="F66" s="308" t="s">
        <v>217</v>
      </c>
      <c r="G66" s="309" t="s">
        <v>24</v>
      </c>
      <c r="H66" s="307" t="s">
        <v>448</v>
      </c>
      <c r="I66" s="307" t="s">
        <v>449</v>
      </c>
      <c r="J66" s="309" t="s">
        <v>450</v>
      </c>
      <c r="K66" s="309" t="s">
        <v>45</v>
      </c>
    </row>
    <row r="67" ht="17.25" spans="1:11">
      <c r="A67" s="312">
        <v>1330490</v>
      </c>
      <c r="B67" s="309" t="s">
        <v>451</v>
      </c>
      <c r="C67" s="307" t="s">
        <v>452</v>
      </c>
      <c r="D67" s="307" t="s">
        <v>453</v>
      </c>
      <c r="E67" s="308" t="s">
        <v>217</v>
      </c>
      <c r="F67" s="308" t="s">
        <v>204</v>
      </c>
      <c r="G67" s="309" t="s">
        <v>454</v>
      </c>
      <c r="H67" s="307" t="s">
        <v>455</v>
      </c>
      <c r="I67" s="307" t="s">
        <v>456</v>
      </c>
      <c r="J67" s="308" t="s">
        <v>457</v>
      </c>
      <c r="K67" s="309" t="s">
        <v>45</v>
      </c>
    </row>
    <row r="68" ht="15" spans="1:11">
      <c r="A68" s="314"/>
      <c r="B68" s="315"/>
      <c r="C68" s="315"/>
      <c r="D68" s="315"/>
      <c r="E68" s="315"/>
      <c r="F68" s="315"/>
      <c r="G68" s="315"/>
      <c r="H68" s="315"/>
      <c r="I68" s="315"/>
      <c r="J68" s="315"/>
      <c r="K68" s="315"/>
    </row>
    <row r="69" ht="14.25" spans="1:11">
      <c r="A69" s="316"/>
      <c r="B69" s="316"/>
      <c r="C69" s="316"/>
      <c r="D69" s="316"/>
      <c r="E69" s="316"/>
      <c r="F69" s="316"/>
      <c r="G69" s="316"/>
      <c r="H69" s="316"/>
      <c r="I69" s="316"/>
      <c r="J69" s="316"/>
      <c r="K69" s="316"/>
    </row>
    <row r="70" ht="16.5" spans="2:11">
      <c r="B70" s="316"/>
      <c r="C70" s="316"/>
      <c r="D70" s="316"/>
      <c r="E70" s="316"/>
      <c r="F70" s="316"/>
      <c r="G70" s="316"/>
      <c r="H70" s="317" t="s">
        <v>458</v>
      </c>
      <c r="I70" s="316"/>
      <c r="J70" s="316"/>
      <c r="K70" s="318" t="s">
        <v>459</v>
      </c>
    </row>
    <row r="71" ht="14.25" spans="2:11">
      <c r="B71" s="316"/>
      <c r="C71" s="316"/>
      <c r="D71" s="316"/>
      <c r="E71" s="316"/>
      <c r="F71" s="316"/>
      <c r="G71" s="316"/>
      <c r="H71" s="316"/>
      <c r="I71" s="316"/>
      <c r="J71" s="316"/>
      <c r="K71" s="316"/>
    </row>
    <row r="72" ht="16.5" spans="2:11">
      <c r="B72" s="316"/>
      <c r="C72" s="316"/>
      <c r="D72" s="316"/>
      <c r="E72" s="316"/>
      <c r="F72" s="316"/>
      <c r="G72" s="316"/>
      <c r="H72" s="317" t="s">
        <v>460</v>
      </c>
      <c r="I72" s="316"/>
      <c r="J72" s="316"/>
      <c r="K72" s="316"/>
    </row>
    <row r="73" ht="14.25" spans="2:11">
      <c r="B73" s="316"/>
      <c r="C73" s="316"/>
      <c r="D73" s="316"/>
      <c r="E73" s="316"/>
      <c r="F73" s="316"/>
      <c r="G73" s="316"/>
      <c r="H73" s="316"/>
      <c r="I73" s="316"/>
      <c r="J73" s="316"/>
      <c r="K73" s="316"/>
    </row>
    <row r="74" ht="16.5" spans="2:11">
      <c r="B74" s="316"/>
      <c r="C74" s="316"/>
      <c r="D74" s="316"/>
      <c r="E74" s="316"/>
      <c r="F74" s="316"/>
      <c r="G74" s="316"/>
      <c r="H74" s="317" t="s">
        <v>461</v>
      </c>
      <c r="I74" s="316"/>
      <c r="J74" s="316"/>
      <c r="K74" s="319" t="s">
        <v>462</v>
      </c>
    </row>
    <row r="75" ht="14.25" spans="1:11">
      <c r="A75" s="316"/>
      <c r="B75" s="316"/>
      <c r="C75" s="316"/>
      <c r="D75" s="316"/>
      <c r="E75" s="316"/>
      <c r="F75" s="316"/>
      <c r="G75" s="316"/>
      <c r="H75" s="316"/>
      <c r="I75" s="316"/>
      <c r="J75" s="316"/>
      <c r="K75" s="316"/>
    </row>
  </sheetData>
  <mergeCells count="22">
    <mergeCell ref="A2:A3"/>
    <mergeCell ref="A6:A7"/>
    <mergeCell ref="A8:A9"/>
    <mergeCell ref="A49:A50"/>
    <mergeCell ref="A52:A53"/>
    <mergeCell ref="A57:A58"/>
    <mergeCell ref="B2:B3"/>
    <mergeCell ref="B6:B7"/>
    <mergeCell ref="B8:B9"/>
    <mergeCell ref="B49:B50"/>
    <mergeCell ref="B52:B53"/>
    <mergeCell ref="B57:B58"/>
    <mergeCell ref="J6:J7"/>
    <mergeCell ref="J49:J50"/>
    <mergeCell ref="J52:J53"/>
    <mergeCell ref="J57:J58"/>
    <mergeCell ref="K2:K3"/>
    <mergeCell ref="K6:K7"/>
    <mergeCell ref="K8:K9"/>
    <mergeCell ref="K49:K50"/>
    <mergeCell ref="K52:K53"/>
    <mergeCell ref="K57:K58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8"/>
  <sheetViews>
    <sheetView topLeftCell="A34" workbookViewId="0">
      <selection activeCell="D72" sqref="D72"/>
    </sheetView>
  </sheetViews>
  <sheetFormatPr defaultColWidth="9" defaultRowHeight="13.5"/>
  <cols>
    <col min="1" max="1" width="16.5666666666667" style="207" customWidth="1"/>
    <col min="2" max="2" width="18.2833333333333" style="113" customWidth="1"/>
    <col min="3" max="3" width="11.1416666666667" style="114" customWidth="1"/>
    <col min="4" max="4" width="11.2833333333333" style="114" customWidth="1"/>
    <col min="5" max="5" width="12.1416666666667" style="274" customWidth="1"/>
    <col min="6" max="6" width="14.5666666666667" style="274" customWidth="1"/>
    <col min="7" max="7" width="21.2833333333333" style="116" customWidth="1"/>
    <col min="8" max="8" width="11.2833333333333" style="134" customWidth="1"/>
    <col min="9" max="9" width="14.875" style="134" customWidth="1"/>
    <col min="10" max="10" width="31.7083333333333" style="135" customWidth="1"/>
    <col min="11" max="11" width="18.7083333333333" style="136" customWidth="1"/>
    <col min="12" max="16374" width="9" style="113"/>
  </cols>
  <sheetData>
    <row r="1" s="113" customFormat="1" spans="1:11">
      <c r="A1" s="207"/>
      <c r="C1" s="114"/>
      <c r="D1" s="114"/>
      <c r="E1" s="274"/>
      <c r="F1" s="274"/>
      <c r="G1" s="116"/>
      <c r="H1" s="134"/>
      <c r="I1" s="134"/>
      <c r="J1" s="135"/>
      <c r="K1" s="136"/>
    </row>
    <row r="2" spans="2:2">
      <c r="B2" s="133" t="s">
        <v>463</v>
      </c>
    </row>
    <row r="3" s="113" customFormat="1" spans="1:11">
      <c r="A3" s="207"/>
      <c r="C3" s="114"/>
      <c r="D3" s="114"/>
      <c r="E3" s="274"/>
      <c r="F3" s="274"/>
      <c r="G3" s="116"/>
      <c r="H3" s="134"/>
      <c r="I3" s="134"/>
      <c r="J3" s="135"/>
      <c r="K3" s="136"/>
    </row>
    <row r="4" s="113" customFormat="1" ht="27.75" customHeight="1" spans="1:11">
      <c r="A4" s="82" t="s">
        <v>1</v>
      </c>
      <c r="B4" s="83" t="s">
        <v>2</v>
      </c>
      <c r="C4" s="84" t="s">
        <v>3</v>
      </c>
      <c r="D4" s="84" t="s">
        <v>4</v>
      </c>
      <c r="E4" s="148" t="s">
        <v>5</v>
      </c>
      <c r="F4" s="148" t="s">
        <v>6</v>
      </c>
      <c r="G4" s="85" t="s">
        <v>7</v>
      </c>
      <c r="H4" s="86" t="s">
        <v>8</v>
      </c>
      <c r="I4" s="86" t="s">
        <v>9</v>
      </c>
      <c r="J4" s="120" t="s">
        <v>10</v>
      </c>
      <c r="K4" s="120" t="s">
        <v>11</v>
      </c>
    </row>
    <row r="5" s="113" customFormat="1" spans="1:11">
      <c r="A5" s="87">
        <v>1323023</v>
      </c>
      <c r="B5" s="88" t="s">
        <v>464</v>
      </c>
      <c r="C5" s="89">
        <v>43310</v>
      </c>
      <c r="D5" s="89">
        <v>43314</v>
      </c>
      <c r="E5" s="90">
        <v>4</v>
      </c>
      <c r="F5" s="91">
        <v>1</v>
      </c>
      <c r="G5" s="92" t="s">
        <v>24</v>
      </c>
      <c r="H5" s="93">
        <v>9010</v>
      </c>
      <c r="I5" s="93">
        <f t="shared" ref="I5:I24" si="0">H5*E5*F5</f>
        <v>36040</v>
      </c>
      <c r="J5" s="121">
        <v>97708152</v>
      </c>
      <c r="K5" s="137" t="s">
        <v>48</v>
      </c>
    </row>
    <row r="6" s="113" customFormat="1" spans="1:11">
      <c r="A6" s="87">
        <v>1339853</v>
      </c>
      <c r="B6" s="88" t="s">
        <v>465</v>
      </c>
      <c r="C6" s="89">
        <v>43311</v>
      </c>
      <c r="D6" s="89">
        <v>43314</v>
      </c>
      <c r="E6" s="90">
        <v>3</v>
      </c>
      <c r="F6" s="91">
        <v>1</v>
      </c>
      <c r="G6" s="92" t="s">
        <v>13</v>
      </c>
      <c r="H6" s="93">
        <v>6500</v>
      </c>
      <c r="I6" s="93">
        <f t="shared" si="0"/>
        <v>19500</v>
      </c>
      <c r="J6" s="121">
        <v>94756538</v>
      </c>
      <c r="K6" s="137" t="s">
        <v>33</v>
      </c>
    </row>
    <row r="7" s="113" customFormat="1" spans="1:11">
      <c r="A7" s="87">
        <v>1329546</v>
      </c>
      <c r="B7" s="88" t="s">
        <v>466</v>
      </c>
      <c r="C7" s="89">
        <v>43312</v>
      </c>
      <c r="D7" s="89">
        <v>43314</v>
      </c>
      <c r="E7" s="90">
        <v>2</v>
      </c>
      <c r="F7" s="91">
        <v>2</v>
      </c>
      <c r="G7" s="92" t="s">
        <v>13</v>
      </c>
      <c r="H7" s="93">
        <v>7480</v>
      </c>
      <c r="I7" s="93">
        <f t="shared" si="0"/>
        <v>29920</v>
      </c>
      <c r="J7" s="121" t="s">
        <v>467</v>
      </c>
      <c r="K7" s="137" t="s">
        <v>27</v>
      </c>
    </row>
    <row r="8" s="113" customFormat="1" spans="1:11">
      <c r="A8" s="87">
        <v>1330753</v>
      </c>
      <c r="B8" s="88" t="s">
        <v>468</v>
      </c>
      <c r="C8" s="89">
        <v>43313</v>
      </c>
      <c r="D8" s="89">
        <v>43315</v>
      </c>
      <c r="E8" s="90">
        <v>2</v>
      </c>
      <c r="F8" s="91">
        <v>1</v>
      </c>
      <c r="G8" s="92" t="s">
        <v>47</v>
      </c>
      <c r="H8" s="93">
        <v>11305</v>
      </c>
      <c r="I8" s="93">
        <f t="shared" si="0"/>
        <v>22610</v>
      </c>
      <c r="J8" s="121">
        <v>81470738</v>
      </c>
      <c r="K8" s="137" t="s">
        <v>27</v>
      </c>
    </row>
    <row r="9" s="113" customFormat="1" spans="1:11">
      <c r="A9" s="87">
        <v>1339964</v>
      </c>
      <c r="B9" s="88" t="s">
        <v>469</v>
      </c>
      <c r="C9" s="89">
        <v>43314</v>
      </c>
      <c r="D9" s="89">
        <v>43316</v>
      </c>
      <c r="E9" s="90">
        <v>2</v>
      </c>
      <c r="F9" s="91">
        <v>1</v>
      </c>
      <c r="G9" s="92" t="s">
        <v>73</v>
      </c>
      <c r="H9" s="93">
        <v>8100</v>
      </c>
      <c r="I9" s="93">
        <f t="shared" si="0"/>
        <v>16200</v>
      </c>
      <c r="J9" s="121">
        <v>94762941</v>
      </c>
      <c r="K9" s="137" t="s">
        <v>124</v>
      </c>
    </row>
    <row r="10" s="113" customFormat="1" spans="1:11">
      <c r="A10" s="87">
        <v>1340434</v>
      </c>
      <c r="B10" s="88" t="s">
        <v>470</v>
      </c>
      <c r="C10" s="89">
        <v>43315</v>
      </c>
      <c r="D10" s="89">
        <v>43317</v>
      </c>
      <c r="E10" s="90">
        <v>2</v>
      </c>
      <c r="F10" s="91">
        <v>2</v>
      </c>
      <c r="G10" s="92" t="s">
        <v>13</v>
      </c>
      <c r="H10" s="93">
        <v>6500</v>
      </c>
      <c r="I10" s="93">
        <f t="shared" si="0"/>
        <v>26000</v>
      </c>
      <c r="J10" s="121" t="s">
        <v>471</v>
      </c>
      <c r="K10" s="137" t="s">
        <v>45</v>
      </c>
    </row>
    <row r="11" s="113" customFormat="1" spans="1:11">
      <c r="A11" s="87">
        <v>1342797</v>
      </c>
      <c r="B11" s="88" t="s">
        <v>472</v>
      </c>
      <c r="C11" s="89">
        <v>43315</v>
      </c>
      <c r="D11" s="89">
        <v>43320</v>
      </c>
      <c r="E11" s="90">
        <v>5</v>
      </c>
      <c r="F11" s="91">
        <v>1</v>
      </c>
      <c r="G11" s="92" t="s">
        <v>13</v>
      </c>
      <c r="H11" s="93">
        <v>6500</v>
      </c>
      <c r="I11" s="93">
        <f t="shared" si="0"/>
        <v>32500</v>
      </c>
      <c r="J11" s="121">
        <v>98426651</v>
      </c>
      <c r="K11" s="137" t="s">
        <v>21</v>
      </c>
    </row>
    <row r="12" s="113" customFormat="1" spans="1:11">
      <c r="A12" s="87">
        <v>1338886</v>
      </c>
      <c r="B12" s="88" t="s">
        <v>473</v>
      </c>
      <c r="C12" s="89">
        <v>43316</v>
      </c>
      <c r="D12" s="89">
        <v>43320</v>
      </c>
      <c r="E12" s="90">
        <v>4</v>
      </c>
      <c r="F12" s="91">
        <v>1</v>
      </c>
      <c r="G12" s="92" t="s">
        <v>47</v>
      </c>
      <c r="H12" s="93">
        <v>9500</v>
      </c>
      <c r="I12" s="93">
        <f t="shared" si="0"/>
        <v>38000</v>
      </c>
      <c r="J12" s="121">
        <v>93042032</v>
      </c>
      <c r="K12" s="137" t="s">
        <v>51</v>
      </c>
    </row>
    <row r="13" s="113" customFormat="1" spans="1:11">
      <c r="A13" s="87">
        <v>1341465</v>
      </c>
      <c r="B13" s="88" t="s">
        <v>474</v>
      </c>
      <c r="C13" s="89">
        <v>43317</v>
      </c>
      <c r="D13" s="89">
        <v>43320</v>
      </c>
      <c r="E13" s="90">
        <v>3</v>
      </c>
      <c r="F13" s="91">
        <v>1</v>
      </c>
      <c r="G13" s="92" t="s">
        <v>13</v>
      </c>
      <c r="H13" s="93">
        <v>6500</v>
      </c>
      <c r="I13" s="93">
        <f t="shared" si="0"/>
        <v>19500</v>
      </c>
      <c r="J13" s="121">
        <v>97387369</v>
      </c>
      <c r="K13" s="137" t="s">
        <v>45</v>
      </c>
    </row>
    <row r="14" s="113" customFormat="1" spans="1:11">
      <c r="A14" s="87">
        <v>1345179</v>
      </c>
      <c r="B14" s="88" t="s">
        <v>475</v>
      </c>
      <c r="C14" s="89">
        <v>43318</v>
      </c>
      <c r="D14" s="89">
        <v>43321</v>
      </c>
      <c r="E14" s="90">
        <v>3</v>
      </c>
      <c r="F14" s="91">
        <v>1</v>
      </c>
      <c r="G14" s="92" t="s">
        <v>29</v>
      </c>
      <c r="H14" s="93">
        <v>6400</v>
      </c>
      <c r="I14" s="93">
        <f t="shared" si="0"/>
        <v>19200</v>
      </c>
      <c r="J14" s="121">
        <v>71944687</v>
      </c>
      <c r="K14" s="137" t="s">
        <v>33</v>
      </c>
    </row>
    <row r="15" s="113" customFormat="1" spans="1:11">
      <c r="A15" s="87">
        <v>1347856</v>
      </c>
      <c r="B15" s="88" t="s">
        <v>476</v>
      </c>
      <c r="C15" s="89">
        <v>43318</v>
      </c>
      <c r="D15" s="89">
        <v>43321</v>
      </c>
      <c r="E15" s="90">
        <v>3</v>
      </c>
      <c r="F15" s="91">
        <v>1</v>
      </c>
      <c r="G15" s="92" t="s">
        <v>13</v>
      </c>
      <c r="H15" s="93">
        <v>6500</v>
      </c>
      <c r="I15" s="93">
        <f t="shared" si="0"/>
        <v>19500</v>
      </c>
      <c r="J15" s="121">
        <v>75052465</v>
      </c>
      <c r="K15" s="137" t="s">
        <v>45</v>
      </c>
    </row>
    <row r="16" s="113" customFormat="1" spans="1:11">
      <c r="A16" s="87">
        <v>1315778</v>
      </c>
      <c r="B16" s="88" t="s">
        <v>477</v>
      </c>
      <c r="C16" s="89">
        <v>43318</v>
      </c>
      <c r="D16" s="89">
        <v>43322</v>
      </c>
      <c r="E16" s="90">
        <v>4</v>
      </c>
      <c r="F16" s="91">
        <v>1</v>
      </c>
      <c r="G16" s="92" t="s">
        <v>24</v>
      </c>
      <c r="H16" s="93">
        <v>9010</v>
      </c>
      <c r="I16" s="93">
        <f t="shared" si="0"/>
        <v>36040</v>
      </c>
      <c r="J16" s="121">
        <v>89104124</v>
      </c>
      <c r="K16" s="137" t="s">
        <v>45</v>
      </c>
    </row>
    <row r="17" s="113" customFormat="1" spans="1:11">
      <c r="A17" s="87">
        <v>1333466</v>
      </c>
      <c r="B17" s="88" t="s">
        <v>478</v>
      </c>
      <c r="C17" s="89">
        <v>43319</v>
      </c>
      <c r="D17" s="89">
        <v>43320</v>
      </c>
      <c r="E17" s="90">
        <v>1</v>
      </c>
      <c r="F17" s="91">
        <v>1</v>
      </c>
      <c r="G17" s="92" t="s">
        <v>13</v>
      </c>
      <c r="H17" s="93">
        <v>7480</v>
      </c>
      <c r="I17" s="93">
        <f t="shared" si="0"/>
        <v>7480</v>
      </c>
      <c r="J17" s="121">
        <v>84044952</v>
      </c>
      <c r="K17" s="137" t="s">
        <v>19</v>
      </c>
    </row>
    <row r="18" s="113" customFormat="1" spans="1:11">
      <c r="A18" s="87">
        <v>1333404</v>
      </c>
      <c r="B18" s="88" t="s">
        <v>479</v>
      </c>
      <c r="C18" s="89">
        <v>43319</v>
      </c>
      <c r="D18" s="89">
        <v>43321</v>
      </c>
      <c r="E18" s="90">
        <v>2</v>
      </c>
      <c r="F18" s="91">
        <v>1</v>
      </c>
      <c r="G18" s="92" t="s">
        <v>13</v>
      </c>
      <c r="H18" s="93">
        <v>7480</v>
      </c>
      <c r="I18" s="93">
        <f t="shared" si="0"/>
        <v>14960</v>
      </c>
      <c r="J18" s="121">
        <v>84028595</v>
      </c>
      <c r="K18" s="137" t="s">
        <v>51</v>
      </c>
    </row>
    <row r="19" s="113" customFormat="1" spans="1:11">
      <c r="A19" s="87">
        <v>1347133</v>
      </c>
      <c r="B19" s="88" t="s">
        <v>480</v>
      </c>
      <c r="C19" s="89">
        <v>43319</v>
      </c>
      <c r="D19" s="89">
        <v>43324</v>
      </c>
      <c r="E19" s="90">
        <v>5</v>
      </c>
      <c r="F19" s="91">
        <v>1</v>
      </c>
      <c r="G19" s="92" t="s">
        <v>47</v>
      </c>
      <c r="H19" s="93">
        <v>9500</v>
      </c>
      <c r="I19" s="93">
        <f t="shared" si="0"/>
        <v>47500</v>
      </c>
      <c r="J19" s="121">
        <v>75021959</v>
      </c>
      <c r="K19" s="137" t="s">
        <v>17</v>
      </c>
    </row>
    <row r="20" s="113" customFormat="1" spans="1:11">
      <c r="A20" s="87">
        <v>1325998</v>
      </c>
      <c r="B20" s="88" t="s">
        <v>481</v>
      </c>
      <c r="C20" s="89">
        <v>43320</v>
      </c>
      <c r="D20" s="89">
        <v>43321</v>
      </c>
      <c r="E20" s="90">
        <v>1</v>
      </c>
      <c r="F20" s="91">
        <v>1</v>
      </c>
      <c r="G20" s="92" t="s">
        <v>13</v>
      </c>
      <c r="H20" s="93">
        <v>7480</v>
      </c>
      <c r="I20" s="93">
        <f t="shared" si="0"/>
        <v>7480</v>
      </c>
      <c r="J20" s="121">
        <v>72768775</v>
      </c>
      <c r="K20" s="137" t="s">
        <v>30</v>
      </c>
    </row>
    <row r="21" s="113" customFormat="1" spans="1:11">
      <c r="A21" s="94">
        <v>1342799</v>
      </c>
      <c r="B21" s="275" t="s">
        <v>482</v>
      </c>
      <c r="C21" s="276">
        <v>43322</v>
      </c>
      <c r="D21" s="276">
        <v>43323</v>
      </c>
      <c r="E21" s="277">
        <v>1</v>
      </c>
      <c r="F21" s="278">
        <v>1</v>
      </c>
      <c r="G21" s="279" t="s">
        <v>47</v>
      </c>
      <c r="H21" s="280">
        <v>9500</v>
      </c>
      <c r="I21" s="280">
        <f t="shared" si="0"/>
        <v>9500</v>
      </c>
      <c r="J21" s="121">
        <v>98429536</v>
      </c>
      <c r="K21" s="156" t="s">
        <v>48</v>
      </c>
    </row>
    <row r="22" s="113" customFormat="1" spans="1:11">
      <c r="A22" s="94">
        <v>1345161</v>
      </c>
      <c r="B22" s="275" t="s">
        <v>483</v>
      </c>
      <c r="C22" s="276">
        <v>43322</v>
      </c>
      <c r="D22" s="276">
        <v>43326</v>
      </c>
      <c r="E22" s="277">
        <v>4</v>
      </c>
      <c r="F22" s="278">
        <v>1</v>
      </c>
      <c r="G22" s="279" t="s">
        <v>47</v>
      </c>
      <c r="H22" s="280">
        <v>9500</v>
      </c>
      <c r="I22" s="280">
        <f t="shared" si="0"/>
        <v>38000</v>
      </c>
      <c r="J22" s="121">
        <v>71962606</v>
      </c>
      <c r="K22" s="156" t="s">
        <v>33</v>
      </c>
    </row>
    <row r="23" s="113" customFormat="1" spans="1:11">
      <c r="A23" s="94">
        <v>1343503</v>
      </c>
      <c r="B23" s="275" t="s">
        <v>484</v>
      </c>
      <c r="C23" s="276">
        <v>43323</v>
      </c>
      <c r="D23" s="276">
        <v>43325</v>
      </c>
      <c r="E23" s="277">
        <v>2</v>
      </c>
      <c r="F23" s="278">
        <v>1</v>
      </c>
      <c r="G23" s="279" t="s">
        <v>47</v>
      </c>
      <c r="H23" s="280">
        <v>9500</v>
      </c>
      <c r="I23" s="280">
        <f t="shared" si="0"/>
        <v>19000</v>
      </c>
      <c r="J23" s="121">
        <v>70119517</v>
      </c>
      <c r="K23" s="156" t="s">
        <v>33</v>
      </c>
    </row>
    <row r="24" s="113" customFormat="1" ht="15" customHeight="1" spans="1:11">
      <c r="A24" s="94">
        <v>1334241</v>
      </c>
      <c r="B24" s="95" t="s">
        <v>485</v>
      </c>
      <c r="C24" s="281">
        <v>43323</v>
      </c>
      <c r="D24" s="281">
        <v>43326</v>
      </c>
      <c r="E24" s="278">
        <v>3</v>
      </c>
      <c r="F24" s="278">
        <v>5</v>
      </c>
      <c r="G24" s="282" t="s">
        <v>13</v>
      </c>
      <c r="H24" s="283">
        <v>6500</v>
      </c>
      <c r="I24" s="283">
        <f t="shared" si="0"/>
        <v>97500</v>
      </c>
      <c r="J24" s="121" t="s">
        <v>486</v>
      </c>
      <c r="K24" s="156" t="s">
        <v>45</v>
      </c>
    </row>
    <row r="25" s="113" customFormat="1" ht="15" customHeight="1" spans="1:11">
      <c r="A25" s="96"/>
      <c r="B25" s="97"/>
      <c r="C25" s="284"/>
      <c r="D25" s="284"/>
      <c r="E25" s="285"/>
      <c r="F25" s="285"/>
      <c r="G25" s="286"/>
      <c r="H25" s="287"/>
      <c r="I25" s="287"/>
      <c r="J25" s="121" t="s">
        <v>487</v>
      </c>
      <c r="K25" s="157"/>
    </row>
    <row r="26" s="113" customFormat="1" ht="15" customHeight="1" spans="1:11">
      <c r="A26" s="96">
        <v>1342046</v>
      </c>
      <c r="B26" s="97" t="s">
        <v>488</v>
      </c>
      <c r="C26" s="288">
        <v>43324</v>
      </c>
      <c r="D26" s="288">
        <v>43327</v>
      </c>
      <c r="E26" s="285">
        <v>3</v>
      </c>
      <c r="F26" s="285">
        <v>1</v>
      </c>
      <c r="G26" s="286" t="s">
        <v>24</v>
      </c>
      <c r="H26" s="287">
        <v>7900</v>
      </c>
      <c r="I26" s="287">
        <f t="shared" ref="I26:I42" si="1">H26*E26*F26</f>
        <v>23700</v>
      </c>
      <c r="J26" s="121">
        <v>97499983</v>
      </c>
      <c r="K26" s="157" t="s">
        <v>51</v>
      </c>
    </row>
    <row r="27" s="113" customFormat="1" spans="1:11">
      <c r="A27" s="87">
        <v>1336788</v>
      </c>
      <c r="B27" s="88" t="s">
        <v>489</v>
      </c>
      <c r="C27" s="89">
        <v>43325</v>
      </c>
      <c r="D27" s="89">
        <v>43329</v>
      </c>
      <c r="E27" s="90">
        <v>4</v>
      </c>
      <c r="F27" s="91">
        <v>2</v>
      </c>
      <c r="G27" s="92" t="s">
        <v>13</v>
      </c>
      <c r="H27" s="93">
        <v>6500</v>
      </c>
      <c r="I27" s="93">
        <f t="shared" si="1"/>
        <v>52000</v>
      </c>
      <c r="J27" s="121" t="s">
        <v>490</v>
      </c>
      <c r="K27" s="137" t="s">
        <v>21</v>
      </c>
    </row>
    <row r="28" s="113" customFormat="1" spans="1:11">
      <c r="A28" s="87">
        <v>1335425</v>
      </c>
      <c r="B28" s="88" t="s">
        <v>491</v>
      </c>
      <c r="C28" s="89">
        <v>43325</v>
      </c>
      <c r="D28" s="89">
        <v>43329</v>
      </c>
      <c r="E28" s="90">
        <v>4</v>
      </c>
      <c r="F28" s="91">
        <v>1</v>
      </c>
      <c r="G28" s="92" t="s">
        <v>32</v>
      </c>
      <c r="H28" s="93">
        <v>6500</v>
      </c>
      <c r="I28" s="93">
        <f t="shared" si="1"/>
        <v>26000</v>
      </c>
      <c r="J28" s="121">
        <v>87487564</v>
      </c>
      <c r="K28" s="138" t="s">
        <v>30</v>
      </c>
    </row>
    <row r="29" s="113" customFormat="1" spans="1:11">
      <c r="A29" s="87">
        <v>1340301</v>
      </c>
      <c r="B29" s="88" t="s">
        <v>492</v>
      </c>
      <c r="C29" s="89">
        <v>43325</v>
      </c>
      <c r="D29" s="89">
        <v>43330</v>
      </c>
      <c r="E29" s="90">
        <v>5</v>
      </c>
      <c r="F29" s="91">
        <v>1</v>
      </c>
      <c r="G29" s="92" t="s">
        <v>24</v>
      </c>
      <c r="H29" s="93">
        <v>7900</v>
      </c>
      <c r="I29" s="93">
        <f t="shared" si="1"/>
        <v>39500</v>
      </c>
      <c r="J29" s="121">
        <v>94877982</v>
      </c>
      <c r="K29" s="138" t="s">
        <v>45</v>
      </c>
    </row>
    <row r="30" s="113" customFormat="1" spans="1:11">
      <c r="A30" s="87">
        <v>1327216</v>
      </c>
      <c r="B30" s="88" t="s">
        <v>493</v>
      </c>
      <c r="C30" s="89">
        <v>43327</v>
      </c>
      <c r="D30" s="89">
        <v>43330</v>
      </c>
      <c r="E30" s="90">
        <v>3</v>
      </c>
      <c r="F30" s="91">
        <v>1</v>
      </c>
      <c r="G30" s="92" t="s">
        <v>29</v>
      </c>
      <c r="H30" s="93">
        <v>7380</v>
      </c>
      <c r="I30" s="93">
        <f t="shared" si="1"/>
        <v>22140</v>
      </c>
      <c r="J30" s="121">
        <v>74974919</v>
      </c>
      <c r="K30" s="138" t="s">
        <v>17</v>
      </c>
    </row>
    <row r="31" s="113" customFormat="1" spans="1:11">
      <c r="A31" s="87">
        <v>1345388</v>
      </c>
      <c r="B31" s="88" t="s">
        <v>494</v>
      </c>
      <c r="C31" s="89">
        <v>43327</v>
      </c>
      <c r="D31" s="89">
        <v>43330</v>
      </c>
      <c r="E31" s="90">
        <v>3</v>
      </c>
      <c r="F31" s="91">
        <v>3</v>
      </c>
      <c r="G31" s="92" t="s">
        <v>13</v>
      </c>
      <c r="H31" s="93">
        <v>6500</v>
      </c>
      <c r="I31" s="93">
        <f t="shared" si="1"/>
        <v>58500</v>
      </c>
      <c r="J31" s="121" t="s">
        <v>495</v>
      </c>
      <c r="K31" s="138" t="s">
        <v>48</v>
      </c>
    </row>
    <row r="32" s="113" customFormat="1" spans="1:11">
      <c r="A32" s="87">
        <v>1337301</v>
      </c>
      <c r="B32" s="88" t="s">
        <v>496</v>
      </c>
      <c r="C32" s="89">
        <v>43328</v>
      </c>
      <c r="D32" s="89">
        <v>43332</v>
      </c>
      <c r="E32" s="90">
        <v>4</v>
      </c>
      <c r="F32" s="91">
        <v>1</v>
      </c>
      <c r="G32" s="92" t="s">
        <v>13</v>
      </c>
      <c r="H32" s="93">
        <v>6500</v>
      </c>
      <c r="I32" s="93">
        <f t="shared" si="1"/>
        <v>26000</v>
      </c>
      <c r="J32" s="121">
        <v>90435627</v>
      </c>
      <c r="K32" s="138" t="s">
        <v>51</v>
      </c>
    </row>
    <row r="33" s="113" customFormat="1" spans="1:11">
      <c r="A33" s="87">
        <v>1342595</v>
      </c>
      <c r="B33" s="88" t="s">
        <v>497</v>
      </c>
      <c r="C33" s="89">
        <v>43329</v>
      </c>
      <c r="D33" s="89">
        <v>43331</v>
      </c>
      <c r="E33" s="90">
        <v>2</v>
      </c>
      <c r="F33" s="91">
        <v>1</v>
      </c>
      <c r="G33" s="92" t="s">
        <v>47</v>
      </c>
      <c r="H33" s="93">
        <v>9500</v>
      </c>
      <c r="I33" s="93">
        <f t="shared" si="1"/>
        <v>19000</v>
      </c>
      <c r="J33" s="121">
        <v>98372819</v>
      </c>
      <c r="K33" s="138" t="s">
        <v>17</v>
      </c>
    </row>
    <row r="34" s="113" customFormat="1" spans="1:11">
      <c r="A34" s="87">
        <v>1342511</v>
      </c>
      <c r="B34" s="88" t="s">
        <v>498</v>
      </c>
      <c r="C34" s="89">
        <v>43329</v>
      </c>
      <c r="D34" s="89">
        <v>43332</v>
      </c>
      <c r="E34" s="90">
        <v>3</v>
      </c>
      <c r="F34" s="91">
        <v>1</v>
      </c>
      <c r="G34" s="92" t="s">
        <v>13</v>
      </c>
      <c r="H34" s="93">
        <v>6500</v>
      </c>
      <c r="I34" s="93">
        <f t="shared" si="1"/>
        <v>19500</v>
      </c>
      <c r="J34" s="121">
        <v>98299696</v>
      </c>
      <c r="K34" s="138" t="s">
        <v>19</v>
      </c>
    </row>
    <row r="35" s="113" customFormat="1" spans="1:11">
      <c r="A35" s="87">
        <v>1348093</v>
      </c>
      <c r="B35" s="88" t="s">
        <v>499</v>
      </c>
      <c r="C35" s="89">
        <v>43329</v>
      </c>
      <c r="D35" s="89">
        <v>43332</v>
      </c>
      <c r="E35" s="90">
        <v>3</v>
      </c>
      <c r="F35" s="91">
        <v>1</v>
      </c>
      <c r="G35" s="92" t="s">
        <v>73</v>
      </c>
      <c r="H35" s="93">
        <v>8100</v>
      </c>
      <c r="I35" s="93">
        <f t="shared" si="1"/>
        <v>24300</v>
      </c>
      <c r="J35" s="121">
        <v>75127210</v>
      </c>
      <c r="K35" s="138" t="s">
        <v>33</v>
      </c>
    </row>
    <row r="36" s="113" customFormat="1" spans="1:11">
      <c r="A36" s="87">
        <v>1350459</v>
      </c>
      <c r="B36" s="88" t="s">
        <v>500</v>
      </c>
      <c r="C36" s="89">
        <v>43329</v>
      </c>
      <c r="D36" s="89">
        <v>43335</v>
      </c>
      <c r="E36" s="90">
        <v>6</v>
      </c>
      <c r="F36" s="91">
        <v>2</v>
      </c>
      <c r="G36" s="92" t="s">
        <v>73</v>
      </c>
      <c r="H36" s="93">
        <v>8100</v>
      </c>
      <c r="I36" s="93">
        <f t="shared" si="1"/>
        <v>97200</v>
      </c>
      <c r="J36" s="121" t="s">
        <v>501</v>
      </c>
      <c r="K36" s="138" t="s">
        <v>33</v>
      </c>
    </row>
    <row r="37" s="113" customFormat="1" spans="1:11">
      <c r="A37" s="87">
        <v>1350814</v>
      </c>
      <c r="B37" s="88" t="s">
        <v>502</v>
      </c>
      <c r="C37" s="89">
        <v>43331</v>
      </c>
      <c r="D37" s="89">
        <v>43332</v>
      </c>
      <c r="E37" s="90">
        <v>1</v>
      </c>
      <c r="F37" s="91">
        <v>1</v>
      </c>
      <c r="G37" s="92" t="s">
        <v>13</v>
      </c>
      <c r="H37" s="93">
        <v>6500</v>
      </c>
      <c r="I37" s="93">
        <f t="shared" si="1"/>
        <v>6500</v>
      </c>
      <c r="J37" s="121">
        <v>80038299</v>
      </c>
      <c r="K37" s="138" t="s">
        <v>45</v>
      </c>
    </row>
    <row r="38" s="113" customFormat="1" spans="1:11">
      <c r="A38" s="87">
        <v>1342152</v>
      </c>
      <c r="B38" s="88" t="s">
        <v>503</v>
      </c>
      <c r="C38" s="89">
        <v>43332</v>
      </c>
      <c r="D38" s="89">
        <v>43336</v>
      </c>
      <c r="E38" s="90">
        <v>4</v>
      </c>
      <c r="F38" s="91">
        <v>2</v>
      </c>
      <c r="G38" s="92" t="s">
        <v>13</v>
      </c>
      <c r="H38" s="93">
        <v>6500</v>
      </c>
      <c r="I38" s="93">
        <f t="shared" si="1"/>
        <v>52000</v>
      </c>
      <c r="J38" s="121" t="s">
        <v>504</v>
      </c>
      <c r="K38" s="138" t="s">
        <v>45</v>
      </c>
    </row>
    <row r="39" s="113" customFormat="1" spans="1:11">
      <c r="A39" s="87">
        <v>1343636</v>
      </c>
      <c r="B39" s="88" t="s">
        <v>505</v>
      </c>
      <c r="C39" s="89">
        <v>43332</v>
      </c>
      <c r="D39" s="89">
        <v>43338</v>
      </c>
      <c r="E39" s="90">
        <v>6</v>
      </c>
      <c r="F39" s="91">
        <v>1</v>
      </c>
      <c r="G39" s="92" t="s">
        <v>47</v>
      </c>
      <c r="H39" s="93">
        <v>9500</v>
      </c>
      <c r="I39" s="93">
        <f t="shared" si="1"/>
        <v>57000</v>
      </c>
      <c r="J39" s="121">
        <v>70122165</v>
      </c>
      <c r="K39" s="138" t="s">
        <v>124</v>
      </c>
    </row>
    <row r="40" s="113" customFormat="1" spans="1:11">
      <c r="A40" s="87">
        <v>1353664</v>
      </c>
      <c r="B40" s="88" t="s">
        <v>506</v>
      </c>
      <c r="C40" s="89">
        <v>43335</v>
      </c>
      <c r="D40" s="89">
        <v>43339</v>
      </c>
      <c r="E40" s="90">
        <v>4</v>
      </c>
      <c r="F40" s="91">
        <v>1</v>
      </c>
      <c r="G40" s="92" t="s">
        <v>32</v>
      </c>
      <c r="H40" s="93">
        <v>7300</v>
      </c>
      <c r="I40" s="93">
        <f t="shared" si="1"/>
        <v>29200</v>
      </c>
      <c r="J40" s="121">
        <v>83308402</v>
      </c>
      <c r="K40" s="138" t="s">
        <v>17</v>
      </c>
    </row>
    <row r="41" s="113" customFormat="1" spans="1:11">
      <c r="A41" s="87">
        <v>1350552</v>
      </c>
      <c r="B41" s="88" t="s">
        <v>507</v>
      </c>
      <c r="C41" s="89">
        <v>43336</v>
      </c>
      <c r="D41" s="89">
        <v>43338</v>
      </c>
      <c r="E41" s="90">
        <v>2</v>
      </c>
      <c r="F41" s="91">
        <v>1</v>
      </c>
      <c r="G41" s="92" t="s">
        <v>13</v>
      </c>
      <c r="H41" s="93">
        <v>6500</v>
      </c>
      <c r="I41" s="93">
        <f t="shared" si="1"/>
        <v>13000</v>
      </c>
      <c r="J41" s="121">
        <v>77989748</v>
      </c>
      <c r="K41" s="138" t="s">
        <v>17</v>
      </c>
    </row>
    <row r="42" s="113" customFormat="1" spans="1:11">
      <c r="A42" s="87">
        <v>1323727</v>
      </c>
      <c r="B42" s="88" t="s">
        <v>508</v>
      </c>
      <c r="C42" s="89">
        <v>43337</v>
      </c>
      <c r="D42" s="89">
        <v>43341</v>
      </c>
      <c r="E42" s="90">
        <v>4</v>
      </c>
      <c r="F42" s="91">
        <v>1</v>
      </c>
      <c r="G42" s="92" t="s">
        <v>24</v>
      </c>
      <c r="H42" s="93">
        <v>9010</v>
      </c>
      <c r="I42" s="93">
        <f t="shared" si="1"/>
        <v>36040</v>
      </c>
      <c r="J42" s="121">
        <v>99410654</v>
      </c>
      <c r="K42" s="137" t="s">
        <v>27</v>
      </c>
    </row>
    <row r="43" s="113" customFormat="1" spans="1:11">
      <c r="A43" s="98"/>
      <c r="B43" s="99"/>
      <c r="C43" s="99"/>
      <c r="D43" s="99"/>
      <c r="E43" s="289">
        <v>153</v>
      </c>
      <c r="F43" s="289">
        <f>SUM(F4:F42)</f>
        <v>48</v>
      </c>
      <c r="G43" s="99"/>
      <c r="H43" s="93"/>
      <c r="I43" s="93"/>
      <c r="J43" s="125"/>
      <c r="K43" s="299"/>
    </row>
    <row r="44" ht="18" customHeight="1" spans="4:10">
      <c r="D44" s="290"/>
      <c r="E44" s="291"/>
      <c r="F44" s="292"/>
      <c r="G44" s="293" t="s">
        <v>509</v>
      </c>
      <c r="H44" s="293"/>
      <c r="I44" s="300">
        <f>SUM(I5:I43)</f>
        <v>1158010</v>
      </c>
      <c r="J44" s="301" t="s">
        <v>510</v>
      </c>
    </row>
    <row r="45" ht="18" customHeight="1" spans="6:10">
      <c r="F45" s="294"/>
      <c r="G45" s="295" t="s">
        <v>511</v>
      </c>
      <c r="H45" s="295"/>
      <c r="I45" s="182">
        <v>-1645600</v>
      </c>
      <c r="J45" s="298"/>
    </row>
    <row r="46" ht="18" customHeight="1" spans="4:10">
      <c r="D46" s="115"/>
      <c r="F46" s="296"/>
      <c r="G46" s="295" t="s">
        <v>512</v>
      </c>
      <c r="H46" s="295"/>
      <c r="I46" s="205">
        <f>I45+I44</f>
        <v>-487590</v>
      </c>
      <c r="J46" s="206"/>
    </row>
    <row r="47" s="134" customFormat="1" spans="1:11">
      <c r="A47" s="207"/>
      <c r="B47" s="113"/>
      <c r="C47" s="114"/>
      <c r="D47" s="114"/>
      <c r="E47" s="297"/>
      <c r="F47" s="297"/>
      <c r="G47" s="179"/>
      <c r="H47" s="180"/>
      <c r="J47" s="135"/>
      <c r="K47" s="136"/>
    </row>
    <row r="48" spans="6:9">
      <c r="F48" s="298"/>
      <c r="G48" s="182"/>
      <c r="H48" s="183"/>
      <c r="I48" s="113"/>
    </row>
  </sheetData>
  <mergeCells count="13">
    <mergeCell ref="G44:H44"/>
    <mergeCell ref="G45:H45"/>
    <mergeCell ref="G46:H46"/>
    <mergeCell ref="A24:A25"/>
    <mergeCell ref="B24:B25"/>
    <mergeCell ref="C24:C25"/>
    <mergeCell ref="D24:D25"/>
    <mergeCell ref="E24:E25"/>
    <mergeCell ref="F24:F25"/>
    <mergeCell ref="G24:G25"/>
    <mergeCell ref="H24:H25"/>
    <mergeCell ref="I24:I25"/>
    <mergeCell ref="K24:K25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47"/>
  <sheetViews>
    <sheetView topLeftCell="F29" workbookViewId="0">
      <selection activeCell="I44" sqref="I44"/>
    </sheetView>
  </sheetViews>
  <sheetFormatPr defaultColWidth="9" defaultRowHeight="13.5"/>
  <cols>
    <col min="1" max="1" width="16.5666666666667" style="207" customWidth="1"/>
    <col min="2" max="2" width="18.2833333333333" style="113" customWidth="1"/>
    <col min="3" max="3" width="11.1416666666667" style="114" customWidth="1"/>
    <col min="4" max="4" width="11.2833333333333" style="114" customWidth="1"/>
    <col min="5" max="5" width="4.375" style="116" customWidth="1"/>
    <col min="6" max="6" width="4.5" style="116" customWidth="1"/>
    <col min="7" max="7" width="17.75" style="116" customWidth="1"/>
    <col min="8" max="8" width="11" style="134" customWidth="1"/>
    <col min="9" max="9" width="12.425" style="134" customWidth="1"/>
    <col min="10" max="10" width="27.425" style="135" customWidth="1"/>
    <col min="11" max="11" width="14.2833333333333" style="136" customWidth="1"/>
    <col min="12" max="12" width="5.70833333333333" style="113" customWidth="1"/>
    <col min="13" max="13" width="9.375" style="113" customWidth="1"/>
    <col min="14" max="14" width="5.70833333333333" style="113" customWidth="1"/>
    <col min="15" max="15" width="6.425" style="113" customWidth="1"/>
    <col min="16" max="16384" width="9" style="113"/>
  </cols>
  <sheetData>
    <row r="1" s="113" customFormat="1" spans="1:11">
      <c r="A1" s="208"/>
      <c r="B1" s="209"/>
      <c r="C1" s="210"/>
      <c r="D1" s="210"/>
      <c r="E1" s="211"/>
      <c r="F1" s="211"/>
      <c r="G1" s="211"/>
      <c r="H1" s="212"/>
      <c r="I1" s="212"/>
      <c r="J1" s="243"/>
      <c r="K1" s="244"/>
    </row>
    <row r="2" s="113" customFormat="1" spans="1:11">
      <c r="A2" s="208"/>
      <c r="B2" s="263" t="s">
        <v>513</v>
      </c>
      <c r="C2" s="210"/>
      <c r="D2" s="210"/>
      <c r="E2" s="211"/>
      <c r="F2" s="211"/>
      <c r="G2" s="211"/>
      <c r="H2" s="212"/>
      <c r="I2" s="212"/>
      <c r="J2" s="243"/>
      <c r="K2" s="244"/>
    </row>
    <row r="3" s="113" customFormat="1" spans="1:11">
      <c r="A3" s="208"/>
      <c r="B3" s="209"/>
      <c r="C3" s="210"/>
      <c r="D3" s="210"/>
      <c r="E3" s="211"/>
      <c r="F3" s="211"/>
      <c r="G3" s="211"/>
      <c r="H3" s="212"/>
      <c r="I3" s="212"/>
      <c r="J3" s="243"/>
      <c r="K3" s="244"/>
    </row>
    <row r="4" s="113" customFormat="1" ht="27.75" customHeight="1" spans="1:17">
      <c r="A4" s="214" t="s">
        <v>1</v>
      </c>
      <c r="B4" s="215" t="s">
        <v>2</v>
      </c>
      <c r="C4" s="216" t="s">
        <v>3</v>
      </c>
      <c r="D4" s="216" t="s">
        <v>4</v>
      </c>
      <c r="E4" s="217" t="s">
        <v>5</v>
      </c>
      <c r="F4" s="217" t="s">
        <v>6</v>
      </c>
      <c r="G4" s="217" t="s">
        <v>7</v>
      </c>
      <c r="H4" s="218" t="s">
        <v>8</v>
      </c>
      <c r="I4" s="218" t="s">
        <v>9</v>
      </c>
      <c r="J4" s="246" t="s">
        <v>10</v>
      </c>
      <c r="K4" s="246" t="s">
        <v>11</v>
      </c>
      <c r="P4" s="145"/>
      <c r="Q4" s="145"/>
    </row>
    <row r="5" s="113" customFormat="1" spans="1:17">
      <c r="A5" s="219">
        <v>1350968</v>
      </c>
      <c r="B5" s="220" t="s">
        <v>514</v>
      </c>
      <c r="C5" s="221">
        <v>43342</v>
      </c>
      <c r="D5" s="221">
        <v>43344</v>
      </c>
      <c r="E5" s="222">
        <v>2</v>
      </c>
      <c r="F5" s="223">
        <v>2</v>
      </c>
      <c r="G5" s="224" t="s">
        <v>13</v>
      </c>
      <c r="H5" s="225">
        <v>6500</v>
      </c>
      <c r="I5" s="225">
        <f t="shared" ref="I5:I23" si="0">H5*E5*F5</f>
        <v>26000</v>
      </c>
      <c r="J5" s="247" t="s">
        <v>515</v>
      </c>
      <c r="K5" s="248" t="s">
        <v>17</v>
      </c>
      <c r="P5" s="145"/>
      <c r="Q5" s="145"/>
    </row>
    <row r="6" s="113" customFormat="1" spans="1:17">
      <c r="A6" s="226"/>
      <c r="B6" s="227"/>
      <c r="C6" s="221">
        <v>43344</v>
      </c>
      <c r="D6" s="221">
        <v>43346</v>
      </c>
      <c r="E6" s="222">
        <v>2</v>
      </c>
      <c r="F6" s="223">
        <v>2</v>
      </c>
      <c r="G6" s="224" t="s">
        <v>13</v>
      </c>
      <c r="H6" s="225">
        <v>4760</v>
      </c>
      <c r="I6" s="225">
        <f t="shared" si="0"/>
        <v>19040</v>
      </c>
      <c r="J6" s="249"/>
      <c r="K6" s="250"/>
      <c r="P6" s="145"/>
      <c r="Q6" s="145"/>
    </row>
    <row r="7" s="113" customFormat="1" spans="1:17">
      <c r="A7" s="219">
        <v>1352209</v>
      </c>
      <c r="B7" s="220" t="s">
        <v>516</v>
      </c>
      <c r="C7" s="221">
        <v>43342</v>
      </c>
      <c r="D7" s="221">
        <v>43344</v>
      </c>
      <c r="E7" s="222">
        <v>2</v>
      </c>
      <c r="F7" s="223">
        <v>1</v>
      </c>
      <c r="G7" s="224" t="s">
        <v>13</v>
      </c>
      <c r="H7" s="225">
        <v>6500</v>
      </c>
      <c r="I7" s="225">
        <f t="shared" si="0"/>
        <v>13000</v>
      </c>
      <c r="J7" s="247">
        <v>81572095</v>
      </c>
      <c r="K7" s="248" t="s">
        <v>51</v>
      </c>
      <c r="P7" s="145"/>
      <c r="Q7" s="145"/>
    </row>
    <row r="8" s="113" customFormat="1" spans="1:17">
      <c r="A8" s="226"/>
      <c r="B8" s="227"/>
      <c r="C8" s="221">
        <v>43344</v>
      </c>
      <c r="D8" s="221">
        <v>43346</v>
      </c>
      <c r="E8" s="222">
        <v>2</v>
      </c>
      <c r="F8" s="223">
        <v>1</v>
      </c>
      <c r="G8" s="224" t="s">
        <v>13</v>
      </c>
      <c r="H8" s="225">
        <v>4760</v>
      </c>
      <c r="I8" s="225">
        <f t="shared" si="0"/>
        <v>9520</v>
      </c>
      <c r="J8" s="249"/>
      <c r="K8" s="250"/>
      <c r="P8" s="145"/>
      <c r="Q8" s="145"/>
    </row>
    <row r="9" s="113" customFormat="1" spans="1:17">
      <c r="A9" s="219">
        <v>1343316</v>
      </c>
      <c r="B9" s="220" t="s">
        <v>517</v>
      </c>
      <c r="C9" s="221">
        <v>43342</v>
      </c>
      <c r="D9" s="221">
        <v>43344</v>
      </c>
      <c r="E9" s="222">
        <v>2</v>
      </c>
      <c r="F9" s="223">
        <v>2</v>
      </c>
      <c r="G9" s="224" t="s">
        <v>13</v>
      </c>
      <c r="H9" s="225">
        <v>6500</v>
      </c>
      <c r="I9" s="225">
        <f t="shared" si="0"/>
        <v>26000</v>
      </c>
      <c r="J9" s="247" t="s">
        <v>518</v>
      </c>
      <c r="K9" s="248" t="s">
        <v>21</v>
      </c>
      <c r="P9" s="145"/>
      <c r="Q9" s="145"/>
    </row>
    <row r="10" s="113" customFormat="1" spans="1:17">
      <c r="A10" s="226"/>
      <c r="B10" s="227"/>
      <c r="C10" s="221">
        <v>43344</v>
      </c>
      <c r="D10" s="221">
        <v>43347</v>
      </c>
      <c r="E10" s="222">
        <v>3</v>
      </c>
      <c r="F10" s="223">
        <v>2</v>
      </c>
      <c r="G10" s="224" t="s">
        <v>13</v>
      </c>
      <c r="H10" s="225">
        <v>4760</v>
      </c>
      <c r="I10" s="225">
        <f t="shared" si="0"/>
        <v>28560</v>
      </c>
      <c r="J10" s="249"/>
      <c r="K10" s="250"/>
      <c r="P10" s="145"/>
      <c r="Q10" s="145"/>
    </row>
    <row r="11" s="113" customFormat="1" spans="1:17">
      <c r="A11" s="226">
        <v>1362260</v>
      </c>
      <c r="B11" s="227" t="s">
        <v>519</v>
      </c>
      <c r="C11" s="221">
        <v>43344</v>
      </c>
      <c r="D11" s="221">
        <v>43349</v>
      </c>
      <c r="E11" s="222">
        <v>5</v>
      </c>
      <c r="F11" s="223">
        <v>1</v>
      </c>
      <c r="G11" s="224" t="s">
        <v>29</v>
      </c>
      <c r="H11" s="225">
        <v>4600</v>
      </c>
      <c r="I11" s="225">
        <f t="shared" si="0"/>
        <v>23000</v>
      </c>
      <c r="J11" s="249">
        <v>94373869</v>
      </c>
      <c r="K11" s="250" t="s">
        <v>17</v>
      </c>
      <c r="P11" s="145"/>
      <c r="Q11" s="145"/>
    </row>
    <row r="12" s="113" customFormat="1" spans="1:17">
      <c r="A12" s="226">
        <v>1362532</v>
      </c>
      <c r="B12" s="227" t="s">
        <v>520</v>
      </c>
      <c r="C12" s="221">
        <v>43346</v>
      </c>
      <c r="D12" s="221">
        <v>43352</v>
      </c>
      <c r="E12" s="222">
        <v>6</v>
      </c>
      <c r="F12" s="223">
        <v>1</v>
      </c>
      <c r="G12" s="224" t="s">
        <v>13</v>
      </c>
      <c r="H12" s="225">
        <v>4700</v>
      </c>
      <c r="I12" s="225">
        <f t="shared" si="0"/>
        <v>28200</v>
      </c>
      <c r="J12" s="249">
        <v>95079346</v>
      </c>
      <c r="K12" s="250" t="s">
        <v>17</v>
      </c>
      <c r="P12" s="145"/>
      <c r="Q12" s="145"/>
    </row>
    <row r="13" s="113" customFormat="1" spans="1:17">
      <c r="A13" s="226">
        <v>1359347</v>
      </c>
      <c r="B13" s="227" t="s">
        <v>521</v>
      </c>
      <c r="C13" s="221">
        <v>43348</v>
      </c>
      <c r="D13" s="221">
        <v>43351</v>
      </c>
      <c r="E13" s="222">
        <v>3</v>
      </c>
      <c r="F13" s="223">
        <v>1</v>
      </c>
      <c r="G13" s="224" t="s">
        <v>13</v>
      </c>
      <c r="H13" s="225">
        <v>4700</v>
      </c>
      <c r="I13" s="225">
        <f t="shared" si="0"/>
        <v>14100</v>
      </c>
      <c r="J13" s="249">
        <v>90147653</v>
      </c>
      <c r="K13" s="250" t="s">
        <v>48</v>
      </c>
      <c r="P13" s="145"/>
      <c r="Q13" s="145"/>
    </row>
    <row r="14" s="113" customFormat="1" spans="1:17">
      <c r="A14" s="226">
        <v>1365528</v>
      </c>
      <c r="B14" s="227" t="s">
        <v>522</v>
      </c>
      <c r="C14" s="221">
        <v>43349</v>
      </c>
      <c r="D14" s="221">
        <v>43352</v>
      </c>
      <c r="E14" s="222">
        <v>3</v>
      </c>
      <c r="F14" s="223">
        <v>1</v>
      </c>
      <c r="G14" s="224" t="s">
        <v>13</v>
      </c>
      <c r="H14" s="225">
        <v>4700</v>
      </c>
      <c r="I14" s="225">
        <f t="shared" si="0"/>
        <v>14100</v>
      </c>
      <c r="J14" s="249">
        <v>99060138</v>
      </c>
      <c r="K14" s="250" t="s">
        <v>33</v>
      </c>
      <c r="P14" s="145"/>
      <c r="Q14" s="145"/>
    </row>
    <row r="15" s="113" customFormat="1" spans="1:17">
      <c r="A15" s="226">
        <v>1359066</v>
      </c>
      <c r="B15" s="227" t="s">
        <v>523</v>
      </c>
      <c r="C15" s="221">
        <v>43351</v>
      </c>
      <c r="D15" s="221">
        <v>43354</v>
      </c>
      <c r="E15" s="222">
        <v>3</v>
      </c>
      <c r="F15" s="223">
        <v>1</v>
      </c>
      <c r="G15" s="224" t="s">
        <v>29</v>
      </c>
      <c r="H15" s="225">
        <v>4660</v>
      </c>
      <c r="I15" s="225">
        <f t="shared" si="0"/>
        <v>13980</v>
      </c>
      <c r="J15" s="249">
        <v>89980841</v>
      </c>
      <c r="K15" s="250" t="s">
        <v>27</v>
      </c>
      <c r="P15" s="145"/>
      <c r="Q15" s="145"/>
    </row>
    <row r="16" s="113" customFormat="1" spans="1:17">
      <c r="A16" s="226">
        <v>1362236</v>
      </c>
      <c r="B16" s="227" t="s">
        <v>524</v>
      </c>
      <c r="C16" s="221">
        <v>43351</v>
      </c>
      <c r="D16" s="221">
        <v>43354</v>
      </c>
      <c r="E16" s="222">
        <v>3</v>
      </c>
      <c r="F16" s="223">
        <v>1</v>
      </c>
      <c r="G16" s="224" t="s">
        <v>29</v>
      </c>
      <c r="H16" s="225">
        <v>4600</v>
      </c>
      <c r="I16" s="225">
        <f t="shared" si="0"/>
        <v>13800</v>
      </c>
      <c r="J16" s="249">
        <v>94363076</v>
      </c>
      <c r="K16" s="250" t="s">
        <v>17</v>
      </c>
      <c r="P16" s="145"/>
      <c r="Q16" s="145"/>
    </row>
    <row r="17" s="113" customFormat="1" spans="1:17">
      <c r="A17" s="226">
        <v>1365312</v>
      </c>
      <c r="B17" s="227" t="s">
        <v>525</v>
      </c>
      <c r="C17" s="221">
        <v>43351</v>
      </c>
      <c r="D17" s="221">
        <v>43354</v>
      </c>
      <c r="E17" s="222">
        <v>3</v>
      </c>
      <c r="F17" s="223">
        <v>1</v>
      </c>
      <c r="G17" s="224" t="s">
        <v>29</v>
      </c>
      <c r="H17" s="225">
        <v>4600</v>
      </c>
      <c r="I17" s="225">
        <f t="shared" si="0"/>
        <v>13800</v>
      </c>
      <c r="J17" s="249">
        <v>98958598</v>
      </c>
      <c r="K17" s="250" t="s">
        <v>27</v>
      </c>
      <c r="P17" s="145"/>
      <c r="Q17" s="145"/>
    </row>
    <row r="18" s="113" customFormat="1" spans="1:17">
      <c r="A18" s="228">
        <v>1361508</v>
      </c>
      <c r="B18" s="229" t="s">
        <v>526</v>
      </c>
      <c r="C18" s="221">
        <v>43351</v>
      </c>
      <c r="D18" s="221">
        <v>43356</v>
      </c>
      <c r="E18" s="222">
        <v>5</v>
      </c>
      <c r="F18" s="223">
        <v>1</v>
      </c>
      <c r="G18" s="224" t="s">
        <v>13</v>
      </c>
      <c r="H18" s="225">
        <v>4700</v>
      </c>
      <c r="I18" s="225">
        <f t="shared" si="0"/>
        <v>23500</v>
      </c>
      <c r="J18" s="251">
        <v>93485548</v>
      </c>
      <c r="K18" s="252" t="s">
        <v>33</v>
      </c>
      <c r="P18" s="145"/>
      <c r="Q18" s="145"/>
    </row>
    <row r="19" s="113" customFormat="1" spans="1:17">
      <c r="A19" s="228">
        <v>1336662</v>
      </c>
      <c r="B19" s="229" t="s">
        <v>527</v>
      </c>
      <c r="C19" s="221">
        <v>43352</v>
      </c>
      <c r="D19" s="221">
        <v>43354</v>
      </c>
      <c r="E19" s="222">
        <v>2</v>
      </c>
      <c r="F19" s="223">
        <v>1</v>
      </c>
      <c r="G19" s="224" t="s">
        <v>13</v>
      </c>
      <c r="H19" s="225">
        <v>4760</v>
      </c>
      <c r="I19" s="225">
        <f t="shared" si="0"/>
        <v>9520</v>
      </c>
      <c r="J19" s="251">
        <v>89297737</v>
      </c>
      <c r="K19" s="252" t="s">
        <v>19</v>
      </c>
      <c r="P19" s="145"/>
      <c r="Q19" s="145"/>
    </row>
    <row r="20" s="113" customFormat="1" spans="1:17">
      <c r="A20" s="228">
        <v>1352010</v>
      </c>
      <c r="B20" s="229" t="s">
        <v>528</v>
      </c>
      <c r="C20" s="221">
        <v>43354</v>
      </c>
      <c r="D20" s="221">
        <v>43356</v>
      </c>
      <c r="E20" s="222">
        <v>2</v>
      </c>
      <c r="F20" s="223">
        <v>1</v>
      </c>
      <c r="G20" s="224" t="s">
        <v>24</v>
      </c>
      <c r="H20" s="225">
        <v>6035</v>
      </c>
      <c r="I20" s="225">
        <f t="shared" si="0"/>
        <v>12070</v>
      </c>
      <c r="J20" s="251">
        <v>81576224</v>
      </c>
      <c r="K20" s="252" t="s">
        <v>124</v>
      </c>
      <c r="P20" s="145"/>
      <c r="Q20" s="145"/>
    </row>
    <row r="21" s="113" customFormat="1" spans="1:17">
      <c r="A21" s="228">
        <v>1361625</v>
      </c>
      <c r="B21" s="229" t="s">
        <v>529</v>
      </c>
      <c r="C21" s="221">
        <v>43356</v>
      </c>
      <c r="D21" s="221">
        <v>43360</v>
      </c>
      <c r="E21" s="222">
        <v>4</v>
      </c>
      <c r="F21" s="223">
        <v>1</v>
      </c>
      <c r="G21" s="224" t="s">
        <v>24</v>
      </c>
      <c r="H21" s="225">
        <v>6000</v>
      </c>
      <c r="I21" s="225">
        <f t="shared" si="0"/>
        <v>24000</v>
      </c>
      <c r="J21" s="251">
        <v>93554509</v>
      </c>
      <c r="K21" s="252" t="s">
        <v>33</v>
      </c>
      <c r="P21" s="145"/>
      <c r="Q21" s="145"/>
    </row>
    <row r="22" s="113" customFormat="1" spans="1:17">
      <c r="A22" s="228">
        <v>1366791</v>
      </c>
      <c r="B22" s="229" t="s">
        <v>530</v>
      </c>
      <c r="C22" s="221">
        <v>43358</v>
      </c>
      <c r="D22" s="221">
        <v>43360</v>
      </c>
      <c r="E22" s="222">
        <v>2</v>
      </c>
      <c r="F22" s="223">
        <v>1</v>
      </c>
      <c r="G22" s="224" t="s">
        <v>29</v>
      </c>
      <c r="H22" s="225">
        <v>4600</v>
      </c>
      <c r="I22" s="225">
        <f t="shared" si="0"/>
        <v>9200</v>
      </c>
      <c r="J22" s="251">
        <v>71430226</v>
      </c>
      <c r="K22" s="252" t="s">
        <v>17</v>
      </c>
      <c r="P22" s="145"/>
      <c r="Q22" s="145"/>
    </row>
    <row r="23" s="113" customFormat="1" spans="1:17">
      <c r="A23" s="228">
        <v>1368048</v>
      </c>
      <c r="B23" s="229" t="s">
        <v>531</v>
      </c>
      <c r="C23" s="221">
        <v>43358</v>
      </c>
      <c r="D23" s="221">
        <v>43363</v>
      </c>
      <c r="E23" s="222">
        <v>5</v>
      </c>
      <c r="F23" s="223">
        <v>1</v>
      </c>
      <c r="G23" s="224" t="s">
        <v>13</v>
      </c>
      <c r="H23" s="225">
        <v>4700</v>
      </c>
      <c r="I23" s="225">
        <f t="shared" si="0"/>
        <v>23500</v>
      </c>
      <c r="J23" s="251">
        <v>72333833</v>
      </c>
      <c r="K23" s="252" t="s">
        <v>51</v>
      </c>
      <c r="P23" s="145"/>
      <c r="Q23" s="145"/>
    </row>
    <row r="24" s="113" customFormat="1" spans="1:17">
      <c r="A24" s="228">
        <v>1353415</v>
      </c>
      <c r="B24" s="229" t="s">
        <v>532</v>
      </c>
      <c r="C24" s="221">
        <v>43359</v>
      </c>
      <c r="D24" s="221">
        <v>43362</v>
      </c>
      <c r="E24" s="222">
        <v>3</v>
      </c>
      <c r="F24" s="223">
        <v>1</v>
      </c>
      <c r="G24" s="224" t="s">
        <v>13</v>
      </c>
      <c r="H24" s="225">
        <v>4760</v>
      </c>
      <c r="I24" s="225">
        <v>14280</v>
      </c>
      <c r="J24" s="273">
        <v>83281531</v>
      </c>
      <c r="K24" s="252" t="s">
        <v>45</v>
      </c>
      <c r="P24" s="145"/>
      <c r="Q24" s="145"/>
    </row>
    <row r="25" s="113" customFormat="1" spans="1:17">
      <c r="A25" s="228">
        <v>1359866</v>
      </c>
      <c r="B25" s="229" t="s">
        <v>533</v>
      </c>
      <c r="C25" s="221">
        <v>43359</v>
      </c>
      <c r="D25" s="221">
        <v>43362</v>
      </c>
      <c r="E25" s="222">
        <v>3</v>
      </c>
      <c r="F25" s="223">
        <v>1</v>
      </c>
      <c r="G25" s="224" t="s">
        <v>13</v>
      </c>
      <c r="H25" s="225">
        <v>4700</v>
      </c>
      <c r="I25" s="225">
        <f t="shared" ref="I25:I38" si="1">H25*E25*F25</f>
        <v>14100</v>
      </c>
      <c r="J25" s="251">
        <v>91671018</v>
      </c>
      <c r="K25" s="252" t="s">
        <v>45</v>
      </c>
      <c r="P25" s="145"/>
      <c r="Q25" s="145"/>
    </row>
    <row r="26" s="113" customFormat="1" spans="1:17">
      <c r="A26" s="228">
        <v>1368920</v>
      </c>
      <c r="B26" s="229" t="s">
        <v>534</v>
      </c>
      <c r="C26" s="221">
        <v>43359</v>
      </c>
      <c r="D26" s="221">
        <v>43363</v>
      </c>
      <c r="E26" s="222">
        <v>4</v>
      </c>
      <c r="F26" s="223">
        <v>1</v>
      </c>
      <c r="G26" s="224" t="s">
        <v>13</v>
      </c>
      <c r="H26" s="225">
        <v>4700</v>
      </c>
      <c r="I26" s="225">
        <f t="shared" si="1"/>
        <v>18800</v>
      </c>
      <c r="J26" s="251">
        <v>73227157</v>
      </c>
      <c r="K26" s="252" t="s">
        <v>51</v>
      </c>
      <c r="P26" s="145"/>
      <c r="Q26" s="145"/>
    </row>
    <row r="27" s="113" customFormat="1" spans="1:17">
      <c r="A27" s="228">
        <v>1363937</v>
      </c>
      <c r="B27" s="229" t="s">
        <v>535</v>
      </c>
      <c r="C27" s="221">
        <v>43359</v>
      </c>
      <c r="D27" s="221">
        <v>43364</v>
      </c>
      <c r="E27" s="222">
        <v>5</v>
      </c>
      <c r="F27" s="223">
        <v>2</v>
      </c>
      <c r="G27" s="224" t="s">
        <v>24</v>
      </c>
      <c r="H27" s="225">
        <v>6000</v>
      </c>
      <c r="I27" s="225">
        <f t="shared" si="1"/>
        <v>60000</v>
      </c>
      <c r="J27" s="251" t="s">
        <v>536</v>
      </c>
      <c r="K27" s="252" t="s">
        <v>51</v>
      </c>
      <c r="P27" s="145"/>
      <c r="Q27" s="145"/>
    </row>
    <row r="28" s="113" customFormat="1" spans="1:17">
      <c r="A28" s="219">
        <v>1365090</v>
      </c>
      <c r="B28" s="230" t="s">
        <v>537</v>
      </c>
      <c r="C28" s="221">
        <v>43360</v>
      </c>
      <c r="D28" s="221">
        <v>43364</v>
      </c>
      <c r="E28" s="222">
        <v>4</v>
      </c>
      <c r="F28" s="223">
        <v>1</v>
      </c>
      <c r="G28" s="224" t="s">
        <v>13</v>
      </c>
      <c r="H28" s="225">
        <v>4700</v>
      </c>
      <c r="I28" s="225">
        <f t="shared" si="1"/>
        <v>18800</v>
      </c>
      <c r="J28" s="247">
        <v>98952316</v>
      </c>
      <c r="K28" s="248" t="s">
        <v>51</v>
      </c>
      <c r="P28" s="145"/>
      <c r="Q28" s="145"/>
    </row>
    <row r="29" s="113" customFormat="1" spans="1:17">
      <c r="A29" s="228">
        <v>1363739</v>
      </c>
      <c r="B29" s="229" t="s">
        <v>538</v>
      </c>
      <c r="C29" s="221">
        <v>43362</v>
      </c>
      <c r="D29" s="221">
        <v>43364</v>
      </c>
      <c r="E29" s="222">
        <v>2</v>
      </c>
      <c r="F29" s="223">
        <v>1</v>
      </c>
      <c r="G29" s="224" t="s">
        <v>13</v>
      </c>
      <c r="H29" s="225">
        <v>4700</v>
      </c>
      <c r="I29" s="225">
        <f t="shared" si="1"/>
        <v>9400</v>
      </c>
      <c r="J29" s="251">
        <v>96584172</v>
      </c>
      <c r="K29" s="252" t="s">
        <v>27</v>
      </c>
      <c r="P29" s="145"/>
      <c r="Q29" s="145"/>
    </row>
    <row r="30" s="113" customFormat="1" spans="1:17">
      <c r="A30" s="219">
        <v>1365420</v>
      </c>
      <c r="B30" s="230" t="s">
        <v>539</v>
      </c>
      <c r="C30" s="221">
        <v>43363</v>
      </c>
      <c r="D30" s="221">
        <v>43365</v>
      </c>
      <c r="E30" s="222">
        <v>2</v>
      </c>
      <c r="F30" s="223">
        <v>2</v>
      </c>
      <c r="G30" s="224" t="s">
        <v>24</v>
      </c>
      <c r="H30" s="225">
        <v>6000</v>
      </c>
      <c r="I30" s="225">
        <f t="shared" si="1"/>
        <v>24000</v>
      </c>
      <c r="J30" s="247" t="s">
        <v>540</v>
      </c>
      <c r="K30" s="248" t="s">
        <v>48</v>
      </c>
      <c r="P30" s="145"/>
      <c r="Q30" s="145"/>
    </row>
    <row r="31" s="113" customFormat="1" spans="1:17">
      <c r="A31" s="219">
        <v>1372149</v>
      </c>
      <c r="B31" s="230" t="s">
        <v>541</v>
      </c>
      <c r="C31" s="221">
        <v>43365</v>
      </c>
      <c r="D31" s="221">
        <v>43367</v>
      </c>
      <c r="E31" s="222">
        <v>2</v>
      </c>
      <c r="F31" s="223">
        <v>1</v>
      </c>
      <c r="G31" s="224" t="s">
        <v>47</v>
      </c>
      <c r="H31" s="225">
        <v>8100</v>
      </c>
      <c r="I31" s="225">
        <f t="shared" si="1"/>
        <v>16200</v>
      </c>
      <c r="J31" s="247">
        <v>80906546</v>
      </c>
      <c r="K31" s="248" t="s">
        <v>124</v>
      </c>
      <c r="P31" s="145"/>
      <c r="Q31" s="145"/>
    </row>
    <row r="32" s="113" customFormat="1" spans="1:17">
      <c r="A32" s="219">
        <v>1372151</v>
      </c>
      <c r="B32" s="230" t="s">
        <v>541</v>
      </c>
      <c r="C32" s="221">
        <v>43367</v>
      </c>
      <c r="D32" s="221">
        <v>43369</v>
      </c>
      <c r="E32" s="222">
        <v>2</v>
      </c>
      <c r="F32" s="223">
        <v>1</v>
      </c>
      <c r="G32" s="224" t="s">
        <v>13</v>
      </c>
      <c r="H32" s="225">
        <v>4500</v>
      </c>
      <c r="I32" s="225">
        <f t="shared" si="1"/>
        <v>9000</v>
      </c>
      <c r="J32" s="247">
        <v>80907424</v>
      </c>
      <c r="K32" s="248" t="s">
        <v>124</v>
      </c>
      <c r="P32" s="145"/>
      <c r="Q32" s="145"/>
    </row>
    <row r="33" s="113" customFormat="1" spans="1:17">
      <c r="A33" s="219">
        <v>1367146</v>
      </c>
      <c r="B33" s="230" t="s">
        <v>542</v>
      </c>
      <c r="C33" s="221">
        <v>43367</v>
      </c>
      <c r="D33" s="221">
        <v>43369</v>
      </c>
      <c r="E33" s="222">
        <v>2</v>
      </c>
      <c r="F33" s="223">
        <v>1</v>
      </c>
      <c r="G33" s="224" t="s">
        <v>13</v>
      </c>
      <c r="H33" s="225">
        <v>4700</v>
      </c>
      <c r="I33" s="225">
        <f t="shared" si="1"/>
        <v>9400</v>
      </c>
      <c r="J33" s="247">
        <v>71435558</v>
      </c>
      <c r="K33" s="248" t="s">
        <v>21</v>
      </c>
      <c r="P33" s="145"/>
      <c r="Q33" s="145"/>
    </row>
    <row r="34" s="113" customFormat="1" spans="1:17">
      <c r="A34" s="219">
        <v>1363795</v>
      </c>
      <c r="B34" s="230" t="s">
        <v>543</v>
      </c>
      <c r="C34" s="221">
        <v>43368</v>
      </c>
      <c r="D34" s="221">
        <v>43371</v>
      </c>
      <c r="E34" s="222">
        <v>3</v>
      </c>
      <c r="F34" s="223">
        <v>1</v>
      </c>
      <c r="G34" s="224" t="s">
        <v>13</v>
      </c>
      <c r="H34" s="225">
        <v>4700</v>
      </c>
      <c r="I34" s="225">
        <f t="shared" si="1"/>
        <v>14100</v>
      </c>
      <c r="J34" s="247">
        <v>96628019</v>
      </c>
      <c r="K34" s="248" t="s">
        <v>19</v>
      </c>
      <c r="P34" s="145"/>
      <c r="Q34" s="145"/>
    </row>
    <row r="35" s="113" customFormat="1" spans="1:17">
      <c r="A35" s="228">
        <v>1363796</v>
      </c>
      <c r="B35" s="229" t="s">
        <v>544</v>
      </c>
      <c r="C35" s="221">
        <v>43368</v>
      </c>
      <c r="D35" s="221">
        <v>43371</v>
      </c>
      <c r="E35" s="222">
        <v>3</v>
      </c>
      <c r="F35" s="223">
        <v>1</v>
      </c>
      <c r="G35" s="224" t="s">
        <v>13</v>
      </c>
      <c r="H35" s="225">
        <v>4700</v>
      </c>
      <c r="I35" s="225">
        <f t="shared" si="1"/>
        <v>14100</v>
      </c>
      <c r="J35" s="247">
        <v>96628181</v>
      </c>
      <c r="K35" s="248" t="s">
        <v>19</v>
      </c>
      <c r="P35" s="145"/>
      <c r="Q35" s="145"/>
    </row>
    <row r="36" s="113" customFormat="1" spans="1:17">
      <c r="A36" s="228">
        <v>1363838</v>
      </c>
      <c r="B36" s="229" t="s">
        <v>545</v>
      </c>
      <c r="C36" s="221">
        <v>43369</v>
      </c>
      <c r="D36" s="221">
        <v>43374</v>
      </c>
      <c r="E36" s="222">
        <v>5</v>
      </c>
      <c r="F36" s="223">
        <v>2</v>
      </c>
      <c r="G36" s="224" t="s">
        <v>13</v>
      </c>
      <c r="H36" s="225">
        <v>4700</v>
      </c>
      <c r="I36" s="225">
        <f t="shared" si="1"/>
        <v>47000</v>
      </c>
      <c r="J36" s="251" t="s">
        <v>546</v>
      </c>
      <c r="K36" s="253" t="s">
        <v>27</v>
      </c>
      <c r="P36" s="145"/>
      <c r="Q36" s="145"/>
    </row>
    <row r="37" s="113" customFormat="1" spans="1:17">
      <c r="A37" s="228">
        <v>1366981</v>
      </c>
      <c r="B37" s="229" t="s">
        <v>547</v>
      </c>
      <c r="C37" s="221">
        <v>43371</v>
      </c>
      <c r="D37" s="221">
        <v>43374</v>
      </c>
      <c r="E37" s="222">
        <v>3</v>
      </c>
      <c r="F37" s="223">
        <v>1</v>
      </c>
      <c r="G37" s="224" t="s">
        <v>13</v>
      </c>
      <c r="H37" s="225">
        <v>4700</v>
      </c>
      <c r="I37" s="225">
        <f t="shared" si="1"/>
        <v>14100</v>
      </c>
      <c r="J37" s="251">
        <v>71434132</v>
      </c>
      <c r="K37" s="252" t="s">
        <v>33</v>
      </c>
      <c r="P37" s="145"/>
      <c r="Q37" s="145"/>
    </row>
    <row r="38" s="113" customFormat="1" spans="1:17">
      <c r="A38" s="228">
        <v>1370628</v>
      </c>
      <c r="B38" s="229" t="s">
        <v>548</v>
      </c>
      <c r="C38" s="221">
        <v>43372</v>
      </c>
      <c r="D38" s="221">
        <v>43374</v>
      </c>
      <c r="E38" s="222">
        <v>2</v>
      </c>
      <c r="F38" s="223">
        <v>2</v>
      </c>
      <c r="G38" s="224" t="s">
        <v>13</v>
      </c>
      <c r="H38" s="225">
        <v>4700</v>
      </c>
      <c r="I38" s="225">
        <f t="shared" si="1"/>
        <v>18800</v>
      </c>
      <c r="J38" s="251" t="s">
        <v>549</v>
      </c>
      <c r="K38" s="252" t="s">
        <v>107</v>
      </c>
      <c r="P38" s="145"/>
      <c r="Q38" s="145"/>
    </row>
    <row r="39" s="113" customFormat="1" spans="1:17">
      <c r="A39" s="231"/>
      <c r="B39" s="232"/>
      <c r="C39" s="232"/>
      <c r="D39" s="232"/>
      <c r="E39" s="232"/>
      <c r="F39" s="232"/>
      <c r="G39" s="232"/>
      <c r="H39" s="225"/>
      <c r="I39" s="225"/>
      <c r="J39" s="254"/>
      <c r="K39" s="255"/>
      <c r="P39" s="145"/>
      <c r="Q39" s="145"/>
    </row>
    <row r="40" s="113" customFormat="1" spans="1:17">
      <c r="A40" s="208"/>
      <c r="B40" s="209"/>
      <c r="C40" s="210"/>
      <c r="D40" s="233"/>
      <c r="E40" s="264">
        <v>127</v>
      </c>
      <c r="F40" s="265"/>
      <c r="G40" s="241" t="s">
        <v>550</v>
      </c>
      <c r="H40" s="242"/>
      <c r="I40" s="242">
        <f>SUM(I5:I39)</f>
        <v>646970</v>
      </c>
      <c r="J40" s="257" t="s">
        <v>551</v>
      </c>
      <c r="K40" s="244"/>
      <c r="P40" s="145"/>
      <c r="Q40" s="145"/>
    </row>
    <row r="41" s="113" customFormat="1" spans="1:17">
      <c r="A41" s="208"/>
      <c r="B41" s="209"/>
      <c r="C41" s="210"/>
      <c r="D41" s="210"/>
      <c r="E41" s="211"/>
      <c r="F41" s="265"/>
      <c r="G41" s="266" t="s">
        <v>552</v>
      </c>
      <c r="H41" s="267"/>
      <c r="I41" s="267">
        <v>-856800</v>
      </c>
      <c r="J41" s="259"/>
      <c r="K41" s="244"/>
      <c r="P41" s="145"/>
      <c r="Q41" s="145"/>
    </row>
    <row r="42" s="113" customFormat="1" spans="1:17">
      <c r="A42" s="208"/>
      <c r="B42" s="209"/>
      <c r="C42" s="210"/>
      <c r="D42" s="237"/>
      <c r="E42" s="211"/>
      <c r="F42" s="268"/>
      <c r="G42" s="269" t="s">
        <v>553</v>
      </c>
      <c r="H42" s="270"/>
      <c r="I42" s="270">
        <v>-487590</v>
      </c>
      <c r="J42" s="261"/>
      <c r="K42" s="244"/>
      <c r="P42" s="145"/>
      <c r="Q42" s="145"/>
    </row>
    <row r="43" s="113" customFormat="1" ht="14.25" spans="1:17">
      <c r="A43" s="208"/>
      <c r="B43" s="209"/>
      <c r="C43" s="210"/>
      <c r="D43" s="210"/>
      <c r="E43" s="211"/>
      <c r="F43" s="211"/>
      <c r="G43" s="271" t="s">
        <v>512</v>
      </c>
      <c r="H43" s="272"/>
      <c r="I43" s="272">
        <f>I40+I41+I42</f>
        <v>-697420</v>
      </c>
      <c r="J43" s="243" t="s">
        <v>554</v>
      </c>
      <c r="K43" s="244"/>
      <c r="P43" s="145"/>
      <c r="Q43" s="145"/>
    </row>
    <row r="44" s="113" customFormat="1" ht="14.25" spans="1:17">
      <c r="A44" s="207"/>
      <c r="C44" s="114"/>
      <c r="D44" s="114"/>
      <c r="E44" s="116"/>
      <c r="F44" s="116"/>
      <c r="G44" s="116"/>
      <c r="H44" s="134"/>
      <c r="I44" s="134"/>
      <c r="J44" s="135"/>
      <c r="K44" s="136"/>
      <c r="P44" s="145"/>
      <c r="Q44" s="145"/>
    </row>
    <row r="45" spans="16:17">
      <c r="P45" s="145"/>
      <c r="Q45" s="145"/>
    </row>
    <row r="46" spans="16:17">
      <c r="P46" s="145"/>
      <c r="Q46" s="145"/>
    </row>
    <row r="47" spans="16:17">
      <c r="P47" s="145"/>
      <c r="Q47" s="145"/>
    </row>
  </sheetData>
  <mergeCells count="12">
    <mergeCell ref="A5:A6"/>
    <mergeCell ref="A7:A8"/>
    <mergeCell ref="A9:A10"/>
    <mergeCell ref="B5:B6"/>
    <mergeCell ref="B7:B8"/>
    <mergeCell ref="B9:B10"/>
    <mergeCell ref="J5:J6"/>
    <mergeCell ref="J7:J8"/>
    <mergeCell ref="J9:J10"/>
    <mergeCell ref="K5:K6"/>
    <mergeCell ref="K7:K8"/>
    <mergeCell ref="K9:K10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48576"/>
  <sheetViews>
    <sheetView workbookViewId="0">
      <selection activeCell="F31" sqref="F31:H31"/>
    </sheetView>
  </sheetViews>
  <sheetFormatPr defaultColWidth="9" defaultRowHeight="13.5"/>
  <cols>
    <col min="1" max="1" width="16.5666666666667" style="207" customWidth="1"/>
    <col min="2" max="2" width="18.2833333333333" style="113" customWidth="1"/>
    <col min="3" max="3" width="11.1416666666667" style="114" customWidth="1"/>
    <col min="4" max="4" width="11.2833333333333" style="114" customWidth="1"/>
    <col min="5" max="5" width="12.1416666666667" style="116" customWidth="1"/>
    <col min="6" max="6" width="12.8583333333333" style="116" customWidth="1"/>
    <col min="7" max="7" width="21.2833333333333" style="116" customWidth="1"/>
    <col min="8" max="8" width="12" style="134" customWidth="1"/>
    <col min="9" max="9" width="15.1416666666667" style="134" customWidth="1"/>
    <col min="10" max="10" width="31.7083333333333" style="135" customWidth="1"/>
    <col min="11" max="11" width="18.7083333333333" style="136" customWidth="1"/>
    <col min="12" max="16377" width="9" style="113"/>
  </cols>
  <sheetData>
    <row r="1" s="113" customFormat="1" spans="1:11">
      <c r="A1" s="208"/>
      <c r="B1" s="209"/>
      <c r="C1" s="210"/>
      <c r="D1" s="210"/>
      <c r="E1" s="211"/>
      <c r="F1" s="211"/>
      <c r="G1" s="211"/>
      <c r="H1" s="212"/>
      <c r="I1" s="212"/>
      <c r="J1" s="243"/>
      <c r="K1" s="244"/>
    </row>
    <row r="2" s="113" customFormat="1" ht="14.25" spans="1:11">
      <c r="A2" s="213" t="s">
        <v>555</v>
      </c>
      <c r="B2" s="213"/>
      <c r="C2" s="213"/>
      <c r="D2" s="213"/>
      <c r="E2" s="213"/>
      <c r="F2" s="211"/>
      <c r="G2" s="211"/>
      <c r="H2" s="212"/>
      <c r="I2" s="212"/>
      <c r="J2" s="243"/>
      <c r="K2" s="244"/>
    </row>
    <row r="3" s="113" customFormat="1" spans="1:11">
      <c r="A3" s="208"/>
      <c r="B3" s="209"/>
      <c r="C3" s="210"/>
      <c r="D3" s="210"/>
      <c r="E3" s="211"/>
      <c r="F3" s="211"/>
      <c r="G3" s="211"/>
      <c r="H3" s="212"/>
      <c r="I3" s="212"/>
      <c r="J3" s="243"/>
      <c r="K3" s="244"/>
    </row>
    <row r="4" s="113" customFormat="1" ht="27.75" customHeight="1" spans="1:11">
      <c r="A4" s="214" t="s">
        <v>1</v>
      </c>
      <c r="B4" s="215" t="s">
        <v>2</v>
      </c>
      <c r="C4" s="216" t="s">
        <v>3</v>
      </c>
      <c r="D4" s="216" t="s">
        <v>4</v>
      </c>
      <c r="E4" s="217" t="s">
        <v>5</v>
      </c>
      <c r="F4" s="217" t="s">
        <v>6</v>
      </c>
      <c r="G4" s="217" t="s">
        <v>7</v>
      </c>
      <c r="H4" s="218" t="s">
        <v>8</v>
      </c>
      <c r="I4" s="245" t="s">
        <v>9</v>
      </c>
      <c r="J4" s="246" t="s">
        <v>10</v>
      </c>
      <c r="K4" s="246" t="s">
        <v>11</v>
      </c>
    </row>
    <row r="5" s="113" customFormat="1" spans="1:11">
      <c r="A5" s="219">
        <v>1359141</v>
      </c>
      <c r="B5" s="220" t="s">
        <v>556</v>
      </c>
      <c r="C5" s="221">
        <v>43373</v>
      </c>
      <c r="D5" s="221">
        <v>43374</v>
      </c>
      <c r="E5" s="222">
        <v>1</v>
      </c>
      <c r="F5" s="223">
        <v>1</v>
      </c>
      <c r="G5" s="224" t="s">
        <v>47</v>
      </c>
      <c r="H5" s="225">
        <v>8160</v>
      </c>
      <c r="I5" s="225">
        <v>8160</v>
      </c>
      <c r="J5" s="247">
        <v>90059266</v>
      </c>
      <c r="K5" s="248" t="s">
        <v>107</v>
      </c>
    </row>
    <row r="6" s="113" customFormat="1" spans="1:11">
      <c r="A6" s="226"/>
      <c r="B6" s="227"/>
      <c r="C6" s="221">
        <v>43374</v>
      </c>
      <c r="D6" s="221">
        <v>43379</v>
      </c>
      <c r="E6" s="222">
        <v>5</v>
      </c>
      <c r="F6" s="223">
        <v>1</v>
      </c>
      <c r="G6" s="224" t="s">
        <v>47</v>
      </c>
      <c r="H6" s="225">
        <v>9360</v>
      </c>
      <c r="I6" s="225">
        <f t="shared" ref="I6:I27" si="0">H6*E6*F6</f>
        <v>46800</v>
      </c>
      <c r="J6" s="249"/>
      <c r="K6" s="250"/>
    </row>
    <row r="7" s="113" customFormat="1" spans="1:11">
      <c r="A7" s="219">
        <v>1319640</v>
      </c>
      <c r="B7" s="220" t="s">
        <v>557</v>
      </c>
      <c r="C7" s="221">
        <v>43373</v>
      </c>
      <c r="D7" s="221">
        <v>43374</v>
      </c>
      <c r="E7" s="222">
        <v>1</v>
      </c>
      <c r="F7" s="223">
        <v>1</v>
      </c>
      <c r="G7" s="224" t="s">
        <v>13</v>
      </c>
      <c r="H7" s="225">
        <v>4760</v>
      </c>
      <c r="I7" s="225">
        <f t="shared" si="0"/>
        <v>4760</v>
      </c>
      <c r="J7" s="247">
        <v>92491931</v>
      </c>
      <c r="K7" s="248" t="s">
        <v>48</v>
      </c>
    </row>
    <row r="8" s="113" customFormat="1" spans="1:11">
      <c r="A8" s="226"/>
      <c r="B8" s="227"/>
      <c r="C8" s="221">
        <v>43374</v>
      </c>
      <c r="D8" s="221">
        <v>43376</v>
      </c>
      <c r="E8" s="222">
        <v>2</v>
      </c>
      <c r="F8" s="223">
        <v>1</v>
      </c>
      <c r="G8" s="224" t="s">
        <v>13</v>
      </c>
      <c r="H8" s="225">
        <v>5960</v>
      </c>
      <c r="I8" s="225">
        <f t="shared" si="0"/>
        <v>11920</v>
      </c>
      <c r="J8" s="249"/>
      <c r="K8" s="250"/>
    </row>
    <row r="9" s="113" customFormat="1" spans="1:11">
      <c r="A9" s="226">
        <v>1372421</v>
      </c>
      <c r="B9" s="227" t="s">
        <v>558</v>
      </c>
      <c r="C9" s="221">
        <v>43374</v>
      </c>
      <c r="D9" s="221">
        <v>43377</v>
      </c>
      <c r="E9" s="222">
        <v>3</v>
      </c>
      <c r="F9" s="223">
        <v>2</v>
      </c>
      <c r="G9" s="224" t="s">
        <v>47</v>
      </c>
      <c r="H9" s="225">
        <v>9360</v>
      </c>
      <c r="I9" s="225">
        <f t="shared" si="0"/>
        <v>56160</v>
      </c>
      <c r="J9" s="249" t="s">
        <v>559</v>
      </c>
      <c r="K9" s="250" t="s">
        <v>19</v>
      </c>
    </row>
    <row r="10" s="113" customFormat="1" spans="1:11">
      <c r="A10" s="226">
        <v>1373046</v>
      </c>
      <c r="B10" s="227" t="s">
        <v>560</v>
      </c>
      <c r="C10" s="221">
        <v>43374</v>
      </c>
      <c r="D10" s="221">
        <v>43377</v>
      </c>
      <c r="E10" s="222">
        <v>3</v>
      </c>
      <c r="F10" s="223">
        <v>1</v>
      </c>
      <c r="G10" s="224" t="s">
        <v>47</v>
      </c>
      <c r="H10" s="225">
        <v>9360</v>
      </c>
      <c r="I10" s="225">
        <f t="shared" si="0"/>
        <v>28080</v>
      </c>
      <c r="J10" s="249">
        <v>83210482</v>
      </c>
      <c r="K10" s="250" t="s">
        <v>51</v>
      </c>
    </row>
    <row r="11" s="113" customFormat="1" spans="1:11">
      <c r="A11" s="228">
        <v>1292450</v>
      </c>
      <c r="B11" s="229" t="s">
        <v>561</v>
      </c>
      <c r="C11" s="221">
        <v>43374</v>
      </c>
      <c r="D11" s="221">
        <v>43377</v>
      </c>
      <c r="E11" s="222">
        <v>3</v>
      </c>
      <c r="F11" s="223">
        <v>1</v>
      </c>
      <c r="G11" s="224" t="s">
        <v>13</v>
      </c>
      <c r="H11" s="225">
        <v>5960</v>
      </c>
      <c r="I11" s="225">
        <f t="shared" si="0"/>
        <v>17880</v>
      </c>
      <c r="J11" s="251">
        <v>70003926</v>
      </c>
      <c r="K11" s="252" t="s">
        <v>17</v>
      </c>
    </row>
    <row r="12" s="113" customFormat="1" spans="1:11">
      <c r="A12" s="228">
        <v>1324267</v>
      </c>
      <c r="B12" s="229" t="s">
        <v>562</v>
      </c>
      <c r="C12" s="221">
        <v>43374</v>
      </c>
      <c r="D12" s="221">
        <v>43376</v>
      </c>
      <c r="E12" s="222">
        <v>2</v>
      </c>
      <c r="F12" s="223">
        <v>1</v>
      </c>
      <c r="G12" s="224" t="s">
        <v>13</v>
      </c>
      <c r="H12" s="225">
        <v>5960</v>
      </c>
      <c r="I12" s="225">
        <f t="shared" si="0"/>
        <v>11920</v>
      </c>
      <c r="J12" s="251">
        <v>70357244</v>
      </c>
      <c r="K12" s="252" t="s">
        <v>48</v>
      </c>
    </row>
    <row r="13" s="113" customFormat="1" spans="1:11">
      <c r="A13" s="228">
        <v>1333738</v>
      </c>
      <c r="B13" s="229" t="s">
        <v>563</v>
      </c>
      <c r="C13" s="221">
        <v>43374</v>
      </c>
      <c r="D13" s="221">
        <v>43377</v>
      </c>
      <c r="E13" s="222">
        <v>3</v>
      </c>
      <c r="F13" s="223">
        <v>1</v>
      </c>
      <c r="G13" s="224" t="s">
        <v>24</v>
      </c>
      <c r="H13" s="225">
        <v>7235</v>
      </c>
      <c r="I13" s="225">
        <f t="shared" si="0"/>
        <v>21705</v>
      </c>
      <c r="J13" s="251">
        <v>84902781</v>
      </c>
      <c r="K13" s="252" t="s">
        <v>33</v>
      </c>
    </row>
    <row r="14" s="113" customFormat="1" spans="1:11">
      <c r="A14" s="228">
        <v>1338424</v>
      </c>
      <c r="B14" s="229" t="s">
        <v>564</v>
      </c>
      <c r="C14" s="221">
        <v>43374</v>
      </c>
      <c r="D14" s="221">
        <v>43378</v>
      </c>
      <c r="E14" s="222">
        <v>4</v>
      </c>
      <c r="F14" s="223">
        <v>1</v>
      </c>
      <c r="G14" s="224" t="s">
        <v>24</v>
      </c>
      <c r="H14" s="225">
        <v>7235</v>
      </c>
      <c r="I14" s="225">
        <f t="shared" si="0"/>
        <v>28940</v>
      </c>
      <c r="J14" s="251">
        <v>92223980</v>
      </c>
      <c r="K14" s="252" t="s">
        <v>45</v>
      </c>
    </row>
    <row r="15" s="113" customFormat="1" spans="1:11">
      <c r="A15" s="228">
        <v>1349339</v>
      </c>
      <c r="B15" s="229" t="s">
        <v>470</v>
      </c>
      <c r="C15" s="221">
        <v>43374</v>
      </c>
      <c r="D15" s="221">
        <v>43378</v>
      </c>
      <c r="E15" s="222">
        <v>4</v>
      </c>
      <c r="F15" s="223">
        <v>8</v>
      </c>
      <c r="G15" s="224" t="s">
        <v>13</v>
      </c>
      <c r="H15" s="225">
        <v>5960</v>
      </c>
      <c r="I15" s="225">
        <f t="shared" si="0"/>
        <v>190720</v>
      </c>
      <c r="J15" s="251" t="s">
        <v>565</v>
      </c>
      <c r="K15" s="252" t="s">
        <v>45</v>
      </c>
    </row>
    <row r="16" s="113" customFormat="1" spans="1:11">
      <c r="A16" s="228">
        <v>1362652</v>
      </c>
      <c r="B16" s="229" t="s">
        <v>566</v>
      </c>
      <c r="C16" s="221">
        <v>43377</v>
      </c>
      <c r="D16" s="221">
        <v>43379</v>
      </c>
      <c r="E16" s="222">
        <v>2</v>
      </c>
      <c r="F16" s="223">
        <v>1</v>
      </c>
      <c r="G16" s="224" t="s">
        <v>24</v>
      </c>
      <c r="H16" s="225">
        <v>7235</v>
      </c>
      <c r="I16" s="225">
        <f t="shared" si="0"/>
        <v>14470</v>
      </c>
      <c r="J16" s="251">
        <v>95125456</v>
      </c>
      <c r="K16" s="252" t="s">
        <v>17</v>
      </c>
    </row>
    <row r="17" s="113" customFormat="1" spans="1:11">
      <c r="A17" s="219">
        <v>1375254</v>
      </c>
      <c r="B17" s="230" t="s">
        <v>567</v>
      </c>
      <c r="C17" s="221">
        <v>43378</v>
      </c>
      <c r="D17" s="221">
        <v>43380</v>
      </c>
      <c r="E17" s="222">
        <v>2</v>
      </c>
      <c r="F17" s="223">
        <v>1</v>
      </c>
      <c r="G17" s="224" t="s">
        <v>13</v>
      </c>
      <c r="H17" s="225">
        <v>4500</v>
      </c>
      <c r="I17" s="225">
        <f t="shared" si="0"/>
        <v>9000</v>
      </c>
      <c r="J17" s="247">
        <v>89209800</v>
      </c>
      <c r="K17" s="248" t="s">
        <v>48</v>
      </c>
    </row>
    <row r="18" s="113" customFormat="1" spans="1:11">
      <c r="A18" s="219">
        <v>1378599</v>
      </c>
      <c r="B18" s="230" t="s">
        <v>568</v>
      </c>
      <c r="C18" s="221">
        <v>43387</v>
      </c>
      <c r="D18" s="221">
        <v>43391</v>
      </c>
      <c r="E18" s="222">
        <v>4</v>
      </c>
      <c r="F18" s="223">
        <v>1</v>
      </c>
      <c r="G18" s="224" t="s">
        <v>13</v>
      </c>
      <c r="H18" s="225">
        <v>4000</v>
      </c>
      <c r="I18" s="225">
        <f t="shared" si="0"/>
        <v>16000</v>
      </c>
      <c r="J18" s="247">
        <v>95238047</v>
      </c>
      <c r="K18" s="248" t="s">
        <v>27</v>
      </c>
    </row>
    <row r="19" s="113" customFormat="1" spans="1:11">
      <c r="A19" s="219">
        <v>1378730</v>
      </c>
      <c r="B19" s="230" t="s">
        <v>569</v>
      </c>
      <c r="C19" s="221">
        <v>43389</v>
      </c>
      <c r="D19" s="221">
        <v>43394</v>
      </c>
      <c r="E19" s="222">
        <v>5</v>
      </c>
      <c r="F19" s="223">
        <v>1</v>
      </c>
      <c r="G19" s="224" t="s">
        <v>24</v>
      </c>
      <c r="H19" s="225">
        <v>5800</v>
      </c>
      <c r="I19" s="225">
        <f t="shared" si="0"/>
        <v>29000</v>
      </c>
      <c r="J19" s="247">
        <v>95370465</v>
      </c>
      <c r="K19" s="248" t="s">
        <v>51</v>
      </c>
    </row>
    <row r="20" s="113" customFormat="1" spans="1:11">
      <c r="A20" s="219">
        <v>1381816</v>
      </c>
      <c r="B20" s="230" t="s">
        <v>570</v>
      </c>
      <c r="C20" s="221">
        <v>43392</v>
      </c>
      <c r="D20" s="221">
        <v>43394</v>
      </c>
      <c r="E20" s="222">
        <v>2</v>
      </c>
      <c r="F20" s="223">
        <v>1</v>
      </c>
      <c r="G20" s="224" t="s">
        <v>29</v>
      </c>
      <c r="H20" s="225">
        <v>3900</v>
      </c>
      <c r="I20" s="225">
        <f t="shared" si="0"/>
        <v>7800</v>
      </c>
      <c r="J20" s="247">
        <v>74074821</v>
      </c>
      <c r="K20" s="248" t="s">
        <v>48</v>
      </c>
    </row>
    <row r="21" s="113" customFormat="1" spans="1:11">
      <c r="A21" s="219">
        <v>1381387</v>
      </c>
      <c r="B21" s="230" t="s">
        <v>571</v>
      </c>
      <c r="C21" s="221">
        <v>43393</v>
      </c>
      <c r="D21" s="221">
        <v>43397</v>
      </c>
      <c r="E21" s="222">
        <v>4</v>
      </c>
      <c r="F21" s="223">
        <v>2</v>
      </c>
      <c r="G21" s="224" t="s">
        <v>29</v>
      </c>
      <c r="H21" s="225">
        <v>3900</v>
      </c>
      <c r="I21" s="225">
        <f t="shared" si="0"/>
        <v>31200</v>
      </c>
      <c r="J21" s="247" t="s">
        <v>572</v>
      </c>
      <c r="K21" s="248" t="s">
        <v>21</v>
      </c>
    </row>
    <row r="22" s="113" customFormat="1" spans="1:11">
      <c r="A22" s="219">
        <v>1379209</v>
      </c>
      <c r="B22" s="230" t="s">
        <v>573</v>
      </c>
      <c r="C22" s="221">
        <v>43396</v>
      </c>
      <c r="D22" s="221">
        <v>43401</v>
      </c>
      <c r="E22" s="222">
        <v>5</v>
      </c>
      <c r="F22" s="223">
        <v>1</v>
      </c>
      <c r="G22" s="224" t="s">
        <v>24</v>
      </c>
      <c r="H22" s="225">
        <v>5800</v>
      </c>
      <c r="I22" s="225">
        <f t="shared" si="0"/>
        <v>29000</v>
      </c>
      <c r="J22" s="247">
        <v>96260868</v>
      </c>
      <c r="K22" s="248" t="s">
        <v>124</v>
      </c>
    </row>
    <row r="23" s="113" customFormat="1" spans="1:11">
      <c r="A23" s="219">
        <v>1382915</v>
      </c>
      <c r="B23" s="230" t="s">
        <v>574</v>
      </c>
      <c r="C23" s="221">
        <v>43396</v>
      </c>
      <c r="D23" s="221">
        <v>43397</v>
      </c>
      <c r="E23" s="222">
        <v>1</v>
      </c>
      <c r="F23" s="223">
        <v>1</v>
      </c>
      <c r="G23" s="224" t="s">
        <v>24</v>
      </c>
      <c r="H23" s="225">
        <v>5800</v>
      </c>
      <c r="I23" s="225">
        <f t="shared" si="0"/>
        <v>5800</v>
      </c>
      <c r="J23" s="247">
        <v>76836873</v>
      </c>
      <c r="K23" s="248" t="s">
        <v>124</v>
      </c>
    </row>
    <row r="24" s="113" customFormat="1" spans="1:11">
      <c r="A24" s="219">
        <v>1382916</v>
      </c>
      <c r="B24" s="230" t="s">
        <v>574</v>
      </c>
      <c r="C24" s="221">
        <v>43397</v>
      </c>
      <c r="D24" s="221">
        <v>43398</v>
      </c>
      <c r="E24" s="222">
        <v>1</v>
      </c>
      <c r="F24" s="223">
        <v>1</v>
      </c>
      <c r="G24" s="224" t="s">
        <v>24</v>
      </c>
      <c r="H24" s="225">
        <v>5800</v>
      </c>
      <c r="I24" s="225">
        <f t="shared" si="0"/>
        <v>5800</v>
      </c>
      <c r="J24" s="247">
        <v>76837226</v>
      </c>
      <c r="K24" s="248" t="s">
        <v>124</v>
      </c>
    </row>
    <row r="25" s="113" customFormat="1" spans="1:11">
      <c r="A25" s="228">
        <v>1379169</v>
      </c>
      <c r="B25" s="229" t="s">
        <v>575</v>
      </c>
      <c r="C25" s="221">
        <v>43399</v>
      </c>
      <c r="D25" s="221">
        <v>43403</v>
      </c>
      <c r="E25" s="222">
        <v>4</v>
      </c>
      <c r="F25" s="223">
        <v>1</v>
      </c>
      <c r="G25" s="224" t="s">
        <v>24</v>
      </c>
      <c r="H25" s="225">
        <v>5800</v>
      </c>
      <c r="I25" s="225">
        <f t="shared" si="0"/>
        <v>23200</v>
      </c>
      <c r="J25" s="251">
        <v>96247405</v>
      </c>
      <c r="K25" s="253" t="s">
        <v>107</v>
      </c>
    </row>
    <row r="26" s="113" customFormat="1" spans="1:11">
      <c r="A26" s="228">
        <v>1386144</v>
      </c>
      <c r="B26" s="229" t="s">
        <v>576</v>
      </c>
      <c r="C26" s="221">
        <v>43399</v>
      </c>
      <c r="D26" s="221">
        <v>43400</v>
      </c>
      <c r="E26" s="222">
        <v>1</v>
      </c>
      <c r="F26" s="223">
        <v>1</v>
      </c>
      <c r="G26" s="224" t="s">
        <v>50</v>
      </c>
      <c r="H26" s="225">
        <v>10710</v>
      </c>
      <c r="I26" s="225">
        <f t="shared" si="0"/>
        <v>10710</v>
      </c>
      <c r="J26" s="251">
        <v>85268339</v>
      </c>
      <c r="K26" s="253" t="s">
        <v>48</v>
      </c>
    </row>
    <row r="27" s="113" customFormat="1" spans="1:11">
      <c r="A27" s="228">
        <v>1380104</v>
      </c>
      <c r="B27" s="229" t="s">
        <v>577</v>
      </c>
      <c r="C27" s="221">
        <v>43402</v>
      </c>
      <c r="D27" s="221">
        <v>43404</v>
      </c>
      <c r="E27" s="222">
        <v>2</v>
      </c>
      <c r="F27" s="223">
        <v>1</v>
      </c>
      <c r="G27" s="224" t="s">
        <v>24</v>
      </c>
      <c r="H27" s="225">
        <v>5800</v>
      </c>
      <c r="I27" s="225">
        <f t="shared" si="0"/>
        <v>11600</v>
      </c>
      <c r="J27" s="251">
        <v>97914703</v>
      </c>
      <c r="K27" s="252" t="s">
        <v>51</v>
      </c>
    </row>
    <row r="28" s="113" customFormat="1" spans="1:11">
      <c r="A28" s="231"/>
      <c r="B28" s="232"/>
      <c r="C28" s="232"/>
      <c r="D28" s="232"/>
      <c r="E28" s="231">
        <v>99</v>
      </c>
      <c r="F28" s="231">
        <v>32</v>
      </c>
      <c r="G28" s="232"/>
      <c r="H28" s="225"/>
      <c r="I28" s="225"/>
      <c r="J28" s="254"/>
      <c r="K28" s="255"/>
    </row>
    <row r="29" s="113" customFormat="1" ht="18" customHeight="1" spans="1:11">
      <c r="A29" s="208"/>
      <c r="B29" s="209"/>
      <c r="C29" s="210"/>
      <c r="D29" s="233"/>
      <c r="E29" s="234"/>
      <c r="F29" s="235" t="s">
        <v>578</v>
      </c>
      <c r="G29" s="235"/>
      <c r="H29" s="235"/>
      <c r="I29" s="256">
        <f>SUM(I5:I28)</f>
        <v>620625</v>
      </c>
      <c r="J29" s="257" t="s">
        <v>579</v>
      </c>
      <c r="K29" s="244"/>
    </row>
    <row r="30" s="113" customFormat="1" ht="18" customHeight="1" spans="1:11">
      <c r="A30" s="208"/>
      <c r="B30" s="209"/>
      <c r="C30" s="210"/>
      <c r="D30" s="210"/>
      <c r="E30" s="211"/>
      <c r="F30" s="236" t="s">
        <v>580</v>
      </c>
      <c r="G30" s="236"/>
      <c r="H30" s="236"/>
      <c r="I30" s="258">
        <v>-697420</v>
      </c>
      <c r="J30" s="259"/>
      <c r="K30" s="244"/>
    </row>
    <row r="31" s="113" customFormat="1" ht="18" customHeight="1" spans="1:11">
      <c r="A31" s="208"/>
      <c r="B31" s="209"/>
      <c r="C31" s="210"/>
      <c r="D31" s="237"/>
      <c r="E31" s="211"/>
      <c r="F31" s="238" t="s">
        <v>581</v>
      </c>
      <c r="G31" s="238"/>
      <c r="H31" s="238"/>
      <c r="I31" s="260">
        <v>-1114400</v>
      </c>
      <c r="J31" s="261"/>
      <c r="K31" s="244"/>
    </row>
    <row r="32" s="134" customFormat="1" ht="19.5" customHeight="1" spans="1:11">
      <c r="A32" s="207"/>
      <c r="B32" s="113"/>
      <c r="C32" s="114"/>
      <c r="D32" s="114"/>
      <c r="E32" s="179"/>
      <c r="F32" s="239" t="s">
        <v>512</v>
      </c>
      <c r="G32" s="239"/>
      <c r="H32" s="239"/>
      <c r="I32" s="262">
        <f>I29+I30+I31</f>
        <v>-1191195</v>
      </c>
      <c r="J32" s="243" t="s">
        <v>554</v>
      </c>
      <c r="K32" s="136"/>
    </row>
    <row r="33" ht="14.25" spans="6:9">
      <c r="F33" s="181"/>
      <c r="G33" s="182"/>
      <c r="H33" s="183"/>
      <c r="I33" s="113"/>
    </row>
    <row r="34" spans="6:8">
      <c r="F34" s="240"/>
      <c r="G34" s="182"/>
      <c r="H34" s="183"/>
    </row>
    <row r="35" s="113" customFormat="1" spans="1:11">
      <c r="A35" s="207"/>
      <c r="C35" s="114"/>
      <c r="D35" s="114"/>
      <c r="E35" s="116"/>
      <c r="F35" s="116"/>
      <c r="G35" s="116"/>
      <c r="H35" s="134"/>
      <c r="I35" s="134"/>
      <c r="J35" s="135"/>
      <c r="K35" s="136"/>
    </row>
    <row r="36" s="113" customFormat="1" spans="1:11">
      <c r="A36" s="207"/>
      <c r="C36" s="114"/>
      <c r="D36" s="114"/>
      <c r="E36" s="116"/>
      <c r="F36" s="116"/>
      <c r="G36" s="116"/>
      <c r="H36" s="134"/>
      <c r="I36" s="134"/>
      <c r="J36" s="135"/>
      <c r="K36" s="136"/>
    </row>
    <row r="37" spans="7:10">
      <c r="G37" s="241"/>
      <c r="H37" s="242"/>
      <c r="I37" s="242"/>
      <c r="J37" s="257"/>
    </row>
    <row r="1048550" spans="9:9">
      <c r="I1048550" s="134">
        <f>SUM(I30:I1048549)</f>
        <v>-3003015</v>
      </c>
    </row>
    <row r="1048551" s="113" customFormat="1" spans="1:11">
      <c r="A1048551" s="207"/>
      <c r="C1048551" s="114"/>
      <c r="D1048551" s="114"/>
      <c r="E1048551" s="116"/>
      <c r="F1048551" s="116"/>
      <c r="G1048551" s="116"/>
      <c r="H1048551" s="134"/>
      <c r="I1048551" s="134"/>
      <c r="J1048551" s="135"/>
      <c r="K1048551" s="136"/>
    </row>
    <row r="1048552" s="113" customFormat="1" spans="1:11">
      <c r="A1048552" s="207"/>
      <c r="C1048552" s="114"/>
      <c r="D1048552" s="114"/>
      <c r="E1048552" s="116"/>
      <c r="F1048552" s="116"/>
      <c r="G1048552" s="116"/>
      <c r="H1048552" s="134"/>
      <c r="I1048552" s="134"/>
      <c r="J1048552" s="135"/>
      <c r="K1048552" s="136"/>
    </row>
    <row r="1048553" s="113" customFormat="1" spans="1:11">
      <c r="A1048553" s="207"/>
      <c r="C1048553" s="114"/>
      <c r="D1048553" s="114"/>
      <c r="E1048553" s="116"/>
      <c r="F1048553" s="116"/>
      <c r="G1048553" s="116"/>
      <c r="H1048553" s="134"/>
      <c r="I1048553" s="134"/>
      <c r="J1048553" s="135"/>
      <c r="K1048553" s="136"/>
    </row>
    <row r="1048554" s="113" customFormat="1" spans="1:11">
      <c r="A1048554" s="207"/>
      <c r="C1048554" s="114"/>
      <c r="D1048554" s="114"/>
      <c r="E1048554" s="116"/>
      <c r="F1048554" s="116"/>
      <c r="G1048554" s="116"/>
      <c r="H1048554" s="134"/>
      <c r="I1048554" s="134"/>
      <c r="J1048554" s="135"/>
      <c r="K1048554" s="136"/>
    </row>
    <row r="1048555" s="113" customFormat="1" spans="1:11">
      <c r="A1048555" s="207"/>
      <c r="C1048555" s="114"/>
      <c r="D1048555" s="114"/>
      <c r="E1048555" s="116"/>
      <c r="F1048555" s="116"/>
      <c r="G1048555" s="116"/>
      <c r="H1048555" s="134"/>
      <c r="I1048555" s="134"/>
      <c r="J1048555" s="135"/>
      <c r="K1048555" s="136"/>
    </row>
    <row r="1048556" s="113" customFormat="1" spans="1:11">
      <c r="A1048556" s="207"/>
      <c r="C1048556" s="114"/>
      <c r="D1048556" s="114"/>
      <c r="E1048556" s="116"/>
      <c r="F1048556" s="116"/>
      <c r="G1048556" s="116"/>
      <c r="H1048556" s="134"/>
      <c r="I1048556" s="134"/>
      <c r="J1048556" s="135"/>
      <c r="K1048556" s="136"/>
    </row>
    <row r="1048557" s="113" customFormat="1" spans="1:11">
      <c r="A1048557" s="207"/>
      <c r="C1048557" s="114"/>
      <c r="D1048557" s="114"/>
      <c r="E1048557" s="116"/>
      <c r="F1048557" s="116"/>
      <c r="G1048557" s="116"/>
      <c r="H1048557" s="134"/>
      <c r="I1048557" s="134"/>
      <c r="J1048557" s="135"/>
      <c r="K1048557" s="136"/>
    </row>
    <row r="1048558" s="113" customFormat="1" spans="1:11">
      <c r="A1048558" s="207"/>
      <c r="C1048558" s="114"/>
      <c r="D1048558" s="114"/>
      <c r="E1048558" s="116"/>
      <c r="F1048558" s="116"/>
      <c r="G1048558" s="116"/>
      <c r="H1048558" s="134"/>
      <c r="I1048558" s="134"/>
      <c r="J1048558" s="135"/>
      <c r="K1048558" s="136"/>
    </row>
    <row r="1048559" s="113" customFormat="1" spans="1:11">
      <c r="A1048559" s="207"/>
      <c r="C1048559" s="114"/>
      <c r="D1048559" s="114"/>
      <c r="E1048559" s="116"/>
      <c r="F1048559" s="116"/>
      <c r="G1048559" s="116"/>
      <c r="H1048559" s="134"/>
      <c r="I1048559" s="134"/>
      <c r="J1048559" s="135"/>
      <c r="K1048559" s="136"/>
    </row>
    <row r="1048560" s="113" customFormat="1" spans="1:11">
      <c r="A1048560" s="207"/>
      <c r="C1048560" s="114"/>
      <c r="D1048560" s="114"/>
      <c r="E1048560" s="116"/>
      <c r="F1048560" s="116"/>
      <c r="G1048560" s="116"/>
      <c r="H1048560" s="134"/>
      <c r="I1048560" s="134"/>
      <c r="J1048560" s="135"/>
      <c r="K1048560" s="136"/>
    </row>
    <row r="1048561" s="113" customFormat="1" spans="1:11">
      <c r="A1048561" s="207"/>
      <c r="C1048561" s="114"/>
      <c r="D1048561" s="114"/>
      <c r="E1048561" s="116"/>
      <c r="F1048561" s="116"/>
      <c r="G1048561" s="116"/>
      <c r="H1048561" s="134"/>
      <c r="I1048561" s="134"/>
      <c r="J1048561" s="135"/>
      <c r="K1048561" s="136"/>
    </row>
    <row r="1048562" s="113" customFormat="1" spans="1:11">
      <c r="A1048562" s="207"/>
      <c r="C1048562" s="114"/>
      <c r="D1048562" s="114"/>
      <c r="E1048562" s="116"/>
      <c r="F1048562" s="116"/>
      <c r="G1048562" s="116"/>
      <c r="H1048562" s="134"/>
      <c r="I1048562" s="134"/>
      <c r="J1048562" s="135"/>
      <c r="K1048562" s="136"/>
    </row>
    <row r="1048563" s="113" customFormat="1" spans="1:11">
      <c r="A1048563" s="207"/>
      <c r="C1048563" s="114"/>
      <c r="D1048563" s="114"/>
      <c r="E1048563" s="116"/>
      <c r="F1048563" s="116"/>
      <c r="G1048563" s="116"/>
      <c r="H1048563" s="134"/>
      <c r="I1048563" s="134"/>
      <c r="J1048563" s="135"/>
      <c r="K1048563" s="136"/>
    </row>
    <row r="1048564" s="113" customFormat="1" spans="1:11">
      <c r="A1048564" s="207"/>
      <c r="C1048564" s="114"/>
      <c r="D1048564" s="114"/>
      <c r="E1048564" s="116"/>
      <c r="F1048564" s="116"/>
      <c r="G1048564" s="116"/>
      <c r="H1048564" s="134"/>
      <c r="I1048564" s="134"/>
      <c r="J1048564" s="135"/>
      <c r="K1048564" s="136"/>
    </row>
    <row r="1048565" s="113" customFormat="1" spans="1:11">
      <c r="A1048565" s="207"/>
      <c r="C1048565" s="114"/>
      <c r="D1048565" s="114"/>
      <c r="E1048565" s="116"/>
      <c r="F1048565" s="116"/>
      <c r="G1048565" s="116"/>
      <c r="H1048565" s="134"/>
      <c r="I1048565" s="134"/>
      <c r="J1048565" s="135"/>
      <c r="K1048565" s="136"/>
    </row>
    <row r="1048566" s="113" customFormat="1" spans="1:11">
      <c r="A1048566" s="207"/>
      <c r="C1048566" s="114"/>
      <c r="D1048566" s="114"/>
      <c r="E1048566" s="116"/>
      <c r="F1048566" s="116"/>
      <c r="G1048566" s="116"/>
      <c r="H1048566" s="134"/>
      <c r="I1048566" s="134"/>
      <c r="J1048566" s="135"/>
      <c r="K1048566" s="136"/>
    </row>
    <row r="1048567" s="113" customFormat="1" spans="1:11">
      <c r="A1048567" s="207"/>
      <c r="C1048567" s="114"/>
      <c r="D1048567" s="114"/>
      <c r="E1048567" s="116"/>
      <c r="F1048567" s="116"/>
      <c r="G1048567" s="116"/>
      <c r="H1048567" s="134"/>
      <c r="I1048567" s="134"/>
      <c r="J1048567" s="135"/>
      <c r="K1048567" s="136"/>
    </row>
    <row r="1048568" s="113" customFormat="1" spans="1:11">
      <c r="A1048568" s="207"/>
      <c r="C1048568" s="114"/>
      <c r="D1048568" s="114"/>
      <c r="E1048568" s="116"/>
      <c r="F1048568" s="116"/>
      <c r="G1048568" s="116"/>
      <c r="H1048568" s="134"/>
      <c r="I1048568" s="134"/>
      <c r="J1048568" s="135"/>
      <c r="K1048568" s="136"/>
    </row>
    <row r="1048569" s="113" customFormat="1" spans="1:11">
      <c r="A1048569" s="207"/>
      <c r="C1048569" s="114"/>
      <c r="D1048569" s="114"/>
      <c r="E1048569" s="116"/>
      <c r="F1048569" s="116"/>
      <c r="G1048569" s="116"/>
      <c r="H1048569" s="134"/>
      <c r="I1048569" s="134"/>
      <c r="J1048569" s="135"/>
      <c r="K1048569" s="136"/>
    </row>
    <row r="1048570" s="113" customFormat="1" spans="1:11">
      <c r="A1048570" s="207"/>
      <c r="C1048570" s="114"/>
      <c r="D1048570" s="114"/>
      <c r="E1048570" s="116"/>
      <c r="F1048570" s="116"/>
      <c r="G1048570" s="116"/>
      <c r="H1048570" s="134"/>
      <c r="I1048570" s="134"/>
      <c r="J1048570" s="135"/>
      <c r="K1048570" s="136"/>
    </row>
    <row r="1048571" s="113" customFormat="1" spans="1:11">
      <c r="A1048571" s="207"/>
      <c r="C1048571" s="114"/>
      <c r="D1048571" s="114"/>
      <c r="E1048571" s="116"/>
      <c r="F1048571" s="116"/>
      <c r="G1048571" s="116"/>
      <c r="H1048571" s="134"/>
      <c r="I1048571" s="134"/>
      <c r="J1048571" s="135"/>
      <c r="K1048571" s="136"/>
    </row>
    <row r="1048572" s="113" customFormat="1" spans="1:11">
      <c r="A1048572" s="207"/>
      <c r="C1048572" s="114"/>
      <c r="D1048572" s="114"/>
      <c r="E1048572" s="116"/>
      <c r="F1048572" s="116"/>
      <c r="G1048572" s="116"/>
      <c r="H1048572" s="134"/>
      <c r="I1048572" s="134"/>
      <c r="J1048572" s="135"/>
      <c r="K1048572" s="136"/>
    </row>
    <row r="1048573" s="113" customFormat="1" spans="1:11">
      <c r="A1048573" s="207"/>
      <c r="C1048573" s="114"/>
      <c r="D1048573" s="114"/>
      <c r="E1048573" s="116"/>
      <c r="F1048573" s="116"/>
      <c r="G1048573" s="116"/>
      <c r="H1048573" s="134"/>
      <c r="I1048573" s="134"/>
      <c r="J1048573" s="135"/>
      <c r="K1048573" s="136"/>
    </row>
    <row r="1048574" s="113" customFormat="1" spans="1:11">
      <c r="A1048574" s="207"/>
      <c r="C1048574" s="114"/>
      <c r="D1048574" s="114"/>
      <c r="E1048574" s="116"/>
      <c r="F1048574" s="116"/>
      <c r="G1048574" s="116"/>
      <c r="H1048574" s="134"/>
      <c r="I1048574" s="134"/>
      <c r="J1048574" s="135"/>
      <c r="K1048574" s="136"/>
    </row>
    <row r="1048575" s="113" customFormat="1" spans="1:11">
      <c r="A1048575" s="207"/>
      <c r="C1048575" s="114"/>
      <c r="D1048575" s="114"/>
      <c r="E1048575" s="116"/>
      <c r="F1048575" s="116"/>
      <c r="G1048575" s="116"/>
      <c r="H1048575" s="134"/>
      <c r="I1048575" s="134"/>
      <c r="J1048575" s="135"/>
      <c r="K1048575" s="136"/>
    </row>
    <row r="1048576" s="113" customFormat="1" spans="1:11">
      <c r="A1048576" s="207"/>
      <c r="C1048576" s="114"/>
      <c r="D1048576" s="114"/>
      <c r="E1048576" s="116"/>
      <c r="F1048576" s="116"/>
      <c r="G1048576" s="116"/>
      <c r="H1048576" s="134"/>
      <c r="I1048576" s="134"/>
      <c r="J1048576" s="135"/>
      <c r="K1048576" s="136"/>
    </row>
  </sheetData>
  <mergeCells count="13">
    <mergeCell ref="A2:E2"/>
    <mergeCell ref="F29:H29"/>
    <mergeCell ref="F30:H30"/>
    <mergeCell ref="F31:H31"/>
    <mergeCell ref="F32:H32"/>
    <mergeCell ref="A5:A6"/>
    <mergeCell ref="A7:A8"/>
    <mergeCell ref="B5:B6"/>
    <mergeCell ref="B7:B8"/>
    <mergeCell ref="J5:J6"/>
    <mergeCell ref="J7:J8"/>
    <mergeCell ref="K5:K6"/>
    <mergeCell ref="K7:K8"/>
  </mergeCells>
  <conditionalFormatting sqref="A5:A27">
    <cfRule type="duplicateValues" dxfId="0" priority="1"/>
  </conditionalFormatting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48576"/>
  <sheetViews>
    <sheetView workbookViewId="0">
      <selection activeCell="J33" sqref="J33"/>
    </sheetView>
  </sheetViews>
  <sheetFormatPr defaultColWidth="9" defaultRowHeight="13.5"/>
  <cols>
    <col min="1" max="1" width="16.5666666666667" style="112" customWidth="1"/>
    <col min="2" max="2" width="18.2833333333333" style="113" customWidth="1"/>
    <col min="3" max="3" width="11.1416666666667" style="114" customWidth="1"/>
    <col min="4" max="4" width="11.2833333333333" style="114" customWidth="1"/>
    <col min="5" max="5" width="12.1416666666667" style="116" customWidth="1"/>
    <col min="6" max="6" width="15.7083333333333" style="116" customWidth="1"/>
    <col min="7" max="7" width="21.2833333333333" style="116" customWidth="1"/>
    <col min="8" max="8" width="11.2833333333333" style="134" customWidth="1"/>
    <col min="9" max="9" width="18.125" style="134" customWidth="1"/>
    <col min="10" max="10" width="31.7083333333333" style="135" customWidth="1"/>
    <col min="11" max="11" width="18.7083333333333" style="136" customWidth="1"/>
    <col min="12" max="14" width="5.70833333333333" style="113" customWidth="1"/>
    <col min="15" max="15" width="6.425" style="113" customWidth="1"/>
    <col min="16" max="16384" width="9" style="113"/>
  </cols>
  <sheetData>
    <row r="1" s="113" customFormat="1" spans="1:11">
      <c r="A1" s="112"/>
      <c r="C1" s="114"/>
      <c r="D1" s="114"/>
      <c r="E1" s="116"/>
      <c r="F1" s="116"/>
      <c r="G1" s="116"/>
      <c r="H1" s="134"/>
      <c r="I1" s="134"/>
      <c r="J1" s="135"/>
      <c r="K1" s="136"/>
    </row>
    <row r="2" spans="2:2">
      <c r="B2" s="133" t="s">
        <v>582</v>
      </c>
    </row>
    <row r="3" s="113" customFormat="1" spans="1:11">
      <c r="A3" s="112"/>
      <c r="C3" s="114"/>
      <c r="D3" s="114"/>
      <c r="E3" s="116"/>
      <c r="F3" s="116"/>
      <c r="G3" s="116"/>
      <c r="H3" s="134"/>
      <c r="I3" s="134"/>
      <c r="J3" s="135"/>
      <c r="K3" s="136"/>
    </row>
    <row r="4" s="113" customFormat="1" ht="27.75" customHeight="1" spans="1:11">
      <c r="A4" s="82" t="s">
        <v>1</v>
      </c>
      <c r="B4" s="83" t="s">
        <v>2</v>
      </c>
      <c r="C4" s="84" t="s">
        <v>3</v>
      </c>
      <c r="D4" s="84" t="s">
        <v>4</v>
      </c>
      <c r="E4" s="85" t="s">
        <v>5</v>
      </c>
      <c r="F4" s="85" t="s">
        <v>6</v>
      </c>
      <c r="G4" s="85" t="s">
        <v>7</v>
      </c>
      <c r="H4" s="86" t="s">
        <v>8</v>
      </c>
      <c r="I4" s="86" t="s">
        <v>9</v>
      </c>
      <c r="J4" s="120" t="s">
        <v>10</v>
      </c>
      <c r="K4" s="120" t="s">
        <v>11</v>
      </c>
    </row>
    <row r="5" s="113" customFormat="1" spans="1:11">
      <c r="A5" s="98">
        <v>1385771</v>
      </c>
      <c r="B5" s="99" t="s">
        <v>583</v>
      </c>
      <c r="C5" s="100">
        <v>43403</v>
      </c>
      <c r="D5" s="100">
        <v>43406</v>
      </c>
      <c r="E5" s="101">
        <v>3</v>
      </c>
      <c r="F5" s="102">
        <v>1</v>
      </c>
      <c r="G5" s="103" t="s">
        <v>13</v>
      </c>
      <c r="H5" s="104">
        <v>4000</v>
      </c>
      <c r="I5" s="104">
        <f t="shared" ref="I5:I25" si="0">H5*E5*F5</f>
        <v>12000</v>
      </c>
      <c r="J5" s="124">
        <v>85027113</v>
      </c>
      <c r="K5" s="190" t="s">
        <v>48</v>
      </c>
    </row>
    <row r="6" s="113" customFormat="1" spans="1:11">
      <c r="A6" s="98">
        <v>1385638</v>
      </c>
      <c r="B6" s="99" t="s">
        <v>584</v>
      </c>
      <c r="C6" s="100">
        <v>43406</v>
      </c>
      <c r="D6" s="100">
        <v>43409</v>
      </c>
      <c r="E6" s="101">
        <v>3</v>
      </c>
      <c r="F6" s="102">
        <v>1</v>
      </c>
      <c r="G6" s="103" t="s">
        <v>13</v>
      </c>
      <c r="H6" s="104">
        <v>4000</v>
      </c>
      <c r="I6" s="104">
        <f t="shared" si="0"/>
        <v>12000</v>
      </c>
      <c r="J6" s="124">
        <v>84126935</v>
      </c>
      <c r="K6" s="190" t="s">
        <v>107</v>
      </c>
    </row>
    <row r="7" s="113" customFormat="1" spans="1:11">
      <c r="A7" s="98">
        <v>1382069</v>
      </c>
      <c r="B7" s="99" t="s">
        <v>585</v>
      </c>
      <c r="C7" s="100">
        <v>43407</v>
      </c>
      <c r="D7" s="100">
        <v>43410</v>
      </c>
      <c r="E7" s="101">
        <v>3</v>
      </c>
      <c r="F7" s="102">
        <v>1</v>
      </c>
      <c r="G7" s="103" t="s">
        <v>29</v>
      </c>
      <c r="H7" s="104">
        <v>3900</v>
      </c>
      <c r="I7" s="104">
        <f t="shared" si="0"/>
        <v>11700</v>
      </c>
      <c r="J7" s="124">
        <v>74784298</v>
      </c>
      <c r="K7" s="139" t="s">
        <v>107</v>
      </c>
    </row>
    <row r="8" s="113" customFormat="1" spans="1:11">
      <c r="A8" s="98">
        <v>1381215</v>
      </c>
      <c r="B8" s="99" t="s">
        <v>586</v>
      </c>
      <c r="C8" s="100">
        <v>43408</v>
      </c>
      <c r="D8" s="100">
        <v>43412</v>
      </c>
      <c r="E8" s="101">
        <v>4</v>
      </c>
      <c r="F8" s="102">
        <v>1</v>
      </c>
      <c r="G8" s="103" t="s">
        <v>47</v>
      </c>
      <c r="H8" s="104">
        <v>8100</v>
      </c>
      <c r="I8" s="104">
        <f t="shared" si="0"/>
        <v>32400</v>
      </c>
      <c r="J8" s="124">
        <v>75787393</v>
      </c>
      <c r="K8" s="139" t="s">
        <v>124</v>
      </c>
    </row>
    <row r="9" s="113" customFormat="1" spans="1:11">
      <c r="A9" s="98">
        <v>1389943</v>
      </c>
      <c r="B9" s="99" t="s">
        <v>587</v>
      </c>
      <c r="C9" s="100">
        <v>43411</v>
      </c>
      <c r="D9" s="100">
        <v>43414</v>
      </c>
      <c r="E9" s="101">
        <v>3</v>
      </c>
      <c r="F9" s="102">
        <v>1</v>
      </c>
      <c r="G9" s="103" t="s">
        <v>29</v>
      </c>
      <c r="H9" s="104">
        <v>3900</v>
      </c>
      <c r="I9" s="104">
        <f t="shared" si="0"/>
        <v>11700</v>
      </c>
      <c r="J9" s="124">
        <v>93394026</v>
      </c>
      <c r="K9" s="139" t="s">
        <v>21</v>
      </c>
    </row>
    <row r="10" s="113" customFormat="1" spans="1:11">
      <c r="A10" s="98">
        <v>1387857</v>
      </c>
      <c r="B10" s="99" t="s">
        <v>588</v>
      </c>
      <c r="C10" s="100">
        <v>43412</v>
      </c>
      <c r="D10" s="100">
        <v>43415</v>
      </c>
      <c r="E10" s="101">
        <v>3</v>
      </c>
      <c r="F10" s="102">
        <v>1</v>
      </c>
      <c r="G10" s="103" t="s">
        <v>13</v>
      </c>
      <c r="H10" s="104">
        <v>4000</v>
      </c>
      <c r="I10" s="104">
        <f t="shared" si="0"/>
        <v>12000</v>
      </c>
      <c r="J10" s="124">
        <v>89078658</v>
      </c>
      <c r="K10" s="139" t="s">
        <v>27</v>
      </c>
    </row>
    <row r="11" s="113" customFormat="1" spans="1:11">
      <c r="A11" s="98">
        <v>1387943</v>
      </c>
      <c r="B11" s="99" t="s">
        <v>589</v>
      </c>
      <c r="C11" s="100">
        <v>43415</v>
      </c>
      <c r="D11" s="100">
        <v>43418</v>
      </c>
      <c r="E11" s="101">
        <v>3</v>
      </c>
      <c r="F11" s="102">
        <v>1</v>
      </c>
      <c r="G11" s="103" t="s">
        <v>29</v>
      </c>
      <c r="H11" s="104">
        <v>3900</v>
      </c>
      <c r="I11" s="104">
        <f t="shared" si="0"/>
        <v>11700</v>
      </c>
      <c r="J11" s="124">
        <v>89145747</v>
      </c>
      <c r="K11" s="139" t="s">
        <v>45</v>
      </c>
    </row>
    <row r="12" s="113" customFormat="1" spans="1:11">
      <c r="A12" s="98">
        <v>1388160</v>
      </c>
      <c r="B12" s="99" t="s">
        <v>590</v>
      </c>
      <c r="C12" s="100">
        <v>43415</v>
      </c>
      <c r="D12" s="100">
        <v>43418</v>
      </c>
      <c r="E12" s="101">
        <v>3</v>
      </c>
      <c r="F12" s="102">
        <v>1</v>
      </c>
      <c r="G12" s="103" t="s">
        <v>13</v>
      </c>
      <c r="H12" s="104">
        <v>4000</v>
      </c>
      <c r="I12" s="104">
        <f t="shared" si="0"/>
        <v>12000</v>
      </c>
      <c r="J12" s="124">
        <v>89283332</v>
      </c>
      <c r="K12" s="139" t="s">
        <v>27</v>
      </c>
    </row>
    <row r="13" s="113" customFormat="1" spans="1:11">
      <c r="A13" s="98">
        <v>1381599</v>
      </c>
      <c r="B13" s="99" t="s">
        <v>591</v>
      </c>
      <c r="C13" s="100">
        <v>43416</v>
      </c>
      <c r="D13" s="100">
        <v>43418</v>
      </c>
      <c r="E13" s="101">
        <v>2</v>
      </c>
      <c r="F13" s="102">
        <v>1</v>
      </c>
      <c r="G13" s="103" t="s">
        <v>29</v>
      </c>
      <c r="H13" s="104">
        <v>3900</v>
      </c>
      <c r="I13" s="104">
        <f t="shared" si="0"/>
        <v>7800</v>
      </c>
      <c r="J13" s="124">
        <v>73765393</v>
      </c>
      <c r="K13" s="139" t="s">
        <v>107</v>
      </c>
    </row>
    <row r="14" s="113" customFormat="1" spans="1:11">
      <c r="A14" s="98">
        <v>1389357</v>
      </c>
      <c r="B14" s="99" t="s">
        <v>592</v>
      </c>
      <c r="C14" s="100">
        <v>43417</v>
      </c>
      <c r="D14" s="100">
        <v>43420</v>
      </c>
      <c r="E14" s="101">
        <v>3</v>
      </c>
      <c r="F14" s="102">
        <v>1</v>
      </c>
      <c r="G14" s="103" t="s">
        <v>50</v>
      </c>
      <c r="H14" s="104">
        <v>10795</v>
      </c>
      <c r="I14" s="104">
        <f t="shared" si="0"/>
        <v>32385</v>
      </c>
      <c r="J14" s="124">
        <v>93251958</v>
      </c>
      <c r="K14" s="139" t="s">
        <v>27</v>
      </c>
    </row>
    <row r="15" s="113" customFormat="1" spans="1:11">
      <c r="A15" s="98">
        <v>1384806</v>
      </c>
      <c r="B15" s="99" t="s">
        <v>593</v>
      </c>
      <c r="C15" s="100">
        <v>43420</v>
      </c>
      <c r="D15" s="100">
        <v>43422</v>
      </c>
      <c r="E15" s="101">
        <v>2</v>
      </c>
      <c r="F15" s="102">
        <v>3</v>
      </c>
      <c r="G15" s="103" t="s">
        <v>13</v>
      </c>
      <c r="H15" s="104">
        <v>4000</v>
      </c>
      <c r="I15" s="104">
        <f t="shared" si="0"/>
        <v>24000</v>
      </c>
      <c r="J15" s="124" t="s">
        <v>594</v>
      </c>
      <c r="K15" s="190" t="s">
        <v>107</v>
      </c>
    </row>
    <row r="16" s="113" customFormat="1" spans="1:11">
      <c r="A16" s="98">
        <v>1395342</v>
      </c>
      <c r="B16" s="99" t="s">
        <v>595</v>
      </c>
      <c r="C16" s="100">
        <v>43422</v>
      </c>
      <c r="D16" s="100">
        <v>43426</v>
      </c>
      <c r="E16" s="101">
        <v>4</v>
      </c>
      <c r="F16" s="102">
        <v>1</v>
      </c>
      <c r="G16" s="103" t="s">
        <v>13</v>
      </c>
      <c r="H16" s="104">
        <v>4000</v>
      </c>
      <c r="I16" s="104">
        <f t="shared" si="0"/>
        <v>16000</v>
      </c>
      <c r="J16" s="124">
        <v>80090018</v>
      </c>
      <c r="K16" s="190" t="s">
        <v>45</v>
      </c>
    </row>
    <row r="17" s="113" customFormat="1" spans="1:11">
      <c r="A17" s="98">
        <v>1396057</v>
      </c>
      <c r="B17" s="99" t="s">
        <v>596</v>
      </c>
      <c r="C17" s="100">
        <v>43422</v>
      </c>
      <c r="D17" s="100">
        <v>43425</v>
      </c>
      <c r="E17" s="101">
        <v>3</v>
      </c>
      <c r="F17" s="102">
        <v>1</v>
      </c>
      <c r="G17" s="103" t="s">
        <v>13</v>
      </c>
      <c r="H17" s="104">
        <v>4000</v>
      </c>
      <c r="I17" s="104">
        <f t="shared" si="0"/>
        <v>12000</v>
      </c>
      <c r="J17" s="124">
        <v>82617236</v>
      </c>
      <c r="K17" s="190" t="s">
        <v>48</v>
      </c>
    </row>
    <row r="18" s="113" customFormat="1" spans="1:11">
      <c r="A18" s="98">
        <v>1393785</v>
      </c>
      <c r="B18" s="99" t="s">
        <v>597</v>
      </c>
      <c r="C18" s="100">
        <v>43425</v>
      </c>
      <c r="D18" s="100">
        <v>43427</v>
      </c>
      <c r="E18" s="101">
        <v>2</v>
      </c>
      <c r="F18" s="102">
        <v>1</v>
      </c>
      <c r="G18" s="103" t="s">
        <v>13</v>
      </c>
      <c r="H18" s="104">
        <v>4000</v>
      </c>
      <c r="I18" s="104">
        <f t="shared" si="0"/>
        <v>8000</v>
      </c>
      <c r="J18" s="124">
        <v>75253674</v>
      </c>
      <c r="K18" s="190" t="s">
        <v>21</v>
      </c>
    </row>
    <row r="19" s="113" customFormat="1" spans="1:11">
      <c r="A19" s="98">
        <v>1390695</v>
      </c>
      <c r="B19" s="99" t="s">
        <v>598</v>
      </c>
      <c r="C19" s="100">
        <v>43425</v>
      </c>
      <c r="D19" s="100">
        <v>43429</v>
      </c>
      <c r="E19" s="101">
        <v>4</v>
      </c>
      <c r="F19" s="102">
        <v>1</v>
      </c>
      <c r="G19" s="103" t="s">
        <v>13</v>
      </c>
      <c r="H19" s="104">
        <v>4000</v>
      </c>
      <c r="I19" s="104">
        <f t="shared" si="0"/>
        <v>16000</v>
      </c>
      <c r="J19" s="124">
        <v>95450263</v>
      </c>
      <c r="K19" s="190" t="s">
        <v>27</v>
      </c>
    </row>
    <row r="20" s="113" customFormat="1" spans="1:11">
      <c r="A20" s="98">
        <v>1390128</v>
      </c>
      <c r="B20" s="99" t="s">
        <v>599</v>
      </c>
      <c r="C20" s="100">
        <v>43426</v>
      </c>
      <c r="D20" s="100">
        <v>43428</v>
      </c>
      <c r="E20" s="101">
        <v>2</v>
      </c>
      <c r="F20" s="102">
        <v>1</v>
      </c>
      <c r="G20" s="103" t="s">
        <v>13</v>
      </c>
      <c r="H20" s="104">
        <v>4000</v>
      </c>
      <c r="I20" s="104">
        <f t="shared" si="0"/>
        <v>8000</v>
      </c>
      <c r="J20" s="124">
        <v>94358603</v>
      </c>
      <c r="K20" s="190" t="s">
        <v>51</v>
      </c>
    </row>
    <row r="21" s="113" customFormat="1" spans="1:11">
      <c r="A21" s="98">
        <v>1399285</v>
      </c>
      <c r="B21" s="99" t="s">
        <v>600</v>
      </c>
      <c r="C21" s="100">
        <v>43426</v>
      </c>
      <c r="D21" s="100">
        <v>43430</v>
      </c>
      <c r="E21" s="101">
        <v>4</v>
      </c>
      <c r="F21" s="102">
        <v>2</v>
      </c>
      <c r="G21" s="103" t="s">
        <v>13</v>
      </c>
      <c r="H21" s="104">
        <v>4000</v>
      </c>
      <c r="I21" s="104">
        <f t="shared" si="0"/>
        <v>32000</v>
      </c>
      <c r="J21" s="124" t="s">
        <v>601</v>
      </c>
      <c r="K21" s="190" t="s">
        <v>33</v>
      </c>
    </row>
    <row r="22" s="113" customFormat="1" spans="1:11">
      <c r="A22" s="98">
        <v>1399467</v>
      </c>
      <c r="B22" s="99" t="s">
        <v>602</v>
      </c>
      <c r="C22" s="100">
        <v>43431</v>
      </c>
      <c r="D22" s="100">
        <v>43434</v>
      </c>
      <c r="E22" s="101">
        <v>3</v>
      </c>
      <c r="F22" s="102">
        <v>1</v>
      </c>
      <c r="G22" s="103" t="s">
        <v>13</v>
      </c>
      <c r="H22" s="104">
        <v>4000</v>
      </c>
      <c r="I22" s="104">
        <f t="shared" si="0"/>
        <v>12000</v>
      </c>
      <c r="J22" s="124">
        <v>87870460</v>
      </c>
      <c r="K22" s="190" t="s">
        <v>51</v>
      </c>
    </row>
    <row r="23" s="113" customFormat="1" spans="1:11">
      <c r="A23" s="98">
        <v>1399198</v>
      </c>
      <c r="B23" s="99" t="s">
        <v>603</v>
      </c>
      <c r="C23" s="100">
        <v>43432</v>
      </c>
      <c r="D23" s="100">
        <v>43435</v>
      </c>
      <c r="E23" s="101">
        <v>3</v>
      </c>
      <c r="F23" s="102">
        <v>2</v>
      </c>
      <c r="G23" s="103" t="s">
        <v>13</v>
      </c>
      <c r="H23" s="104">
        <v>4000</v>
      </c>
      <c r="I23" s="104">
        <f t="shared" si="0"/>
        <v>24000</v>
      </c>
      <c r="J23" s="124" t="s">
        <v>604</v>
      </c>
      <c r="K23" s="190" t="s">
        <v>19</v>
      </c>
    </row>
    <row r="24" s="113" customFormat="1" spans="1:11">
      <c r="A24" s="98">
        <v>1391230</v>
      </c>
      <c r="B24" s="99" t="s">
        <v>605</v>
      </c>
      <c r="C24" s="100">
        <v>43433</v>
      </c>
      <c r="D24" s="100">
        <v>43434</v>
      </c>
      <c r="E24" s="101">
        <v>1</v>
      </c>
      <c r="F24" s="102">
        <v>1</v>
      </c>
      <c r="G24" s="103" t="s">
        <v>13</v>
      </c>
      <c r="H24" s="104">
        <v>4000</v>
      </c>
      <c r="I24" s="104">
        <f t="shared" si="0"/>
        <v>4000</v>
      </c>
      <c r="J24" s="124">
        <v>71246587</v>
      </c>
      <c r="K24" s="190" t="s">
        <v>124</v>
      </c>
    </row>
    <row r="25" s="113" customFormat="1" spans="1:11">
      <c r="A25" s="87"/>
      <c r="B25" s="88"/>
      <c r="C25" s="88"/>
      <c r="D25" s="88"/>
      <c r="E25" s="88"/>
      <c r="F25" s="88"/>
      <c r="G25" s="88"/>
      <c r="H25" s="93">
        <v>0</v>
      </c>
      <c r="I25" s="93">
        <f t="shared" si="0"/>
        <v>0</v>
      </c>
      <c r="J25" s="125"/>
      <c r="K25" s="140"/>
    </row>
    <row r="26" s="113" customFormat="1" spans="1:11">
      <c r="A26" s="105"/>
      <c r="B26" s="106"/>
      <c r="C26" s="107"/>
      <c r="D26" s="108"/>
      <c r="E26" s="109"/>
      <c r="F26" s="194">
        <f>SUM(F5:F25)</f>
        <v>24</v>
      </c>
      <c r="G26" s="194"/>
      <c r="H26" s="195" t="s">
        <v>606</v>
      </c>
      <c r="I26" s="195">
        <f>SUM(I5:I24)</f>
        <v>311685</v>
      </c>
      <c r="J26" s="201" t="s">
        <v>607</v>
      </c>
      <c r="K26" s="142"/>
    </row>
    <row r="27" s="113" customFormat="1" spans="1:11">
      <c r="A27" s="105"/>
      <c r="B27" s="106"/>
      <c r="C27" s="107"/>
      <c r="D27" s="107"/>
      <c r="E27" s="111"/>
      <c r="F27" s="194"/>
      <c r="G27" s="194"/>
      <c r="H27" s="196" t="s">
        <v>608</v>
      </c>
      <c r="I27" s="196">
        <v>1191195</v>
      </c>
      <c r="J27" s="202"/>
      <c r="K27" s="142"/>
    </row>
    <row r="28" spans="4:10">
      <c r="D28" s="115"/>
      <c r="F28" s="204"/>
      <c r="G28" s="204"/>
      <c r="H28" s="182" t="s">
        <v>609</v>
      </c>
      <c r="I28" s="205">
        <f>I27-I26</f>
        <v>879510</v>
      </c>
      <c r="J28" s="206"/>
    </row>
    <row r="29" s="134" customFormat="1" spans="1:15">
      <c r="A29" s="112"/>
      <c r="B29" s="113"/>
      <c r="C29" s="114"/>
      <c r="D29" s="114"/>
      <c r="E29" s="179"/>
      <c r="F29" s="179"/>
      <c r="G29" s="179"/>
      <c r="H29" s="180"/>
      <c r="J29" s="135"/>
      <c r="K29" s="136"/>
      <c r="L29" s="113"/>
      <c r="M29" s="113"/>
      <c r="N29" s="113"/>
      <c r="O29" s="113"/>
    </row>
    <row r="30" spans="6:9">
      <c r="F30" s="181" t="s">
        <v>610</v>
      </c>
      <c r="G30" s="182">
        <v>1191195</v>
      </c>
      <c r="H30" s="183"/>
      <c r="I30" s="113"/>
    </row>
    <row r="31" spans="6:8">
      <c r="F31" s="184" t="s">
        <v>611</v>
      </c>
      <c r="G31" s="182">
        <v>0</v>
      </c>
      <c r="H31" s="183"/>
    </row>
    <row r="32" spans="6:7">
      <c r="F32" s="184" t="s">
        <v>612</v>
      </c>
      <c r="G32" s="182">
        <v>879510</v>
      </c>
    </row>
    <row r="1048554" spans="9:9">
      <c r="I1048554" s="134">
        <f>SUM(I27:I1048553)</f>
        <v>2070705</v>
      </c>
    </row>
    <row r="1048555" s="113" customFormat="1" spans="1:11">
      <c r="A1048555" s="112"/>
      <c r="C1048555" s="114"/>
      <c r="D1048555" s="114"/>
      <c r="E1048555" s="116"/>
      <c r="F1048555" s="116"/>
      <c r="G1048555" s="116"/>
      <c r="H1048555" s="134"/>
      <c r="I1048555" s="134"/>
      <c r="J1048555" s="135"/>
      <c r="K1048555" s="136"/>
    </row>
    <row r="1048556" s="113" customFormat="1" spans="1:11">
      <c r="A1048556" s="112"/>
      <c r="C1048556" s="114"/>
      <c r="D1048556" s="114"/>
      <c r="E1048556" s="116"/>
      <c r="F1048556" s="116"/>
      <c r="G1048556" s="116"/>
      <c r="H1048556" s="134"/>
      <c r="I1048556" s="134"/>
      <c r="J1048556" s="135"/>
      <c r="K1048556" s="136"/>
    </row>
    <row r="1048557" s="113" customFormat="1" spans="1:11">
      <c r="A1048557" s="112"/>
      <c r="C1048557" s="114"/>
      <c r="D1048557" s="114"/>
      <c r="E1048557" s="116"/>
      <c r="F1048557" s="116"/>
      <c r="G1048557" s="116"/>
      <c r="H1048557" s="134"/>
      <c r="I1048557" s="134"/>
      <c r="J1048557" s="135"/>
      <c r="K1048557" s="136"/>
    </row>
    <row r="1048558" s="113" customFormat="1" spans="1:11">
      <c r="A1048558" s="112"/>
      <c r="C1048558" s="114"/>
      <c r="D1048558" s="114"/>
      <c r="E1048558" s="116"/>
      <c r="F1048558" s="116"/>
      <c r="G1048558" s="116"/>
      <c r="H1048558" s="134"/>
      <c r="I1048558" s="134"/>
      <c r="J1048558" s="135"/>
      <c r="K1048558" s="136"/>
    </row>
    <row r="1048559" s="113" customFormat="1" spans="1:11">
      <c r="A1048559" s="112"/>
      <c r="C1048559" s="114"/>
      <c r="D1048559" s="114"/>
      <c r="E1048559" s="116"/>
      <c r="F1048559" s="116"/>
      <c r="G1048559" s="116"/>
      <c r="H1048559" s="134"/>
      <c r="I1048559" s="134"/>
      <c r="J1048559" s="135"/>
      <c r="K1048559" s="136"/>
    </row>
    <row r="1048560" s="113" customFormat="1" spans="1:11">
      <c r="A1048560" s="112"/>
      <c r="C1048560" s="114"/>
      <c r="D1048560" s="114"/>
      <c r="E1048560" s="116"/>
      <c r="F1048560" s="116"/>
      <c r="G1048560" s="116"/>
      <c r="H1048560" s="134"/>
      <c r="I1048560" s="134"/>
      <c r="J1048560" s="135"/>
      <c r="K1048560" s="136"/>
    </row>
    <row r="1048561" s="113" customFormat="1" spans="1:11">
      <c r="A1048561" s="112"/>
      <c r="C1048561" s="114"/>
      <c r="D1048561" s="114"/>
      <c r="E1048561" s="116"/>
      <c r="F1048561" s="116"/>
      <c r="G1048561" s="116"/>
      <c r="H1048561" s="134"/>
      <c r="I1048561" s="134"/>
      <c r="J1048561" s="135"/>
      <c r="K1048561" s="136"/>
    </row>
    <row r="1048562" s="113" customFormat="1" spans="1:11">
      <c r="A1048562" s="112"/>
      <c r="C1048562" s="114"/>
      <c r="D1048562" s="114"/>
      <c r="E1048562" s="116"/>
      <c r="F1048562" s="116"/>
      <c r="G1048562" s="116"/>
      <c r="H1048562" s="134"/>
      <c r="I1048562" s="134"/>
      <c r="J1048562" s="135"/>
      <c r="K1048562" s="136"/>
    </row>
    <row r="1048563" s="113" customFormat="1" spans="1:11">
      <c r="A1048563" s="112"/>
      <c r="C1048563" s="114"/>
      <c r="D1048563" s="114"/>
      <c r="E1048563" s="116"/>
      <c r="F1048563" s="116"/>
      <c r="G1048563" s="116"/>
      <c r="H1048563" s="134"/>
      <c r="I1048563" s="134"/>
      <c r="J1048563" s="135"/>
      <c r="K1048563" s="136"/>
    </row>
    <row r="1048564" s="113" customFormat="1" spans="1:11">
      <c r="A1048564" s="112"/>
      <c r="C1048564" s="114"/>
      <c r="D1048564" s="114"/>
      <c r="E1048564" s="116"/>
      <c r="F1048564" s="116"/>
      <c r="G1048564" s="116"/>
      <c r="H1048564" s="134"/>
      <c r="I1048564" s="134"/>
      <c r="J1048564" s="135"/>
      <c r="K1048564" s="136"/>
    </row>
    <row r="1048565" s="113" customFormat="1" spans="1:11">
      <c r="A1048565" s="112"/>
      <c r="C1048565" s="114"/>
      <c r="D1048565" s="114"/>
      <c r="E1048565" s="116"/>
      <c r="F1048565" s="116"/>
      <c r="G1048565" s="116"/>
      <c r="H1048565" s="134"/>
      <c r="I1048565" s="134"/>
      <c r="J1048565" s="135"/>
      <c r="K1048565" s="136"/>
    </row>
    <row r="1048566" s="113" customFormat="1" spans="1:11">
      <c r="A1048566" s="112"/>
      <c r="C1048566" s="114"/>
      <c r="D1048566" s="114"/>
      <c r="E1048566" s="116"/>
      <c r="F1048566" s="116"/>
      <c r="G1048566" s="116"/>
      <c r="H1048566" s="134"/>
      <c r="I1048566" s="134"/>
      <c r="J1048566" s="135"/>
      <c r="K1048566" s="136"/>
    </row>
    <row r="1048567" s="113" customFormat="1" spans="1:11">
      <c r="A1048567" s="112"/>
      <c r="C1048567" s="114"/>
      <c r="D1048567" s="114"/>
      <c r="E1048567" s="116"/>
      <c r="F1048567" s="116"/>
      <c r="G1048567" s="116"/>
      <c r="H1048567" s="134"/>
      <c r="I1048567" s="134"/>
      <c r="J1048567" s="135"/>
      <c r="K1048567" s="136"/>
    </row>
    <row r="1048568" s="113" customFormat="1" spans="1:11">
      <c r="A1048568" s="112"/>
      <c r="C1048568" s="114"/>
      <c r="D1048568" s="114"/>
      <c r="E1048568" s="116"/>
      <c r="F1048568" s="116"/>
      <c r="G1048568" s="116"/>
      <c r="H1048568" s="134"/>
      <c r="I1048568" s="134"/>
      <c r="J1048568" s="135"/>
      <c r="K1048568" s="136"/>
    </row>
    <row r="1048569" s="113" customFormat="1" spans="1:11">
      <c r="A1048569" s="112"/>
      <c r="C1048569" s="114"/>
      <c r="D1048569" s="114"/>
      <c r="E1048569" s="116"/>
      <c r="F1048569" s="116"/>
      <c r="G1048569" s="116"/>
      <c r="H1048569" s="134"/>
      <c r="I1048569" s="134"/>
      <c r="J1048569" s="135"/>
      <c r="K1048569" s="136"/>
    </row>
    <row r="1048570" s="113" customFormat="1" spans="1:11">
      <c r="A1048570" s="112"/>
      <c r="C1048570" s="114"/>
      <c r="D1048570" s="114"/>
      <c r="E1048570" s="116"/>
      <c r="F1048570" s="116"/>
      <c r="G1048570" s="116"/>
      <c r="H1048570" s="134"/>
      <c r="I1048570" s="134"/>
      <c r="J1048570" s="135"/>
      <c r="K1048570" s="136"/>
    </row>
    <row r="1048571" s="113" customFormat="1" spans="1:11">
      <c r="A1048571" s="112"/>
      <c r="C1048571" s="114"/>
      <c r="D1048571" s="114"/>
      <c r="E1048571" s="116"/>
      <c r="F1048571" s="116"/>
      <c r="G1048571" s="116"/>
      <c r="H1048571" s="134"/>
      <c r="I1048571" s="134"/>
      <c r="J1048571" s="135"/>
      <c r="K1048571" s="136"/>
    </row>
    <row r="1048572" s="113" customFormat="1" spans="1:11">
      <c r="A1048572" s="112"/>
      <c r="C1048572" s="114"/>
      <c r="D1048572" s="114"/>
      <c r="E1048572" s="116"/>
      <c r="F1048572" s="116"/>
      <c r="G1048572" s="116"/>
      <c r="H1048572" s="134"/>
      <c r="I1048572" s="134"/>
      <c r="J1048572" s="135"/>
      <c r="K1048572" s="136"/>
    </row>
    <row r="1048573" s="113" customFormat="1" spans="1:11">
      <c r="A1048573" s="112"/>
      <c r="C1048573" s="114"/>
      <c r="D1048573" s="114"/>
      <c r="E1048573" s="116"/>
      <c r="F1048573" s="116"/>
      <c r="G1048573" s="116"/>
      <c r="H1048573" s="134"/>
      <c r="I1048573" s="134"/>
      <c r="J1048573" s="135"/>
      <c r="K1048573" s="136"/>
    </row>
    <row r="1048574" s="113" customFormat="1" spans="1:11">
      <c r="A1048574" s="112"/>
      <c r="C1048574" s="114"/>
      <c r="D1048574" s="114"/>
      <c r="E1048574" s="116"/>
      <c r="F1048574" s="116"/>
      <c r="G1048574" s="116"/>
      <c r="H1048574" s="134"/>
      <c r="I1048574" s="134"/>
      <c r="J1048574" s="135"/>
      <c r="K1048574" s="136"/>
    </row>
    <row r="1048575" s="113" customFormat="1" spans="1:11">
      <c r="A1048575" s="112"/>
      <c r="C1048575" s="114"/>
      <c r="D1048575" s="114"/>
      <c r="E1048575" s="116"/>
      <c r="F1048575" s="116"/>
      <c r="G1048575" s="116"/>
      <c r="H1048575" s="134"/>
      <c r="I1048575" s="134"/>
      <c r="J1048575" s="135"/>
      <c r="K1048575" s="136"/>
    </row>
    <row r="1048576" s="113" customFormat="1" spans="1:11">
      <c r="A1048576" s="112"/>
      <c r="C1048576" s="114"/>
      <c r="D1048576" s="114"/>
      <c r="E1048576" s="116"/>
      <c r="F1048576" s="116"/>
      <c r="G1048576" s="116"/>
      <c r="H1048576" s="134"/>
      <c r="I1048576" s="134"/>
      <c r="J1048576" s="135"/>
      <c r="K1048576" s="136"/>
    </row>
  </sheetData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9"/>
  <sheetViews>
    <sheetView workbookViewId="0">
      <selection activeCell="M18" sqref="M18"/>
    </sheetView>
  </sheetViews>
  <sheetFormatPr defaultColWidth="9" defaultRowHeight="13.5"/>
  <cols>
    <col min="1" max="1" width="20.7083333333333" style="113" customWidth="1"/>
    <col min="2" max="2" width="12.425" style="113" customWidth="1"/>
    <col min="3" max="3" width="12" style="113" customWidth="1"/>
    <col min="4" max="4" width="9" style="113"/>
    <col min="5" max="5" width="16.425" style="113" customWidth="1"/>
    <col min="6" max="6" width="21.425" style="113" customWidth="1"/>
    <col min="7" max="7" width="11.5" style="113" customWidth="1"/>
    <col min="8" max="8" width="11.7083333333333" style="113" customWidth="1"/>
    <col min="9" max="9" width="25" style="113" customWidth="1"/>
    <col min="10" max="11" width="9" style="113"/>
  </cols>
  <sheetData>
    <row r="1" spans="1:10">
      <c r="A1" s="133" t="s">
        <v>613</v>
      </c>
      <c r="B1" s="114"/>
      <c r="C1" s="114"/>
      <c r="D1" s="116"/>
      <c r="E1" s="116"/>
      <c r="F1" s="116"/>
      <c r="G1" s="134"/>
      <c r="H1" s="134"/>
      <c r="I1" s="135"/>
      <c r="J1" s="136"/>
    </row>
    <row r="2" spans="2:10">
      <c r="B2" s="114"/>
      <c r="C2" s="114"/>
      <c r="D2" s="116"/>
      <c r="E2" s="116"/>
      <c r="F2" s="116"/>
      <c r="G2" s="134"/>
      <c r="H2" s="134"/>
      <c r="I2" s="135"/>
      <c r="J2" s="136"/>
    </row>
    <row r="3" spans="1:10">
      <c r="A3" s="83" t="s">
        <v>2</v>
      </c>
      <c r="B3" s="84" t="s">
        <v>3</v>
      </c>
      <c r="C3" s="84" t="s">
        <v>4</v>
      </c>
      <c r="D3" s="85" t="s">
        <v>5</v>
      </c>
      <c r="E3" s="85" t="s">
        <v>6</v>
      </c>
      <c r="F3" s="85" t="s">
        <v>7</v>
      </c>
      <c r="G3" s="86" t="s">
        <v>8</v>
      </c>
      <c r="H3" s="86" t="s">
        <v>9</v>
      </c>
      <c r="I3" s="120" t="s">
        <v>10</v>
      </c>
      <c r="J3" s="120" t="s">
        <v>11</v>
      </c>
    </row>
    <row r="4" spans="1:10">
      <c r="A4" s="88" t="s">
        <v>614</v>
      </c>
      <c r="B4" s="89">
        <v>43433</v>
      </c>
      <c r="C4" s="89">
        <v>43437</v>
      </c>
      <c r="D4" s="90">
        <v>4</v>
      </c>
      <c r="E4" s="91">
        <v>1</v>
      </c>
      <c r="F4" s="92" t="s">
        <v>13</v>
      </c>
      <c r="G4" s="93">
        <v>4000</v>
      </c>
      <c r="H4" s="93">
        <f t="shared" ref="H4:H20" si="0">G4*D4*E4</f>
        <v>16000</v>
      </c>
      <c r="I4" s="121">
        <v>89297682</v>
      </c>
      <c r="J4" s="137" t="s">
        <v>21</v>
      </c>
    </row>
    <row r="5" spans="1:10">
      <c r="A5" s="88" t="s">
        <v>615</v>
      </c>
      <c r="B5" s="89">
        <v>43434</v>
      </c>
      <c r="C5" s="89">
        <v>43437</v>
      </c>
      <c r="D5" s="90">
        <v>3</v>
      </c>
      <c r="E5" s="91">
        <v>1</v>
      </c>
      <c r="F5" s="92" t="s">
        <v>13</v>
      </c>
      <c r="G5" s="93">
        <v>4000</v>
      </c>
      <c r="H5" s="93">
        <f t="shared" si="0"/>
        <v>12000</v>
      </c>
      <c r="I5" s="121">
        <v>93936847</v>
      </c>
      <c r="J5" s="137" t="s">
        <v>17</v>
      </c>
    </row>
    <row r="6" spans="1:10">
      <c r="A6" s="88" t="s">
        <v>616</v>
      </c>
      <c r="B6" s="89">
        <v>43436</v>
      </c>
      <c r="C6" s="89">
        <v>43441</v>
      </c>
      <c r="D6" s="90">
        <v>5</v>
      </c>
      <c r="E6" s="91">
        <v>1</v>
      </c>
      <c r="F6" s="92" t="s">
        <v>13</v>
      </c>
      <c r="G6" s="93">
        <v>4000</v>
      </c>
      <c r="H6" s="93">
        <f t="shared" si="0"/>
        <v>20000</v>
      </c>
      <c r="I6" s="121">
        <v>86475951</v>
      </c>
      <c r="J6" s="138" t="s">
        <v>124</v>
      </c>
    </row>
    <row r="7" spans="1:10">
      <c r="A7" s="88" t="s">
        <v>617</v>
      </c>
      <c r="B7" s="89">
        <v>43437</v>
      </c>
      <c r="C7" s="89">
        <v>43441</v>
      </c>
      <c r="D7" s="90">
        <v>4</v>
      </c>
      <c r="E7" s="91">
        <v>1</v>
      </c>
      <c r="F7" s="92" t="s">
        <v>47</v>
      </c>
      <c r="G7" s="93">
        <v>8245</v>
      </c>
      <c r="H7" s="93">
        <f t="shared" si="0"/>
        <v>32980</v>
      </c>
      <c r="I7" s="121">
        <v>76887968</v>
      </c>
      <c r="J7" s="138" t="s">
        <v>107</v>
      </c>
    </row>
    <row r="8" spans="1:10">
      <c r="A8" s="88" t="s">
        <v>618</v>
      </c>
      <c r="B8" s="89">
        <v>43438</v>
      </c>
      <c r="C8" s="89">
        <v>43441</v>
      </c>
      <c r="D8" s="90">
        <v>3</v>
      </c>
      <c r="E8" s="91">
        <v>1</v>
      </c>
      <c r="F8" s="92" t="s">
        <v>13</v>
      </c>
      <c r="G8" s="93">
        <v>4000</v>
      </c>
      <c r="H8" s="93">
        <f t="shared" si="0"/>
        <v>12000</v>
      </c>
      <c r="I8" s="121">
        <v>80098630</v>
      </c>
      <c r="J8" s="138" t="s">
        <v>48</v>
      </c>
    </row>
    <row r="9" spans="1:10">
      <c r="A9" s="88" t="s">
        <v>619</v>
      </c>
      <c r="B9" s="89">
        <v>43438</v>
      </c>
      <c r="C9" s="89">
        <v>43441</v>
      </c>
      <c r="D9" s="90">
        <v>3</v>
      </c>
      <c r="E9" s="91">
        <v>1</v>
      </c>
      <c r="F9" s="92" t="s">
        <v>29</v>
      </c>
      <c r="G9" s="93">
        <v>3900</v>
      </c>
      <c r="H9" s="93">
        <f t="shared" si="0"/>
        <v>11700</v>
      </c>
      <c r="I9" s="121">
        <v>94186451</v>
      </c>
      <c r="J9" s="138" t="s">
        <v>48</v>
      </c>
    </row>
    <row r="10" spans="1:10">
      <c r="A10" s="88" t="s">
        <v>620</v>
      </c>
      <c r="B10" s="89">
        <v>43438</v>
      </c>
      <c r="C10" s="89">
        <v>43441</v>
      </c>
      <c r="D10" s="90">
        <v>3</v>
      </c>
      <c r="E10" s="91">
        <v>1</v>
      </c>
      <c r="F10" s="92" t="s">
        <v>29</v>
      </c>
      <c r="G10" s="93">
        <v>3900</v>
      </c>
      <c r="H10" s="93">
        <f t="shared" si="0"/>
        <v>11700</v>
      </c>
      <c r="I10" s="121">
        <v>89127179</v>
      </c>
      <c r="J10" s="138" t="s">
        <v>21</v>
      </c>
    </row>
    <row r="11" spans="1:10">
      <c r="A11" s="88" t="s">
        <v>621</v>
      </c>
      <c r="B11" s="89">
        <v>43438</v>
      </c>
      <c r="C11" s="89">
        <v>43441</v>
      </c>
      <c r="D11" s="90">
        <v>3</v>
      </c>
      <c r="E11" s="91">
        <v>1</v>
      </c>
      <c r="F11" s="92" t="s">
        <v>13</v>
      </c>
      <c r="G11" s="93">
        <v>4000</v>
      </c>
      <c r="H11" s="93">
        <f t="shared" si="0"/>
        <v>12000</v>
      </c>
      <c r="I11" s="121">
        <v>73279320</v>
      </c>
      <c r="J11" s="138" t="s">
        <v>48</v>
      </c>
    </row>
    <row r="12" spans="1:10">
      <c r="A12" s="88" t="s">
        <v>622</v>
      </c>
      <c r="B12" s="89">
        <v>43440</v>
      </c>
      <c r="C12" s="89">
        <v>43443</v>
      </c>
      <c r="D12" s="90">
        <v>3</v>
      </c>
      <c r="E12" s="91">
        <v>1</v>
      </c>
      <c r="F12" s="92" t="s">
        <v>623</v>
      </c>
      <c r="G12" s="93">
        <v>10795</v>
      </c>
      <c r="H12" s="93">
        <f t="shared" si="0"/>
        <v>32385</v>
      </c>
      <c r="I12" s="121">
        <v>89092999</v>
      </c>
      <c r="J12" s="138" t="s">
        <v>33</v>
      </c>
    </row>
    <row r="13" spans="1:10">
      <c r="A13" s="88" t="s">
        <v>624</v>
      </c>
      <c r="B13" s="89">
        <v>43440</v>
      </c>
      <c r="C13" s="89">
        <v>43445</v>
      </c>
      <c r="D13" s="90">
        <v>5</v>
      </c>
      <c r="E13" s="91">
        <v>1</v>
      </c>
      <c r="F13" s="92" t="s">
        <v>13</v>
      </c>
      <c r="G13" s="93">
        <v>4000</v>
      </c>
      <c r="H13" s="93">
        <f t="shared" si="0"/>
        <v>20000</v>
      </c>
      <c r="I13" s="121">
        <v>99104141</v>
      </c>
      <c r="J13" s="138" t="s">
        <v>21</v>
      </c>
    </row>
    <row r="14" spans="1:10">
      <c r="A14" s="88" t="s">
        <v>625</v>
      </c>
      <c r="B14" s="89">
        <v>43441</v>
      </c>
      <c r="C14" s="89">
        <v>43446</v>
      </c>
      <c r="D14" s="90">
        <v>5</v>
      </c>
      <c r="E14" s="91">
        <v>1</v>
      </c>
      <c r="F14" s="92" t="s">
        <v>13</v>
      </c>
      <c r="G14" s="93">
        <v>4000</v>
      </c>
      <c r="H14" s="93">
        <f t="shared" si="0"/>
        <v>20000</v>
      </c>
      <c r="I14" s="121">
        <v>83273540</v>
      </c>
      <c r="J14" s="138" t="s">
        <v>48</v>
      </c>
    </row>
    <row r="15" spans="1:10">
      <c r="A15" s="88" t="s">
        <v>626</v>
      </c>
      <c r="B15" s="89">
        <v>43441</v>
      </c>
      <c r="C15" s="89">
        <v>43446</v>
      </c>
      <c r="D15" s="90">
        <v>5</v>
      </c>
      <c r="E15" s="91">
        <v>1</v>
      </c>
      <c r="F15" s="92" t="s">
        <v>13</v>
      </c>
      <c r="G15" s="93">
        <v>4000</v>
      </c>
      <c r="H15" s="93">
        <f t="shared" si="0"/>
        <v>20000</v>
      </c>
      <c r="I15" s="121">
        <v>75974553</v>
      </c>
      <c r="J15" s="138" t="s">
        <v>21</v>
      </c>
    </row>
    <row r="16" spans="1:10">
      <c r="A16" s="88" t="s">
        <v>627</v>
      </c>
      <c r="B16" s="89">
        <v>43442</v>
      </c>
      <c r="C16" s="89">
        <v>43444</v>
      </c>
      <c r="D16" s="90">
        <v>2</v>
      </c>
      <c r="E16" s="91">
        <v>1</v>
      </c>
      <c r="F16" s="92" t="s">
        <v>13</v>
      </c>
      <c r="G16" s="93">
        <v>4000</v>
      </c>
      <c r="H16" s="93">
        <f t="shared" si="0"/>
        <v>8000</v>
      </c>
      <c r="I16" s="121">
        <v>99452371</v>
      </c>
      <c r="J16" s="138" t="s">
        <v>48</v>
      </c>
    </row>
    <row r="17" spans="1:10">
      <c r="A17" s="88" t="s">
        <v>628</v>
      </c>
      <c r="B17" s="89">
        <v>43442</v>
      </c>
      <c r="C17" s="89">
        <v>43445</v>
      </c>
      <c r="D17" s="90">
        <v>3</v>
      </c>
      <c r="E17" s="91">
        <v>1</v>
      </c>
      <c r="F17" s="92" t="s">
        <v>13</v>
      </c>
      <c r="G17" s="93">
        <v>4000</v>
      </c>
      <c r="H17" s="93">
        <f t="shared" si="0"/>
        <v>12000</v>
      </c>
      <c r="I17" s="121">
        <v>93932133</v>
      </c>
      <c r="J17" s="138" t="s">
        <v>17</v>
      </c>
    </row>
    <row r="18" spans="1:10">
      <c r="A18" s="88" t="s">
        <v>629</v>
      </c>
      <c r="B18" s="89">
        <v>43443</v>
      </c>
      <c r="C18" s="89">
        <v>43445</v>
      </c>
      <c r="D18" s="90">
        <v>2</v>
      </c>
      <c r="E18" s="91">
        <v>1</v>
      </c>
      <c r="F18" s="92" t="s">
        <v>29</v>
      </c>
      <c r="G18" s="93">
        <v>3900</v>
      </c>
      <c r="H18" s="93">
        <f t="shared" si="0"/>
        <v>7800</v>
      </c>
      <c r="I18" s="121">
        <v>74753665</v>
      </c>
      <c r="J18" s="138" t="s">
        <v>17</v>
      </c>
    </row>
    <row r="19" spans="1:10">
      <c r="A19" s="88" t="s">
        <v>630</v>
      </c>
      <c r="B19" s="89">
        <v>43443</v>
      </c>
      <c r="C19" s="89">
        <v>43447</v>
      </c>
      <c r="D19" s="90">
        <v>4</v>
      </c>
      <c r="E19" s="91">
        <v>1</v>
      </c>
      <c r="F19" s="92" t="s">
        <v>13</v>
      </c>
      <c r="G19" s="93">
        <v>4000</v>
      </c>
      <c r="H19" s="93">
        <f t="shared" si="0"/>
        <v>16000</v>
      </c>
      <c r="I19" s="121">
        <v>81400479</v>
      </c>
      <c r="J19" s="138" t="s">
        <v>107</v>
      </c>
    </row>
    <row r="20" spans="1:10">
      <c r="A20" s="88" t="s">
        <v>631</v>
      </c>
      <c r="B20" s="89">
        <v>43447</v>
      </c>
      <c r="C20" s="89">
        <v>43450</v>
      </c>
      <c r="D20" s="90">
        <v>3</v>
      </c>
      <c r="E20" s="91">
        <v>1</v>
      </c>
      <c r="F20" s="92" t="s">
        <v>13</v>
      </c>
      <c r="G20" s="93">
        <v>4000</v>
      </c>
      <c r="H20" s="93">
        <f t="shared" si="0"/>
        <v>12000</v>
      </c>
      <c r="I20" s="121">
        <v>81251371</v>
      </c>
      <c r="J20" s="138" t="s">
        <v>107</v>
      </c>
    </row>
    <row r="21" spans="1:11">
      <c r="A21" s="88" t="s">
        <v>632</v>
      </c>
      <c r="B21" s="89">
        <v>43448</v>
      </c>
      <c r="C21" s="89">
        <v>43450</v>
      </c>
      <c r="D21" s="90">
        <v>2</v>
      </c>
      <c r="E21" s="91">
        <v>1</v>
      </c>
      <c r="F21" s="92" t="s">
        <v>29</v>
      </c>
      <c r="G21" s="93">
        <v>3900</v>
      </c>
      <c r="H21" s="93">
        <v>3900</v>
      </c>
      <c r="I21" s="121">
        <v>97300380</v>
      </c>
      <c r="J21" s="138" t="s">
        <v>48</v>
      </c>
      <c r="K21" s="160" t="s">
        <v>633</v>
      </c>
    </row>
    <row r="22" spans="1:10">
      <c r="A22" s="88" t="s">
        <v>634</v>
      </c>
      <c r="B22" s="89">
        <v>43448</v>
      </c>
      <c r="C22" s="89">
        <v>43451</v>
      </c>
      <c r="D22" s="90">
        <v>3</v>
      </c>
      <c r="E22" s="91">
        <v>2</v>
      </c>
      <c r="F22" s="92" t="s">
        <v>13</v>
      </c>
      <c r="G22" s="93">
        <v>4000</v>
      </c>
      <c r="H22" s="93">
        <f t="shared" ref="H22:H31" si="1">G22*D22*E22</f>
        <v>24000</v>
      </c>
      <c r="I22" s="121" t="s">
        <v>635</v>
      </c>
      <c r="J22" s="138" t="s">
        <v>48</v>
      </c>
    </row>
    <row r="23" spans="1:10">
      <c r="A23" s="88" t="s">
        <v>636</v>
      </c>
      <c r="B23" s="89">
        <v>43448</v>
      </c>
      <c r="C23" s="89">
        <v>43454</v>
      </c>
      <c r="D23" s="90">
        <v>6</v>
      </c>
      <c r="E23" s="91">
        <v>1</v>
      </c>
      <c r="F23" s="92" t="s">
        <v>24</v>
      </c>
      <c r="G23" s="93">
        <v>6120</v>
      </c>
      <c r="H23" s="93">
        <f t="shared" si="1"/>
        <v>36720</v>
      </c>
      <c r="I23" s="121">
        <v>81574143</v>
      </c>
      <c r="J23" s="137" t="s">
        <v>124</v>
      </c>
    </row>
    <row r="24" spans="1:10">
      <c r="A24" s="88" t="s">
        <v>637</v>
      </c>
      <c r="B24" s="89">
        <v>43449</v>
      </c>
      <c r="C24" s="89">
        <v>43453</v>
      </c>
      <c r="D24" s="90">
        <v>4</v>
      </c>
      <c r="E24" s="91">
        <v>1</v>
      </c>
      <c r="F24" s="92" t="s">
        <v>13</v>
      </c>
      <c r="G24" s="93">
        <v>4000</v>
      </c>
      <c r="H24" s="93">
        <f t="shared" si="1"/>
        <v>16000</v>
      </c>
      <c r="I24" s="121">
        <v>86904906</v>
      </c>
      <c r="J24" s="137" t="s">
        <v>19</v>
      </c>
    </row>
    <row r="25" spans="1:10">
      <c r="A25" s="88" t="s">
        <v>638</v>
      </c>
      <c r="B25" s="89">
        <v>43450</v>
      </c>
      <c r="C25" s="89">
        <v>43452</v>
      </c>
      <c r="D25" s="90">
        <v>2</v>
      </c>
      <c r="E25" s="91">
        <v>1</v>
      </c>
      <c r="F25" s="92" t="s">
        <v>29</v>
      </c>
      <c r="G25" s="93">
        <v>3900</v>
      </c>
      <c r="H25" s="93">
        <f t="shared" si="1"/>
        <v>7800</v>
      </c>
      <c r="I25" s="121">
        <v>92297101</v>
      </c>
      <c r="J25" s="137" t="s">
        <v>21</v>
      </c>
    </row>
    <row r="26" spans="1:10">
      <c r="A26" s="88" t="s">
        <v>639</v>
      </c>
      <c r="B26" s="89">
        <v>43450</v>
      </c>
      <c r="C26" s="89">
        <v>43453</v>
      </c>
      <c r="D26" s="90">
        <v>3</v>
      </c>
      <c r="E26" s="91">
        <v>1</v>
      </c>
      <c r="F26" s="92" t="s">
        <v>13</v>
      </c>
      <c r="G26" s="93">
        <v>4000</v>
      </c>
      <c r="H26" s="93">
        <f t="shared" si="1"/>
        <v>12000</v>
      </c>
      <c r="I26" s="121">
        <v>97324676</v>
      </c>
      <c r="J26" s="137" t="s">
        <v>107</v>
      </c>
    </row>
    <row r="27" spans="1:10">
      <c r="A27" s="88" t="s">
        <v>640</v>
      </c>
      <c r="B27" s="89">
        <v>43451</v>
      </c>
      <c r="C27" s="89">
        <v>43454</v>
      </c>
      <c r="D27" s="90">
        <v>3</v>
      </c>
      <c r="E27" s="91">
        <v>1</v>
      </c>
      <c r="F27" s="92" t="s">
        <v>13</v>
      </c>
      <c r="G27" s="93">
        <v>4000</v>
      </c>
      <c r="H27" s="93">
        <f t="shared" si="1"/>
        <v>12000</v>
      </c>
      <c r="I27" s="121">
        <v>91662455</v>
      </c>
      <c r="J27" s="137" t="s">
        <v>17</v>
      </c>
    </row>
    <row r="28" spans="1:10">
      <c r="A28" s="88" t="s">
        <v>641</v>
      </c>
      <c r="B28" s="89">
        <v>43452</v>
      </c>
      <c r="C28" s="89">
        <v>43455</v>
      </c>
      <c r="D28" s="90">
        <v>3</v>
      </c>
      <c r="E28" s="91">
        <v>1</v>
      </c>
      <c r="F28" s="92" t="s">
        <v>13</v>
      </c>
      <c r="G28" s="93">
        <v>4000</v>
      </c>
      <c r="H28" s="93">
        <f t="shared" si="1"/>
        <v>12000</v>
      </c>
      <c r="I28" s="121">
        <v>72875870</v>
      </c>
      <c r="J28" s="137" t="s">
        <v>17</v>
      </c>
    </row>
    <row r="29" spans="1:10">
      <c r="A29" s="88" t="s">
        <v>642</v>
      </c>
      <c r="B29" s="89">
        <v>43452</v>
      </c>
      <c r="C29" s="89">
        <v>43455</v>
      </c>
      <c r="D29" s="90">
        <v>3</v>
      </c>
      <c r="E29" s="91">
        <v>1</v>
      </c>
      <c r="F29" s="92" t="s">
        <v>50</v>
      </c>
      <c r="G29" s="93">
        <v>12395</v>
      </c>
      <c r="H29" s="93">
        <f t="shared" si="1"/>
        <v>37185</v>
      </c>
      <c r="I29" s="121">
        <v>91694092</v>
      </c>
      <c r="J29" s="137" t="s">
        <v>51</v>
      </c>
    </row>
    <row r="30" spans="1:10">
      <c r="A30" s="88" t="s">
        <v>643</v>
      </c>
      <c r="B30" s="89">
        <v>43461</v>
      </c>
      <c r="C30" s="89">
        <v>43465</v>
      </c>
      <c r="D30" s="90">
        <v>4</v>
      </c>
      <c r="E30" s="91">
        <v>1</v>
      </c>
      <c r="F30" s="92" t="s">
        <v>24</v>
      </c>
      <c r="G30" s="93">
        <v>13345</v>
      </c>
      <c r="H30" s="93">
        <f t="shared" si="1"/>
        <v>53380</v>
      </c>
      <c r="I30" s="121">
        <v>73687372</v>
      </c>
      <c r="J30" s="137" t="s">
        <v>17</v>
      </c>
    </row>
    <row r="31" spans="1:10">
      <c r="A31" s="88"/>
      <c r="B31" s="88"/>
      <c r="C31" s="88"/>
      <c r="D31" s="88"/>
      <c r="E31" s="88"/>
      <c r="F31" s="88"/>
      <c r="G31" s="93">
        <v>0</v>
      </c>
      <c r="H31" s="93">
        <f t="shared" si="1"/>
        <v>0</v>
      </c>
      <c r="I31" s="125"/>
      <c r="J31" s="140"/>
    </row>
    <row r="32" spans="1:10">
      <c r="A32" s="106"/>
      <c r="B32" s="107"/>
      <c r="C32" s="108"/>
      <c r="D32" s="109"/>
      <c r="E32" s="194">
        <f>SUM(E4:E31)</f>
        <v>28</v>
      </c>
      <c r="F32" s="194"/>
      <c r="G32" s="195" t="s">
        <v>606</v>
      </c>
      <c r="H32" s="195">
        <f>SUM(H4:H31)</f>
        <v>491550</v>
      </c>
      <c r="I32" s="201" t="s">
        <v>644</v>
      </c>
      <c r="J32" s="142"/>
    </row>
    <row r="33" spans="1:10">
      <c r="A33" s="106"/>
      <c r="B33" s="107"/>
      <c r="C33" s="107"/>
      <c r="D33" s="111"/>
      <c r="E33" s="194"/>
      <c r="F33" s="194"/>
      <c r="G33" s="196" t="s">
        <v>608</v>
      </c>
      <c r="H33" s="196">
        <v>879510</v>
      </c>
      <c r="I33" s="202"/>
      <c r="J33" s="142"/>
    </row>
    <row r="34" spans="1:10">
      <c r="A34" s="106"/>
      <c r="B34" s="107"/>
      <c r="C34" s="197"/>
      <c r="D34" s="111"/>
      <c r="E34" s="198"/>
      <c r="F34" s="198"/>
      <c r="G34" s="196" t="s">
        <v>609</v>
      </c>
      <c r="H34" s="199">
        <f>H33-H32</f>
        <v>387960</v>
      </c>
      <c r="I34" s="203"/>
      <c r="J34" s="142"/>
    </row>
    <row r="35" spans="2:10">
      <c r="B35" s="114"/>
      <c r="C35" s="114"/>
      <c r="D35" s="179"/>
      <c r="E35" s="179"/>
      <c r="F35" s="179"/>
      <c r="G35" s="180"/>
      <c r="H35" s="134"/>
      <c r="I35" s="135"/>
      <c r="J35" s="136"/>
    </row>
    <row r="36" spans="2:10">
      <c r="B36" s="114"/>
      <c r="C36" s="114"/>
      <c r="D36" s="116"/>
      <c r="E36" s="182" t="s">
        <v>645</v>
      </c>
      <c r="F36" s="182">
        <v>879510</v>
      </c>
      <c r="G36" s="200">
        <v>0</v>
      </c>
      <c r="I36" s="135"/>
      <c r="J36" s="136"/>
    </row>
    <row r="37" spans="2:10">
      <c r="B37" s="114"/>
      <c r="C37" s="114"/>
      <c r="D37" s="116"/>
      <c r="E37" s="116"/>
      <c r="F37" s="116"/>
      <c r="G37" s="134"/>
      <c r="H37" s="134"/>
      <c r="I37" s="135"/>
      <c r="J37" s="136"/>
    </row>
    <row r="38" spans="2:10">
      <c r="B38" s="114"/>
      <c r="C38" s="114"/>
      <c r="D38" s="116"/>
      <c r="E38" s="116"/>
      <c r="F38" s="116"/>
      <c r="G38" s="134"/>
      <c r="H38" s="134"/>
      <c r="I38" s="135"/>
      <c r="J38" s="136"/>
    </row>
    <row r="39" spans="2:10">
      <c r="B39" s="114"/>
      <c r="C39" s="114"/>
      <c r="D39" s="116"/>
      <c r="E39" s="116"/>
      <c r="F39" s="116"/>
      <c r="G39" s="134"/>
      <c r="H39" s="134"/>
      <c r="I39" s="135"/>
      <c r="J39" s="136"/>
    </row>
  </sheetData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Marriott International</Company>
  <Application>Microsoft Excel</Application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Apr 18</vt:lpstr>
      <vt:lpstr>May</vt:lpstr>
      <vt:lpstr>Jun</vt:lpstr>
      <vt:lpstr>Jul</vt:lpstr>
      <vt:lpstr>Aug</vt:lpstr>
      <vt:lpstr>Sep</vt:lpstr>
      <vt:lpstr>Oct</vt:lpstr>
      <vt:lpstr>Nov</vt:lpstr>
      <vt:lpstr>Dec</vt:lpstr>
      <vt:lpstr>Jan19</vt:lpstr>
      <vt:lpstr>Feb19</vt:lpstr>
      <vt:lpstr>Mar19</vt:lpstr>
      <vt:lpstr>Apr19</vt:lpstr>
      <vt:lpstr>May19</vt:lpstr>
      <vt:lpstr>6</vt:lpstr>
      <vt:lpstr>7</vt:lpstr>
      <vt:lpstr>8</vt:lpstr>
      <vt:lpstr>9</vt:lpstr>
      <vt:lpstr>10</vt:lpstr>
      <vt:lpstr>11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Saelim, Khwanchanok</dc:creator>
  <cp:lastModifiedBy>财务崔</cp:lastModifiedBy>
  <dcterms:created xsi:type="dcterms:W3CDTF">2018-05-01T10:51:00Z</dcterms:created>
  <cp:lastPrinted>2018-05-01T11:01:00Z</cp:lastPrinted>
  <dcterms:modified xsi:type="dcterms:W3CDTF">2019-11-22T03:33:44Z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2052-11.1.0.9175</vt:lpwstr>
  </property>
</Properties>
</file>