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Hong Kong convergent" sheetId="2" r:id="rId1"/>
    <sheet name="Sheet1" sheetId="3" r:id="rId2"/>
    <sheet name="Sheet2" sheetId="4" r:id="rId3"/>
  </sheets>
  <externalReferences>
    <externalReference r:id="rId4"/>
    <externalReference r:id="rId5"/>
  </externalReferences>
  <definedNames>
    <definedName name="_xlnm._FilterDatabase" localSheetId="0" hidden="1">'Hong Kong convergent'!$A$1011:$W$1011</definedName>
    <definedName name="_xlnm._FilterDatabase" localSheetId="1" hidden="1">Sheet1!$A$1:$A$232</definedName>
    <definedName name="_xlnm._FilterDatabase" localSheetId="2" hidden="1">Sheet2!#REF!</definedName>
  </definedNames>
  <calcPr calcId="144525"/>
</workbook>
</file>

<file path=xl/sharedStrings.xml><?xml version="1.0" encoding="utf-8"?>
<sst xmlns="http://schemas.openxmlformats.org/spreadsheetml/2006/main" count="6623" uniqueCount="1824">
  <si>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</si>
  <si>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</si>
  <si>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</si>
  <si>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</si>
  <si>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</si>
  <si>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</si>
  <si>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</si>
  <si>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</si>
  <si>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</si>
  <si>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</si>
  <si>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</si>
  <si>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</si>
  <si>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</si>
  <si>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</si>
  <si>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</si>
  <si>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</si>
  <si>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</si>
  <si>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</si>
  <si>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</si>
  <si>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</si>
  <si>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</si>
  <si>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</si>
  <si>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</si>
  <si>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</si>
  <si>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</si>
  <si>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</si>
  <si>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</si>
  <si>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</si>
  <si>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</si>
  <si>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</si>
  <si>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</si>
  <si>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</si>
  <si>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</si>
  <si>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</si>
  <si>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</si>
  <si>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</si>
  <si>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</si>
  <si>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</si>
  <si>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</si>
  <si>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</si>
  <si>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</si>
  <si>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</si>
  <si>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</si>
  <si>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</si>
  <si>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</si>
  <si>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</si>
  <si>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</si>
  <si>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</si>
  <si>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</si>
  <si>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</si>
  <si>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</si>
  <si>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</si>
  <si>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</si>
  <si>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</si>
  <si>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</si>
  <si>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</si>
  <si>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</si>
  <si>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</si>
  <si>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</si>
  <si>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</si>
  <si>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</si>
  <si>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</si>
  <si>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</si>
  <si>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</si>
  <si>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</si>
  <si>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</si>
  <si>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</si>
  <si>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</si>
  <si>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</si>
  <si>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</si>
  <si>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</si>
  <si>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</si>
  <si>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</si>
  <si>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</si>
  <si>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</si>
  <si>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</si>
  <si>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</si>
  <si>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</si>
  <si>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</si>
  <si>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</si>
  <si>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</si>
  <si>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</si>
  <si>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</si>
  <si>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</si>
  <si>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</si>
  <si>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</si>
  <si>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</si>
  <si>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</si>
  <si>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</si>
  <si>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</si>
  <si>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</si>
  <si>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</si>
  <si>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</si>
  <si>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</si>
  <si>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</si>
  <si>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</si>
  <si>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</si>
  <si>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</si>
  <si>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</si>
  <si>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</si>
  <si>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</si>
  <si>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</si>
  <si>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</si>
  <si>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</si>
  <si>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</si>
  <si>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</si>
  <si>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</si>
  <si>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</si>
  <si>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</si>
  <si>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</si>
  <si>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</si>
  <si>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</si>
  <si>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</si>
  <si>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</si>
  <si>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</si>
  <si>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</si>
  <si>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</si>
  <si>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</si>
  <si>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</si>
  <si>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</si>
  <si>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</si>
  <si>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</si>
  <si>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</si>
  <si>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</si>
  <si>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</si>
  <si>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</si>
  <si>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</si>
  <si>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</si>
  <si>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</si>
  <si>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</si>
  <si>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</si>
  <si>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</si>
  <si>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</si>
  <si>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</si>
  <si>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</si>
  <si>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</si>
  <si>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</si>
  <si>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</si>
  <si>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</si>
  <si>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</si>
  <si>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</si>
  <si>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</si>
  <si>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</si>
  <si>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</si>
  <si>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</si>
  <si>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</si>
  <si>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</si>
  <si>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</si>
  <si>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</si>
  <si>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</si>
  <si>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</si>
  <si>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</si>
  <si>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</si>
  <si>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</si>
  <si>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</si>
  <si>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</si>
  <si>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</si>
  <si>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</si>
  <si>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</si>
  <si>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</si>
  <si>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</si>
  <si>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</si>
  <si>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</si>
  <si>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</si>
  <si>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</si>
  <si>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</si>
  <si>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</si>
  <si>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</si>
  <si>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</si>
  <si>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</si>
  <si>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</si>
  <si>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</si>
  <si>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</si>
  <si>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</si>
  <si>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</si>
  <si>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</si>
  <si>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</si>
  <si>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</si>
  <si>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</si>
  <si>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</si>
  <si>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</si>
  <si>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</si>
  <si>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</si>
  <si>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</si>
  <si>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</si>
  <si>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</si>
  <si>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</si>
  <si>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</si>
  <si>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</si>
  <si>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</si>
  <si>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</si>
  <si>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</si>
  <si>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</si>
  <si>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</si>
  <si>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</si>
  <si>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</si>
  <si>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</si>
  <si>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</si>
  <si>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</si>
  <si>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</si>
  <si>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</si>
  <si>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</si>
  <si>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</si>
  <si>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</si>
  <si>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</si>
  <si>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</si>
  <si>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</si>
  <si>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</si>
  <si>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</si>
  <si>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</si>
  <si>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</si>
  <si>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</si>
  <si>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</si>
  <si>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</si>
  <si>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</si>
  <si>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</si>
  <si>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</si>
  <si>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</si>
  <si>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</si>
  <si>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</si>
  <si>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</si>
  <si>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</si>
  <si>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</si>
  <si>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</si>
  <si>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</si>
  <si>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</si>
  <si>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</si>
  <si>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</si>
  <si>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</si>
  <si>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</si>
  <si>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</si>
  <si>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</si>
  <si>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</si>
  <si>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</si>
  <si>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</si>
  <si>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</si>
  <si>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</si>
  <si>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</si>
  <si>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</si>
  <si>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</si>
  <si>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</si>
  <si>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</si>
  <si>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</si>
  <si>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</si>
  <si>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</si>
  <si>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</si>
  <si>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</si>
  <si>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</si>
  <si>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</si>
  <si>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</si>
  <si>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</si>
  <si>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</si>
  <si>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</si>
  <si>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</si>
  <si>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</si>
  <si>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</si>
  <si>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</si>
  <si>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</si>
  <si>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</si>
  <si>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</si>
  <si>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</si>
  <si>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</si>
  <si>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</si>
  <si>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</si>
  <si>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</si>
  <si>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</si>
  <si>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</si>
  <si>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</si>
  <si>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</si>
  <si>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</si>
  <si>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</si>
  <si>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</si>
  <si>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</si>
  <si>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</si>
  <si>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</si>
  <si>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</si>
  <si>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</si>
  <si>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</si>
  <si>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</si>
  <si>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</si>
  <si>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</si>
  <si>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</si>
  <si>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</si>
  <si>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</si>
  <si>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</si>
  <si>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</si>
  <si>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</si>
  <si>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</si>
  <si>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</si>
  <si>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</si>
  <si>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</si>
  <si>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</si>
  <si>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</si>
  <si>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</si>
  <si>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</si>
  <si>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</si>
  <si>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DEPOSIT ON Dec</t>
  </si>
  <si>
    <t>Credit Card 25/12/2018</t>
  </si>
  <si>
    <t>Zhao, Zhen</t>
  </si>
  <si>
    <t>Jia, Xuan</t>
  </si>
  <si>
    <t>Shao, Jun</t>
  </si>
  <si>
    <t>Liu, Xiuoyun</t>
  </si>
  <si>
    <t>Dai, Honglei</t>
  </si>
  <si>
    <t>Zhang, Xue</t>
  </si>
  <si>
    <t>Song, Yaping</t>
  </si>
  <si>
    <t>Huang, Zihang</t>
  </si>
  <si>
    <t>Jiujian, Zhang</t>
  </si>
  <si>
    <t>Wang, Yibo</t>
  </si>
  <si>
    <t>Sun, Shufang</t>
  </si>
  <si>
    <t>Zhao, Qiyu</t>
  </si>
  <si>
    <t>Zhou, Qi</t>
  </si>
  <si>
    <t>Huang, Xiaoqing</t>
  </si>
  <si>
    <t>Wang, Xinwei</t>
  </si>
  <si>
    <t>Huang, Nan</t>
  </si>
  <si>
    <t>Shi, Hui</t>
  </si>
  <si>
    <t>Wenfei, Wang</t>
  </si>
  <si>
    <t>Han, Hongyi</t>
  </si>
  <si>
    <t>Fan, Yang</t>
  </si>
  <si>
    <t>Nayi, Zong</t>
  </si>
  <si>
    <t>Xin, Yali</t>
  </si>
  <si>
    <t>Liu, Xiaoling</t>
  </si>
  <si>
    <t>Chen, Guanchen</t>
  </si>
  <si>
    <t>Fang, Yuanyuan</t>
  </si>
  <si>
    <t>Li, Yinzhu</t>
  </si>
  <si>
    <t>Bao, Manqi</t>
  </si>
  <si>
    <t>Xie, Weidong</t>
  </si>
  <si>
    <t>Ren, Lu</t>
  </si>
  <si>
    <t>Lyu, Xiaxian</t>
  </si>
  <si>
    <t>Wang, Qiwei</t>
  </si>
  <si>
    <t>Ling, Min</t>
  </si>
  <si>
    <t>P190203190042489</t>
  </si>
  <si>
    <t>SALA CW….DEPOSIT OF Hong Kong Convergent (CIT Thailand) February 2019</t>
  </si>
  <si>
    <t>BALANCE FROM Jan</t>
  </si>
  <si>
    <t>DEPOSIT ON Feb</t>
  </si>
  <si>
    <t>for April</t>
  </si>
  <si>
    <t>Cai, Kaili</t>
  </si>
  <si>
    <t>Luo, Sha</t>
  </si>
  <si>
    <t>Li, Dagang</t>
  </si>
  <si>
    <t>Sun, Ming</t>
  </si>
  <si>
    <t>Wang, Miao</t>
  </si>
  <si>
    <t>Zhang, Qihui</t>
  </si>
  <si>
    <t>Jiang, Zizhao</t>
  </si>
  <si>
    <t>Zhang, Zeqing</t>
  </si>
  <si>
    <t>Zeng, Wen</t>
  </si>
  <si>
    <t>Wang, Yang</t>
  </si>
  <si>
    <t>Zhao, Weibo</t>
  </si>
  <si>
    <t>Cui, Zhendong</t>
  </si>
  <si>
    <t>Zhang, Jinrui</t>
  </si>
  <si>
    <t>Gao, Shuqin</t>
  </si>
  <si>
    <t>Li, Shuyan</t>
  </si>
  <si>
    <t>Meng, Zhen</t>
  </si>
  <si>
    <t>Liu, Yingying</t>
  </si>
  <si>
    <t>Wang, Mao</t>
  </si>
  <si>
    <t>Wang, Kexiang</t>
  </si>
  <si>
    <t>Huang, Xueping</t>
  </si>
  <si>
    <t>Chen, Yuehui</t>
  </si>
  <si>
    <t>He, Jianqiao</t>
  </si>
  <si>
    <t>Zhang, Mengting</t>
  </si>
  <si>
    <t>Chen, Meiling</t>
  </si>
  <si>
    <t>Ding, Cong</t>
  </si>
  <si>
    <t>Chen, Wanqing</t>
  </si>
  <si>
    <t>Qiu, Hao</t>
  </si>
  <si>
    <t>Xu, Yajuan</t>
  </si>
  <si>
    <t>Gao, Shiqi</t>
  </si>
  <si>
    <t>Xiu, Sisi</t>
  </si>
  <si>
    <t>Li, Xusha</t>
  </si>
  <si>
    <t>Luo, Jian</t>
  </si>
  <si>
    <t>Liu, Qianqian</t>
  </si>
  <si>
    <t>Guo, Binglong</t>
  </si>
  <si>
    <t>Wu, Lei</t>
  </si>
  <si>
    <t>Chen, Jun</t>
  </si>
  <si>
    <t>Shi, Xiaoting</t>
  </si>
  <si>
    <t>Sun, Lisha</t>
  </si>
  <si>
    <t>Guo, Xiaofeng</t>
  </si>
  <si>
    <t>Yuan, Bin</t>
  </si>
  <si>
    <t>Xin, Qingxiang</t>
  </si>
  <si>
    <t>Feng, Yu</t>
  </si>
  <si>
    <t>Xu, Shitong</t>
  </si>
  <si>
    <t>Miao, Lei</t>
  </si>
  <si>
    <t>Guo, Dan</t>
  </si>
  <si>
    <t>Congcong, Yang</t>
  </si>
  <si>
    <t>Han, Ruifeng</t>
  </si>
  <si>
    <t>Wu, Tihuan</t>
  </si>
  <si>
    <t>Lu, Shunyu</t>
  </si>
  <si>
    <t>Shi, Xuxiao</t>
  </si>
  <si>
    <t>Lu, Yawen</t>
  </si>
  <si>
    <t>Huang, Chendi</t>
  </si>
  <si>
    <t>Lu, Weidong</t>
  </si>
  <si>
    <t>Du, Guoxiang</t>
  </si>
  <si>
    <t>Liang, Jingxia</t>
  </si>
  <si>
    <t>P190221161951489</t>
  </si>
  <si>
    <t>Chen, Cong</t>
  </si>
  <si>
    <t>Wu, Qingmei</t>
  </si>
  <si>
    <t>Lei, Lei</t>
  </si>
  <si>
    <t>Tang, Yu</t>
  </si>
  <si>
    <t>Tam, Lam Lam Joan</t>
  </si>
  <si>
    <t>Yang, Yueming</t>
  </si>
  <si>
    <t>Yao, Bing Jie</t>
  </si>
  <si>
    <t>Li, Jun Long</t>
  </si>
  <si>
    <t>Chen, Yaoyao</t>
  </si>
  <si>
    <t>P190302174828489</t>
  </si>
  <si>
    <t>SALA CW….DEPOSIT OF Hong Kong Convergent (CIT Thailand) March 2019</t>
  </si>
  <si>
    <t>BALANCE FROM Feb</t>
  </si>
  <si>
    <t>DEPOSIT ON Mar</t>
  </si>
  <si>
    <t>Shen, Ying</t>
  </si>
  <si>
    <t>Li, Xiaofang</t>
  </si>
  <si>
    <t>Lin, Yu</t>
  </si>
  <si>
    <t>Xie, Fei</t>
  </si>
  <si>
    <t>Li, Jianheng</t>
  </si>
  <si>
    <t>Liu, Ying</t>
  </si>
  <si>
    <t>Zhu, Xianxia</t>
  </si>
  <si>
    <t>Pan, Ting</t>
  </si>
  <si>
    <t>Hu, Jiebing</t>
  </si>
  <si>
    <t>Zhang, Zhiyong</t>
  </si>
  <si>
    <t>Gao, Dan</t>
  </si>
  <si>
    <t>Yin, Junyu</t>
  </si>
  <si>
    <t>Xu, Haoyang</t>
  </si>
  <si>
    <t>Luo, Jia</t>
  </si>
  <si>
    <t>Ren, Xiaolei</t>
  </si>
  <si>
    <t>Li, Zheng61467</t>
  </si>
  <si>
    <t>Wang, Shanshan</t>
  </si>
  <si>
    <t>Song, Xin</t>
  </si>
  <si>
    <t>Zhang, Jian</t>
  </si>
  <si>
    <t>Zhang, Shuizhi</t>
  </si>
  <si>
    <t>Hu, Dan</t>
  </si>
  <si>
    <t>Chen, Fang</t>
  </si>
  <si>
    <t>Wang, Yijia</t>
  </si>
  <si>
    <t>Zhang, Yacui</t>
  </si>
  <si>
    <t>Li, Muzi</t>
  </si>
  <si>
    <t>Xu, Shenyu</t>
  </si>
  <si>
    <t>Liu, Lijie</t>
  </si>
  <si>
    <t>Lui, Shaing Wai</t>
  </si>
  <si>
    <t>Chen, Li</t>
  </si>
  <si>
    <t>P190325174712489</t>
  </si>
  <si>
    <t>Situ, Lingbin</t>
  </si>
  <si>
    <t>Gao, Min</t>
  </si>
  <si>
    <t>Wang, Tao</t>
  </si>
  <si>
    <t>Yao, Anlu</t>
  </si>
  <si>
    <t>Zhu, Yuqing</t>
  </si>
  <si>
    <t>Chen, Jingwan</t>
  </si>
  <si>
    <t>Jilu, Mu</t>
  </si>
  <si>
    <t>Wu, Guotang</t>
  </si>
  <si>
    <t>P190402171923489</t>
  </si>
  <si>
    <t>SALA CW….DEPOSIT OF Hong Kong Convergent (CIT Thailand) April 2019</t>
  </si>
  <si>
    <t>BALANCE FROM Mar</t>
  </si>
  <si>
    <t>DEPOSIT ON Apr</t>
  </si>
  <si>
    <t>Yan, Shijun</t>
  </si>
  <si>
    <t>Lee, Chih-Kuan</t>
  </si>
  <si>
    <t>Tsai, Hsing-Jung</t>
  </si>
  <si>
    <t>Su, Wei</t>
  </si>
  <si>
    <t>Lu, Yi</t>
  </si>
  <si>
    <t>Gu, Zhenwei</t>
  </si>
  <si>
    <t>Liang, Xiaoqiong</t>
  </si>
  <si>
    <t>Zhang, Yiming</t>
  </si>
  <si>
    <t>Chen, Mulin</t>
  </si>
  <si>
    <t>Wu, Jing</t>
  </si>
  <si>
    <t>Jiang, Nan</t>
  </si>
  <si>
    <t>Wei, Bo</t>
  </si>
  <si>
    <t>Zhang, Jiahao</t>
  </si>
  <si>
    <t>Li, Xue</t>
  </si>
  <si>
    <t>Yang, Xi</t>
  </si>
  <si>
    <t>Li, Renjie</t>
  </si>
  <si>
    <t>Qing, Qian</t>
  </si>
  <si>
    <t>Song, Yu</t>
  </si>
  <si>
    <t>Fang, Yunlei</t>
  </si>
  <si>
    <t>Lin, Biyun</t>
  </si>
  <si>
    <t>Zhang, Yifeng</t>
  </si>
  <si>
    <t>Li, Honglin</t>
  </si>
  <si>
    <t>Jiao, Jian</t>
  </si>
  <si>
    <t>Sun, Qixiang</t>
  </si>
  <si>
    <t>Shi, Jingzi</t>
  </si>
  <si>
    <t>Li, Huan</t>
  </si>
  <si>
    <t>Wang, Xirui</t>
  </si>
  <si>
    <t>Liu, Lok Ki</t>
  </si>
  <si>
    <t>Jiang, Wenhao</t>
  </si>
  <si>
    <t>Lu, Ying</t>
  </si>
  <si>
    <t>Yang, Peiqiang</t>
  </si>
  <si>
    <t>Zeng, Zhuo</t>
  </si>
  <si>
    <t>Chen, Xiaohan</t>
  </si>
  <si>
    <t>Hu, Xiaotian</t>
  </si>
  <si>
    <t>Gu, Simin</t>
  </si>
  <si>
    <t>Li, Menglu</t>
  </si>
  <si>
    <t>Feng, Huan</t>
  </si>
  <si>
    <t>Yao, Xiaoman</t>
  </si>
  <si>
    <t>Ge, Meiqing</t>
  </si>
  <si>
    <t>Wang, Ying</t>
  </si>
  <si>
    <t>Zhang, Yewei</t>
  </si>
  <si>
    <t>Wei, Wei</t>
  </si>
  <si>
    <t>P190412201824489</t>
  </si>
  <si>
    <t>Shan, Jing</t>
  </si>
  <si>
    <t>Hao, Yawen</t>
  </si>
  <si>
    <t>Lu, Si</t>
  </si>
  <si>
    <t>Sun, Haiyang</t>
  </si>
  <si>
    <t>Cao, Danli</t>
  </si>
  <si>
    <t>Huo, Bohua</t>
  </si>
  <si>
    <t>Huo, Meng</t>
  </si>
  <si>
    <t>Li, Liangmin</t>
  </si>
  <si>
    <t>Sun, Tianjia</t>
  </si>
  <si>
    <t>Wang, Baoyan</t>
  </si>
  <si>
    <t>Deng, Dongxu</t>
  </si>
  <si>
    <t>Zhang, Bing</t>
  </si>
  <si>
    <t>Fu, Bin</t>
  </si>
  <si>
    <t>Lin, Xinxin</t>
  </si>
  <si>
    <t>Yin, Dongsheng</t>
  </si>
  <si>
    <t>Li, Dandan</t>
  </si>
  <si>
    <t>Yang, Min</t>
  </si>
  <si>
    <t>Cao, Jingjing</t>
  </si>
  <si>
    <t>Xu, Siyang</t>
  </si>
  <si>
    <t>Ying, Hailiang</t>
  </si>
  <si>
    <t>Shao, Shanshan</t>
  </si>
  <si>
    <t>Jiang, Tian</t>
  </si>
  <si>
    <t>Gu, Rong</t>
  </si>
  <si>
    <t>Tian, Meiyu</t>
  </si>
  <si>
    <t>Zhou, Lingling</t>
  </si>
  <si>
    <t>Zhang, Qiaohong</t>
  </si>
  <si>
    <t>Wu, Jiajun</t>
  </si>
  <si>
    <t>Tai, Shu</t>
  </si>
  <si>
    <t>Li, Ruomeng</t>
  </si>
  <si>
    <t>Lo, Chun Wai</t>
  </si>
  <si>
    <t>Zhang, Shuo</t>
  </si>
  <si>
    <t>P190423114143489</t>
  </si>
  <si>
    <t>SALA CW….DEPOSIT OF Hong Kong Convergent (CIT Thailand) May 2019</t>
  </si>
  <si>
    <t>BALANCE FROM Apr</t>
  </si>
  <si>
    <t>DEPOSIT ON May</t>
  </si>
  <si>
    <t>Ge, Jinfeng</t>
  </si>
  <si>
    <t>12450.00</t>
  </si>
  <si>
    <t>Chen, Jiao</t>
  </si>
  <si>
    <t>51480.00</t>
  </si>
  <si>
    <t>Chen, Wei</t>
  </si>
  <si>
    <t>18000.00</t>
  </si>
  <si>
    <t>Qin, Chunxue</t>
  </si>
  <si>
    <t>19305.00</t>
  </si>
  <si>
    <t>Yuan, Yulong</t>
  </si>
  <si>
    <t>45000.00</t>
  </si>
  <si>
    <t>Lu, Renwei</t>
  </si>
  <si>
    <t>25740.00</t>
  </si>
  <si>
    <t>Ma, Lin</t>
  </si>
  <si>
    <t>9000.00</t>
  </si>
  <si>
    <t>Hu, Rui</t>
  </si>
  <si>
    <t>22410.00</t>
  </si>
  <si>
    <t>Wang, Lei</t>
  </si>
  <si>
    <t>12870.00</t>
  </si>
  <si>
    <t>Zeng, Yingfeng</t>
  </si>
  <si>
    <t>Chen, Xunrui</t>
  </si>
  <si>
    <t>Chen, Jiaqi</t>
  </si>
  <si>
    <t>Cui, Qiang</t>
  </si>
  <si>
    <t>Zhuang, Jianchuan</t>
  </si>
  <si>
    <t>44820.00</t>
  </si>
  <si>
    <t>Yao, Siyi</t>
  </si>
  <si>
    <t>Yang, Yanqin</t>
  </si>
  <si>
    <t>Xu, Ke</t>
  </si>
  <si>
    <t>Lee, Chun Yeung</t>
  </si>
  <si>
    <t>Kang, Wei</t>
  </si>
  <si>
    <t>Liu, Yali</t>
  </si>
  <si>
    <t>Xiao, Han</t>
  </si>
  <si>
    <t>Yuan, Yanmei</t>
  </si>
  <si>
    <t>Yan, Xiaojing</t>
  </si>
  <si>
    <t>27000.00</t>
  </si>
  <si>
    <t>Chen, Sijun</t>
  </si>
  <si>
    <t>13500.00</t>
  </si>
  <si>
    <t>Chu, Hui</t>
  </si>
  <si>
    <t>20070.00</t>
  </si>
  <si>
    <t>Li, Yang</t>
  </si>
  <si>
    <t>Li, Chunhua</t>
  </si>
  <si>
    <t>Wu, RongRong</t>
  </si>
  <si>
    <t>Shen, Dongshan</t>
  </si>
  <si>
    <t>32175.00</t>
  </si>
  <si>
    <t>Ji, Yuting</t>
  </si>
  <si>
    <t>30105.00</t>
  </si>
  <si>
    <t>Qiu, Xueting</t>
  </si>
  <si>
    <t>Yao, Weiting</t>
  </si>
  <si>
    <t>36000.00</t>
  </si>
  <si>
    <t>Zhao, Haipeng</t>
  </si>
  <si>
    <t>Xie, Yuzhen</t>
  </si>
  <si>
    <t>Peng, Dechun</t>
  </si>
  <si>
    <t>Li, Yanmei</t>
  </si>
  <si>
    <t>Du, Juan</t>
  </si>
  <si>
    <t>Liu, Wenlin</t>
  </si>
  <si>
    <t>Cui, Ying</t>
  </si>
  <si>
    <t>Zhao, Ying</t>
  </si>
  <si>
    <t>Ding, Qi</t>
  </si>
  <si>
    <t>Dai, Wei</t>
  </si>
  <si>
    <t>Wang, Guanxin</t>
  </si>
  <si>
    <t>Yang, Yuehao</t>
  </si>
  <si>
    <t>Lin, Weihao</t>
  </si>
  <si>
    <t>22300.00</t>
  </si>
  <si>
    <t>Li, Xiang</t>
  </si>
  <si>
    <t>128700.00</t>
  </si>
  <si>
    <t>Zhou, Wanqian</t>
  </si>
  <si>
    <t>Li, Chengyi</t>
  </si>
  <si>
    <t>Liu, Bin</t>
  </si>
  <si>
    <t>18670.00</t>
  </si>
  <si>
    <t>Ling, Liqing</t>
  </si>
  <si>
    <t>Hu, Di</t>
  </si>
  <si>
    <t>40140.00</t>
  </si>
  <si>
    <t>Zhou, Wenyan</t>
  </si>
  <si>
    <t>Ding, Maoxia</t>
  </si>
  <si>
    <t>Cai, Yundi</t>
  </si>
  <si>
    <t>22500.00</t>
  </si>
  <si>
    <t>Ke, Pei</t>
  </si>
  <si>
    <t>Chen, Anni</t>
  </si>
  <si>
    <t>Chang, Wan</t>
  </si>
  <si>
    <t>Zhang, Yuqing</t>
  </si>
  <si>
    <t>Li, Luhao</t>
  </si>
  <si>
    <t>Wang, Xiaolei</t>
  </si>
  <si>
    <t>Wang, Liting</t>
  </si>
  <si>
    <t>Ding,Qi,Ms.</t>
  </si>
  <si>
    <t>Li,Ying Ying Bonnie,Mr.</t>
  </si>
  <si>
    <t>Zhang,Shang</t>
  </si>
  <si>
    <t>Cao,Yang,Mr.</t>
  </si>
  <si>
    <t>Hao,Jun,Mr.</t>
  </si>
  <si>
    <t>38610.00</t>
  </si>
  <si>
    <t>Liu,Hong,Mr.</t>
  </si>
  <si>
    <t>Ma,Kaijun,Mr.</t>
  </si>
  <si>
    <t>Zhang,Huixin,Mr.</t>
  </si>
  <si>
    <t>Zhu,Deng,Mr.</t>
  </si>
  <si>
    <t>Li,Xiang,Mr.</t>
  </si>
  <si>
    <t>Shen,Yulong,Mr.</t>
  </si>
  <si>
    <t>Wan,Qi,Mr.</t>
  </si>
  <si>
    <t>Zhao,Xin,Ms.</t>
  </si>
  <si>
    <t>Yu,Jinju</t>
  </si>
  <si>
    <t>40500.00</t>
  </si>
  <si>
    <t>Soo,Pui Sze,Ms.</t>
  </si>
  <si>
    <t>Chen,Ziheng</t>
  </si>
  <si>
    <t>Gao,Sitian,Mr.</t>
  </si>
  <si>
    <t>Zhang,Chao</t>
  </si>
  <si>
    <t>Zhou,Yulin</t>
  </si>
  <si>
    <t>64350.00</t>
  </si>
  <si>
    <t>Li,Qingqing,Mr.</t>
  </si>
  <si>
    <t>Lin,Shiqian,Mr.</t>
  </si>
  <si>
    <t>Tang,Yeding,Mr.</t>
  </si>
  <si>
    <t>Teng,Yanli,Mr.</t>
  </si>
  <si>
    <t>Xu,Meng</t>
  </si>
  <si>
    <t>Zhu,Caiyun,Mr.</t>
  </si>
  <si>
    <t>Rao,Debo,Mr.</t>
  </si>
  <si>
    <t>Lu,Yafeng,Mr.</t>
  </si>
  <si>
    <t>Li,Wenbin,Mr.</t>
  </si>
  <si>
    <t>Li,Xin,Mr.</t>
  </si>
  <si>
    <t>Zhang,Di,Mr.</t>
  </si>
  <si>
    <t>Zhou,Yiling,Mr.</t>
  </si>
  <si>
    <t>14800.00</t>
  </si>
  <si>
    <t>Zhao,Jie,Mr.</t>
  </si>
  <si>
    <t>Deng,Gonghui,Mr.</t>
  </si>
  <si>
    <t>Zhang,Lei,Ms.</t>
  </si>
  <si>
    <t>Gao,Chunling,Mr.</t>
  </si>
  <si>
    <t>Li,Diya,Mr.</t>
  </si>
  <si>
    <t>Luo,Lili,Mr.</t>
  </si>
  <si>
    <t>Luo,Dong,Mr.</t>
  </si>
  <si>
    <t>Pan,Haihao,Mr.</t>
  </si>
  <si>
    <t>Qiu,Zhendong,Mr.</t>
  </si>
  <si>
    <t>Ma,Wenyao,Mr.</t>
  </si>
  <si>
    <t>Yang,Yuehan,Mr.</t>
  </si>
  <si>
    <t>Piao,Jinhu,Mr.</t>
  </si>
  <si>
    <t>17928.00</t>
  </si>
  <si>
    <t>Sun,Baozhen,Mr.</t>
  </si>
  <si>
    <t>Sun,Wenwen,Mr.</t>
  </si>
  <si>
    <t>Wei,Zhipeng</t>
  </si>
  <si>
    <t>29610.00</t>
  </si>
  <si>
    <t>Liu,Ju</t>
  </si>
  <si>
    <t>Zhang,Hanfu,Mr.</t>
  </si>
  <si>
    <t>Zhang,Qing</t>
  </si>
  <si>
    <t>Zhang,Zhonghai,Mr.</t>
  </si>
  <si>
    <t>18675.00</t>
  </si>
  <si>
    <t>Zhao,Lu,Mr.</t>
  </si>
  <si>
    <t>Hua,Bei,Mr.</t>
  </si>
  <si>
    <t>Cai,Xiaofan</t>
  </si>
  <si>
    <t>Liu,Fenfang,Mr.</t>
  </si>
  <si>
    <t>48390.00</t>
  </si>
  <si>
    <t>Li,Yanhua,Mr.</t>
  </si>
  <si>
    <t>Zhang,Qinchuan,Mr.</t>
  </si>
  <si>
    <t>73440.00</t>
  </si>
  <si>
    <t>Wang,James,Mr.</t>
  </si>
  <si>
    <t>Wang,Wei,Mr.</t>
  </si>
  <si>
    <t>5000.00</t>
  </si>
  <si>
    <t>Yuan,Te,Mr.</t>
  </si>
  <si>
    <t>Huang,Ling,Mr.</t>
  </si>
  <si>
    <t>80650.00</t>
  </si>
  <si>
    <t>Liu,Jiaojiao,Mr.</t>
  </si>
  <si>
    <t>Xu,Yaqing</t>
  </si>
  <si>
    <t>24975.00</t>
  </si>
  <si>
    <t>Wei,Feng,Mr.</t>
  </si>
  <si>
    <t>Chen,Jing,Ms.</t>
  </si>
  <si>
    <t>Kuang,Yuehua,Mr.</t>
  </si>
  <si>
    <t>Zhai,Hongkai,Mr.</t>
  </si>
  <si>
    <t>Tang,Jianmei,Mr.</t>
  </si>
  <si>
    <t>Wu,Can,Mr.</t>
  </si>
  <si>
    <t>Yang,Wenna,Mr.</t>
  </si>
  <si>
    <t>24480.00</t>
  </si>
  <si>
    <t>Zhang,Junxia,Mr.</t>
  </si>
  <si>
    <t>Chen,Hu,Mr.</t>
  </si>
  <si>
    <t>Gou,Fengjiao</t>
  </si>
  <si>
    <t>31500.00</t>
  </si>
  <si>
    <t>Luo,Xingmai,Mr.</t>
  </si>
  <si>
    <t>Liang,Xiangrong,Mr.</t>
  </si>
  <si>
    <t>Tao,YanFei,Mr.</t>
  </si>
  <si>
    <t>Piao,Cheng,Mr.</t>
  </si>
  <si>
    <t>Xiao,Qin</t>
  </si>
  <si>
    <t>26460.00</t>
  </si>
  <si>
    <t>Zeng,Jie,Mr.</t>
  </si>
  <si>
    <t>14040.00</t>
  </si>
  <si>
    <t>Wang,Meng</t>
  </si>
  <si>
    <t>28080.00</t>
  </si>
  <si>
    <t>Li,Jie,Mr.</t>
  </si>
  <si>
    <t>Tie,Meizhi,Mr.</t>
  </si>
  <si>
    <t>Zhao,Liyu,Mr.</t>
  </si>
  <si>
    <t>Qian,Mengtie,Mr.</t>
  </si>
  <si>
    <t>Zeng,Qingfei,Mr.</t>
  </si>
  <si>
    <t>15750.00</t>
  </si>
  <si>
    <t>Li,Ling</t>
  </si>
  <si>
    <t>23625.00</t>
  </si>
  <si>
    <t>Xu,Chao</t>
  </si>
  <si>
    <t>Lin,Mingle,Mr.</t>
  </si>
  <si>
    <t>Liu,Hanyuan,Mr.</t>
  </si>
  <si>
    <t>Xu,Zixuan,Mr.</t>
  </si>
  <si>
    <t>Zhou,Yu,Mr.</t>
  </si>
  <si>
    <t>Wang,Fan</t>
  </si>
  <si>
    <t>Liu,Hongpeng,Mr.</t>
  </si>
  <si>
    <t>Gong,Lei,Mr.</t>
  </si>
  <si>
    <t>Ma,Jinju,Mr.</t>
  </si>
  <si>
    <t>47250.00</t>
  </si>
  <si>
    <t>Huang,Danthing,Mr.</t>
  </si>
  <si>
    <t>Li,Jiaxin,Mr.</t>
  </si>
  <si>
    <t>Jin,Wei,Mr.</t>
  </si>
  <si>
    <t>Lyu,Jun,Mr.</t>
  </si>
  <si>
    <t>Lui,Ying Ha,Mr.</t>
  </si>
  <si>
    <t>Miao,Yujiang,Mr.</t>
  </si>
  <si>
    <t>Yu,Yang</t>
  </si>
  <si>
    <t>Cai,Jiayan,Mr.</t>
  </si>
  <si>
    <t>Rui,Yan,Mr.</t>
  </si>
  <si>
    <t>Zeng,Haohao,Mr.</t>
  </si>
  <si>
    <t>An,Zhiguo,Mr.</t>
  </si>
  <si>
    <t>Qian,Wen,Mr.</t>
  </si>
  <si>
    <t>Wang,Junxia,Mr.</t>
  </si>
  <si>
    <t>Zhang,Ning</t>
  </si>
  <si>
    <t>Chau,Hon Wai,Mr.</t>
  </si>
  <si>
    <t>Wan,Junyu</t>
  </si>
  <si>
    <t>Wang,Dali,Mr.</t>
  </si>
  <si>
    <t>An,Wei,Mr.</t>
  </si>
  <si>
    <t>Chen,Kanying,Mr.</t>
  </si>
  <si>
    <t>35100.00</t>
  </si>
  <si>
    <t>Xia,Yun</t>
  </si>
  <si>
    <t>21060.00</t>
  </si>
  <si>
    <t>Huang,Lin,Mr.</t>
  </si>
  <si>
    <t>Li,Yansong,Mr.</t>
  </si>
  <si>
    <t>Fang,Zhijia,Mr.</t>
  </si>
  <si>
    <t>Li,Yuxin,Mr.</t>
  </si>
  <si>
    <t>Li,Jianing,Mr.</t>
  </si>
  <si>
    <t>Wang,Mi,Mr.</t>
  </si>
  <si>
    <t>Bai,Yuchan,Mr.</t>
  </si>
  <si>
    <t>Lu,Hongmei,Mr.</t>
  </si>
  <si>
    <t>Feng,Minxia,Mr.</t>
  </si>
  <si>
    <t>Feng,Yan,Mr.</t>
  </si>
  <si>
    <t>Mo,Qiaoyue,Mr.</t>
  </si>
  <si>
    <t>Zhang,Yankun,Mr.</t>
  </si>
  <si>
    <t>16650.00</t>
  </si>
  <si>
    <t>Qiu,Zhujun</t>
  </si>
  <si>
    <t>Wu,Tianxiang,Mr.</t>
  </si>
  <si>
    <t>Zhang,Ning,Mr.</t>
  </si>
  <si>
    <t>29250.00</t>
  </si>
  <si>
    <t>51300.00</t>
  </si>
  <si>
    <t>64650.00</t>
  </si>
  <si>
    <t>Huang,Yiran,Mr.</t>
  </si>
  <si>
    <t>42120.00</t>
  </si>
  <si>
    <t>Zhang,Yumin</t>
  </si>
  <si>
    <t>Xu,Peng,Mr.</t>
  </si>
  <si>
    <t>Li,Li</t>
  </si>
  <si>
    <t>10152.00</t>
  </si>
  <si>
    <t>Zhang,Wei,Mr.</t>
  </si>
  <si>
    <t>23400.00</t>
  </si>
  <si>
    <t>Wang,Yifan,Mr.</t>
  </si>
  <si>
    <t>41895.00</t>
  </si>
  <si>
    <t>Zhang,Tianna,Mr.</t>
  </si>
  <si>
    <t>Zhang,Yiyang,Mr.</t>
  </si>
  <si>
    <t>37350.00</t>
  </si>
  <si>
    <t>Wang,Qinxue,Mr.</t>
  </si>
  <si>
    <t>Tu,Xiaolu,Mr.</t>
  </si>
  <si>
    <t>25650.00</t>
  </si>
  <si>
    <t>Wang,Min,Mr.</t>
  </si>
  <si>
    <t>Chen,Xianqin,Mr.</t>
  </si>
  <si>
    <t>Zhang,Weixin,Mr.</t>
  </si>
  <si>
    <t>Shu,Linlin,Ms.</t>
  </si>
  <si>
    <t>15228.00</t>
  </si>
  <si>
    <t>17550.00</t>
  </si>
  <si>
    <t>11700.00</t>
  </si>
  <si>
    <t>Tam,Chi Yu,Mr.</t>
  </si>
  <si>
    <t>Yang,Mingxuan,Mr.</t>
  </si>
  <si>
    <t>Gao,Ying,Ms.</t>
  </si>
  <si>
    <t>Liu,Chunyan</t>
  </si>
  <si>
    <t>29745.00</t>
  </si>
  <si>
    <t>Guo,Yisheng,Mr.</t>
  </si>
  <si>
    <t>Wu,Wenna,Mr.</t>
  </si>
  <si>
    <t>23300.00</t>
  </si>
  <si>
    <t>Shi,Minqi,Mr.</t>
  </si>
  <si>
    <t>Long,Tao,Mr.</t>
  </si>
  <si>
    <t>Xia,Qiongmin,Mr.</t>
  </si>
  <si>
    <t>Xu,Ziyi</t>
  </si>
  <si>
    <t>Shen,Ying,Mr.</t>
  </si>
  <si>
    <t>Cai,BinBin,Mr.</t>
  </si>
  <si>
    <t>Zhou,Yang,Mr.</t>
  </si>
  <si>
    <t>Huang,Peihe,Mr.</t>
  </si>
  <si>
    <t>Ye,Zi,Mr.</t>
  </si>
  <si>
    <t>Zhu,Mei,Mr.</t>
  </si>
  <si>
    <t>Song,Shiyi,Mr.</t>
  </si>
  <si>
    <t>Wang,Mengmeng,Mr.</t>
  </si>
  <si>
    <t>Wang,Xiaoping,Mr.</t>
  </si>
  <si>
    <t>Liu,Fei,Mr.</t>
  </si>
  <si>
    <t>Ning,Jing,Mr.</t>
  </si>
  <si>
    <t>Situ,Leyi,Mr.</t>
  </si>
  <si>
    <t>Li,Ziwei,Mr.</t>
  </si>
  <si>
    <t>Zhang,Xusheng,Mr.</t>
  </si>
  <si>
    <t>Li,Yingxue</t>
  </si>
  <si>
    <t>Tong,Guili</t>
  </si>
  <si>
    <t>Yang,Xiao Rong,Mr.</t>
  </si>
  <si>
    <t>Yang,Zhuo,Mr.</t>
  </si>
  <si>
    <t>Zhang,Kang</t>
  </si>
  <si>
    <t>Lin,Lin,Ms.</t>
  </si>
  <si>
    <t>Chuk,Sze Yee,Mr.</t>
  </si>
  <si>
    <t>Wang,Yijun,Mr.</t>
  </si>
  <si>
    <t>Auyeung,Lokyin,Mr.</t>
  </si>
  <si>
    <t>Wang,Lina,Mr.</t>
  </si>
  <si>
    <t>Han,Bing,Mr.</t>
  </si>
  <si>
    <t>Zheng,Guobin</t>
  </si>
  <si>
    <t>Lu,Dawei,Mr.</t>
  </si>
  <si>
    <t>P190520095635489</t>
  </si>
  <si>
    <t>SALA CW….DEPOSIT OF Hong Kong Convergent (CIT Thailand) JUN 2019</t>
  </si>
  <si>
    <t>DEPOSIT ON Jun</t>
  </si>
  <si>
    <t>Huang,Peipei,Mr.</t>
  </si>
  <si>
    <t>He,Wen,Mr.</t>
  </si>
  <si>
    <t>Sun,Lan</t>
  </si>
  <si>
    <t>Wang,Yafei</t>
  </si>
  <si>
    <t>Hu, Yibei</t>
  </si>
  <si>
    <t>Mao, Yingfei</t>
  </si>
  <si>
    <t>CAI,SHIMIN,Mr.</t>
  </si>
  <si>
    <t>Song,Zhengang</t>
  </si>
  <si>
    <t>Miao, Weital</t>
  </si>
  <si>
    <t>Su,Zhan</t>
  </si>
  <si>
    <t>Zhang,Chen,Mr.</t>
  </si>
  <si>
    <t>Zhang,Li,Mr.</t>
  </si>
  <si>
    <t>Huang,Chunfeng,Mr.</t>
  </si>
  <si>
    <t>Qin,Wei,Mr.</t>
  </si>
  <si>
    <t>Li,Yunhua</t>
  </si>
  <si>
    <t>Wang,Zilin,Mr.</t>
  </si>
  <si>
    <t>Zhu,Yunfeng,Mr.</t>
  </si>
  <si>
    <t>Liu, Xitong</t>
  </si>
  <si>
    <t>Dou,Yikang</t>
  </si>
  <si>
    <t>Chau,Liu Ming,Mr.</t>
  </si>
  <si>
    <t>Chen,Jingjing,Mr.</t>
  </si>
  <si>
    <t>Zhou,Yue</t>
  </si>
  <si>
    <t>Mu,Mianmian</t>
  </si>
  <si>
    <t>Wang,Zheyi,Mr.</t>
  </si>
  <si>
    <t>Gao,Anna,Ms.</t>
  </si>
  <si>
    <t>Mai,Rui</t>
  </si>
  <si>
    <t>Ma, Yongqiang</t>
  </si>
  <si>
    <t>Liao, Xiucheng</t>
  </si>
  <si>
    <t>Gong, Mengyue</t>
  </si>
  <si>
    <t>Zhou,Chen,Mr.</t>
  </si>
  <si>
    <t>Zhu,Hongmei,Mr.</t>
  </si>
  <si>
    <t>Cai, Minghui</t>
  </si>
  <si>
    <t>Zhou, Zhiqing</t>
  </si>
  <si>
    <t>He, Ying</t>
  </si>
  <si>
    <t>Wang, Yuexuan</t>
  </si>
  <si>
    <t>Cao,Zhouha,Mr.</t>
  </si>
  <si>
    <t>Lu,Xiaoli,Mr.</t>
  </si>
  <si>
    <t>Liao, Bingxian</t>
  </si>
  <si>
    <t>Li,Suya,Mr.</t>
  </si>
  <si>
    <t>Lin,Ziyue,Mr.</t>
  </si>
  <si>
    <t>Zhu, Jingsi</t>
  </si>
  <si>
    <t>Huang,Fangli,Mr.</t>
  </si>
  <si>
    <t>Lin,Jiakun,Mr.</t>
  </si>
  <si>
    <t>Xiang,Xiaojun</t>
  </si>
  <si>
    <t>Liu,Xueting,Mr.</t>
  </si>
  <si>
    <t>Wang,Yunshuang</t>
  </si>
  <si>
    <t>Zhai,Zhenjie,Mr.</t>
  </si>
  <si>
    <t>Zhang,Tianhui</t>
  </si>
  <si>
    <t>Zhong,Yun,Mr.</t>
  </si>
  <si>
    <t>Ren,Linya,Mr.</t>
  </si>
  <si>
    <t>Sun,Rui,Mr.</t>
  </si>
  <si>
    <t>Kang,Lichiu</t>
  </si>
  <si>
    <t>Kang,Lichuan</t>
  </si>
  <si>
    <t>Zhu,Xiaochen,Mr.</t>
  </si>
  <si>
    <t>Chen,Haixu</t>
  </si>
  <si>
    <t>Chen,Long</t>
  </si>
  <si>
    <t>Hu,Zhigang,Mr.</t>
  </si>
  <si>
    <t>Qian,Wengchen,Mr.</t>
  </si>
  <si>
    <t>Gao,Pui,Mr.</t>
  </si>
  <si>
    <t>Li,Jiangye,Mr.</t>
  </si>
  <si>
    <t>Zhu,Jinglu</t>
  </si>
  <si>
    <t>Zhu,Rongji,Mr.</t>
  </si>
  <si>
    <t>Zhu,Rongjun,Mr.</t>
  </si>
  <si>
    <t>Wang,Li</t>
  </si>
  <si>
    <t>Zhao,Xinxin</t>
  </si>
  <si>
    <t>Zhang,Ziqi,Mr.</t>
  </si>
  <si>
    <t>Zhang,Meijing,Ms.</t>
  </si>
  <si>
    <t>Day,Gloria,Mr.</t>
  </si>
  <si>
    <t>Pan,Yan,Mr.</t>
  </si>
  <si>
    <t>Zhao,Ning,Ms.</t>
  </si>
  <si>
    <t>Li,Qing,Mr.</t>
  </si>
  <si>
    <t>Jiang,Zhiying,Mr.</t>
  </si>
  <si>
    <t>Zou,Zhen,Mr.</t>
  </si>
  <si>
    <t>Mo, Zhixin</t>
  </si>
  <si>
    <t>Zheng, Siqi</t>
  </si>
  <si>
    <t>Zheng, Wenyou</t>
  </si>
  <si>
    <t>Huang, Youting</t>
  </si>
  <si>
    <t>Lei, Bin</t>
  </si>
  <si>
    <t>Hou, Shiga</t>
  </si>
  <si>
    <t>Zhang, Wanlu</t>
  </si>
  <si>
    <t>Mao, Baolin</t>
  </si>
  <si>
    <t>Lin, Mingle</t>
  </si>
  <si>
    <t>Xu, Yi</t>
  </si>
  <si>
    <t>Ding, Rouyin</t>
  </si>
  <si>
    <t>Zhu, Junpeng</t>
  </si>
  <si>
    <t>Wu, Song</t>
  </si>
  <si>
    <t>Luo, Guan</t>
  </si>
  <si>
    <t>Luo, Shangyou</t>
  </si>
  <si>
    <t>Lin, Qicai</t>
  </si>
  <si>
    <t>Xu, Shuo</t>
  </si>
  <si>
    <t>Zhou, Ke</t>
  </si>
  <si>
    <t>Teng, Zhanjie</t>
  </si>
  <si>
    <t>Yuan,Weihua,Mr.</t>
  </si>
  <si>
    <t>Fan,Rongrong,Mr.</t>
  </si>
  <si>
    <t>Liu,Yijia,Mr.</t>
  </si>
  <si>
    <t>Xie,Yedu,Mr.</t>
  </si>
  <si>
    <t>Gu,Xin,Ms.</t>
  </si>
  <si>
    <t>Xu,Chenguang</t>
  </si>
  <si>
    <t>Xie,Xushuang,Mr.</t>
  </si>
  <si>
    <t>Li,Yi,Mr.</t>
  </si>
  <si>
    <t>Zhang,Hongdi</t>
  </si>
  <si>
    <t>Wang,Xuemei</t>
  </si>
  <si>
    <t>Gao,Rui</t>
  </si>
  <si>
    <t>Han,Di</t>
  </si>
  <si>
    <t>Mu,Xuran</t>
  </si>
  <si>
    <t>Shen, Zhenyu</t>
  </si>
  <si>
    <t>Pang,Yao</t>
  </si>
  <si>
    <t>Han,Yukun</t>
  </si>
  <si>
    <t>Wei,Chenxi,Mr.</t>
  </si>
  <si>
    <t>Zhou,Jiarong,Mr.</t>
  </si>
  <si>
    <t>Ding, Ning</t>
  </si>
  <si>
    <t>Pi,Shangyun</t>
  </si>
  <si>
    <t>Yuan,Yi,Mr.</t>
  </si>
  <si>
    <t>Liu, Shilong</t>
  </si>
  <si>
    <t>Zhuo,Jiaying</t>
  </si>
  <si>
    <t>Cao,Zhiqin,Mr.</t>
  </si>
  <si>
    <t>Zhang,Xuan,Mr.</t>
  </si>
  <si>
    <t>P190608155313489</t>
  </si>
  <si>
    <t>SALA CW….DEPOSIT OF Hong Kong Convergent (CIT Thailand) JUL 2019</t>
  </si>
  <si>
    <t>BALANCE FROM Jun</t>
  </si>
  <si>
    <t>DEPOSIT ON Jul</t>
  </si>
  <si>
    <t>Pang, Dengyu</t>
  </si>
  <si>
    <t>Quan, Yuyun</t>
  </si>
  <si>
    <t>Li, Juhong</t>
  </si>
  <si>
    <t>Zhou, Lei</t>
  </si>
  <si>
    <t>Wai, Wai</t>
  </si>
  <si>
    <t>Liu, Xinyu</t>
  </si>
  <si>
    <t>Guan, Danhong</t>
  </si>
  <si>
    <t>Li, Xiaolian</t>
  </si>
  <si>
    <t>Feng, Xiaowen</t>
  </si>
  <si>
    <t>Lyu, Yidan</t>
  </si>
  <si>
    <t>Mou, Weiguo</t>
  </si>
  <si>
    <t>Yang, Xiaodan</t>
  </si>
  <si>
    <t>Zhao, Yang</t>
  </si>
  <si>
    <t>Zhou, Xun</t>
  </si>
  <si>
    <t>Chen, Xueying</t>
  </si>
  <si>
    <t>Li, Chongxi</t>
  </si>
  <si>
    <t>Cheng, Xinlu</t>
  </si>
  <si>
    <t>Zhou, Chen</t>
  </si>
  <si>
    <t>Qiao, Li</t>
  </si>
  <si>
    <t>Li, Xinhan</t>
  </si>
  <si>
    <t>Cen, Wei</t>
  </si>
  <si>
    <t>Wang, Luman</t>
  </si>
  <si>
    <t>Wang, Xiaoye</t>
  </si>
  <si>
    <t>Yang, Lijia</t>
  </si>
  <si>
    <t>Qian, Ningling</t>
  </si>
  <si>
    <t>Li, Jing</t>
  </si>
  <si>
    <t>Zhang, Jie</t>
  </si>
  <si>
    <t>Shi, Tianqi</t>
  </si>
  <si>
    <t>Xu, Qian</t>
  </si>
  <si>
    <t>Li, Shiyao</t>
  </si>
  <si>
    <t>Lai, Jingru</t>
  </si>
  <si>
    <t>Liu, Xuesong</t>
  </si>
  <si>
    <t>Zhang, Jun</t>
  </si>
  <si>
    <t>Xu, Zhen</t>
  </si>
  <si>
    <t>Lu, Lu</t>
  </si>
  <si>
    <t>Zhang, Rong</t>
  </si>
  <si>
    <t>Li, Min</t>
  </si>
  <si>
    <t>Liu, Songsong</t>
  </si>
  <si>
    <t>Ren, Siying</t>
  </si>
  <si>
    <t>Chen, Xujia</t>
  </si>
  <si>
    <t>Jiang, Xiaoyu</t>
  </si>
  <si>
    <t>He, Xiaojie</t>
  </si>
  <si>
    <t>Sun, Haowen</t>
  </si>
  <si>
    <t>Wang, Qing</t>
  </si>
  <si>
    <t>Liu, Qianrong</t>
  </si>
  <si>
    <t>Jin, Chen</t>
  </si>
  <si>
    <t>Liao, Yujie</t>
  </si>
  <si>
    <t>P190709143108489</t>
  </si>
  <si>
    <t>Huang, Ouyu</t>
  </si>
  <si>
    <t>Wang, Chunjie</t>
  </si>
  <si>
    <t>Zhang, Shiqing</t>
  </si>
  <si>
    <t>Liang, Xiaoqin</t>
  </si>
  <si>
    <t>Ma, Weina</t>
  </si>
  <si>
    <t>Li, Junmin</t>
  </si>
  <si>
    <t>Zhang, Lili</t>
  </si>
  <si>
    <t>Guo, Shuang</t>
  </si>
  <si>
    <t>Shan, Lianrui</t>
  </si>
  <si>
    <t>Chen, Jingya</t>
  </si>
  <si>
    <t>Li, Zhuo</t>
  </si>
  <si>
    <t>Yu, Zibei</t>
  </si>
  <si>
    <t>Cheung, Man Chi</t>
  </si>
  <si>
    <t>Wei, Chao</t>
  </si>
  <si>
    <t>Wang, Xiaoke</t>
  </si>
  <si>
    <t>Jiang, Man</t>
  </si>
  <si>
    <t>Zhu, Hui</t>
  </si>
  <si>
    <t>Zhou, Lina</t>
  </si>
  <si>
    <t>Wang, Wenting</t>
  </si>
  <si>
    <t>Zhong, Zhipeng</t>
  </si>
  <si>
    <t>Wu, Ju</t>
  </si>
  <si>
    <t>Cao, Chunyan</t>
  </si>
  <si>
    <t>Wang, Long</t>
  </si>
  <si>
    <t>Ding, Yufan</t>
  </si>
  <si>
    <t>Wang, Xiao</t>
  </si>
  <si>
    <t>Chang, Qi</t>
  </si>
  <si>
    <t>Xi, Zhang</t>
  </si>
  <si>
    <t>Zhang, Deyi</t>
  </si>
  <si>
    <t>Cui, Bin</t>
  </si>
  <si>
    <t>Ji, Guangting</t>
  </si>
  <si>
    <t>Weng, Rui</t>
  </si>
  <si>
    <t>1518443</t>
  </si>
  <si>
    <t>Yang, Xuan</t>
  </si>
  <si>
    <t>Xing, Zhiyuan</t>
  </si>
  <si>
    <t>Yang, Wenting</t>
  </si>
  <si>
    <t>Gao, Jie</t>
  </si>
  <si>
    <t>Zhang, Xianli</t>
  </si>
  <si>
    <t>1500054</t>
  </si>
  <si>
    <t>Zhang, Qiong</t>
  </si>
  <si>
    <t>1526152</t>
  </si>
  <si>
    <t>Ge, Haifei</t>
  </si>
  <si>
    <t>P190717171916489</t>
  </si>
  <si>
    <t>Ni, Fan</t>
  </si>
  <si>
    <t>Zheng, Lei</t>
  </si>
  <si>
    <t>Li, Mengqi</t>
  </si>
  <si>
    <t>Chen, Cheng</t>
  </si>
  <si>
    <t>Ren, Linlin</t>
  </si>
  <si>
    <t>Hong, Yao</t>
  </si>
  <si>
    <t>Jiao, Jing</t>
  </si>
  <si>
    <t>Ding, Mingyang</t>
  </si>
  <si>
    <t>Wu, Jiang</t>
  </si>
  <si>
    <t>Dai, Xueqian</t>
  </si>
  <si>
    <t>Zhang, Yong</t>
  </si>
  <si>
    <t>Hui, Jie</t>
  </si>
  <si>
    <t>Zhang, Dan</t>
  </si>
  <si>
    <t>Xiao, Juan</t>
  </si>
  <si>
    <t>Zhou, Yuanyuan</t>
  </si>
  <si>
    <t>Chen, Xikai</t>
  </si>
  <si>
    <t>Chen, Zicheng</t>
  </si>
  <si>
    <t>Zhang, Hongguang</t>
  </si>
  <si>
    <t>Zhang, Jia</t>
  </si>
  <si>
    <t>Wang, Danni</t>
  </si>
  <si>
    <t xml:space="preserve">Mak, Ting Fung </t>
  </si>
  <si>
    <t>Sheng, Bing</t>
  </si>
  <si>
    <t>Deng, Jianhui</t>
  </si>
  <si>
    <t>Yu, Qian</t>
  </si>
  <si>
    <t>Chen, Liang</t>
  </si>
  <si>
    <t>Lu, Jiawen</t>
  </si>
  <si>
    <t>Wei, Yi</t>
  </si>
  <si>
    <t>Han, Xu</t>
  </si>
  <si>
    <t>Zhang, Ting</t>
  </si>
  <si>
    <t>Chen, Zeyu</t>
  </si>
  <si>
    <t>Yuan, Bowei</t>
  </si>
  <si>
    <t>Zhu, Weidong</t>
  </si>
  <si>
    <t>Yu, Chao</t>
  </si>
  <si>
    <t>Sun, Guoliang</t>
  </si>
  <si>
    <t>Qiu, Lifen</t>
  </si>
  <si>
    <t xml:space="preserve">NG, Wai Ping </t>
  </si>
  <si>
    <t>Dai, Bin</t>
  </si>
  <si>
    <t>Wang, Fang</t>
  </si>
  <si>
    <t>Meng, Weidong</t>
  </si>
  <si>
    <t>Chen, Datong</t>
  </si>
  <si>
    <t>Tang, Xuewen</t>
  </si>
  <si>
    <t>Gan, Jieling</t>
  </si>
  <si>
    <t>Zhang, Xinyu</t>
  </si>
  <si>
    <t>Gao, Lan</t>
  </si>
  <si>
    <t>Yu, Shihui</t>
  </si>
  <si>
    <t>Shi, Yanguang</t>
  </si>
  <si>
    <t>Xu, Jing</t>
  </si>
  <si>
    <t>Wang, Yan</t>
  </si>
  <si>
    <t>Xiang, Chao</t>
  </si>
  <si>
    <t>Gu, Huiping</t>
  </si>
  <si>
    <t>Gong, Xue</t>
  </si>
  <si>
    <t>Chen, DongXue</t>
  </si>
  <si>
    <t>Liu, Zhangjin</t>
  </si>
  <si>
    <t>Bai, Haiting</t>
  </si>
  <si>
    <t>Shu, Yue</t>
  </si>
  <si>
    <t>Zhang, Xuemei</t>
  </si>
  <si>
    <t>Bai, Sisi</t>
  </si>
  <si>
    <t>Bai, Hongrui</t>
  </si>
  <si>
    <t>Chen, Fangtao</t>
  </si>
  <si>
    <t>Wang, Yimin</t>
  </si>
  <si>
    <t>Jiang, Jingting</t>
  </si>
  <si>
    <t>Zhou, Biyun</t>
  </si>
  <si>
    <t>Li, Zhenyu</t>
  </si>
  <si>
    <t>Lee, Chun Wah</t>
  </si>
  <si>
    <t>Hu, Yadong</t>
  </si>
  <si>
    <t>Huang, Fang</t>
  </si>
  <si>
    <t>Chen, Huijuan</t>
  </si>
  <si>
    <t>Chen, Lin</t>
  </si>
  <si>
    <t>Jiang, Yingli</t>
  </si>
  <si>
    <t>Ding, Juan</t>
  </si>
  <si>
    <t>Liang, Xiaoxin</t>
  </si>
  <si>
    <t>P190807193225489</t>
  </si>
  <si>
    <t>Suo, Junlin</t>
  </si>
  <si>
    <t>Zhu, Wenjia</t>
  </si>
  <si>
    <t>Luo, Fanglan</t>
  </si>
  <si>
    <t>Liu, Zuzhi</t>
  </si>
  <si>
    <t>Liu, Ruoqi</t>
  </si>
  <si>
    <t>Fang, Lihong</t>
  </si>
  <si>
    <t>Liu, Peizhen</t>
  </si>
  <si>
    <t>Yao, Peipei</t>
  </si>
  <si>
    <t>Yang, Yan</t>
  </si>
  <si>
    <t>Huang, Zhiqin</t>
  </si>
  <si>
    <t>Li, Zhi</t>
  </si>
  <si>
    <t>Wang, Qingyu</t>
  </si>
  <si>
    <t>Wang, Guocai</t>
  </si>
  <si>
    <t>Zeng, Yidan</t>
  </si>
  <si>
    <t>Zhuang, Lianlian</t>
  </si>
  <si>
    <t>Chen, Yue</t>
  </si>
  <si>
    <t>Wang, Yifan</t>
  </si>
  <si>
    <t>Zhang, Yu</t>
  </si>
  <si>
    <t>Cao, Wai</t>
  </si>
  <si>
    <t>Lam, Wai Man</t>
  </si>
  <si>
    <t>Shi, Tianyu</t>
  </si>
  <si>
    <t>Chen, Yiwen</t>
  </si>
  <si>
    <t>Zhou, Min</t>
  </si>
  <si>
    <t>Lyu, Sha</t>
  </si>
  <si>
    <t>Chen, Jianliang</t>
  </si>
  <si>
    <t>Ni, Guangyuan</t>
  </si>
  <si>
    <t>Huang, Yong</t>
  </si>
  <si>
    <t>Chen, Jiali</t>
  </si>
  <si>
    <t>Yang, Jingqi</t>
  </si>
  <si>
    <t>Li, Huimin</t>
  </si>
  <si>
    <t>Cao, Huiping</t>
  </si>
  <si>
    <t>Wu, Peizhen</t>
  </si>
  <si>
    <t>Zhu, Weigang</t>
  </si>
  <si>
    <t>Wang, Chih-Chung</t>
  </si>
  <si>
    <t>Cheng, Jianhong</t>
  </si>
  <si>
    <t>SALA CW….DEPOSIT OF Hong Kong Convergent (CIT Thailand) August 2019</t>
  </si>
  <si>
    <t>BALANCE FROM Jul</t>
  </si>
  <si>
    <t>DEPOSIT ON Aug</t>
  </si>
  <si>
    <t>Zhang, Ruobing</t>
  </si>
  <si>
    <t>Du, Yuan</t>
  </si>
  <si>
    <t>Yao, Lu</t>
  </si>
  <si>
    <t>Jin, Guocheng</t>
  </si>
  <si>
    <t>Du, Shuyao</t>
  </si>
  <si>
    <t>Fu, Xiang</t>
  </si>
  <si>
    <t>Qi, Yuanyuan</t>
  </si>
  <si>
    <t>Shi, Dongyan</t>
  </si>
  <si>
    <t>Gan, Yi</t>
  </si>
  <si>
    <t>Pan, Fei</t>
  </si>
  <si>
    <t>Wang, Lulu</t>
  </si>
  <si>
    <t>Luo, Yang</t>
  </si>
  <si>
    <t>Chen, Zhen</t>
  </si>
  <si>
    <t>Zhou, Xia</t>
  </si>
  <si>
    <t>Zhao, Yiping</t>
  </si>
  <si>
    <t>Shi, Hanxi</t>
  </si>
  <si>
    <t>Wang, Yu</t>
  </si>
  <si>
    <t>Zhu, Kexin</t>
  </si>
  <si>
    <t>Gao, Chunxiao</t>
  </si>
  <si>
    <t>Dong, Tao</t>
  </si>
  <si>
    <t>Lei, Zhen</t>
  </si>
  <si>
    <t>Xu, Lianzhang</t>
  </si>
  <si>
    <t>Ren, Yuan</t>
  </si>
  <si>
    <t>Hong, Bin</t>
  </si>
  <si>
    <t>Wang, Yongjian</t>
  </si>
  <si>
    <t>Ou, Kai</t>
  </si>
  <si>
    <t>Gao, Song</t>
  </si>
  <si>
    <t>Huang, Yuecong</t>
  </si>
  <si>
    <t>Liu, Chengfang</t>
  </si>
  <si>
    <t>Xue, Yuan</t>
  </si>
  <si>
    <t>Shen, Zhibin</t>
  </si>
  <si>
    <t>Chen, Yiqun</t>
  </si>
  <si>
    <t>Lian, Xue</t>
  </si>
  <si>
    <t>Lian, Zhiyong</t>
  </si>
  <si>
    <t>Liu, Yi</t>
  </si>
  <si>
    <t>Tang, Jiachun</t>
  </si>
  <si>
    <t>Shi, Junpeng</t>
  </si>
  <si>
    <t>Yu, Saiqiang</t>
  </si>
  <si>
    <t>Cui, Xiaodong</t>
  </si>
  <si>
    <t>Yu, Ping</t>
  </si>
  <si>
    <t>Jiang, Dalu</t>
  </si>
  <si>
    <t>Wong, Ching Yeung</t>
  </si>
  <si>
    <t>Shang, Lili</t>
  </si>
  <si>
    <t>Du, Jiangfeng</t>
  </si>
  <si>
    <t>Lu, Wei</t>
  </si>
  <si>
    <t>Hu, Yongmei</t>
  </si>
  <si>
    <t>Xiao, Wenhao</t>
  </si>
  <si>
    <t>Yang, Luxi</t>
  </si>
  <si>
    <t>Wu, Peijia</t>
  </si>
  <si>
    <t>Zhang, Danqi</t>
  </si>
  <si>
    <t>Lyu, Mingjin</t>
  </si>
  <si>
    <t>Liu, Kang</t>
  </si>
  <si>
    <t>Yang, Ting</t>
  </si>
  <si>
    <t>Li, Heen</t>
  </si>
  <si>
    <t>Zou, Wei</t>
  </si>
  <si>
    <t>Bai, Jiena</t>
  </si>
  <si>
    <t>Yu, Linan</t>
  </si>
  <si>
    <t>Han, Xiaorong</t>
  </si>
  <si>
    <t>Wang, Fei</t>
  </si>
  <si>
    <t>Ni, Min</t>
  </si>
  <si>
    <t>Li, Yunhui</t>
  </si>
  <si>
    <t>Xu, Tianyi</t>
  </si>
  <si>
    <t>Shao, Shixiang</t>
  </si>
  <si>
    <t>Cai, Chenyu</t>
  </si>
  <si>
    <t>Xu, Feifei</t>
  </si>
  <si>
    <t>Han, Yinben</t>
  </si>
  <si>
    <t>Chen, Meilin</t>
  </si>
  <si>
    <t>Zuo, Haishan</t>
  </si>
  <si>
    <t>Wang, Zeng</t>
  </si>
  <si>
    <t>Sun, Jiahao</t>
  </si>
  <si>
    <t>Jia, Fang</t>
  </si>
  <si>
    <t>Li, Ling</t>
  </si>
  <si>
    <t>Shen, Yue</t>
  </si>
  <si>
    <t>Zhu, Liyu</t>
  </si>
  <si>
    <t>Feng, Xiaoqin</t>
  </si>
  <si>
    <t>Wang, Lan</t>
  </si>
  <si>
    <t>Zhang, Bei</t>
  </si>
  <si>
    <t>Huang, Jiamin</t>
  </si>
  <si>
    <t>Huang, Fangyuan</t>
  </si>
  <si>
    <t>Huang, Sijing</t>
  </si>
  <si>
    <t>Huang, Xiaoping</t>
  </si>
  <si>
    <t>Wu, Wenhua</t>
  </si>
  <si>
    <t>Chen, Peng</t>
  </si>
  <si>
    <t>Chen, Yuge</t>
  </si>
  <si>
    <t>Wang, Shih Hsien</t>
  </si>
  <si>
    <t>Tan, Jiani</t>
  </si>
  <si>
    <t>Huang, He</t>
  </si>
  <si>
    <t>Zuo, Miaomiao</t>
  </si>
  <si>
    <t>Li, Lijuan</t>
  </si>
  <si>
    <t>Xing, Yu</t>
  </si>
  <si>
    <t>Liang, Huanrong</t>
  </si>
  <si>
    <t>Lu, Shiyu</t>
  </si>
  <si>
    <t>Sun, Hui</t>
  </si>
  <si>
    <t>Cai, Yingting</t>
  </si>
  <si>
    <t>Chen, Hua</t>
  </si>
  <si>
    <t>Du, Guowei</t>
  </si>
  <si>
    <t>Yang, Yaoyao</t>
  </si>
  <si>
    <t>Gong, Shijin</t>
  </si>
  <si>
    <t>Luo, Lin</t>
  </si>
  <si>
    <t>P190827173624489</t>
  </si>
  <si>
    <t>Cao, Wenqian</t>
  </si>
  <si>
    <t>Peng, Dongmei</t>
  </si>
  <si>
    <t>Guo, Xiaokun</t>
  </si>
  <si>
    <t>Xu, Xianhai</t>
  </si>
  <si>
    <t>Wang, Na</t>
  </si>
  <si>
    <t>Cao, Qiaoying</t>
  </si>
  <si>
    <t>Chen, Xiaoyi</t>
  </si>
  <si>
    <t>Cao, Wei</t>
  </si>
  <si>
    <t>Liu, Dongmei</t>
  </si>
  <si>
    <t>Yang, Chunying</t>
  </si>
  <si>
    <t>Ren, Pengjiu</t>
  </si>
  <si>
    <t>He, Xu</t>
  </si>
  <si>
    <t>Zhang, Baoshan</t>
  </si>
  <si>
    <t>Zhang, Wei</t>
  </si>
  <si>
    <t>Liu, Wei</t>
  </si>
  <si>
    <t>Wang, Junhui</t>
  </si>
  <si>
    <t>Sheng, Fang</t>
  </si>
  <si>
    <t>Zhang, Huizhen</t>
  </si>
  <si>
    <t>Hao, Wei</t>
  </si>
  <si>
    <t>Wang, Xi</t>
  </si>
  <si>
    <t>Liu, Jia</t>
  </si>
  <si>
    <t>Liu, Lian</t>
  </si>
  <si>
    <t>Sun, Lan</t>
  </si>
  <si>
    <t>Zhang, Renlei</t>
  </si>
  <si>
    <t>Tang, Yuanyuan</t>
  </si>
  <si>
    <t>Shi, Zhenchao</t>
  </si>
  <si>
    <t>Zhang, Yongan</t>
  </si>
  <si>
    <t>Zhu, Jianjian</t>
  </si>
  <si>
    <t>Zhang, Tingting</t>
  </si>
  <si>
    <t>Wang, Yanyue</t>
  </si>
  <si>
    <t>Li, Jie</t>
  </si>
  <si>
    <t>Zhou, Jun</t>
  </si>
  <si>
    <t>Li, Weiwei</t>
  </si>
  <si>
    <t>Huang, Jing</t>
  </si>
  <si>
    <t>Sun, Weisheng</t>
  </si>
  <si>
    <t>Kang, Chengcheng</t>
  </si>
  <si>
    <t>Wang, Wenbo</t>
  </si>
  <si>
    <t>Liu, Yanghong</t>
  </si>
  <si>
    <t>Yang, Jie</t>
  </si>
  <si>
    <t>Lyu, Bingyin</t>
  </si>
  <si>
    <t>Lu, Xin</t>
  </si>
  <si>
    <t>Liu, Chen</t>
  </si>
  <si>
    <t>Chao, Yue</t>
  </si>
  <si>
    <t>Yang, Huan</t>
  </si>
  <si>
    <t>P190905165119589</t>
  </si>
  <si>
    <t>SALA CW….DEPOSIT OF Hong Kong Convergent (CIT Thailand) September 2019</t>
  </si>
  <si>
    <t>Zhang, Jiali</t>
  </si>
  <si>
    <t>Peng, Shiqi</t>
  </si>
  <si>
    <t>Zhu, Ye</t>
  </si>
  <si>
    <t>Li, Jianwei</t>
  </si>
  <si>
    <t>Hu, Qianli</t>
  </si>
  <si>
    <t>Cai, Rulian</t>
  </si>
  <si>
    <t>Qian, Liuyu</t>
  </si>
  <si>
    <t>Li, Lei</t>
  </si>
  <si>
    <t>Yuan, Zhongyi</t>
  </si>
  <si>
    <t>Li, Siying</t>
  </si>
  <si>
    <t>Zhu, Hanyun</t>
  </si>
  <si>
    <t>Su, Lisong</t>
  </si>
  <si>
    <t>Zhu, Jia</t>
  </si>
  <si>
    <t>Hao, Beilei</t>
  </si>
  <si>
    <t>Li, Xingli</t>
  </si>
  <si>
    <t>Zhang, Zhang</t>
  </si>
  <si>
    <t>Ding, Yi</t>
  </si>
  <si>
    <t>Liu, Hao</t>
  </si>
  <si>
    <t>Zhang, Yuanshuo</t>
  </si>
  <si>
    <t>Deng, Yan Wei</t>
  </si>
  <si>
    <t>He, Nanyang</t>
  </si>
  <si>
    <t>Li, Yunfei</t>
  </si>
  <si>
    <t>Zhu, Lijie</t>
  </si>
  <si>
    <t>Wang, Jiao</t>
  </si>
  <si>
    <t>Zhang, Ke</t>
  </si>
  <si>
    <t>Yang, Jingyu</t>
  </si>
  <si>
    <t>Wang, Weina</t>
  </si>
  <si>
    <t>Yan, Wenjun</t>
  </si>
  <si>
    <t>Ye, Bei</t>
  </si>
  <si>
    <t>Tsoi, Ka Mau</t>
  </si>
  <si>
    <t>Li, Na</t>
  </si>
  <si>
    <t>Luo, Yunhua</t>
  </si>
  <si>
    <t>Luo, Yuntao</t>
  </si>
  <si>
    <t>Zhuang, Ping</t>
  </si>
  <si>
    <t>Liu, Xiruo</t>
  </si>
  <si>
    <t>Liu, Mingni</t>
  </si>
  <si>
    <t>Ma, Jingwen</t>
  </si>
  <si>
    <t>Han, Ying</t>
  </si>
  <si>
    <t>Jin, Yadong</t>
  </si>
  <si>
    <t>Li, Ting</t>
  </si>
  <si>
    <t>Yang, Tian</t>
  </si>
  <si>
    <t>Ma, Jie</t>
  </si>
  <si>
    <t>Xing, Chen</t>
  </si>
  <si>
    <t>Zhou, Nan</t>
  </si>
  <si>
    <t>Zhao, Bingjun</t>
  </si>
  <si>
    <t>Zhang, Lei</t>
  </si>
  <si>
    <t>Chen, Qiuzhi</t>
  </si>
  <si>
    <t>Chen, Si</t>
  </si>
  <si>
    <t>Liu, Junxing</t>
  </si>
  <si>
    <t>Luo, Guojian</t>
  </si>
  <si>
    <t>Ye, Ruijing</t>
  </si>
  <si>
    <t>Tao, Jia Yu</t>
  </si>
  <si>
    <t>Liu, Zhenlin</t>
  </si>
  <si>
    <t>Huang, Hengxiu</t>
  </si>
  <si>
    <t>Jin, Yu</t>
  </si>
  <si>
    <t>Luo, Zhi</t>
  </si>
  <si>
    <t>Shen, Bingyang</t>
  </si>
  <si>
    <t>Han, Wenping</t>
  </si>
  <si>
    <t>Gu, Youfa</t>
  </si>
  <si>
    <t>Li, Feng</t>
  </si>
  <si>
    <t>Zhao, Jiansheng</t>
  </si>
  <si>
    <t>Wang, Xuhan</t>
  </si>
  <si>
    <t>Cao, Yue</t>
  </si>
  <si>
    <t>Liang, Jie</t>
  </si>
  <si>
    <t>Wu, Nan</t>
  </si>
  <si>
    <t>Wu, Qiying</t>
  </si>
  <si>
    <t>Wu, Qixiu</t>
  </si>
  <si>
    <t>Yan, Yu</t>
  </si>
  <si>
    <t>Zhao, Fan</t>
  </si>
  <si>
    <t>Zhang, Qi</t>
  </si>
  <si>
    <t>Liu, Jie</t>
  </si>
  <si>
    <t>Yuan, Xi</t>
  </si>
  <si>
    <t>Zhu, Zhaochen</t>
  </si>
  <si>
    <t>Hu, Mengying</t>
  </si>
  <si>
    <t>Li, Yuanyuan</t>
  </si>
  <si>
    <t>Yang, Xiaonuo</t>
  </si>
  <si>
    <t>Lyu, Chenglin</t>
  </si>
  <si>
    <t>Cheng, Xuepeng</t>
  </si>
  <si>
    <t>Chan, Tsz Yan</t>
  </si>
  <si>
    <t>He, Zexuan</t>
  </si>
  <si>
    <t>Guo, Chendan</t>
  </si>
  <si>
    <t>Tang, Ning</t>
  </si>
  <si>
    <t>Yang, Xiaoxue</t>
  </si>
  <si>
    <t>Xiao, Yu</t>
  </si>
  <si>
    <t>Xu, Yuan</t>
  </si>
  <si>
    <t>Yang, Ye</t>
  </si>
  <si>
    <t>Wang, Zheng</t>
  </si>
  <si>
    <t>Zhou, Chuxiang</t>
  </si>
  <si>
    <t>Wang, Rui</t>
  </si>
  <si>
    <t>Lam, Fung</t>
  </si>
  <si>
    <t>Liu, Guanjie</t>
  </si>
  <si>
    <t>Li, Lijia</t>
  </si>
  <si>
    <t>Chu, Ruobing</t>
  </si>
  <si>
    <t>Wang, Yalan</t>
  </si>
  <si>
    <t>Hu, Junnan</t>
  </si>
  <si>
    <t>Yang, Yang</t>
  </si>
  <si>
    <t>Lou, Zhulin</t>
  </si>
  <si>
    <t>So, Cheung Lee</t>
  </si>
  <si>
    <t>Yang, Shuwen</t>
  </si>
  <si>
    <t>Tse, Pui Fong</t>
  </si>
  <si>
    <t>Chen, Suifei</t>
  </si>
  <si>
    <t>Qu, Zhijing</t>
  </si>
  <si>
    <t>Xu, Jinlong</t>
  </si>
  <si>
    <t>Wang, Mengjia</t>
  </si>
  <si>
    <t>Wu, Na</t>
  </si>
  <si>
    <t>Jin, Mao</t>
  </si>
  <si>
    <t>Hou, Jianing</t>
  </si>
  <si>
    <t>Wang, Quanyu</t>
  </si>
  <si>
    <t>Yu, Xia</t>
  </si>
  <si>
    <t>Zhu, Guoxi</t>
  </si>
  <si>
    <t>Tian, Zewen</t>
  </si>
  <si>
    <t>P190925110230489</t>
  </si>
  <si>
    <t>Liu, Xingzhi</t>
  </si>
  <si>
    <t>Yu, Min</t>
  </si>
  <si>
    <t>Liu, Jiaping</t>
  </si>
  <si>
    <t>Hao, Zhongzhou</t>
  </si>
  <si>
    <t>Huang, Hao</t>
  </si>
  <si>
    <t>Gao, Qian</t>
  </si>
  <si>
    <t>Qiu, Shuang</t>
  </si>
  <si>
    <t>Yan, Shiyun</t>
  </si>
  <si>
    <t>Zhao, Chenyu</t>
  </si>
  <si>
    <t>Fu, Jialan</t>
  </si>
  <si>
    <t>Chen, Rui</t>
  </si>
  <si>
    <t>Hang, Wenjun</t>
  </si>
  <si>
    <t>Peng, Ziyuan</t>
  </si>
  <si>
    <t>Yang, Ziyan</t>
  </si>
  <si>
    <t>Chen, Yanhong</t>
  </si>
  <si>
    <t>Wu, Yigang</t>
  </si>
  <si>
    <t>Cai, YanJie</t>
  </si>
  <si>
    <t>Ou, Huiying</t>
  </si>
  <si>
    <t>Liu, Kailong</t>
  </si>
  <si>
    <t>Wang, Lili</t>
  </si>
  <si>
    <t>Xiao, Jie</t>
  </si>
  <si>
    <t>Xie, Lin</t>
  </si>
  <si>
    <t>Cong, Tianjiao</t>
  </si>
  <si>
    <t>Li, Sisi</t>
  </si>
  <si>
    <t>Sun, Liang</t>
  </si>
  <si>
    <t>Qiao, Junying</t>
  </si>
  <si>
    <t>Gong, Qian</t>
  </si>
  <si>
    <t>Liu, Yang</t>
  </si>
  <si>
    <t>Chen, Yizhou</t>
  </si>
  <si>
    <t>Yang, LiLi</t>
  </si>
  <si>
    <t>Yang, Yiwen</t>
  </si>
  <si>
    <t>Wen, Xiaoyu</t>
  </si>
  <si>
    <t>Chen, Yuxin</t>
  </si>
  <si>
    <t>Tao, Yonghao</t>
  </si>
  <si>
    <t>Zhao, Mingzhu</t>
  </si>
  <si>
    <t>Lian, Huan</t>
  </si>
  <si>
    <t>Lai, Chenfeng</t>
  </si>
  <si>
    <t>Luo, Biao</t>
  </si>
  <si>
    <t>Lei, Puqiu</t>
  </si>
  <si>
    <t>Fang, Shensheng</t>
  </si>
  <si>
    <t>Zhou, Yingzhuo</t>
  </si>
  <si>
    <t>Zhang, Ying</t>
  </si>
  <si>
    <t>Zhang, Hongping</t>
  </si>
  <si>
    <t>Jiang, Jieqiong</t>
  </si>
  <si>
    <t>Bi, Wenjuan</t>
  </si>
  <si>
    <t>Li, Jingxin</t>
  </si>
  <si>
    <t>Li, Yana</t>
  </si>
  <si>
    <t>He, Yan</t>
  </si>
  <si>
    <t>Wu, Jijiang</t>
  </si>
  <si>
    <t>Zhang, Miao</t>
  </si>
  <si>
    <t>Chan, Sai Kin</t>
  </si>
  <si>
    <t>Yan, Hanlong</t>
  </si>
  <si>
    <t>Qiao, Bin</t>
  </si>
  <si>
    <t>Du, Jing</t>
  </si>
  <si>
    <t>Zhou, Yan</t>
  </si>
  <si>
    <t>Yin, Silin</t>
  </si>
  <si>
    <t>Lyu, Dan</t>
  </si>
  <si>
    <t>Ma, Junye</t>
  </si>
  <si>
    <t>Zhuo, Changran</t>
  </si>
  <si>
    <t>Chen, Hao</t>
  </si>
  <si>
    <t>Wang, Jian</t>
  </si>
  <si>
    <t>Wen, Guofu</t>
  </si>
  <si>
    <t>Zhao, Can</t>
  </si>
  <si>
    <t>Jing, Yi</t>
  </si>
  <si>
    <t>Zhang, Miaomiao</t>
  </si>
  <si>
    <t>Guo, Ting</t>
  </si>
  <si>
    <t>Peng, Bingmei</t>
  </si>
  <si>
    <t>Hu, Wenyan</t>
  </si>
  <si>
    <t>Lin, Shuxin</t>
  </si>
  <si>
    <t>Guo, Yue</t>
  </si>
  <si>
    <t>Yuan, Bingxue</t>
  </si>
  <si>
    <t>Wang, Yusen</t>
  </si>
  <si>
    <t>Wei, Xiaoling</t>
  </si>
  <si>
    <t>Dong, Yaqiang</t>
  </si>
  <si>
    <t>Tan, Wei</t>
  </si>
  <si>
    <t>Shi, Lidong</t>
  </si>
  <si>
    <t>Zhang, Yinglin</t>
  </si>
  <si>
    <t>Wang, Liwei</t>
  </si>
  <si>
    <t>Wang, Li</t>
  </si>
  <si>
    <t>Zhang, Jingwen</t>
  </si>
  <si>
    <t>Fang, Sijia</t>
  </si>
  <si>
    <t>Dong, Wei</t>
  </si>
  <si>
    <t>Guo, Xingqi</t>
  </si>
  <si>
    <t>Chen, Hui</t>
  </si>
  <si>
    <t>P191007090740489</t>
  </si>
  <si>
    <t>SALA CW….DEPOSIT OF Hong Kong Convergent (CIT Thailand) October 2019</t>
  </si>
  <si>
    <t>Hou, Shouguo</t>
  </si>
  <si>
    <t>Han, Meng</t>
  </si>
  <si>
    <t>Huang, Yunjing</t>
  </si>
  <si>
    <t>Guo, Tao</t>
  </si>
  <si>
    <t>Xu, Qianru</t>
  </si>
  <si>
    <t>He, Xiao Yan</t>
  </si>
  <si>
    <t>Wu, Hongxia</t>
  </si>
  <si>
    <t>Hao, Ming</t>
  </si>
  <si>
    <t>Duan, Zhengyang</t>
  </si>
  <si>
    <t>Liu, Xingyi</t>
  </si>
  <si>
    <t>Han, Xintong</t>
  </si>
  <si>
    <t>Li, Qinqin</t>
  </si>
  <si>
    <t>Cai, Xinying</t>
  </si>
  <si>
    <t>Cui, Xiaoya</t>
  </si>
  <si>
    <t>Jin, Xinhong</t>
  </si>
  <si>
    <t>Zheng, Li</t>
  </si>
  <si>
    <t>Wang, Zijan</t>
  </si>
  <si>
    <t>Tian, Jingyi</t>
  </si>
  <si>
    <t>Liu, Zhen</t>
  </si>
  <si>
    <t>Shao, Wenyi</t>
  </si>
  <si>
    <t>Mu, Xiayuan</t>
  </si>
  <si>
    <t>Zeng, Chunmei</t>
  </si>
  <si>
    <t>Wang, Jinbei</t>
  </si>
  <si>
    <t>Wang, Tingting</t>
  </si>
  <si>
    <t>Chen, Jiawei</t>
  </si>
  <si>
    <t>Wei, Yafei</t>
  </si>
  <si>
    <t>Wang, Jiaxue</t>
  </si>
  <si>
    <t>Fan, Jieming</t>
  </si>
  <si>
    <t>Gao, Minjie</t>
  </si>
  <si>
    <t>Zou, ZhaoHui</t>
  </si>
  <si>
    <t>Hu, Yue</t>
  </si>
  <si>
    <t>Zhu, Yizhuo</t>
  </si>
  <si>
    <t>Lin, LiLi</t>
  </si>
  <si>
    <t>Han, Wejia</t>
  </si>
  <si>
    <t>Wang, Huiping</t>
  </si>
  <si>
    <t>Tan, Li</t>
  </si>
  <si>
    <t>Cheng, Lei</t>
  </si>
  <si>
    <t>Li, Boyi</t>
  </si>
  <si>
    <t>Li, Menghua</t>
  </si>
  <si>
    <t>Han, Jiatong</t>
  </si>
  <si>
    <t>Qian, Weijia</t>
  </si>
  <si>
    <t>Xu, Yunxia</t>
  </si>
  <si>
    <t>Hu, Qian</t>
  </si>
  <si>
    <t>Xie, Yunfei</t>
  </si>
  <si>
    <t>Huang, Min</t>
  </si>
  <si>
    <t>Cui, Menglai</t>
  </si>
  <si>
    <t>Wang, Xiaoying</t>
  </si>
  <si>
    <t>Deng, Kai</t>
  </si>
  <si>
    <t>Wu, Hao</t>
  </si>
  <si>
    <t>Zhang, Tongjian</t>
  </si>
  <si>
    <t>Zhou, Gaolei</t>
  </si>
  <si>
    <t>Huang, Zhihua</t>
  </si>
  <si>
    <t>Man, Yuyan</t>
  </si>
  <si>
    <t>Li, Jun</t>
  </si>
  <si>
    <t>Wang, Yining</t>
  </si>
  <si>
    <t>Chen, Qunmu</t>
  </si>
  <si>
    <t>Lin, Peiqi</t>
  </si>
  <si>
    <t>Zhao, Ru</t>
  </si>
  <si>
    <t>Zhang, Hao</t>
  </si>
  <si>
    <t>Wang, Weihua</t>
  </si>
  <si>
    <t>Shen, Jiahan</t>
  </si>
  <si>
    <t>Kang, Li-Chiu</t>
  </si>
  <si>
    <t>Jiang, Rui</t>
  </si>
  <si>
    <t>Lam, Mingfai</t>
  </si>
  <si>
    <t>Wen, Boran</t>
  </si>
  <si>
    <t>Kang, Lichuan</t>
  </si>
  <si>
    <t>Feng, Xu</t>
  </si>
  <si>
    <t>Deng, Zhicheng</t>
  </si>
  <si>
    <t>Zhang, Weiwei</t>
  </si>
  <si>
    <t>Guan, Jun</t>
  </si>
  <si>
    <t>Zhang, Tiantian</t>
  </si>
  <si>
    <t>Lu, Sisi</t>
  </si>
  <si>
    <t>Ye, Leijie</t>
  </si>
  <si>
    <t>Wang, Yanli</t>
  </si>
  <si>
    <t>Li, Hanbin</t>
  </si>
  <si>
    <t>Gao, Xi</t>
  </si>
  <si>
    <t>Chen, Mengyun</t>
  </si>
  <si>
    <t>Wang, Xueyang</t>
  </si>
  <si>
    <t>Chen, Shumin</t>
  </si>
  <si>
    <t>Fu, Qiang</t>
  </si>
  <si>
    <t>Gu, Xiao</t>
  </si>
  <si>
    <t>Tang, Yi</t>
  </si>
  <si>
    <t>Yin, Ling</t>
  </si>
  <si>
    <t>Deng, Yin</t>
  </si>
  <si>
    <t>Cheng, Xunzhi</t>
  </si>
  <si>
    <t>He, Zhicong</t>
  </si>
  <si>
    <t>Chen, Yu Shiuan</t>
  </si>
  <si>
    <t>Fu, Qiongyao</t>
  </si>
  <si>
    <t>Cui, Junhao</t>
  </si>
  <si>
    <t>Guo, Yuzhu</t>
  </si>
  <si>
    <t>Lu, Shengming</t>
  </si>
  <si>
    <t>Wang, Dan</t>
  </si>
  <si>
    <t>Han, Yini</t>
  </si>
  <si>
    <t>Zhang, Kan</t>
  </si>
  <si>
    <t>Chen, Jiaxin</t>
  </si>
  <si>
    <t>Zheng, Xiping</t>
  </si>
  <si>
    <t>Jia, Tiansheng</t>
  </si>
  <si>
    <t xml:space="preserve">Cheng, Waiyi Yip </t>
  </si>
  <si>
    <t>Cheang, Kan Si</t>
  </si>
  <si>
    <t>Huang, Guowei</t>
  </si>
  <si>
    <t>Li, Yunfeng</t>
  </si>
  <si>
    <t>Mei, Xiaoli</t>
  </si>
  <si>
    <t>Liu, Linling</t>
  </si>
  <si>
    <t>Huang, Yi Ying</t>
  </si>
  <si>
    <t>Xu, Weijia</t>
  </si>
  <si>
    <t>Wu, Yidi</t>
  </si>
  <si>
    <t>Hou, Jiaxin</t>
  </si>
  <si>
    <t>He, Yang</t>
  </si>
  <si>
    <t>Lu, Yang</t>
  </si>
  <si>
    <t xml:space="preserve">Bao, Kwan Wai </t>
  </si>
  <si>
    <t>Dai, Jie</t>
  </si>
  <si>
    <t>Li, Ming</t>
  </si>
  <si>
    <t>Li, Danni</t>
  </si>
  <si>
    <t>Wang, Cong</t>
  </si>
  <si>
    <t>Long, Yan</t>
  </si>
  <si>
    <t>Yang, Jing</t>
  </si>
  <si>
    <t>Zhao, Yan</t>
  </si>
  <si>
    <t>Zhang, Yani</t>
  </si>
  <si>
    <t>Zhu, Chenyang</t>
  </si>
  <si>
    <t>Cong, Wei</t>
  </si>
  <si>
    <t>Ji, Ruoyue</t>
  </si>
  <si>
    <t>Ling, Sijing</t>
  </si>
  <si>
    <t>Xu, Xueqing</t>
  </si>
  <si>
    <t>Wei, Yuchao</t>
  </si>
  <si>
    <t>Zhen, Chengkai</t>
  </si>
  <si>
    <t>Wang, Xiang</t>
  </si>
  <si>
    <t>Li, Hongrui</t>
  </si>
  <si>
    <t>Li, Gen</t>
  </si>
  <si>
    <t>Zhang, Chuqiao</t>
  </si>
  <si>
    <t>Liu, Ting</t>
  </si>
  <si>
    <t>Lin, Songming</t>
  </si>
  <si>
    <t>Ye, Xue</t>
  </si>
  <si>
    <t>Zhu, Lingyu</t>
  </si>
  <si>
    <t>Han, Xi</t>
  </si>
  <si>
    <t>Qian, Sijie</t>
  </si>
  <si>
    <t>Wei, Liwen</t>
  </si>
  <si>
    <t>Liu, Xiaodong</t>
  </si>
  <si>
    <t>Lu, Chih Chun</t>
  </si>
  <si>
    <t>Li, Lin</t>
  </si>
  <si>
    <t>Yu, Ke</t>
  </si>
  <si>
    <t>Fan, Qiang</t>
  </si>
  <si>
    <t>Wang, Guozhong</t>
  </si>
  <si>
    <t>Chen, Zhimin</t>
  </si>
  <si>
    <t>Li, Zhe</t>
  </si>
  <si>
    <t>Li, Xian</t>
  </si>
  <si>
    <t>Xie, Chaoyu</t>
  </si>
  <si>
    <t>Cai, Yanping</t>
  </si>
  <si>
    <t>Wang, Yingjie</t>
  </si>
  <si>
    <t>Hu, Yu</t>
  </si>
  <si>
    <t>Zhang, Yaru</t>
  </si>
  <si>
    <t>Zhang, Hongqiang</t>
  </si>
  <si>
    <t>Chai, Yifei</t>
  </si>
  <si>
    <t>Hui, Pan</t>
  </si>
  <si>
    <t>Xu, Zhouxiang</t>
  </si>
  <si>
    <t>P191031155212489</t>
  </si>
  <si>
    <t>SALA CW….DEPOSIT OF Hong Kong Convergent (CIT Thailand) November 2019</t>
  </si>
  <si>
    <t>BALANCE FROM Oct</t>
  </si>
  <si>
    <t>Yao, Huan</t>
  </si>
  <si>
    <t>Gao, Zheng</t>
  </si>
  <si>
    <t>Li, Danling</t>
  </si>
  <si>
    <t>Gao, Yuan</t>
  </si>
  <si>
    <t>Zhang, Xin</t>
  </si>
  <si>
    <t>Lou, Lin</t>
  </si>
  <si>
    <t>Deng, Ling</t>
  </si>
  <si>
    <t>Yang, Lin</t>
  </si>
  <si>
    <t>Chai, Dan</t>
  </si>
  <si>
    <t>Wang, Peishan</t>
  </si>
  <si>
    <t>Liu, Siyun</t>
  </si>
  <si>
    <t>Zhu, Hao</t>
  </si>
  <si>
    <t>Zhang, Chunli</t>
  </si>
  <si>
    <t>Huang, Yile</t>
  </si>
  <si>
    <t>Zheng, Yuan</t>
  </si>
  <si>
    <t>Yang, Ruizhi</t>
  </si>
  <si>
    <t>Shao, Kun</t>
  </si>
  <si>
    <t>Wang, Huachao</t>
  </si>
  <si>
    <t>Ma, Liyue</t>
  </si>
  <si>
    <t>Song, Jiahong</t>
  </si>
  <si>
    <t>Wang, Ziyu</t>
  </si>
  <si>
    <t>Zhang, Yuanmei</t>
  </si>
  <si>
    <t>Dong, Qi</t>
  </si>
  <si>
    <t>P191120113847489</t>
  </si>
  <si>
    <t>Pun, Kwok Hung</t>
  </si>
  <si>
    <t>Kang, Danni</t>
  </si>
  <si>
    <t>Li, Rongrong</t>
  </si>
  <si>
    <t>Xu, Zhili</t>
  </si>
  <si>
    <t>Feng, Weile</t>
  </si>
  <si>
    <t>Ren, Shuyao</t>
  </si>
  <si>
    <t>Sun, Qian</t>
  </si>
  <si>
    <t>Liu, Wenwen</t>
  </si>
  <si>
    <t>Shao, Zhichen</t>
  </si>
  <si>
    <t>Li, Li</t>
  </si>
  <si>
    <t>Ma, Yilin</t>
  </si>
  <si>
    <t>Yan, Mengsi</t>
  </si>
  <si>
    <t>Wan, Jiujun</t>
  </si>
  <si>
    <t>Du, Haiyan</t>
  </si>
  <si>
    <t>Zhao, Xin</t>
  </si>
  <si>
    <t>Zhang, Rui</t>
  </si>
  <si>
    <t>Qi, Xiaopeng</t>
  </si>
  <si>
    <t>Huang, Fangfang</t>
  </si>
  <si>
    <t>Xia, Xixi</t>
  </si>
  <si>
    <t>He, Xianglong</t>
  </si>
  <si>
    <t>Liang, Shujie</t>
  </si>
  <si>
    <t>Zhou, Yang</t>
  </si>
  <si>
    <t>Qin, Taoyu</t>
  </si>
  <si>
    <t>Yuan, Shunchen</t>
  </si>
  <si>
    <t>Wu, Qingsheng</t>
  </si>
  <si>
    <t>Liu, Liangyu</t>
  </si>
  <si>
    <t>Xie, Yanting</t>
  </si>
  <si>
    <t>Xia, Ting</t>
  </si>
  <si>
    <t>Zhou, Mengmeng</t>
  </si>
  <si>
    <t>P191204152525489</t>
  </si>
  <si>
    <t>Booking on hand 23 Nov - 30 Dec 2019</t>
  </si>
  <si>
    <t xml:space="preserve">Follow up payment </t>
  </si>
  <si>
    <t>Au-Yeung, Lok Yin</t>
  </si>
  <si>
    <t>Hu, Zhigang</t>
  </si>
  <si>
    <t>Qian, Wengchen</t>
  </si>
  <si>
    <t>Lu, Dawei</t>
  </si>
  <si>
    <t>Wang, Mengmeng</t>
  </si>
  <si>
    <t>Lin, Lin</t>
  </si>
  <si>
    <t>Song, Shiyi</t>
  </si>
  <si>
    <t>Liu, Xueting</t>
  </si>
  <si>
    <t>Chen, Yan</t>
  </si>
  <si>
    <t>Zhu, Hongmei</t>
  </si>
  <si>
    <t>Zhai, Zhenjie</t>
  </si>
  <si>
    <t>Zhang, Li</t>
  </si>
  <si>
    <t>Zhang, Chen</t>
  </si>
  <si>
    <t>Huang, Chunfeng</t>
  </si>
  <si>
    <t>Jiang, Zhiying</t>
  </si>
  <si>
    <t>Situ, Leyi</t>
  </si>
  <si>
    <t>Huang, Peizhe</t>
  </si>
  <si>
    <t>Zhang, Xusheng</t>
  </si>
  <si>
    <t>Wei, Qin</t>
  </si>
  <si>
    <t>Zhu, Yunfeng</t>
  </si>
  <si>
    <t>Xu, Qianchen</t>
  </si>
  <si>
    <t>Wang, Xiaoping</t>
  </si>
  <si>
    <t>Yang, Zhuo</t>
  </si>
  <si>
    <t>Yang, Xiaorong</t>
  </si>
  <si>
    <t>Wang, Yijun</t>
  </si>
  <si>
    <t>Wang, Lina</t>
  </si>
  <si>
    <t>Zhao, Ning</t>
  </si>
  <si>
    <t>Huang, Wanxiong</t>
  </si>
  <si>
    <t>Liu, Fei</t>
  </si>
  <si>
    <t>Cai, Shimin</t>
  </si>
  <si>
    <t>He, Wen</t>
  </si>
  <si>
    <t>Cai, BinBin</t>
  </si>
  <si>
    <t>Huang, Lin</t>
  </si>
  <si>
    <t>Zhu, Mei</t>
  </si>
  <si>
    <t>Ye, Zi</t>
  </si>
  <si>
    <t>Ning, Jing</t>
  </si>
  <si>
    <t>Xu, Ziyi</t>
  </si>
  <si>
    <t>Zheng, Guobin</t>
  </si>
  <si>
    <t>Dou, Yikang</t>
  </si>
  <si>
    <t>Wang, Yunshuang</t>
  </si>
  <si>
    <t>Zhang, Tianhui</t>
  </si>
  <si>
    <t>Lu, Xiaoli</t>
  </si>
  <si>
    <t>Li, Shuangqi</t>
  </si>
  <si>
    <t>Chen, Long</t>
  </si>
  <si>
    <t>Zhao, Lu</t>
  </si>
  <si>
    <t>Li, Yingxue</t>
  </si>
  <si>
    <t>Tong, Guili</t>
  </si>
  <si>
    <t>Zhang, Kang</t>
  </si>
  <si>
    <t>Li, Ziwei</t>
  </si>
  <si>
    <t>Li, Qing</t>
  </si>
  <si>
    <t>Lin, Peng</t>
  </si>
  <si>
    <t>Wu, Wenna</t>
  </si>
  <si>
    <t>Xia, Qiongmin</t>
  </si>
  <si>
    <t>Mai, Rui</t>
  </si>
  <si>
    <t>Su, Zhan</t>
  </si>
  <si>
    <t>Han, Bing</t>
  </si>
  <si>
    <t>Han, Dairu</t>
  </si>
  <si>
    <t>Lin, Ziyue</t>
  </si>
  <si>
    <t>Chuk, Sze-Yee</t>
  </si>
  <si>
    <t>Huang, Fangli</t>
  </si>
  <si>
    <t>Deng, Xiaoquan</t>
  </si>
  <si>
    <t>Day, Gloria Gi</t>
  </si>
  <si>
    <t>Zhang, Xuan</t>
  </si>
  <si>
    <t>Yang, Yanjie</t>
  </si>
  <si>
    <t>Sun, Rui</t>
  </si>
  <si>
    <t>Zhang, Ziqi</t>
  </si>
  <si>
    <t>Lin, Jiakun</t>
  </si>
  <si>
    <t>Li, Yunhua</t>
  </si>
  <si>
    <t>Chen, Haixu</t>
  </si>
  <si>
    <t>Han, Di</t>
  </si>
  <si>
    <t>Song, Zhengang</t>
  </si>
  <si>
    <t>Li, Jiangye</t>
  </si>
  <si>
    <t>Huang, Peipei</t>
  </si>
  <si>
    <t>Gao, Pui Wan</t>
  </si>
  <si>
    <t>Wei, Chenxi</t>
  </si>
  <si>
    <t>Mao, Yandong</t>
  </si>
  <si>
    <t>Cao, Zhiqin</t>
  </si>
  <si>
    <t>Wang, Yafei</t>
  </si>
  <si>
    <t>Zhao, Xinxin</t>
  </si>
  <si>
    <t>Kang, Li Chuan</t>
  </si>
  <si>
    <t>Chen, Jingjing</t>
  </si>
  <si>
    <t>Xiang, Xiaojun</t>
  </si>
  <si>
    <t>Han, Yukun</t>
  </si>
  <si>
    <t>Pang, Yao</t>
  </si>
  <si>
    <t>Cao, Zhouhai</t>
  </si>
  <si>
    <t>Cao, Kaigui</t>
  </si>
  <si>
    <t>Pi, Shangyun</t>
  </si>
  <si>
    <t>Ren, Linya</t>
  </si>
  <si>
    <t>Zhuo, Jiaying</t>
  </si>
  <si>
    <t>Qi, Ziluo</t>
  </si>
  <si>
    <t>Wang, Zheyi</t>
  </si>
  <si>
    <t>Zhong, Yun</t>
  </si>
  <si>
    <t>Yang, Aimin</t>
  </si>
  <si>
    <t>Zhou, Jiarong</t>
  </si>
  <si>
    <t>Gao, Anna</t>
  </si>
  <si>
    <t>Yuan, Yi</t>
  </si>
  <si>
    <t>Zhou, Yue</t>
  </si>
  <si>
    <t>Zhu, Xiaochen</t>
  </si>
  <si>
    <t>Peng, Jifeng</t>
  </si>
  <si>
    <t>Hu, Jian</t>
  </si>
  <si>
    <t>Chau, Lui Ming</t>
  </si>
  <si>
    <t>Zhu, Rongjun</t>
  </si>
  <si>
    <t>Zhu, Rongji</t>
  </si>
  <si>
    <t>Mu, Mianmian</t>
  </si>
  <si>
    <t>Zhang, Meijing</t>
  </si>
  <si>
    <t>Zhu, Jinglu</t>
  </si>
  <si>
    <t>Mu, Xuran</t>
  </si>
  <si>
    <t>Miao, Weitai</t>
  </si>
  <si>
    <t>Wang, Shan</t>
  </si>
  <si>
    <t>80912&amp;80913</t>
  </si>
  <si>
    <t>78907&amp; 78908</t>
  </si>
  <si>
    <t>80665&amp;80666</t>
  </si>
  <si>
    <t>75715&amp;75716</t>
  </si>
  <si>
    <t>80680&amp;80683</t>
  </si>
  <si>
    <t>80914&amp;80915</t>
  </si>
  <si>
    <t>67853&amp;67854&amp;67855</t>
  </si>
  <si>
    <t>80685 &amp; 80686</t>
  </si>
  <si>
    <t>80974&amp;80975</t>
  </si>
  <si>
    <t>，</t>
  </si>
  <si>
    <t>P190709140745489</t>
  </si>
</sst>
</file>

<file path=xl/styles.xml><?xml version="1.0" encoding="utf-8"?>
<styleSheet xmlns="http://schemas.openxmlformats.org/spreadsheetml/2006/main">
  <numFmts count="6">
    <numFmt numFmtId="176" formatCode="#,##0.0_ "/>
    <numFmt numFmtId="42" formatCode="_ &quot;￥&quot;* #,##0_ ;_ &quot;￥&quot;* \-#,##0_ ;_ &quot;￥&quot;* &quot;-&quot;_ ;_ @_ "/>
    <numFmt numFmtId="41" formatCode="_ * #,##0_ ;_ * \-#,##0_ ;_ * &quot;-&quot;_ ;_ @_ "/>
    <numFmt numFmtId="177" formatCode="_(* #,##0.00_);_(* \(#,##0.00\);_(* &quot;-&quot;??_);_(@_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1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10.5"/>
      <color rgb="FF0000FF"/>
      <name val="Helvetica"/>
      <charset val="134"/>
    </font>
    <font>
      <sz val="9"/>
      <color rgb="FFFF0000"/>
      <name val="等线"/>
      <charset val="222"/>
      <scheme val="minor"/>
    </font>
    <font>
      <sz val="10.5"/>
      <color rgb="FF333333"/>
      <name val="Helvetica"/>
      <charset val="134"/>
    </font>
    <font>
      <sz val="10"/>
      <name val="宋体"/>
      <charset val="0"/>
    </font>
    <font>
      <sz val="10.6"/>
      <color rgb="FF0000FF"/>
      <name val="Helvetica"/>
      <charset val="134"/>
    </font>
    <font>
      <sz val="10.6"/>
      <color rgb="FF333333"/>
      <name val="Helvetica"/>
      <charset val="134"/>
    </font>
    <font>
      <sz val="9.75"/>
      <color rgb="FF337AB7"/>
      <name val="Helvetica"/>
      <charset val="134"/>
    </font>
    <font>
      <sz val="9.75"/>
      <color rgb="FF333333"/>
      <name val="Helvetica"/>
      <charset val="134"/>
    </font>
    <font>
      <sz val="11"/>
      <name val="等线"/>
      <charset val="222"/>
      <scheme val="minor"/>
    </font>
    <font>
      <sz val="9.75"/>
      <color rgb="FF0291D4"/>
      <name val="Helvetica"/>
      <charset val="134"/>
    </font>
    <font>
      <b/>
      <sz val="10"/>
      <name val="等线"/>
      <charset val="134"/>
      <scheme val="minor"/>
    </font>
    <font>
      <sz val="10"/>
      <color theme="1"/>
      <name val="Arial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9" borderId="15" applyNumberFormat="0" applyFont="0" applyAlignment="0" applyProtection="0">
      <alignment vertical="center"/>
    </xf>
    <xf numFmtId="177" fontId="1" fillId="0" borderId="0" applyFont="0" applyFill="0" applyBorder="0" applyAlignment="0" applyProtection="0"/>
    <xf numFmtId="0" fontId="35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49" fillId="23" borderId="21" applyNumberFormat="0" applyAlignment="0" applyProtection="0">
      <alignment vertical="center"/>
    </xf>
    <xf numFmtId="0" fontId="41" fillId="23" borderId="14" applyNumberFormat="0" applyAlignment="0" applyProtection="0">
      <alignment vertical="center"/>
    </xf>
    <xf numFmtId="0" fontId="43" fillId="24" borderId="16" applyNumberForma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" fillId="0" borderId="0"/>
    <xf numFmtId="0" fontId="32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</cellStyleXfs>
  <cellXfs count="196">
    <xf numFmtId="0" fontId="0" fillId="0" borderId="0" xfId="0"/>
    <xf numFmtId="0" fontId="1" fillId="0" borderId="0" xfId="43"/>
    <xf numFmtId="0" fontId="1" fillId="0" borderId="0" xfId="43" applyFont="1" applyFill="1" applyAlignment="1"/>
    <xf numFmtId="0" fontId="1" fillId="0" borderId="0" xfId="43" applyFill="1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3" fillId="2" borderId="1" xfId="43" applyNumberFormat="1" applyFont="1" applyFill="1" applyBorder="1" applyAlignment="1">
      <alignment horizontal="center" vertical="center"/>
    </xf>
    <xf numFmtId="0" fontId="4" fillId="0" borderId="1" xfId="43" applyFont="1" applyBorder="1" applyAlignment="1">
      <alignment horizontal="right" vertical="center"/>
    </xf>
    <xf numFmtId="0" fontId="5" fillId="0" borderId="1" xfId="43" applyNumberFormat="1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0" fontId="7" fillId="0" borderId="1" xfId="43" applyNumberFormat="1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Border="1" applyAlignment="1">
      <alignment horizontal="center"/>
    </xf>
    <xf numFmtId="15" fontId="7" fillId="0" borderId="1" xfId="43" applyNumberFormat="1" applyFont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/>
    </xf>
    <xf numFmtId="0" fontId="7" fillId="0" borderId="1" xfId="43" applyFont="1" applyBorder="1"/>
    <xf numFmtId="4" fontId="7" fillId="0" borderId="1" xfId="43" applyNumberFormat="1" applyFont="1" applyBorder="1"/>
    <xf numFmtId="0" fontId="8" fillId="0" borderId="1" xfId="43" applyFont="1" applyFill="1" applyBorder="1" applyAlignment="1">
      <alignment horizontal="center" vertical="center"/>
    </xf>
    <xf numFmtId="0" fontId="11" fillId="0" borderId="2" xfId="43" applyNumberFormat="1" applyFont="1" applyBorder="1" applyAlignment="1">
      <alignment horizontal="right" vertical="center"/>
    </xf>
    <xf numFmtId="0" fontId="12" fillId="0" borderId="3" xfId="43" applyFont="1" applyBorder="1" applyAlignment="1">
      <alignment horizontal="right" vertical="center"/>
    </xf>
    <xf numFmtId="0" fontId="12" fillId="0" borderId="4" xfId="43" applyFont="1" applyBorder="1" applyAlignment="1">
      <alignment horizontal="right" vertical="center"/>
    </xf>
    <xf numFmtId="0" fontId="1" fillId="0" borderId="1" xfId="43" applyBorder="1"/>
    <xf numFmtId="4" fontId="13" fillId="0" borderId="1" xfId="43" applyNumberFormat="1" applyFont="1" applyFill="1" applyBorder="1" applyAlignment="1">
      <alignment horizontal="right" vertical="center"/>
    </xf>
    <xf numFmtId="0" fontId="5" fillId="0" borderId="1" xfId="43" applyFont="1" applyBorder="1" applyAlignment="1">
      <alignment horizontal="center"/>
    </xf>
    <xf numFmtId="177" fontId="14" fillId="3" borderId="1" xfId="14" applyFont="1" applyFill="1" applyBorder="1" applyAlignment="1">
      <alignment vertical="center"/>
    </xf>
    <xf numFmtId="0" fontId="14" fillId="0" borderId="1" xfId="43" applyFont="1" applyBorder="1" applyAlignment="1">
      <alignment horizontal="center"/>
    </xf>
    <xf numFmtId="0" fontId="5" fillId="0" borderId="1" xfId="43" applyFont="1" applyFill="1" applyBorder="1" applyAlignment="1">
      <alignment horizontal="right" vertical="center"/>
    </xf>
    <xf numFmtId="177" fontId="15" fillId="4" borderId="1" xfId="14" applyFont="1" applyFill="1" applyBorder="1" applyAlignment="1">
      <alignment horizontal="center" vertical="center"/>
    </xf>
    <xf numFmtId="3" fontId="15" fillId="0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center"/>
    </xf>
    <xf numFmtId="3" fontId="11" fillId="0" borderId="2" xfId="43" applyNumberFormat="1" applyFont="1" applyFill="1" applyBorder="1" applyAlignment="1">
      <alignment horizontal="center" vertical="center" wrapText="1"/>
    </xf>
    <xf numFmtId="3" fontId="11" fillId="0" borderId="2" xfId="43" applyNumberFormat="1" applyFont="1" applyFill="1" applyBorder="1" applyAlignment="1">
      <alignment horizontal="center" vertical="center"/>
    </xf>
    <xf numFmtId="0" fontId="11" fillId="0" borderId="2" xfId="43" applyFont="1" applyFill="1" applyBorder="1" applyAlignment="1">
      <alignment horizontal="center" vertical="center" wrapText="1"/>
    </xf>
    <xf numFmtId="0" fontId="12" fillId="0" borderId="5" xfId="43" applyFont="1" applyBorder="1" applyAlignment="1">
      <alignment horizontal="right" vertical="center"/>
    </xf>
    <xf numFmtId="3" fontId="12" fillId="0" borderId="1" xfId="43" applyNumberFormat="1" applyFont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3" fontId="17" fillId="3" borderId="1" xfId="43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11" fillId="0" borderId="2" xfId="43" applyNumberFormat="1" applyFont="1" applyFill="1" applyBorder="1" applyAlignment="1">
      <alignment horizontal="right" vertical="center"/>
    </xf>
    <xf numFmtId="3" fontId="15" fillId="3" borderId="1" xfId="43" applyNumberFormat="1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right" vertical="center"/>
    </xf>
    <xf numFmtId="177" fontId="12" fillId="0" borderId="1" xfId="8" applyNumberFormat="1" applyFont="1" applyBorder="1" applyAlignment="1">
      <alignment horizontal="center" vertical="center"/>
    </xf>
    <xf numFmtId="0" fontId="12" fillId="0" borderId="1" xfId="43" applyFont="1" applyFill="1" applyBorder="1" applyAlignment="1">
      <alignment horizontal="center" vertical="center"/>
    </xf>
    <xf numFmtId="14" fontId="12" fillId="0" borderId="1" xfId="43" applyNumberFormat="1" applyFont="1" applyFill="1" applyBorder="1" applyAlignment="1">
      <alignment horizontal="center" vertical="center"/>
    </xf>
    <xf numFmtId="177" fontId="17" fillId="3" borderId="1" xfId="8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177" fontId="12" fillId="0" borderId="1" xfId="8" applyNumberFormat="1" applyFont="1" applyFill="1" applyBorder="1" applyAlignment="1">
      <alignment horizontal="center" vertical="center"/>
    </xf>
    <xf numFmtId="177" fontId="17" fillId="0" borderId="1" xfId="8" applyNumberFormat="1" applyFont="1" applyFill="1" applyBorder="1" applyAlignment="1">
      <alignment horizontal="center" vertical="center"/>
    </xf>
    <xf numFmtId="177" fontId="15" fillId="0" borderId="1" xfId="8" applyNumberFormat="1" applyFont="1" applyFill="1" applyBorder="1" applyAlignment="1">
      <alignment horizontal="center" vertical="center"/>
    </xf>
    <xf numFmtId="176" fontId="11" fillId="0" borderId="2" xfId="43" applyNumberFormat="1" applyFont="1" applyFill="1" applyBorder="1" applyAlignment="1">
      <alignment horizontal="center" vertical="center" wrapText="1"/>
    </xf>
    <xf numFmtId="0" fontId="12" fillId="0" borderId="1" xfId="43" applyFont="1" applyFill="1" applyBorder="1" applyAlignment="1">
      <alignment horizontal="right" vertical="center"/>
    </xf>
    <xf numFmtId="0" fontId="1" fillId="0" borderId="1" xfId="43" applyFont="1" applyFill="1" applyBorder="1" applyAlignment="1"/>
    <xf numFmtId="177" fontId="15" fillId="3" borderId="1" xfId="8" applyNumberFormat="1" applyFont="1" applyFill="1" applyBorder="1" applyAlignment="1">
      <alignment horizontal="center" vertical="center"/>
    </xf>
    <xf numFmtId="4" fontId="11" fillId="0" borderId="2" xfId="43" applyNumberFormat="1" applyFont="1" applyFill="1" applyBorder="1" applyAlignment="1">
      <alignment horizontal="center" vertical="center" wrapText="1"/>
    </xf>
    <xf numFmtId="0" fontId="20" fillId="0" borderId="0" xfId="0" applyFont="1"/>
    <xf numFmtId="15" fontId="9" fillId="3" borderId="1" xfId="43" applyNumberFormat="1" applyFont="1" applyFill="1" applyBorder="1" applyAlignment="1">
      <alignment horizontal="center"/>
    </xf>
    <xf numFmtId="15" fontId="7" fillId="3" borderId="1" xfId="43" applyNumberFormat="1" applyFont="1" applyFill="1" applyBorder="1" applyAlignment="1">
      <alignment horizontal="center"/>
    </xf>
    <xf numFmtId="0" fontId="10" fillId="3" borderId="1" xfId="43" applyFont="1" applyFill="1" applyBorder="1" applyAlignment="1">
      <alignment horizontal="center" vertical="center" wrapText="1"/>
    </xf>
    <xf numFmtId="0" fontId="7" fillId="3" borderId="1" xfId="43" applyFont="1" applyFill="1" applyBorder="1" applyAlignment="1">
      <alignment horizontal="center"/>
    </xf>
    <xf numFmtId="0" fontId="7" fillId="3" borderId="1" xfId="43" applyFont="1" applyFill="1" applyBorder="1" applyAlignment="1"/>
    <xf numFmtId="4" fontId="7" fillId="3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/>
    </xf>
    <xf numFmtId="0" fontId="1" fillId="0" borderId="0" xfId="43" applyFont="1" applyFill="1" applyAlignment="1">
      <alignment horizontal="center"/>
    </xf>
    <xf numFmtId="0" fontId="12" fillId="5" borderId="3" xfId="43" applyFont="1" applyFill="1" applyBorder="1" applyAlignment="1">
      <alignment horizontal="right" vertical="center"/>
    </xf>
    <xf numFmtId="0" fontId="12" fillId="5" borderId="4" xfId="43" applyFont="1" applyFill="1" applyBorder="1" applyAlignment="1">
      <alignment horizontal="right" vertical="center"/>
    </xf>
    <xf numFmtId="14" fontId="12" fillId="0" borderId="3" xfId="43" applyNumberFormat="1" applyFont="1" applyFill="1" applyBorder="1" applyAlignment="1">
      <alignment horizontal="center" vertical="center"/>
    </xf>
    <xf numFmtId="0" fontId="21" fillId="3" borderId="1" xfId="43" applyFont="1" applyFill="1" applyBorder="1" applyAlignment="1"/>
    <xf numFmtId="0" fontId="7" fillId="0" borderId="3" xfId="43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22" fillId="0" borderId="1" xfId="0" applyFont="1" applyBorder="1"/>
    <xf numFmtId="0" fontId="1" fillId="3" borderId="1" xfId="43" applyFill="1" applyBorder="1"/>
    <xf numFmtId="0" fontId="1" fillId="3" borderId="0" xfId="43" applyFill="1"/>
    <xf numFmtId="0" fontId="12" fillId="5" borderId="5" xfId="43" applyFont="1" applyFill="1" applyBorder="1" applyAlignment="1">
      <alignment horizontal="right" vertical="center"/>
    </xf>
    <xf numFmtId="177" fontId="12" fillId="5" borderId="1" xfId="8" applyNumberFormat="1" applyFont="1" applyFill="1" applyBorder="1" applyAlignment="1">
      <alignment horizontal="center" vertical="center"/>
    </xf>
    <xf numFmtId="14" fontId="12" fillId="5" borderId="1" xfId="43" applyNumberFormat="1" applyFont="1" applyFill="1" applyBorder="1" applyAlignment="1">
      <alignment horizontal="center" vertical="center"/>
    </xf>
    <xf numFmtId="0" fontId="1" fillId="5" borderId="1" xfId="43" applyFill="1" applyBorder="1"/>
    <xf numFmtId="0" fontId="22" fillId="0" borderId="1" xfId="0" applyFont="1" applyFill="1" applyBorder="1" applyAlignment="1"/>
    <xf numFmtId="0" fontId="23" fillId="0" borderId="0" xfId="0" applyNumberFormat="1" applyFont="1" applyFill="1" applyBorder="1" applyAlignment="1"/>
    <xf numFmtId="0" fontId="22" fillId="0" borderId="0" xfId="0" applyFont="1"/>
    <xf numFmtId="0" fontId="22" fillId="0" borderId="0" xfId="0" applyFont="1" applyFill="1" applyAlignment="1"/>
    <xf numFmtId="0" fontId="22" fillId="3" borderId="1" xfId="0" applyFont="1" applyFill="1" applyBorder="1" applyAlignment="1"/>
    <xf numFmtId="0" fontId="24" fillId="0" borderId="0" xfId="0" applyFont="1"/>
    <xf numFmtId="0" fontId="23" fillId="0" borderId="0" xfId="0" applyFont="1" applyFill="1" applyBorder="1" applyAlignment="1"/>
    <xf numFmtId="0" fontId="20" fillId="6" borderId="6" xfId="0" applyFont="1" applyFill="1" applyBorder="1" applyAlignment="1">
      <alignment horizontal="center" vertical="top" wrapText="1"/>
    </xf>
    <xf numFmtId="0" fontId="25" fillId="0" borderId="0" xfId="0" applyFont="1"/>
    <xf numFmtId="0" fontId="18" fillId="0" borderId="0" xfId="0" applyFont="1"/>
    <xf numFmtId="4" fontId="2" fillId="0" borderId="0" xfId="0" applyNumberFormat="1" applyFont="1" applyFill="1" applyBorder="1" applyAlignment="1"/>
    <xf numFmtId="15" fontId="9" fillId="7" borderId="1" xfId="43" applyNumberFormat="1" applyFont="1" applyFill="1" applyBorder="1" applyAlignment="1">
      <alignment horizontal="center"/>
    </xf>
    <xf numFmtId="15" fontId="7" fillId="7" borderId="1" xfId="43" applyNumberFormat="1" applyFont="1" applyFill="1" applyBorder="1" applyAlignment="1">
      <alignment horizontal="center"/>
    </xf>
    <xf numFmtId="0" fontId="7" fillId="7" borderId="1" xfId="43" applyFont="1" applyFill="1" applyBorder="1" applyAlignment="1">
      <alignment horizontal="center"/>
    </xf>
    <xf numFmtId="0" fontId="7" fillId="7" borderId="1" xfId="43" applyFont="1" applyFill="1" applyBorder="1" applyAlignment="1"/>
    <xf numFmtId="4" fontId="7" fillId="7" borderId="1" xfId="43" applyNumberFormat="1" applyFont="1" applyFill="1" applyBorder="1" applyAlignment="1"/>
    <xf numFmtId="4" fontId="7" fillId="8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 wrapText="1"/>
    </xf>
    <xf numFmtId="0" fontId="8" fillId="3" borderId="1" xfId="43" applyFont="1" applyFill="1" applyBorder="1" applyAlignment="1">
      <alignment horizontal="center"/>
    </xf>
    <xf numFmtId="0" fontId="8" fillId="3" borderId="1" xfId="43" applyFont="1" applyFill="1" applyBorder="1" applyAlignment="1"/>
    <xf numFmtId="4" fontId="8" fillId="3" borderId="1" xfId="43" applyNumberFormat="1" applyFont="1" applyFill="1" applyBorder="1" applyAlignment="1"/>
    <xf numFmtId="0" fontId="8" fillId="0" borderId="7" xfId="43" applyNumberFormat="1" applyFont="1" applyFill="1" applyBorder="1" applyAlignment="1">
      <alignment horizontal="center" vertical="center"/>
    </xf>
    <xf numFmtId="15" fontId="9" fillId="7" borderId="8" xfId="43" applyNumberFormat="1" applyFont="1" applyFill="1" applyBorder="1" applyAlignment="1">
      <alignment horizontal="center"/>
    </xf>
    <xf numFmtId="15" fontId="7" fillId="7" borderId="8" xfId="43" applyNumberFormat="1" applyFont="1" applyFill="1" applyBorder="1" applyAlignment="1">
      <alignment horizontal="center"/>
    </xf>
    <xf numFmtId="0" fontId="10" fillId="0" borderId="8" xfId="43" applyFont="1" applyFill="1" applyBorder="1" applyAlignment="1">
      <alignment horizontal="center" vertical="center" wrapText="1"/>
    </xf>
    <xf numFmtId="0" fontId="7" fillId="7" borderId="8" xfId="43" applyFont="1" applyFill="1" applyBorder="1" applyAlignment="1">
      <alignment horizontal="center"/>
    </xf>
    <xf numFmtId="0" fontId="7" fillId="7" borderId="8" xfId="43" applyFont="1" applyFill="1" applyBorder="1" applyAlignment="1"/>
    <xf numFmtId="4" fontId="7" fillId="7" borderId="8" xfId="43" applyNumberFormat="1" applyFont="1" applyFill="1" applyBorder="1" applyAlignment="1"/>
    <xf numFmtId="0" fontId="8" fillId="0" borderId="9" xfId="43" applyFont="1" applyFill="1" applyBorder="1" applyAlignment="1">
      <alignment horizontal="center" vertical="center"/>
    </xf>
    <xf numFmtId="0" fontId="11" fillId="0" borderId="10" xfId="43" applyNumberFormat="1" applyFont="1" applyFill="1" applyBorder="1" applyAlignment="1">
      <alignment horizontal="right" vertical="center"/>
    </xf>
    <xf numFmtId="0" fontId="11" fillId="7" borderId="11" xfId="43" applyNumberFormat="1" applyFont="1" applyFill="1" applyBorder="1" applyAlignment="1">
      <alignment horizontal="right" vertical="center"/>
    </xf>
    <xf numFmtId="0" fontId="11" fillId="0" borderId="11" xfId="43" applyNumberFormat="1" applyFont="1" applyFill="1" applyBorder="1" applyAlignment="1">
      <alignment horizontal="right" vertical="center"/>
    </xf>
    <xf numFmtId="0" fontId="11" fillId="0" borderId="12" xfId="43" applyNumberFormat="1" applyFont="1" applyFill="1" applyBorder="1" applyAlignment="1">
      <alignment horizontal="right" vertical="center"/>
    </xf>
    <xf numFmtId="0" fontId="10" fillId="7" borderId="1" xfId="43" applyFont="1" applyFill="1" applyBorder="1" applyAlignment="1">
      <alignment horizontal="center" vertical="center" wrapText="1"/>
    </xf>
    <xf numFmtId="0" fontId="8" fillId="7" borderId="1" xfId="43" applyFont="1" applyFill="1" applyBorder="1" applyAlignment="1">
      <alignment horizontal="center" vertical="center"/>
    </xf>
    <xf numFmtId="4" fontId="7" fillId="0" borderId="13" xfId="43" applyNumberFormat="1" applyFont="1" applyFill="1" applyBorder="1" applyAlignment="1"/>
    <xf numFmtId="0" fontId="7" fillId="0" borderId="13" xfId="43" applyFont="1" applyFill="1" applyBorder="1" applyAlignment="1">
      <alignment horizontal="center"/>
    </xf>
    <xf numFmtId="177" fontId="15" fillId="7" borderId="1" xfId="8" applyNumberFormat="1" applyFont="1" applyFill="1" applyBorder="1" applyAlignment="1">
      <alignment horizontal="center" vertical="center"/>
    </xf>
    <xf numFmtId="0" fontId="8" fillId="3" borderId="1" xfId="43" applyNumberFormat="1" applyFont="1" applyFill="1" applyBorder="1" applyAlignment="1">
      <alignment horizontal="center" vertical="center"/>
    </xf>
    <xf numFmtId="0" fontId="1" fillId="3" borderId="1" xfId="43" applyFont="1" applyFill="1" applyBorder="1" applyAlignment="1"/>
    <xf numFmtId="0" fontId="0" fillId="0" borderId="1" xfId="0" applyFont="1" applyFill="1" applyBorder="1" applyAlignment="1"/>
    <xf numFmtId="0" fontId="22" fillId="0" borderId="1" xfId="0" applyFont="1" applyFill="1" applyBorder="1"/>
    <xf numFmtId="0" fontId="26" fillId="0" borderId="1" xfId="0" applyFont="1" applyBorder="1"/>
    <xf numFmtId="0" fontId="0" fillId="0" borderId="0" xfId="0" applyFont="1" applyFill="1" applyAlignment="1"/>
    <xf numFmtId="15" fontId="9" fillId="9" borderId="1" xfId="43" applyNumberFormat="1" applyFont="1" applyFill="1" applyBorder="1" applyAlignment="1">
      <alignment horizontal="center"/>
    </xf>
    <xf numFmtId="15" fontId="7" fillId="9" borderId="1" xfId="43" applyNumberFormat="1" applyFont="1" applyFill="1" applyBorder="1" applyAlignment="1">
      <alignment horizontal="center"/>
    </xf>
    <xf numFmtId="0" fontId="10" fillId="9" borderId="1" xfId="43" applyFont="1" applyFill="1" applyBorder="1" applyAlignment="1">
      <alignment horizontal="center" vertical="center" wrapText="1"/>
    </xf>
    <xf numFmtId="0" fontId="7" fillId="9" borderId="1" xfId="43" applyFont="1" applyFill="1" applyBorder="1" applyAlignment="1">
      <alignment horizontal="center"/>
    </xf>
    <xf numFmtId="0" fontId="7" fillId="9" borderId="1" xfId="43" applyFont="1" applyFill="1" applyBorder="1" applyAlignment="1"/>
    <xf numFmtId="4" fontId="7" fillId="9" borderId="1" xfId="43" applyNumberFormat="1" applyFont="1" applyFill="1" applyBorder="1" applyAlignment="1"/>
    <xf numFmtId="0" fontId="8" fillId="9" borderId="1" xfId="43" applyFont="1" applyFill="1" applyBorder="1" applyAlignment="1">
      <alignment horizontal="center" vertical="center"/>
    </xf>
    <xf numFmtId="0" fontId="1" fillId="0" borderId="0" xfId="43" applyFont="1" applyFill="1" applyBorder="1" applyAlignment="1"/>
    <xf numFmtId="177" fontId="15" fillId="9" borderId="1" xfId="8" applyNumberFormat="1" applyFont="1" applyFill="1" applyBorder="1" applyAlignment="1">
      <alignment horizontal="center" vertical="center"/>
    </xf>
    <xf numFmtId="0" fontId="8" fillId="9" borderId="1" xfId="43" applyFont="1" applyFill="1" applyBorder="1" applyAlignment="1">
      <alignment horizontal="center"/>
    </xf>
    <xf numFmtId="0" fontId="22" fillId="0" borderId="0" xfId="0" applyFont="1" applyFill="1"/>
    <xf numFmtId="0" fontId="26" fillId="0" borderId="0" xfId="0" applyFont="1"/>
    <xf numFmtId="0" fontId="1" fillId="0" borderId="0" xfId="43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43" applyFont="1" applyFill="1" applyAlignment="1">
      <alignment horizontal="right"/>
    </xf>
    <xf numFmtId="0" fontId="1" fillId="0" borderId="0" xfId="43" applyFill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5" fillId="0" borderId="3" xfId="43" applyFont="1" applyFill="1" applyBorder="1" applyAlignment="1">
      <alignment horizontal="center" vertical="center"/>
    </xf>
    <xf numFmtId="15" fontId="9" fillId="0" borderId="3" xfId="43" applyNumberFormat="1" applyFont="1" applyFill="1" applyBorder="1" applyAlignment="1">
      <alignment horizontal="center"/>
    </xf>
    <xf numFmtId="15" fontId="7" fillId="0" borderId="4" xfId="43" applyNumberFormat="1" applyFont="1" applyFill="1" applyBorder="1" applyAlignment="1">
      <alignment horizontal="center"/>
    </xf>
    <xf numFmtId="0" fontId="10" fillId="0" borderId="4" xfId="43" applyFont="1" applyFill="1" applyBorder="1" applyAlignment="1">
      <alignment horizontal="center" vertical="center" wrapText="1"/>
    </xf>
    <xf numFmtId="0" fontId="7" fillId="0" borderId="4" xfId="43" applyFont="1" applyFill="1" applyBorder="1" applyAlignment="1">
      <alignment horizontal="center"/>
    </xf>
    <xf numFmtId="0" fontId="7" fillId="0" borderId="4" xfId="43" applyFont="1" applyFill="1" applyBorder="1" applyAlignment="1"/>
    <xf numFmtId="4" fontId="7" fillId="0" borderId="4" xfId="43" applyNumberFormat="1" applyFont="1" applyFill="1" applyBorder="1" applyAlignment="1"/>
    <xf numFmtId="0" fontId="8" fillId="0" borderId="5" xfId="43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8" fillId="0" borderId="3" xfId="43" applyFont="1" applyFill="1" applyBorder="1" applyAlignment="1">
      <alignment horizontal="center"/>
    </xf>
    <xf numFmtId="0" fontId="27" fillId="0" borderId="0" xfId="0" applyFont="1"/>
    <xf numFmtId="0" fontId="20" fillId="6" borderId="1" xfId="0" applyFont="1" applyFill="1" applyBorder="1" applyAlignment="1">
      <alignment horizontal="center" vertical="top" wrapText="1"/>
    </xf>
    <xf numFmtId="0" fontId="20" fillId="0" borderId="1" xfId="0" applyFont="1" applyBorder="1"/>
    <xf numFmtId="0" fontId="1" fillId="3" borderId="0" xfId="43" applyFont="1" applyFill="1" applyAlignment="1">
      <alignment horizontal="right"/>
    </xf>
    <xf numFmtId="0" fontId="22" fillId="0" borderId="1" xfId="0" applyNumberFormat="1" applyFont="1" applyBorder="1"/>
    <xf numFmtId="0" fontId="1" fillId="0" borderId="1" xfId="43" applyFill="1" applyBorder="1"/>
    <xf numFmtId="0" fontId="8" fillId="0" borderId="3" xfId="43" applyNumberFormat="1" applyFont="1" applyFill="1" applyBorder="1" applyAlignment="1">
      <alignment horizontal="center" vertical="center"/>
    </xf>
    <xf numFmtId="15" fontId="9" fillId="0" borderId="4" xfId="43" applyNumberFormat="1" applyFont="1" applyFill="1" applyBorder="1" applyAlignment="1">
      <alignment horizontal="center"/>
    </xf>
    <xf numFmtId="0" fontId="8" fillId="9" borderId="1" xfId="43" applyNumberFormat="1" applyFont="1" applyFill="1" applyBorder="1" applyAlignment="1">
      <alignment horizontal="center" vertical="center"/>
    </xf>
    <xf numFmtId="0" fontId="8" fillId="9" borderId="3" xfId="43" applyNumberFormat="1" applyFont="1" applyFill="1" applyBorder="1" applyAlignment="1">
      <alignment horizontal="center" vertical="center"/>
    </xf>
    <xf numFmtId="15" fontId="9" fillId="9" borderId="4" xfId="43" applyNumberFormat="1" applyFont="1" applyFill="1" applyBorder="1" applyAlignment="1">
      <alignment horizontal="center"/>
    </xf>
    <xf numFmtId="15" fontId="7" fillId="9" borderId="4" xfId="43" applyNumberFormat="1" applyFont="1" applyFill="1" applyBorder="1" applyAlignment="1">
      <alignment horizontal="center"/>
    </xf>
    <xf numFmtId="0" fontId="10" fillId="9" borderId="4" xfId="43" applyFont="1" applyFill="1" applyBorder="1" applyAlignment="1">
      <alignment horizontal="center" vertical="center" wrapText="1"/>
    </xf>
    <xf numFmtId="0" fontId="7" fillId="9" borderId="4" xfId="43" applyFont="1" applyFill="1" applyBorder="1" applyAlignment="1">
      <alignment horizontal="center"/>
    </xf>
    <xf numFmtId="0" fontId="7" fillId="9" borderId="4" xfId="43" applyFont="1" applyFill="1" applyBorder="1" applyAlignment="1"/>
    <xf numFmtId="4" fontId="7" fillId="9" borderId="4" xfId="43" applyNumberFormat="1" applyFont="1" applyFill="1" applyBorder="1" applyAlignment="1"/>
    <xf numFmtId="0" fontId="8" fillId="9" borderId="5" xfId="43" applyFont="1" applyFill="1" applyBorder="1" applyAlignment="1">
      <alignment horizontal="center" vertical="center"/>
    </xf>
    <xf numFmtId="0" fontId="2" fillId="9" borderId="0" xfId="0" applyNumberFormat="1" applyFont="1" applyFill="1" applyBorder="1" applyAlignment="1"/>
    <xf numFmtId="0" fontId="1" fillId="9" borderId="0" xfId="43" applyFill="1" applyAlignment="1">
      <alignment horizontal="right"/>
    </xf>
    <xf numFmtId="0" fontId="1" fillId="9" borderId="0" xfId="43" applyFill="1"/>
    <xf numFmtId="0" fontId="28" fillId="9" borderId="0" xfId="43" applyFont="1" applyFill="1" applyAlignment="1"/>
    <xf numFmtId="0" fontId="1" fillId="9" borderId="0" xfId="43" applyFont="1" applyFill="1" applyAlignment="1"/>
    <xf numFmtId="0" fontId="29" fillId="9" borderId="1" xfId="0" applyFont="1" applyFill="1" applyBorder="1" applyAlignment="1"/>
    <xf numFmtId="0" fontId="20" fillId="0" borderId="1" xfId="0" applyFont="1" applyFill="1" applyBorder="1"/>
    <xf numFmtId="0" fontId="3" fillId="2" borderId="3" xfId="43" applyNumberFormat="1" applyFont="1" applyFill="1" applyBorder="1" applyAlignment="1">
      <alignment horizontal="center" vertical="center"/>
    </xf>
    <xf numFmtId="0" fontId="12" fillId="0" borderId="3" xfId="43" applyFont="1" applyFill="1" applyBorder="1" applyAlignment="1">
      <alignment horizontal="center" vertical="center"/>
    </xf>
    <xf numFmtId="0" fontId="30" fillId="3" borderId="3" xfId="43" applyNumberFormat="1" applyFont="1" applyFill="1" applyBorder="1" applyAlignment="1">
      <alignment horizontal="center" vertical="center"/>
    </xf>
    <xf numFmtId="0" fontId="30" fillId="3" borderId="4" xfId="43" applyNumberFormat="1" applyFont="1" applyFill="1" applyBorder="1" applyAlignment="1">
      <alignment horizontal="center" vertical="center"/>
    </xf>
    <xf numFmtId="0" fontId="30" fillId="3" borderId="5" xfId="43" applyNumberFormat="1" applyFont="1" applyFill="1" applyBorder="1" applyAlignment="1">
      <alignment horizontal="center" vertical="center"/>
    </xf>
    <xf numFmtId="0" fontId="7" fillId="0" borderId="1" xfId="43" applyFont="1" applyFill="1" applyBorder="1" applyAlignment="1">
      <alignment horizontal="left"/>
    </xf>
    <xf numFmtId="0" fontId="31" fillId="3" borderId="0" xfId="0" applyFont="1" applyFill="1" applyAlignment="1"/>
    <xf numFmtId="0" fontId="22" fillId="6" borderId="6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08271516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212;&#20184;&#27454;&#31649;&#29702;&#25968;&#25454;_2019120415092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酒店确认号</v>
          </cell>
          <cell r="B1" t="str">
            <v>单号</v>
          </cell>
        </row>
        <row r="2">
          <cell r="A2">
            <v>68178</v>
          </cell>
          <cell r="B2">
            <v>1450268</v>
          </cell>
        </row>
        <row r="3">
          <cell r="A3">
            <v>68180</v>
          </cell>
          <cell r="B3">
            <v>1450300</v>
          </cell>
        </row>
        <row r="4">
          <cell r="A4">
            <v>68706</v>
          </cell>
          <cell r="B4">
            <v>1452743</v>
          </cell>
        </row>
        <row r="5">
          <cell r="A5">
            <v>68710</v>
          </cell>
          <cell r="B5">
            <v>1452877</v>
          </cell>
        </row>
        <row r="6">
          <cell r="A6">
            <v>69260</v>
          </cell>
          <cell r="B6">
            <v>1455091</v>
          </cell>
        </row>
        <row r="7">
          <cell r="A7">
            <v>69267</v>
          </cell>
          <cell r="B7">
            <v>1455375</v>
          </cell>
        </row>
        <row r="8">
          <cell r="A8">
            <v>69388</v>
          </cell>
          <cell r="B8">
            <v>1456411</v>
          </cell>
        </row>
        <row r="9">
          <cell r="A9">
            <v>69406</v>
          </cell>
          <cell r="B9">
            <v>1456936</v>
          </cell>
        </row>
        <row r="10">
          <cell r="A10">
            <v>70206</v>
          </cell>
          <cell r="B10">
            <v>1461575</v>
          </cell>
        </row>
        <row r="11">
          <cell r="A11">
            <v>70185</v>
          </cell>
          <cell r="B11">
            <v>1461841</v>
          </cell>
        </row>
        <row r="12">
          <cell r="A12">
            <v>70403</v>
          </cell>
          <cell r="B12">
            <v>1462737</v>
          </cell>
        </row>
        <row r="13">
          <cell r="A13">
            <v>67841</v>
          </cell>
          <cell r="B13">
            <v>1449133</v>
          </cell>
        </row>
        <row r="14">
          <cell r="A14" t="str">
            <v>67853&amp;67854&amp;67855</v>
          </cell>
          <cell r="B14">
            <v>1449189</v>
          </cell>
        </row>
        <row r="15">
          <cell r="A15">
            <v>68407</v>
          </cell>
          <cell r="B15">
            <v>1450370</v>
          </cell>
        </row>
        <row r="16">
          <cell r="A16">
            <v>68525</v>
          </cell>
          <cell r="B16">
            <v>1451170</v>
          </cell>
        </row>
        <row r="17">
          <cell r="A17">
            <v>68933</v>
          </cell>
          <cell r="B17">
            <v>1453320</v>
          </cell>
        </row>
        <row r="18">
          <cell r="A18">
            <v>69327</v>
          </cell>
          <cell r="B18">
            <v>1456117</v>
          </cell>
        </row>
        <row r="19">
          <cell r="A19">
            <v>69468</v>
          </cell>
          <cell r="B19">
            <v>1457581</v>
          </cell>
        </row>
        <row r="20">
          <cell r="A20">
            <v>70402</v>
          </cell>
          <cell r="B20">
            <v>1462687</v>
          </cell>
        </row>
        <row r="21">
          <cell r="A21">
            <v>71505</v>
          </cell>
          <cell r="B21">
            <v>1467734</v>
          </cell>
        </row>
        <row r="22">
          <cell r="A22">
            <v>71655</v>
          </cell>
          <cell r="B22">
            <v>1469252</v>
          </cell>
        </row>
        <row r="23">
          <cell r="A23">
            <v>72438</v>
          </cell>
          <cell r="B23">
            <v>1474083</v>
          </cell>
        </row>
        <row r="24">
          <cell r="A24">
            <v>72439</v>
          </cell>
          <cell r="B24">
            <v>1474085</v>
          </cell>
        </row>
        <row r="25">
          <cell r="A25">
            <v>74761</v>
          </cell>
          <cell r="B25">
            <v>1493878</v>
          </cell>
        </row>
        <row r="26">
          <cell r="A26">
            <v>75418</v>
          </cell>
          <cell r="B26">
            <v>1498022</v>
          </cell>
        </row>
        <row r="27">
          <cell r="A27" t="str">
            <v>73297-99</v>
          </cell>
          <cell r="B27">
            <v>1479450</v>
          </cell>
        </row>
        <row r="28">
          <cell r="A28">
            <v>73303</v>
          </cell>
          <cell r="B28">
            <v>1479783</v>
          </cell>
        </row>
        <row r="29">
          <cell r="A29">
            <v>73423</v>
          </cell>
          <cell r="B29">
            <v>1479792</v>
          </cell>
        </row>
        <row r="30">
          <cell r="A30">
            <v>74242</v>
          </cell>
          <cell r="B30">
            <v>1490237</v>
          </cell>
        </row>
        <row r="31">
          <cell r="A31">
            <v>74875</v>
          </cell>
          <cell r="B31">
            <v>1494575</v>
          </cell>
        </row>
        <row r="32">
          <cell r="A32">
            <v>76385</v>
          </cell>
          <cell r="B32">
            <v>1502905</v>
          </cell>
        </row>
        <row r="33">
          <cell r="A33">
            <v>76412</v>
          </cell>
          <cell r="B33">
            <v>1502938</v>
          </cell>
        </row>
        <row r="34">
          <cell r="A34">
            <v>77876</v>
          </cell>
          <cell r="B34">
            <v>1510600</v>
          </cell>
        </row>
        <row r="35">
          <cell r="A35">
            <v>79060</v>
          </cell>
          <cell r="B35">
            <v>1519769</v>
          </cell>
        </row>
        <row r="36">
          <cell r="A36">
            <v>76172</v>
          </cell>
          <cell r="B36">
            <v>1501098</v>
          </cell>
        </row>
        <row r="37">
          <cell r="A37">
            <v>76660</v>
          </cell>
          <cell r="B37">
            <v>1504482</v>
          </cell>
        </row>
        <row r="38">
          <cell r="A38">
            <v>77805</v>
          </cell>
          <cell r="B38">
            <v>1509372</v>
          </cell>
        </row>
        <row r="39">
          <cell r="A39">
            <v>78119</v>
          </cell>
          <cell r="B39">
            <v>1513192</v>
          </cell>
        </row>
        <row r="40">
          <cell r="A40">
            <v>78666</v>
          </cell>
          <cell r="B40">
            <v>1517821</v>
          </cell>
        </row>
        <row r="41">
          <cell r="A41">
            <v>80970</v>
          </cell>
          <cell r="B41">
            <v>1528651</v>
          </cell>
        </row>
        <row r="42">
          <cell r="A42">
            <v>81289</v>
          </cell>
          <cell r="B42">
            <v>1532844</v>
          </cell>
        </row>
        <row r="43">
          <cell r="A43">
            <v>79122</v>
          </cell>
          <cell r="B43">
            <v>1520235</v>
          </cell>
        </row>
        <row r="44">
          <cell r="A44">
            <v>80736</v>
          </cell>
          <cell r="B44">
            <v>1526402</v>
          </cell>
        </row>
        <row r="45">
          <cell r="A45">
            <v>80767</v>
          </cell>
          <cell r="B45">
            <v>1526837</v>
          </cell>
        </row>
        <row r="46">
          <cell r="A46">
            <v>80799</v>
          </cell>
          <cell r="B46">
            <v>1527939</v>
          </cell>
        </row>
        <row r="47">
          <cell r="A47">
            <v>80971</v>
          </cell>
          <cell r="B47">
            <v>1528808</v>
          </cell>
        </row>
        <row r="48">
          <cell r="A48" t="str">
            <v>81164&amp; 81165</v>
          </cell>
          <cell r="B48">
            <v>1530807</v>
          </cell>
        </row>
        <row r="49">
          <cell r="A49">
            <v>81242</v>
          </cell>
          <cell r="B49">
            <v>1531498</v>
          </cell>
        </row>
        <row r="50">
          <cell r="A50">
            <v>81553</v>
          </cell>
          <cell r="B50">
            <v>1535510</v>
          </cell>
        </row>
        <row r="51">
          <cell r="A51">
            <v>82718</v>
          </cell>
          <cell r="B51">
            <v>1541334</v>
          </cell>
        </row>
        <row r="52">
          <cell r="A52">
            <v>81531</v>
          </cell>
          <cell r="B52">
            <v>1535126</v>
          </cell>
        </row>
        <row r="53">
          <cell r="A53">
            <v>83105</v>
          </cell>
          <cell r="B53">
            <v>1542848</v>
          </cell>
        </row>
        <row r="54">
          <cell r="A54">
            <v>83027</v>
          </cell>
          <cell r="B54">
            <v>1543264</v>
          </cell>
        </row>
        <row r="55">
          <cell r="A55">
            <v>83636</v>
          </cell>
          <cell r="B55">
            <v>1546483</v>
          </cell>
        </row>
        <row r="56">
          <cell r="A56">
            <v>83926</v>
          </cell>
          <cell r="B56">
            <v>1547702</v>
          </cell>
        </row>
        <row r="57">
          <cell r="A57">
            <v>84404</v>
          </cell>
          <cell r="B57">
            <v>1550082</v>
          </cell>
        </row>
        <row r="58">
          <cell r="A58" t="str">
            <v>83934&amp;83935</v>
          </cell>
          <cell r="B58">
            <v>1548112</v>
          </cell>
        </row>
        <row r="59">
          <cell r="A59">
            <v>84178</v>
          </cell>
          <cell r="B59">
            <v>1549182</v>
          </cell>
        </row>
        <row r="60">
          <cell r="A60">
            <v>84238</v>
          </cell>
          <cell r="B60">
            <v>1549457</v>
          </cell>
        </row>
        <row r="61">
          <cell r="A61">
            <v>84403</v>
          </cell>
          <cell r="B61">
            <v>1549891</v>
          </cell>
        </row>
        <row r="62">
          <cell r="A62">
            <v>84260</v>
          </cell>
          <cell r="B62">
            <v>1549932</v>
          </cell>
        </row>
        <row r="63">
          <cell r="A63">
            <v>84410</v>
          </cell>
          <cell r="B63">
            <v>1550217</v>
          </cell>
        </row>
        <row r="64">
          <cell r="A64">
            <v>84656</v>
          </cell>
          <cell r="B64">
            <v>1551219</v>
          </cell>
        </row>
        <row r="65">
          <cell r="A65">
            <v>84907</v>
          </cell>
          <cell r="B65">
            <v>1551797</v>
          </cell>
        </row>
        <row r="66">
          <cell r="A66">
            <v>84405</v>
          </cell>
          <cell r="B66">
            <v>1550091</v>
          </cell>
        </row>
        <row r="67">
          <cell r="A67">
            <v>84408</v>
          </cell>
          <cell r="B67">
            <v>1550600</v>
          </cell>
        </row>
        <row r="68">
          <cell r="A68">
            <v>84921</v>
          </cell>
          <cell r="B68">
            <v>1552198</v>
          </cell>
        </row>
        <row r="69">
          <cell r="A69">
            <v>85160</v>
          </cell>
          <cell r="B69">
            <v>1552900</v>
          </cell>
        </row>
        <row r="70">
          <cell r="A70">
            <v>85172</v>
          </cell>
          <cell r="B70">
            <v>1552951</v>
          </cell>
        </row>
        <row r="71">
          <cell r="A71">
            <v>85167</v>
          </cell>
          <cell r="B71">
            <v>1553678</v>
          </cell>
        </row>
        <row r="72">
          <cell r="A72">
            <v>85709</v>
          </cell>
          <cell r="B72">
            <v>1558481</v>
          </cell>
        </row>
        <row r="73">
          <cell r="A73">
            <v>85710</v>
          </cell>
          <cell r="B73">
            <v>1558482</v>
          </cell>
        </row>
        <row r="74">
          <cell r="A74">
            <v>85763</v>
          </cell>
          <cell r="B74">
            <v>1560060</v>
          </cell>
        </row>
        <row r="75">
          <cell r="A75">
            <v>86163</v>
          </cell>
          <cell r="B75">
            <v>1561698</v>
          </cell>
        </row>
        <row r="76">
          <cell r="A76">
            <v>86179</v>
          </cell>
          <cell r="B76">
            <v>1561783</v>
          </cell>
        </row>
        <row r="77">
          <cell r="A77">
            <v>86171</v>
          </cell>
          <cell r="B77">
            <v>1562126</v>
          </cell>
        </row>
        <row r="78">
          <cell r="A78">
            <v>86164</v>
          </cell>
          <cell r="B78">
            <v>1562134</v>
          </cell>
        </row>
        <row r="79">
          <cell r="A79">
            <v>86444</v>
          </cell>
          <cell r="B79">
            <v>1562444</v>
          </cell>
        </row>
        <row r="80">
          <cell r="A80" t="str">
            <v>84933-36</v>
          </cell>
          <cell r="B80">
            <v>1552363</v>
          </cell>
        </row>
        <row r="81">
          <cell r="A81">
            <v>85296</v>
          </cell>
          <cell r="B81">
            <v>1554436</v>
          </cell>
        </row>
        <row r="82">
          <cell r="A82" t="str">
            <v/>
          </cell>
          <cell r="B82">
            <v>1556301</v>
          </cell>
        </row>
        <row r="83">
          <cell r="A83" t="str">
            <v>85749&amp; 85750&amp; 85751</v>
          </cell>
          <cell r="B83">
            <v>1559068</v>
          </cell>
        </row>
        <row r="84">
          <cell r="A84" t="str">
            <v>86155-57</v>
          </cell>
          <cell r="B84">
            <v>1561524</v>
          </cell>
        </row>
        <row r="85">
          <cell r="A85">
            <v>85856</v>
          </cell>
          <cell r="B85">
            <v>1561630</v>
          </cell>
        </row>
        <row r="86">
          <cell r="A86">
            <v>86158</v>
          </cell>
          <cell r="B86">
            <v>1562260</v>
          </cell>
        </row>
        <row r="87">
          <cell r="A87">
            <v>86219</v>
          </cell>
          <cell r="B87">
            <v>1562307</v>
          </cell>
        </row>
        <row r="88">
          <cell r="A88">
            <v>86528</v>
          </cell>
          <cell r="B88">
            <v>1564656</v>
          </cell>
        </row>
        <row r="89">
          <cell r="A89">
            <v>86568</v>
          </cell>
          <cell r="B89">
            <v>1565158</v>
          </cell>
        </row>
        <row r="90">
          <cell r="A90">
            <v>86692</v>
          </cell>
          <cell r="B90">
            <v>1565869</v>
          </cell>
        </row>
        <row r="91">
          <cell r="A91">
            <v>86921</v>
          </cell>
          <cell r="B91">
            <v>1567047</v>
          </cell>
        </row>
        <row r="92">
          <cell r="A92" t="str">
            <v>86432-34</v>
          </cell>
          <cell r="B92">
            <v>1562975</v>
          </cell>
        </row>
        <row r="93">
          <cell r="A93">
            <v>86233</v>
          </cell>
          <cell r="B93">
            <v>1563360</v>
          </cell>
        </row>
        <row r="94">
          <cell r="A94">
            <v>86277</v>
          </cell>
          <cell r="B94">
            <v>1563553</v>
          </cell>
        </row>
        <row r="95">
          <cell r="A95">
            <v>86761</v>
          </cell>
          <cell r="B95">
            <v>1566177</v>
          </cell>
        </row>
        <row r="96">
          <cell r="A96">
            <v>86932</v>
          </cell>
          <cell r="B96">
            <v>1567524</v>
          </cell>
        </row>
        <row r="97">
          <cell r="A97">
            <v>86962</v>
          </cell>
          <cell r="B97">
            <v>1567781</v>
          </cell>
        </row>
        <row r="98">
          <cell r="A98" t="str">
            <v>87153&amp;87154</v>
          </cell>
          <cell r="B98">
            <v>1569061</v>
          </cell>
        </row>
        <row r="99">
          <cell r="A99">
            <v>87418</v>
          </cell>
          <cell r="B99">
            <v>1569714</v>
          </cell>
        </row>
        <row r="100">
          <cell r="A100">
            <v>87657</v>
          </cell>
          <cell r="B100">
            <v>1571384</v>
          </cell>
        </row>
        <row r="101">
          <cell r="A101">
            <v>87962</v>
          </cell>
          <cell r="B101">
            <v>1572446</v>
          </cell>
        </row>
        <row r="102">
          <cell r="A102">
            <v>88140</v>
          </cell>
          <cell r="B102">
            <v>1573748</v>
          </cell>
        </row>
        <row r="103">
          <cell r="A103">
            <v>88064</v>
          </cell>
          <cell r="B103">
            <v>1573799</v>
          </cell>
        </row>
        <row r="104">
          <cell r="A104">
            <v>88143</v>
          </cell>
          <cell r="B104">
            <v>1574443</v>
          </cell>
        </row>
        <row r="105">
          <cell r="A105">
            <v>88145</v>
          </cell>
          <cell r="B105">
            <v>1574518</v>
          </cell>
        </row>
        <row r="106">
          <cell r="A106">
            <v>88246</v>
          </cell>
          <cell r="B106">
            <v>1575672</v>
          </cell>
        </row>
        <row r="107">
          <cell r="A107">
            <v>86954</v>
          </cell>
          <cell r="B107">
            <v>1567708</v>
          </cell>
        </row>
        <row r="108">
          <cell r="A108" t="str">
            <v>86966&amp;86977</v>
          </cell>
          <cell r="B108">
            <v>1567907</v>
          </cell>
        </row>
        <row r="109">
          <cell r="A109">
            <v>86957</v>
          </cell>
          <cell r="B109">
            <v>1568267</v>
          </cell>
        </row>
        <row r="110">
          <cell r="A110" t="str">
            <v>87007-08.</v>
          </cell>
          <cell r="B110">
            <v>1568315</v>
          </cell>
        </row>
        <row r="111">
          <cell r="A111">
            <v>87960</v>
          </cell>
          <cell r="B111">
            <v>1572301</v>
          </cell>
        </row>
        <row r="112">
          <cell r="A112">
            <v>88065</v>
          </cell>
          <cell r="B112">
            <v>1573849</v>
          </cell>
        </row>
        <row r="113">
          <cell r="A113">
            <v>88267</v>
          </cell>
          <cell r="B113">
            <v>1576180</v>
          </cell>
        </row>
        <row r="114">
          <cell r="A114">
            <v>88296</v>
          </cell>
          <cell r="B114">
            <v>1576128</v>
          </cell>
        </row>
        <row r="115">
          <cell r="A115">
            <v>88390</v>
          </cell>
          <cell r="B115">
            <v>1577967</v>
          </cell>
        </row>
        <row r="116">
          <cell r="A116">
            <v>88391</v>
          </cell>
          <cell r="B116">
            <v>1578010</v>
          </cell>
        </row>
        <row r="117">
          <cell r="A117">
            <v>88392</v>
          </cell>
          <cell r="B117">
            <v>1578037</v>
          </cell>
        </row>
        <row r="118">
          <cell r="A118">
            <v>88685</v>
          </cell>
          <cell r="B118">
            <v>1579540</v>
          </cell>
        </row>
        <row r="119">
          <cell r="A119">
            <v>88742</v>
          </cell>
          <cell r="B119">
            <v>1580440</v>
          </cell>
        </row>
        <row r="120">
          <cell r="A120">
            <v>88753</v>
          </cell>
          <cell r="B120">
            <v>1580624</v>
          </cell>
        </row>
        <row r="121">
          <cell r="A121">
            <v>88821</v>
          </cell>
          <cell r="B121">
            <v>1581103</v>
          </cell>
        </row>
        <row r="122">
          <cell r="A122">
            <v>88863</v>
          </cell>
          <cell r="B122">
            <v>1581780</v>
          </cell>
        </row>
        <row r="123">
          <cell r="A123">
            <v>88302</v>
          </cell>
          <cell r="B123">
            <v>1576506</v>
          </cell>
        </row>
        <row r="124">
          <cell r="A124">
            <v>88386</v>
          </cell>
          <cell r="B124">
            <v>1577843</v>
          </cell>
        </row>
        <row r="125">
          <cell r="A125">
            <v>88387</v>
          </cell>
          <cell r="B125">
            <v>1577894</v>
          </cell>
        </row>
        <row r="126">
          <cell r="A126">
            <v>88651</v>
          </cell>
          <cell r="B126">
            <v>1578739</v>
          </cell>
        </row>
        <row r="127">
          <cell r="A127">
            <v>88733</v>
          </cell>
          <cell r="B127">
            <v>1579722</v>
          </cell>
        </row>
        <row r="128">
          <cell r="A128">
            <v>88815</v>
          </cell>
          <cell r="B128">
            <v>1580808</v>
          </cell>
        </row>
        <row r="129">
          <cell r="A129">
            <v>88820</v>
          </cell>
          <cell r="B129">
            <v>1581302</v>
          </cell>
        </row>
        <row r="130">
          <cell r="A130">
            <v>88921</v>
          </cell>
          <cell r="B130">
            <v>1581922</v>
          </cell>
        </row>
        <row r="131">
          <cell r="A131">
            <v>88935</v>
          </cell>
          <cell r="B131">
            <v>1582070</v>
          </cell>
        </row>
        <row r="132">
          <cell r="A132">
            <v>88949</v>
          </cell>
          <cell r="B132">
            <v>1582111</v>
          </cell>
        </row>
        <row r="133">
          <cell r="A133">
            <v>89169</v>
          </cell>
          <cell r="B133">
            <v>1582782</v>
          </cell>
        </row>
        <row r="134">
          <cell r="A134">
            <v>89205</v>
          </cell>
          <cell r="B134">
            <v>1583090</v>
          </cell>
        </row>
        <row r="135">
          <cell r="A135">
            <v>89241</v>
          </cell>
          <cell r="B135">
            <v>1583373</v>
          </cell>
        </row>
        <row r="136">
          <cell r="A136">
            <v>89364</v>
          </cell>
          <cell r="B136">
            <v>1585356</v>
          </cell>
        </row>
        <row r="137">
          <cell r="A137">
            <v>89683</v>
          </cell>
          <cell r="B137">
            <v>1586493</v>
          </cell>
        </row>
        <row r="138">
          <cell r="A138">
            <v>90017</v>
          </cell>
          <cell r="B138">
            <v>1587793</v>
          </cell>
        </row>
        <row r="139">
          <cell r="A139">
            <v>90018</v>
          </cell>
          <cell r="B139">
            <v>1587796</v>
          </cell>
        </row>
        <row r="140">
          <cell r="A140">
            <v>89304</v>
          </cell>
          <cell r="B140">
            <v>1584821</v>
          </cell>
        </row>
        <row r="141">
          <cell r="A141">
            <v>89667</v>
          </cell>
          <cell r="B141">
            <v>1586258</v>
          </cell>
        </row>
        <row r="142">
          <cell r="A142">
            <v>89930</v>
          </cell>
          <cell r="B142">
            <v>1587310</v>
          </cell>
        </row>
        <row r="143">
          <cell r="A143">
            <v>89931</v>
          </cell>
          <cell r="B143">
            <v>1587360</v>
          </cell>
        </row>
        <row r="144">
          <cell r="A144">
            <v>89332</v>
          </cell>
          <cell r="B144">
            <v>1587370</v>
          </cell>
        </row>
        <row r="145">
          <cell r="A145" t="str">
            <v>90182-83</v>
          </cell>
          <cell r="B145">
            <v>1589359</v>
          </cell>
        </row>
        <row r="146">
          <cell r="A146" t="str">
            <v>90184&amp;90185</v>
          </cell>
          <cell r="B146">
            <v>1589384</v>
          </cell>
        </row>
        <row r="147">
          <cell r="A147">
            <v>90020</v>
          </cell>
          <cell r="B147">
            <v>1587810</v>
          </cell>
        </row>
        <row r="148">
          <cell r="A148" t="str">
            <v>90169-70</v>
          </cell>
          <cell r="B148">
            <v>1589274</v>
          </cell>
        </row>
        <row r="149">
          <cell r="A149">
            <v>90172</v>
          </cell>
          <cell r="B149">
            <v>1589283</v>
          </cell>
        </row>
        <row r="150">
          <cell r="A150">
            <v>90405</v>
          </cell>
          <cell r="B150">
            <v>1589460</v>
          </cell>
        </row>
        <row r="151">
          <cell r="A151">
            <v>90495</v>
          </cell>
          <cell r="B151">
            <v>1590201</v>
          </cell>
        </row>
        <row r="152">
          <cell r="A152">
            <v>90510</v>
          </cell>
          <cell r="B152">
            <v>1590938</v>
          </cell>
        </row>
        <row r="153">
          <cell r="A153">
            <v>90513</v>
          </cell>
          <cell r="B153">
            <v>1591022</v>
          </cell>
        </row>
        <row r="154">
          <cell r="A154">
            <v>90654</v>
          </cell>
          <cell r="B154">
            <v>1591264</v>
          </cell>
        </row>
        <row r="155">
          <cell r="A155">
            <v>90660</v>
          </cell>
          <cell r="B155">
            <v>1591573</v>
          </cell>
        </row>
        <row r="156">
          <cell r="A156">
            <v>90493</v>
          </cell>
          <cell r="B156">
            <v>1590041</v>
          </cell>
        </row>
        <row r="157">
          <cell r="A157">
            <v>90652</v>
          </cell>
          <cell r="B157">
            <v>1591173</v>
          </cell>
        </row>
        <row r="158">
          <cell r="A158">
            <v>90659</v>
          </cell>
          <cell r="B158">
            <v>1591447</v>
          </cell>
        </row>
        <row r="159">
          <cell r="A159">
            <v>90678</v>
          </cell>
          <cell r="B159">
            <v>1591881</v>
          </cell>
        </row>
        <row r="160">
          <cell r="A160">
            <v>90822</v>
          </cell>
          <cell r="B160">
            <v>1593568</v>
          </cell>
        </row>
        <row r="161">
          <cell r="A161" t="str">
            <v>90885&amp; 90886&amp; 90887&amp; 90888</v>
          </cell>
          <cell r="B161">
            <v>1593862</v>
          </cell>
        </row>
        <row r="162">
          <cell r="A162">
            <v>90939</v>
          </cell>
          <cell r="B162">
            <v>1594939</v>
          </cell>
        </row>
        <row r="163">
          <cell r="A163">
            <v>90736</v>
          </cell>
          <cell r="B163">
            <v>1592100</v>
          </cell>
        </row>
        <row r="164">
          <cell r="A164">
            <v>90738</v>
          </cell>
          <cell r="B164">
            <v>1592130</v>
          </cell>
        </row>
        <row r="165">
          <cell r="A165">
            <v>90739</v>
          </cell>
          <cell r="B165">
            <v>1592166</v>
          </cell>
        </row>
        <row r="166">
          <cell r="A166">
            <v>90901</v>
          </cell>
          <cell r="B166">
            <v>1594420</v>
          </cell>
        </row>
        <row r="167">
          <cell r="A167">
            <v>91188</v>
          </cell>
          <cell r="B167">
            <v>1595205</v>
          </cell>
        </row>
        <row r="168">
          <cell r="A168">
            <v>19305</v>
          </cell>
          <cell r="B168">
            <v>1595508</v>
          </cell>
        </row>
        <row r="169">
          <cell r="A169">
            <v>91405</v>
          </cell>
          <cell r="B169">
            <v>1596267</v>
          </cell>
        </row>
        <row r="170">
          <cell r="A170">
            <v>91475</v>
          </cell>
          <cell r="B170">
            <v>1597069</v>
          </cell>
        </row>
        <row r="171">
          <cell r="A171" t="str">
            <v>91463&amp; 91464.</v>
          </cell>
          <cell r="B171">
            <v>1597102</v>
          </cell>
        </row>
        <row r="172">
          <cell r="A172">
            <v>91466</v>
          </cell>
          <cell r="B172">
            <v>1597105</v>
          </cell>
        </row>
        <row r="173">
          <cell r="A173">
            <v>91579</v>
          </cell>
          <cell r="B173">
            <v>1598156</v>
          </cell>
        </row>
        <row r="174">
          <cell r="A174">
            <v>91228</v>
          </cell>
          <cell r="B174">
            <v>1595591</v>
          </cell>
        </row>
        <row r="175">
          <cell r="A175">
            <v>91251</v>
          </cell>
          <cell r="B175">
            <v>1596000</v>
          </cell>
        </row>
        <row r="176">
          <cell r="A176">
            <v>69049</v>
          </cell>
          <cell r="B176">
            <v>1454291</v>
          </cell>
        </row>
        <row r="177">
          <cell r="A177">
            <v>69268</v>
          </cell>
          <cell r="B177">
            <v>1455410</v>
          </cell>
        </row>
        <row r="178">
          <cell r="A178">
            <v>69379</v>
          </cell>
          <cell r="B178">
            <v>1456423</v>
          </cell>
        </row>
        <row r="179">
          <cell r="A179">
            <v>69407</v>
          </cell>
          <cell r="B179">
            <v>1456940</v>
          </cell>
        </row>
        <row r="180">
          <cell r="A180">
            <v>69484</v>
          </cell>
          <cell r="B180">
            <v>1457894</v>
          </cell>
        </row>
        <row r="181">
          <cell r="A181">
            <v>71029</v>
          </cell>
          <cell r="B181">
            <v>1465061</v>
          </cell>
        </row>
        <row r="182">
          <cell r="A182">
            <v>70106</v>
          </cell>
          <cell r="B182">
            <v>1457591</v>
          </cell>
        </row>
        <row r="183">
          <cell r="A183">
            <v>70179</v>
          </cell>
          <cell r="B183">
            <v>1461470</v>
          </cell>
        </row>
        <row r="184">
          <cell r="A184">
            <v>70407</v>
          </cell>
          <cell r="B184">
            <v>1462997</v>
          </cell>
        </row>
        <row r="185">
          <cell r="A185">
            <v>70413</v>
          </cell>
          <cell r="B185">
            <v>1463067</v>
          </cell>
        </row>
        <row r="186">
          <cell r="A186">
            <v>70951</v>
          </cell>
          <cell r="B186">
            <v>1464051</v>
          </cell>
        </row>
        <row r="187">
          <cell r="A187">
            <v>72194</v>
          </cell>
          <cell r="B187">
            <v>1471849</v>
          </cell>
        </row>
        <row r="188">
          <cell r="A188">
            <v>72193</v>
          </cell>
          <cell r="B188">
            <v>1471855</v>
          </cell>
        </row>
        <row r="189">
          <cell r="A189">
            <v>72037</v>
          </cell>
          <cell r="B189">
            <v>1471471</v>
          </cell>
        </row>
        <row r="190">
          <cell r="A190">
            <v>72197</v>
          </cell>
          <cell r="B190">
            <v>1471933</v>
          </cell>
        </row>
        <row r="191">
          <cell r="A191">
            <v>73973</v>
          </cell>
          <cell r="B191">
            <v>1485944</v>
          </cell>
        </row>
        <row r="192">
          <cell r="A192">
            <v>74391</v>
          </cell>
          <cell r="B192">
            <v>1491769</v>
          </cell>
        </row>
        <row r="193">
          <cell r="A193">
            <v>74378</v>
          </cell>
          <cell r="B193">
            <v>1491771</v>
          </cell>
        </row>
        <row r="194">
          <cell r="A194" t="str">
            <v>74863&amp;74864&amp;74865&amp;74866&amp;74867</v>
          </cell>
          <cell r="B194">
            <v>1494502</v>
          </cell>
        </row>
        <row r="195">
          <cell r="A195">
            <v>74895</v>
          </cell>
          <cell r="B195">
            <v>1494961</v>
          </cell>
        </row>
        <row r="196">
          <cell r="A196">
            <v>75416</v>
          </cell>
          <cell r="B196">
            <v>1498030</v>
          </cell>
        </row>
        <row r="197">
          <cell r="A197">
            <v>75921</v>
          </cell>
          <cell r="B197">
            <v>1500311</v>
          </cell>
        </row>
        <row r="198">
          <cell r="A198">
            <v>76170</v>
          </cell>
          <cell r="B198">
            <v>1501095</v>
          </cell>
        </row>
        <row r="199">
          <cell r="A199">
            <v>72195</v>
          </cell>
          <cell r="B199">
            <v>1471858</v>
          </cell>
        </row>
        <row r="200">
          <cell r="A200">
            <v>73307</v>
          </cell>
          <cell r="B200">
            <v>1479820</v>
          </cell>
        </row>
        <row r="201">
          <cell r="A201">
            <v>74241</v>
          </cell>
          <cell r="B201">
            <v>1490241</v>
          </cell>
        </row>
        <row r="202">
          <cell r="A202">
            <v>74764</v>
          </cell>
          <cell r="B202">
            <v>1493899</v>
          </cell>
        </row>
        <row r="203">
          <cell r="A203" t="str">
            <v>74891&amp; 74892&amp;74893</v>
          </cell>
          <cell r="B203">
            <v>1494911</v>
          </cell>
        </row>
        <row r="204">
          <cell r="A204">
            <v>78245</v>
          </cell>
          <cell r="B204">
            <v>1515636</v>
          </cell>
        </row>
        <row r="205">
          <cell r="A205">
            <v>76480</v>
          </cell>
          <cell r="B205">
            <v>1503803</v>
          </cell>
        </row>
        <row r="206">
          <cell r="A206">
            <v>76662</v>
          </cell>
          <cell r="B206">
            <v>1504611</v>
          </cell>
        </row>
        <row r="207">
          <cell r="A207">
            <v>77157</v>
          </cell>
          <cell r="B207">
            <v>1506367</v>
          </cell>
        </row>
        <row r="208">
          <cell r="A208">
            <v>77159</v>
          </cell>
          <cell r="B208">
            <v>1506368</v>
          </cell>
        </row>
        <row r="209">
          <cell r="A209">
            <v>78429</v>
          </cell>
          <cell r="B209">
            <v>1516679</v>
          </cell>
        </row>
        <row r="210">
          <cell r="A210">
            <v>78664</v>
          </cell>
          <cell r="B210">
            <v>1517765</v>
          </cell>
        </row>
        <row r="211">
          <cell r="A211">
            <v>78902</v>
          </cell>
          <cell r="B211">
            <v>1517767</v>
          </cell>
        </row>
        <row r="212">
          <cell r="A212">
            <v>79076</v>
          </cell>
          <cell r="B212">
            <v>1519904</v>
          </cell>
        </row>
        <row r="213">
          <cell r="A213">
            <v>79903</v>
          </cell>
          <cell r="B213">
            <v>1522955</v>
          </cell>
        </row>
        <row r="214">
          <cell r="A214">
            <v>79402</v>
          </cell>
          <cell r="B214">
            <v>1521307</v>
          </cell>
        </row>
        <row r="215">
          <cell r="A215">
            <v>80439</v>
          </cell>
          <cell r="B215">
            <v>1525320</v>
          </cell>
        </row>
        <row r="216">
          <cell r="A216">
            <v>80668</v>
          </cell>
          <cell r="B216">
            <v>1525939</v>
          </cell>
        </row>
        <row r="217">
          <cell r="A217">
            <v>80670</v>
          </cell>
          <cell r="B217">
            <v>1525973</v>
          </cell>
        </row>
        <row r="218">
          <cell r="A218" t="str">
            <v>81161&amp; 81162&amp; 81163</v>
          </cell>
          <cell r="B218">
            <v>1530910</v>
          </cell>
        </row>
        <row r="219">
          <cell r="A219">
            <v>82408</v>
          </cell>
          <cell r="B219">
            <v>1538254</v>
          </cell>
        </row>
        <row r="220">
          <cell r="A220">
            <v>82714</v>
          </cell>
          <cell r="B220">
            <v>1541180</v>
          </cell>
        </row>
        <row r="221">
          <cell r="A221" t="str">
            <v>82433-82435</v>
          </cell>
          <cell r="B221">
            <v>1538615</v>
          </cell>
        </row>
        <row r="222">
          <cell r="A222" t="str">
            <v>82613&amp;82614</v>
          </cell>
          <cell r="B222">
            <v>1540087</v>
          </cell>
        </row>
        <row r="223">
          <cell r="A223" t="str">
            <v>82679&amp; 82680</v>
          </cell>
          <cell r="B223">
            <v>1540620</v>
          </cell>
        </row>
        <row r="224">
          <cell r="A224">
            <v>82681</v>
          </cell>
          <cell r="B224">
            <v>1540922</v>
          </cell>
        </row>
        <row r="225">
          <cell r="A225">
            <v>83409</v>
          </cell>
          <cell r="B225">
            <v>1544513</v>
          </cell>
        </row>
        <row r="226">
          <cell r="A226">
            <v>83623</v>
          </cell>
          <cell r="B226">
            <v>1545725</v>
          </cell>
        </row>
        <row r="227">
          <cell r="A227">
            <v>83622</v>
          </cell>
          <cell r="B227">
            <v>1545784</v>
          </cell>
        </row>
        <row r="228">
          <cell r="A228">
            <v>83626</v>
          </cell>
          <cell r="B228">
            <v>1546261</v>
          </cell>
        </row>
        <row r="229">
          <cell r="A229">
            <v>83633</v>
          </cell>
          <cell r="B229">
            <v>1546479</v>
          </cell>
        </row>
        <row r="230">
          <cell r="A230">
            <v>83924</v>
          </cell>
          <cell r="B230">
            <v>1547722</v>
          </cell>
        </row>
        <row r="231">
          <cell r="A231">
            <v>84160</v>
          </cell>
          <cell r="B231">
            <v>1548732</v>
          </cell>
        </row>
        <row r="232">
          <cell r="A232" t="str">
            <v/>
          </cell>
          <cell r="B232">
            <v>1542970</v>
          </cell>
        </row>
        <row r="233">
          <cell r="A233" t="str">
            <v>83411&amp;83412&amp;83413</v>
          </cell>
          <cell r="B233">
            <v>1544630</v>
          </cell>
        </row>
        <row r="234">
          <cell r="A234" t="str">
            <v>83548-50</v>
          </cell>
          <cell r="B234">
            <v>1545484</v>
          </cell>
        </row>
        <row r="235">
          <cell r="A235" t="str">
            <v>83559-60</v>
          </cell>
          <cell r="B235">
            <v>1545508</v>
          </cell>
        </row>
        <row r="236">
          <cell r="A236">
            <v>83690</v>
          </cell>
          <cell r="B236">
            <v>1547456</v>
          </cell>
        </row>
        <row r="237">
          <cell r="A237">
            <v>8441</v>
          </cell>
          <cell r="B237">
            <v>1550111</v>
          </cell>
        </row>
        <row r="238">
          <cell r="A238">
            <v>84662</v>
          </cell>
          <cell r="B238">
            <v>1551247</v>
          </cell>
        </row>
        <row r="239">
          <cell r="A239">
            <v>84668</v>
          </cell>
          <cell r="B239">
            <v>1551741</v>
          </cell>
        </row>
        <row r="240">
          <cell r="A240">
            <v>84412</v>
          </cell>
          <cell r="B240">
            <v>1550664</v>
          </cell>
        </row>
        <row r="241">
          <cell r="A241">
            <v>84953</v>
          </cell>
          <cell r="B241">
            <v>1552544</v>
          </cell>
        </row>
        <row r="242">
          <cell r="A242">
            <v>85182</v>
          </cell>
          <cell r="B242">
            <v>1553027</v>
          </cell>
        </row>
        <row r="243">
          <cell r="A243">
            <v>85152</v>
          </cell>
          <cell r="B243">
            <v>1553272</v>
          </cell>
        </row>
        <row r="244">
          <cell r="A244">
            <v>85265</v>
          </cell>
          <cell r="B244">
            <v>1553724</v>
          </cell>
        </row>
        <row r="245">
          <cell r="A245">
            <v>85267</v>
          </cell>
          <cell r="B245">
            <v>1553832</v>
          </cell>
        </row>
        <row r="246">
          <cell r="A246">
            <v>85288</v>
          </cell>
          <cell r="B246">
            <v>1554367</v>
          </cell>
        </row>
        <row r="247">
          <cell r="A247">
            <v>85431</v>
          </cell>
          <cell r="B247">
            <v>1556054</v>
          </cell>
        </row>
        <row r="248">
          <cell r="A248">
            <v>85699</v>
          </cell>
          <cell r="B248">
            <v>1557301</v>
          </cell>
        </row>
        <row r="249">
          <cell r="A249">
            <v>85694</v>
          </cell>
          <cell r="B249">
            <v>1557607</v>
          </cell>
        </row>
        <row r="250">
          <cell r="A250">
            <v>85708</v>
          </cell>
          <cell r="B250">
            <v>1558385</v>
          </cell>
        </row>
        <row r="251">
          <cell r="A251">
            <v>85747</v>
          </cell>
          <cell r="B251">
            <v>1558704</v>
          </cell>
        </row>
        <row r="252">
          <cell r="A252">
            <v>85746</v>
          </cell>
          <cell r="B252">
            <v>1558754</v>
          </cell>
        </row>
        <row r="253">
          <cell r="A253">
            <v>85755</v>
          </cell>
          <cell r="B253">
            <v>1559223</v>
          </cell>
        </row>
        <row r="254">
          <cell r="A254">
            <v>85757</v>
          </cell>
          <cell r="B254">
            <v>1559579</v>
          </cell>
        </row>
        <row r="255">
          <cell r="A255">
            <v>85762</v>
          </cell>
          <cell r="B255">
            <v>1559956</v>
          </cell>
        </row>
        <row r="256">
          <cell r="A256">
            <v>5848</v>
          </cell>
          <cell r="B256">
            <v>1560986</v>
          </cell>
        </row>
        <row r="257">
          <cell r="A257">
            <v>85855</v>
          </cell>
          <cell r="B257">
            <v>1561053</v>
          </cell>
        </row>
        <row r="258">
          <cell r="A258">
            <v>86161</v>
          </cell>
          <cell r="B258">
            <v>1562144</v>
          </cell>
        </row>
        <row r="259">
          <cell r="A259">
            <v>84958</v>
          </cell>
          <cell r="B259">
            <v>1552588</v>
          </cell>
        </row>
        <row r="260">
          <cell r="A260">
            <v>85161</v>
          </cell>
          <cell r="B260">
            <v>1552822</v>
          </cell>
        </row>
        <row r="261">
          <cell r="A261" t="str">
            <v>85426&amp;85427</v>
          </cell>
          <cell r="B261">
            <v>1556106</v>
          </cell>
        </row>
        <row r="262">
          <cell r="A262" t="str">
            <v>85704-06.</v>
          </cell>
          <cell r="B262">
            <v>1558258</v>
          </cell>
        </row>
        <row r="263">
          <cell r="A263" t="str">
            <v>85861&amp;85862.</v>
          </cell>
          <cell r="B263">
            <v>1561136</v>
          </cell>
        </row>
        <row r="264">
          <cell r="A264" t="str">
            <v>86159&amp;86160</v>
          </cell>
          <cell r="B264">
            <v>1561570</v>
          </cell>
        </row>
        <row r="265">
          <cell r="A265">
            <v>86177</v>
          </cell>
          <cell r="B265">
            <v>1562523</v>
          </cell>
        </row>
        <row r="266">
          <cell r="A266" t="str">
            <v>86553&amp;86554&amp;86555</v>
          </cell>
          <cell r="B266">
            <v>1562689</v>
          </cell>
        </row>
        <row r="267">
          <cell r="A267">
            <v>86224</v>
          </cell>
          <cell r="B267">
            <v>1562732</v>
          </cell>
        </row>
        <row r="268">
          <cell r="A268" t="str">
            <v>86238&amp;86452</v>
          </cell>
          <cell r="B268">
            <v>1563165</v>
          </cell>
        </row>
        <row r="269">
          <cell r="A269">
            <v>86547</v>
          </cell>
          <cell r="B269">
            <v>1564852</v>
          </cell>
        </row>
        <row r="270">
          <cell r="A270">
            <v>86545</v>
          </cell>
          <cell r="B270">
            <v>1564896</v>
          </cell>
        </row>
        <row r="271">
          <cell r="A271">
            <v>86559</v>
          </cell>
          <cell r="B271">
            <v>1564929</v>
          </cell>
        </row>
        <row r="272">
          <cell r="A272">
            <v>86763</v>
          </cell>
          <cell r="B272">
            <v>1566192</v>
          </cell>
        </row>
        <row r="273">
          <cell r="A273">
            <v>86958</v>
          </cell>
          <cell r="B273">
            <v>1566891</v>
          </cell>
        </row>
        <row r="274">
          <cell r="A274">
            <v>86801</v>
          </cell>
          <cell r="B274">
            <v>1566894</v>
          </cell>
        </row>
        <row r="275">
          <cell r="A275">
            <v>86929</v>
          </cell>
          <cell r="B275">
            <v>1567376</v>
          </cell>
        </row>
        <row r="276">
          <cell r="A276">
            <v>86940</v>
          </cell>
          <cell r="B276">
            <v>1567677</v>
          </cell>
        </row>
        <row r="277">
          <cell r="A277">
            <v>86950</v>
          </cell>
          <cell r="B277">
            <v>1567695</v>
          </cell>
        </row>
        <row r="278">
          <cell r="A278">
            <v>86278</v>
          </cell>
          <cell r="B278">
            <v>1563666</v>
          </cell>
        </row>
        <row r="279">
          <cell r="A279">
            <v>86519</v>
          </cell>
          <cell r="B279">
            <v>1564419</v>
          </cell>
        </row>
        <row r="280">
          <cell r="A280">
            <v>86523</v>
          </cell>
          <cell r="B280">
            <v>1564502</v>
          </cell>
        </row>
        <row r="281">
          <cell r="A281">
            <v>86682</v>
          </cell>
          <cell r="B281">
            <v>1565755</v>
          </cell>
        </row>
        <row r="282">
          <cell r="A282">
            <v>86917</v>
          </cell>
          <cell r="B282">
            <v>1567142</v>
          </cell>
        </row>
        <row r="283">
          <cell r="A283">
            <v>86940</v>
          </cell>
          <cell r="B283">
            <v>1568119</v>
          </cell>
        </row>
        <row r="284">
          <cell r="A284">
            <v>87013</v>
          </cell>
          <cell r="B284">
            <v>1568832</v>
          </cell>
        </row>
        <row r="285">
          <cell r="A285">
            <v>87406</v>
          </cell>
          <cell r="B285">
            <v>1570119</v>
          </cell>
        </row>
        <row r="286">
          <cell r="A286">
            <v>87442</v>
          </cell>
          <cell r="B286">
            <v>1570309</v>
          </cell>
        </row>
        <row r="287">
          <cell r="A287">
            <v>87420</v>
          </cell>
          <cell r="B287">
            <v>1570342</v>
          </cell>
        </row>
        <row r="288">
          <cell r="A288">
            <v>87438</v>
          </cell>
          <cell r="B288">
            <v>1570952</v>
          </cell>
        </row>
        <row r="289">
          <cell r="A289">
            <v>87900</v>
          </cell>
          <cell r="B289">
            <v>1571737</v>
          </cell>
        </row>
        <row r="290">
          <cell r="A290">
            <v>87968</v>
          </cell>
          <cell r="B290">
            <v>1573143</v>
          </cell>
        </row>
        <row r="291">
          <cell r="A291">
            <v>87970</v>
          </cell>
          <cell r="B291">
            <v>1573169</v>
          </cell>
        </row>
        <row r="292">
          <cell r="A292">
            <v>88236</v>
          </cell>
          <cell r="B292">
            <v>1575675</v>
          </cell>
        </row>
        <row r="293">
          <cell r="A293">
            <v>88247</v>
          </cell>
          <cell r="B293">
            <v>1575689</v>
          </cell>
        </row>
        <row r="294">
          <cell r="A294" t="str">
            <v>87009-10</v>
          </cell>
          <cell r="B294">
            <v>1568528</v>
          </cell>
        </row>
        <row r="295">
          <cell r="A295">
            <v>87416</v>
          </cell>
          <cell r="B295">
            <v>1570235</v>
          </cell>
        </row>
        <row r="296">
          <cell r="A296">
            <v>87443</v>
          </cell>
          <cell r="B296">
            <v>1571180</v>
          </cell>
        </row>
        <row r="297">
          <cell r="A297">
            <v>87972</v>
          </cell>
          <cell r="B297">
            <v>1573342</v>
          </cell>
        </row>
        <row r="298">
          <cell r="A298">
            <v>88155</v>
          </cell>
          <cell r="B298">
            <v>1574704</v>
          </cell>
        </row>
        <row r="299">
          <cell r="A299">
            <v>88212</v>
          </cell>
          <cell r="B299">
            <v>1575526</v>
          </cell>
        </row>
        <row r="300">
          <cell r="A300">
            <v>88214</v>
          </cell>
          <cell r="B300">
            <v>1575549</v>
          </cell>
        </row>
        <row r="301">
          <cell r="A301">
            <v>88230</v>
          </cell>
          <cell r="B301">
            <v>1575608</v>
          </cell>
        </row>
        <row r="302">
          <cell r="A302">
            <v>88258</v>
          </cell>
          <cell r="B302">
            <v>1575798</v>
          </cell>
        </row>
        <row r="303">
          <cell r="A303">
            <v>88262</v>
          </cell>
          <cell r="B303">
            <v>1576093</v>
          </cell>
        </row>
        <row r="304">
          <cell r="A304">
            <v>88295</v>
          </cell>
          <cell r="B304">
            <v>1576101</v>
          </cell>
        </row>
        <row r="305">
          <cell r="A305">
            <v>88307</v>
          </cell>
          <cell r="B305">
            <v>1576759</v>
          </cell>
        </row>
        <row r="306">
          <cell r="A306">
            <v>88650</v>
          </cell>
          <cell r="B306">
            <v>1577220</v>
          </cell>
        </row>
        <row r="307">
          <cell r="A307">
            <v>88663</v>
          </cell>
          <cell r="B307">
            <v>1579001</v>
          </cell>
        </row>
        <row r="308">
          <cell r="A308">
            <v>88681</v>
          </cell>
          <cell r="B308">
            <v>1579500</v>
          </cell>
        </row>
        <row r="309">
          <cell r="A309" t="str">
            <v>88817&amp; 88818</v>
          </cell>
          <cell r="B309">
            <v>1581040</v>
          </cell>
        </row>
        <row r="310">
          <cell r="A310">
            <v>88271</v>
          </cell>
          <cell r="B310">
            <v>1576199</v>
          </cell>
        </row>
        <row r="311">
          <cell r="A311">
            <v>88303</v>
          </cell>
          <cell r="B311">
            <v>1576651</v>
          </cell>
        </row>
        <row r="312">
          <cell r="A312" t="str">
            <v>88326&amp; 88329</v>
          </cell>
          <cell r="B312">
            <v>1577554</v>
          </cell>
        </row>
        <row r="313">
          <cell r="A313">
            <v>88654</v>
          </cell>
          <cell r="B313">
            <v>1578742</v>
          </cell>
        </row>
        <row r="314">
          <cell r="A314">
            <v>88731</v>
          </cell>
          <cell r="B314">
            <v>1579670</v>
          </cell>
        </row>
        <row r="315">
          <cell r="A315">
            <v>88743</v>
          </cell>
          <cell r="B315">
            <v>1580496</v>
          </cell>
        </row>
        <row r="316">
          <cell r="A316">
            <v>89160</v>
          </cell>
          <cell r="B316">
            <v>1582267</v>
          </cell>
        </row>
        <row r="317">
          <cell r="A317">
            <v>89248</v>
          </cell>
          <cell r="B317">
            <v>1584071</v>
          </cell>
        </row>
        <row r="318">
          <cell r="A318">
            <v>89249</v>
          </cell>
          <cell r="B318">
            <v>1584072</v>
          </cell>
        </row>
        <row r="319">
          <cell r="A319">
            <v>89168</v>
          </cell>
          <cell r="B319">
            <v>1582084</v>
          </cell>
        </row>
        <row r="320">
          <cell r="A320">
            <v>89164</v>
          </cell>
          <cell r="B320">
            <v>1582527</v>
          </cell>
        </row>
        <row r="321">
          <cell r="A321">
            <v>89206</v>
          </cell>
          <cell r="B321">
            <v>1583095</v>
          </cell>
        </row>
        <row r="322">
          <cell r="A322">
            <v>89376</v>
          </cell>
          <cell r="B322">
            <v>1585618</v>
          </cell>
        </row>
        <row r="323">
          <cell r="A323">
            <v>89663</v>
          </cell>
          <cell r="B323">
            <v>1585996</v>
          </cell>
        </row>
        <row r="324">
          <cell r="A324">
            <v>89665</v>
          </cell>
          <cell r="B324">
            <v>1586051</v>
          </cell>
        </row>
        <row r="325">
          <cell r="A325">
            <v>89673</v>
          </cell>
          <cell r="B325">
            <v>1586396</v>
          </cell>
        </row>
        <row r="326">
          <cell r="A326">
            <v>89916</v>
          </cell>
          <cell r="B326">
            <v>1586821</v>
          </cell>
        </row>
        <row r="327">
          <cell r="A327">
            <v>89250</v>
          </cell>
          <cell r="B327">
            <v>1584465</v>
          </cell>
        </row>
        <row r="328">
          <cell r="A328">
            <v>89657</v>
          </cell>
          <cell r="B328">
            <v>1585818</v>
          </cell>
        </row>
        <row r="329">
          <cell r="A329">
            <v>89684</v>
          </cell>
          <cell r="B329">
            <v>1586546</v>
          </cell>
        </row>
        <row r="330">
          <cell r="A330" t="str">
            <v>89906&amp;89908</v>
          </cell>
          <cell r="B330">
            <v>1586711</v>
          </cell>
        </row>
        <row r="331">
          <cell r="A331">
            <v>89926</v>
          </cell>
          <cell r="B331">
            <v>1586930</v>
          </cell>
        </row>
        <row r="332">
          <cell r="A332">
            <v>89928</v>
          </cell>
          <cell r="B332">
            <v>1586997</v>
          </cell>
        </row>
        <row r="333">
          <cell r="A333">
            <v>90023</v>
          </cell>
          <cell r="B333">
            <v>1588174</v>
          </cell>
        </row>
        <row r="334">
          <cell r="A334">
            <v>90037</v>
          </cell>
          <cell r="B334">
            <v>1588500</v>
          </cell>
        </row>
        <row r="335">
          <cell r="A335">
            <v>90191</v>
          </cell>
          <cell r="B335">
            <v>1589403</v>
          </cell>
        </row>
        <row r="336">
          <cell r="A336">
            <v>90406</v>
          </cell>
          <cell r="B336">
            <v>1589612</v>
          </cell>
        </row>
        <row r="337">
          <cell r="A337">
            <v>90035</v>
          </cell>
          <cell r="B337">
            <v>1588401</v>
          </cell>
        </row>
        <row r="338">
          <cell r="A338">
            <v>90055</v>
          </cell>
          <cell r="B338">
            <v>1588625</v>
          </cell>
        </row>
        <row r="339">
          <cell r="A339">
            <v>90067</v>
          </cell>
          <cell r="B339">
            <v>1588718</v>
          </cell>
        </row>
        <row r="340">
          <cell r="A340">
            <v>90167</v>
          </cell>
          <cell r="B340">
            <v>1589136</v>
          </cell>
        </row>
        <row r="341">
          <cell r="A341">
            <v>90168</v>
          </cell>
          <cell r="B341">
            <v>1589137</v>
          </cell>
        </row>
        <row r="342">
          <cell r="A342">
            <v>90504</v>
          </cell>
          <cell r="B342">
            <v>1590884</v>
          </cell>
        </row>
        <row r="343">
          <cell r="A343">
            <v>90508</v>
          </cell>
          <cell r="B343">
            <v>1590916</v>
          </cell>
        </row>
        <row r="344">
          <cell r="A344">
            <v>90505</v>
          </cell>
          <cell r="B344">
            <v>1590917</v>
          </cell>
        </row>
        <row r="345">
          <cell r="A345">
            <v>90494</v>
          </cell>
          <cell r="B345">
            <v>1589989</v>
          </cell>
        </row>
        <row r="346">
          <cell r="A346">
            <v>90501</v>
          </cell>
          <cell r="B346">
            <v>1590756</v>
          </cell>
        </row>
        <row r="347">
          <cell r="A347">
            <v>90514</v>
          </cell>
          <cell r="B347">
            <v>1591100</v>
          </cell>
        </row>
        <row r="348">
          <cell r="A348">
            <v>90655</v>
          </cell>
          <cell r="B348">
            <v>1591424</v>
          </cell>
        </row>
        <row r="349">
          <cell r="A349">
            <v>90656</v>
          </cell>
          <cell r="B349">
            <v>1591427</v>
          </cell>
        </row>
        <row r="350">
          <cell r="A350">
            <v>90744</v>
          </cell>
          <cell r="B350">
            <v>1592611</v>
          </cell>
        </row>
        <row r="351">
          <cell r="A351">
            <v>90889</v>
          </cell>
          <cell r="B351">
            <v>1593918</v>
          </cell>
        </row>
        <row r="352">
          <cell r="A352">
            <v>90907</v>
          </cell>
          <cell r="B352">
            <v>1594710</v>
          </cell>
        </row>
        <row r="353">
          <cell r="A353">
            <v>91246</v>
          </cell>
          <cell r="B353">
            <v>1595017</v>
          </cell>
        </row>
        <row r="354">
          <cell r="A354">
            <v>91193</v>
          </cell>
          <cell r="B354">
            <v>1595361</v>
          </cell>
        </row>
        <row r="355">
          <cell r="A355">
            <v>82157</v>
          </cell>
          <cell r="B355">
            <v>1536711</v>
          </cell>
        </row>
        <row r="356">
          <cell r="A356">
            <v>77807</v>
          </cell>
          <cell r="B356">
            <v>1509377</v>
          </cell>
        </row>
        <row r="357">
          <cell r="A357" t="str">
            <v>90730&amp; 90731</v>
          </cell>
          <cell r="B357">
            <v>1592045</v>
          </cell>
        </row>
        <row r="358">
          <cell r="A358" t="str">
            <v>90734&amp; 90735</v>
          </cell>
          <cell r="B358">
            <v>1592063</v>
          </cell>
        </row>
        <row r="359">
          <cell r="A359">
            <v>90743</v>
          </cell>
          <cell r="B359">
            <v>1592246</v>
          </cell>
        </row>
        <row r="360">
          <cell r="A360">
            <v>90805</v>
          </cell>
          <cell r="B360">
            <v>1592888</v>
          </cell>
        </row>
        <row r="361">
          <cell r="A361">
            <v>90894</v>
          </cell>
          <cell r="B361">
            <v>1594083</v>
          </cell>
        </row>
        <row r="362">
          <cell r="A362">
            <v>90894</v>
          </cell>
          <cell r="B362">
            <v>1594090</v>
          </cell>
        </row>
        <row r="363">
          <cell r="A363">
            <v>90897</v>
          </cell>
          <cell r="B363">
            <v>1594135</v>
          </cell>
        </row>
        <row r="364">
          <cell r="A364">
            <v>90943</v>
          </cell>
          <cell r="B364">
            <v>1594800</v>
          </cell>
        </row>
        <row r="365">
          <cell r="A365">
            <v>91177</v>
          </cell>
          <cell r="B365">
            <v>1595245</v>
          </cell>
        </row>
        <row r="366">
          <cell r="A366">
            <v>91221</v>
          </cell>
          <cell r="B366">
            <v>1595512</v>
          </cell>
        </row>
        <row r="367">
          <cell r="A367">
            <v>91250</v>
          </cell>
          <cell r="B367">
            <v>1595946</v>
          </cell>
        </row>
        <row r="368">
          <cell r="A368">
            <v>91256</v>
          </cell>
          <cell r="B368">
            <v>1596187</v>
          </cell>
        </row>
        <row r="369">
          <cell r="A369">
            <v>91256</v>
          </cell>
          <cell r="B369">
            <v>1596239</v>
          </cell>
        </row>
        <row r="370">
          <cell r="A370">
            <v>91262</v>
          </cell>
          <cell r="B370">
            <v>1596266</v>
          </cell>
        </row>
        <row r="371">
          <cell r="A371">
            <v>91227</v>
          </cell>
          <cell r="B371">
            <v>1595586</v>
          </cell>
        </row>
        <row r="372">
          <cell r="A372">
            <v>91238</v>
          </cell>
          <cell r="B372">
            <v>1595679</v>
          </cell>
        </row>
        <row r="373">
          <cell r="A373">
            <v>91443</v>
          </cell>
          <cell r="B373">
            <v>1596907</v>
          </cell>
        </row>
        <row r="374">
          <cell r="A374">
            <v>91467</v>
          </cell>
          <cell r="B374">
            <v>1597224</v>
          </cell>
        </row>
        <row r="375">
          <cell r="A375">
            <v>91571</v>
          </cell>
          <cell r="B375">
            <v>1598085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酒店确认号</v>
          </cell>
          <cell r="B1" t="str">
            <v>单号</v>
          </cell>
        </row>
        <row r="2">
          <cell r="A2">
            <v>101767</v>
          </cell>
          <cell r="B2">
            <v>1681670</v>
          </cell>
        </row>
        <row r="3">
          <cell r="A3">
            <v>101765</v>
          </cell>
          <cell r="B3">
            <v>1681669</v>
          </cell>
        </row>
        <row r="4">
          <cell r="A4">
            <v>101655</v>
          </cell>
          <cell r="B4">
            <v>1679738</v>
          </cell>
        </row>
        <row r="5">
          <cell r="A5" t="str">
            <v>101556-57</v>
          </cell>
          <cell r="B5">
            <v>1678636</v>
          </cell>
        </row>
        <row r="6">
          <cell r="A6">
            <v>101422</v>
          </cell>
          <cell r="B6">
            <v>1676982</v>
          </cell>
        </row>
        <row r="7">
          <cell r="A7">
            <v>101474</v>
          </cell>
          <cell r="B7">
            <v>1677032</v>
          </cell>
        </row>
        <row r="8">
          <cell r="A8">
            <v>101310</v>
          </cell>
          <cell r="B8">
            <v>1674600</v>
          </cell>
        </row>
        <row r="9">
          <cell r="A9">
            <v>1.01319101320101e+17</v>
          </cell>
          <cell r="B9">
            <v>1674955</v>
          </cell>
        </row>
        <row r="10">
          <cell r="A10">
            <v>101251</v>
          </cell>
          <cell r="B10">
            <v>1673182</v>
          </cell>
        </row>
        <row r="11">
          <cell r="A11">
            <v>101243</v>
          </cell>
          <cell r="B11">
            <v>1672730</v>
          </cell>
        </row>
        <row r="12">
          <cell r="A12">
            <v>101254</v>
          </cell>
          <cell r="B12">
            <v>1673805</v>
          </cell>
        </row>
        <row r="13">
          <cell r="A13">
            <v>101085</v>
          </cell>
          <cell r="B13">
            <v>1669919</v>
          </cell>
        </row>
        <row r="14">
          <cell r="A14" t="str">
            <v>101087-88</v>
          </cell>
          <cell r="B14">
            <v>1669900</v>
          </cell>
        </row>
        <row r="15">
          <cell r="A15">
            <v>101095</v>
          </cell>
          <cell r="B15">
            <v>1670270</v>
          </cell>
        </row>
        <row r="16">
          <cell r="A16">
            <v>101063</v>
          </cell>
          <cell r="B16">
            <v>1669573</v>
          </cell>
        </row>
        <row r="17">
          <cell r="A17">
            <v>101062</v>
          </cell>
          <cell r="B17">
            <v>1669658</v>
          </cell>
        </row>
        <row r="18">
          <cell r="A18">
            <v>101213</v>
          </cell>
          <cell r="B18">
            <v>1672177</v>
          </cell>
        </row>
        <row r="19">
          <cell r="A19">
            <v>100414</v>
          </cell>
          <cell r="B19">
            <v>1660537</v>
          </cell>
        </row>
        <row r="20">
          <cell r="A20">
            <v>100911</v>
          </cell>
          <cell r="B20">
            <v>1660505</v>
          </cell>
        </row>
        <row r="21">
          <cell r="A21">
            <v>100439</v>
          </cell>
          <cell r="B21">
            <v>1660815</v>
          </cell>
        </row>
        <row r="22">
          <cell r="A22">
            <v>100471</v>
          </cell>
          <cell r="B22">
            <v>1660862</v>
          </cell>
        </row>
        <row r="23">
          <cell r="A23">
            <v>100506</v>
          </cell>
          <cell r="B23">
            <v>1661606</v>
          </cell>
        </row>
        <row r="24">
          <cell r="A24">
            <v>100907</v>
          </cell>
          <cell r="B24">
            <v>1661188</v>
          </cell>
        </row>
        <row r="25">
          <cell r="A25">
            <v>100482</v>
          </cell>
          <cell r="B25">
            <v>1661255</v>
          </cell>
        </row>
        <row r="26">
          <cell r="A26">
            <v>100558</v>
          </cell>
          <cell r="B26">
            <v>1662843</v>
          </cell>
        </row>
        <row r="27">
          <cell r="A27">
            <v>100556</v>
          </cell>
          <cell r="B27">
            <v>1663103</v>
          </cell>
        </row>
        <row r="28">
          <cell r="A28">
            <v>100235</v>
          </cell>
          <cell r="B28">
            <v>1658369</v>
          </cell>
        </row>
        <row r="29">
          <cell r="A29">
            <v>100256</v>
          </cell>
          <cell r="B29">
            <v>1658021</v>
          </cell>
        </row>
        <row r="30">
          <cell r="A30">
            <v>100192</v>
          </cell>
          <cell r="B30">
            <v>1657440</v>
          </cell>
        </row>
        <row r="31">
          <cell r="A31">
            <v>100197</v>
          </cell>
          <cell r="B31">
            <v>1657443</v>
          </cell>
        </row>
        <row r="32">
          <cell r="A32">
            <v>100201</v>
          </cell>
          <cell r="B32">
            <v>1657511</v>
          </cell>
        </row>
        <row r="33">
          <cell r="A33">
            <v>9990399904</v>
          </cell>
          <cell r="B33">
            <v>1656744</v>
          </cell>
        </row>
        <row r="34">
          <cell r="A34" t="str">
            <v>101911-12</v>
          </cell>
          <cell r="B34">
            <v>1682463</v>
          </cell>
        </row>
        <row r="35">
          <cell r="A35">
            <v>101917</v>
          </cell>
          <cell r="B35">
            <v>1682472</v>
          </cell>
        </row>
        <row r="36">
          <cell r="A36">
            <v>101781</v>
          </cell>
          <cell r="B36">
            <v>1681840</v>
          </cell>
        </row>
        <row r="37">
          <cell r="A37">
            <v>101668</v>
          </cell>
          <cell r="B37">
            <v>1680074</v>
          </cell>
        </row>
        <row r="38">
          <cell r="A38">
            <v>102010</v>
          </cell>
          <cell r="B38">
            <v>1684963</v>
          </cell>
        </row>
        <row r="39">
          <cell r="A39">
            <v>102013</v>
          </cell>
          <cell r="B39">
            <v>1684932</v>
          </cell>
        </row>
        <row r="40">
          <cell r="A40">
            <v>102163</v>
          </cell>
          <cell r="B40">
            <v>1686107</v>
          </cell>
        </row>
        <row r="41">
          <cell r="A41">
            <v>101995</v>
          </cell>
          <cell r="B41">
            <v>1683382</v>
          </cell>
        </row>
        <row r="42">
          <cell r="A42">
            <v>101992</v>
          </cell>
          <cell r="B42">
            <v>1683438</v>
          </cell>
        </row>
        <row r="43">
          <cell r="A43" t="str">
            <v>101952, 101953</v>
          </cell>
          <cell r="B43">
            <v>1683152</v>
          </cell>
        </row>
        <row r="44">
          <cell r="A44">
            <v>1673359</v>
          </cell>
          <cell r="B44">
            <v>1673359</v>
          </cell>
        </row>
        <row r="45">
          <cell r="A45">
            <v>936909376593690</v>
          </cell>
          <cell r="B45">
            <v>1675774</v>
          </cell>
        </row>
        <row r="46">
          <cell r="A46">
            <v>101345</v>
          </cell>
          <cell r="B46">
            <v>1675350</v>
          </cell>
        </row>
        <row r="47">
          <cell r="A47">
            <v>101388</v>
          </cell>
          <cell r="B47">
            <v>1676139</v>
          </cell>
        </row>
        <row r="48">
          <cell r="A48">
            <v>101376</v>
          </cell>
          <cell r="B48">
            <v>1676028</v>
          </cell>
        </row>
        <row r="49">
          <cell r="A49">
            <v>100381</v>
          </cell>
          <cell r="B49">
            <v>1659765</v>
          </cell>
        </row>
        <row r="50">
          <cell r="A50">
            <v>100380</v>
          </cell>
          <cell r="B50">
            <v>1659868</v>
          </cell>
        </row>
        <row r="51">
          <cell r="A51">
            <v>100313</v>
          </cell>
          <cell r="B51">
            <v>1659574</v>
          </cell>
        </row>
        <row r="52">
          <cell r="A52">
            <v>100378100379</v>
          </cell>
          <cell r="B52">
            <v>1659583</v>
          </cell>
        </row>
        <row r="53">
          <cell r="A53">
            <v>100334</v>
          </cell>
          <cell r="B53">
            <v>1658956</v>
          </cell>
        </row>
        <row r="54">
          <cell r="A54">
            <v>100333</v>
          </cell>
          <cell r="B54">
            <v>1658991</v>
          </cell>
        </row>
        <row r="55">
          <cell r="A55">
            <v>100335</v>
          </cell>
          <cell r="B55">
            <v>1658904</v>
          </cell>
        </row>
        <row r="56">
          <cell r="A56">
            <v>100659</v>
          </cell>
          <cell r="B56">
            <v>1665256</v>
          </cell>
        </row>
        <row r="57">
          <cell r="A57">
            <v>100918</v>
          </cell>
          <cell r="B57">
            <v>1665519</v>
          </cell>
        </row>
        <row r="58">
          <cell r="A58">
            <v>100927</v>
          </cell>
          <cell r="B58">
            <v>1665528</v>
          </cell>
        </row>
        <row r="59">
          <cell r="A59">
            <v>100975</v>
          </cell>
          <cell r="B59">
            <v>1666798</v>
          </cell>
        </row>
        <row r="60">
          <cell r="A60">
            <v>100639</v>
          </cell>
          <cell r="B60">
            <v>1664928</v>
          </cell>
        </row>
        <row r="61">
          <cell r="A61">
            <v>100980100982</v>
          </cell>
          <cell r="B61">
            <v>1667175</v>
          </cell>
        </row>
        <row r="62">
          <cell r="A62" t="str">
            <v>100985-86</v>
          </cell>
          <cell r="B62">
            <v>1667290</v>
          </cell>
        </row>
        <row r="63">
          <cell r="A63">
            <v>101013</v>
          </cell>
          <cell r="B63">
            <v>1668122</v>
          </cell>
        </row>
        <row r="64">
          <cell r="A64" t="str">
            <v>101922-23</v>
          </cell>
          <cell r="B64">
            <v>1682859</v>
          </cell>
        </row>
        <row r="65">
          <cell r="A65">
            <v>101574</v>
          </cell>
          <cell r="B65">
            <v>1679156</v>
          </cell>
        </row>
        <row r="66">
          <cell r="A66">
            <v>101545</v>
          </cell>
          <cell r="B66">
            <v>1677879</v>
          </cell>
        </row>
        <row r="67">
          <cell r="A67">
            <v>101547</v>
          </cell>
          <cell r="B67">
            <v>1677876</v>
          </cell>
        </row>
        <row r="68">
          <cell r="A68">
            <v>101430</v>
          </cell>
          <cell r="B68">
            <v>1677289</v>
          </cell>
        </row>
        <row r="69">
          <cell r="A69">
            <v>1.01413101414101e+17</v>
          </cell>
          <cell r="B69">
            <v>1676911</v>
          </cell>
        </row>
        <row r="70">
          <cell r="A70">
            <v>102343</v>
          </cell>
          <cell r="B70">
            <v>1689932</v>
          </cell>
        </row>
        <row r="71">
          <cell r="A71">
            <v>102361</v>
          </cell>
          <cell r="B71">
            <v>1690235</v>
          </cell>
        </row>
        <row r="72">
          <cell r="A72">
            <v>102408</v>
          </cell>
          <cell r="B72">
            <v>1691449</v>
          </cell>
        </row>
        <row r="73">
          <cell r="A73">
            <v>102414</v>
          </cell>
          <cell r="B73">
            <v>1691749</v>
          </cell>
        </row>
        <row r="74">
          <cell r="A74">
            <v>102431</v>
          </cell>
          <cell r="B74">
            <v>1692260</v>
          </cell>
        </row>
        <row r="75">
          <cell r="A75">
            <v>10243</v>
          </cell>
          <cell r="B75">
            <v>1691858</v>
          </cell>
        </row>
        <row r="76">
          <cell r="A76">
            <v>102421</v>
          </cell>
          <cell r="B76">
            <v>1691772</v>
          </cell>
        </row>
        <row r="77">
          <cell r="A77">
            <v>102292</v>
          </cell>
          <cell r="B77">
            <v>1688609</v>
          </cell>
        </row>
        <row r="78">
          <cell r="A78">
            <v>102337</v>
          </cell>
          <cell r="B78">
            <v>1689569</v>
          </cell>
        </row>
        <row r="79">
          <cell r="A79">
            <v>102242</v>
          </cell>
          <cell r="B79">
            <v>1687694</v>
          </cell>
        </row>
        <row r="80">
          <cell r="A80">
            <v>102236</v>
          </cell>
          <cell r="B80">
            <v>1687294</v>
          </cell>
        </row>
        <row r="81">
          <cell r="A81">
            <v>102233102234</v>
          </cell>
          <cell r="B81">
            <v>1687116</v>
          </cell>
        </row>
        <row r="82">
          <cell r="A82">
            <v>102232</v>
          </cell>
          <cell r="B82">
            <v>1686705</v>
          </cell>
        </row>
        <row r="83">
          <cell r="A83" t="str">
            <v>102750-51</v>
          </cell>
          <cell r="B83">
            <v>1695575</v>
          </cell>
        </row>
        <row r="84">
          <cell r="A84" t="str">
            <v>102786-87</v>
          </cell>
          <cell r="B84">
            <v>1696517</v>
          </cell>
        </row>
        <row r="85">
          <cell r="A85">
            <v>102658</v>
          </cell>
          <cell r="B85">
            <v>1694428</v>
          </cell>
        </row>
        <row r="86">
          <cell r="A86">
            <v>101050</v>
          </cell>
          <cell r="B86">
            <v>1669090</v>
          </cell>
        </row>
        <row r="87">
          <cell r="A87">
            <v>101049</v>
          </cell>
          <cell r="B87">
            <v>1669083</v>
          </cell>
        </row>
        <row r="88">
          <cell r="A88">
            <v>101052</v>
          </cell>
          <cell r="B88">
            <v>1669130</v>
          </cell>
        </row>
        <row r="89">
          <cell r="A89">
            <v>101037</v>
          </cell>
          <cell r="B89">
            <v>1668765</v>
          </cell>
        </row>
        <row r="90">
          <cell r="A90">
            <v>101090</v>
          </cell>
          <cell r="B90">
            <v>1669809</v>
          </cell>
        </row>
        <row r="91">
          <cell r="A91">
            <v>101045101046</v>
          </cell>
          <cell r="B91">
            <v>1669813</v>
          </cell>
        </row>
        <row r="92">
          <cell r="A92">
            <v>101103</v>
          </cell>
          <cell r="B92">
            <v>1670442</v>
          </cell>
        </row>
        <row r="93">
          <cell r="A93" t="str">
            <v>101099-100</v>
          </cell>
          <cell r="B93">
            <v>1670348</v>
          </cell>
        </row>
        <row r="94">
          <cell r="A94" t="str">
            <v>101246-48</v>
          </cell>
          <cell r="B94">
            <v>1672431</v>
          </cell>
        </row>
        <row r="95">
          <cell r="A95">
            <v>101202</v>
          </cell>
          <cell r="B95">
            <v>1671951</v>
          </cell>
        </row>
        <row r="96">
          <cell r="A96">
            <v>101180</v>
          </cell>
          <cell r="B96">
            <v>1671483</v>
          </cell>
        </row>
        <row r="97">
          <cell r="A97" t="str">
            <v/>
          </cell>
          <cell r="B97">
            <v>1671501</v>
          </cell>
        </row>
        <row r="98">
          <cell r="A98">
            <v>100908</v>
          </cell>
          <cell r="B98">
            <v>1667438</v>
          </cell>
        </row>
        <row r="99">
          <cell r="A99" t="str">
            <v>100971-72</v>
          </cell>
          <cell r="B99">
            <v>1666677</v>
          </cell>
        </row>
        <row r="100">
          <cell r="A100">
            <v>101008</v>
          </cell>
          <cell r="B100">
            <v>1668357</v>
          </cell>
        </row>
        <row r="101">
          <cell r="A101">
            <v>101022</v>
          </cell>
          <cell r="B101">
            <v>1668002</v>
          </cell>
        </row>
        <row r="102">
          <cell r="A102">
            <v>100952100955</v>
          </cell>
          <cell r="B102">
            <v>1667758</v>
          </cell>
        </row>
        <row r="103">
          <cell r="A103" t="str">
            <v/>
          </cell>
          <cell r="B103">
            <v>1665318</v>
          </cell>
        </row>
        <row r="104">
          <cell r="A104" t="str">
            <v/>
          </cell>
          <cell r="B104">
            <v>1665332</v>
          </cell>
        </row>
        <row r="105">
          <cell r="A105">
            <v>100932</v>
          </cell>
          <cell r="B105">
            <v>1665984</v>
          </cell>
        </row>
        <row r="106">
          <cell r="A106">
            <v>100943</v>
          </cell>
          <cell r="B106">
            <v>1666306</v>
          </cell>
        </row>
        <row r="107">
          <cell r="A107">
            <v>100559</v>
          </cell>
          <cell r="B107">
            <v>1662672</v>
          </cell>
        </row>
        <row r="108">
          <cell r="A108">
            <v>100610</v>
          </cell>
          <cell r="B108">
            <v>1663189</v>
          </cell>
        </row>
        <row r="109">
          <cell r="A109">
            <v>100615</v>
          </cell>
          <cell r="B109">
            <v>1663569</v>
          </cell>
        </row>
        <row r="110">
          <cell r="A110">
            <v>100618</v>
          </cell>
          <cell r="B110">
            <v>1663753</v>
          </cell>
        </row>
        <row r="111">
          <cell r="A111">
            <v>100616</v>
          </cell>
          <cell r="B111">
            <v>1663743</v>
          </cell>
        </row>
        <row r="112">
          <cell r="A112">
            <v>100502</v>
          </cell>
          <cell r="B112">
            <v>1661758</v>
          </cell>
        </row>
        <row r="113">
          <cell r="A113">
            <v>100474</v>
          </cell>
          <cell r="B113">
            <v>1661022</v>
          </cell>
        </row>
        <row r="114">
          <cell r="A114">
            <v>100917</v>
          </cell>
          <cell r="B114">
            <v>1661390</v>
          </cell>
        </row>
        <row r="115">
          <cell r="A115">
            <v>100391</v>
          </cell>
          <cell r="B115">
            <v>1660074</v>
          </cell>
        </row>
        <row r="116">
          <cell r="A116">
            <v>100392</v>
          </cell>
          <cell r="B116">
            <v>1660077</v>
          </cell>
        </row>
        <row r="117">
          <cell r="A117">
            <v>100397</v>
          </cell>
          <cell r="B117">
            <v>1659967</v>
          </cell>
        </row>
        <row r="118">
          <cell r="A118">
            <v>100394</v>
          </cell>
          <cell r="B118">
            <v>1660200</v>
          </cell>
        </row>
        <row r="119">
          <cell r="A119">
            <v>100408</v>
          </cell>
          <cell r="B119">
            <v>1660401</v>
          </cell>
        </row>
        <row r="120">
          <cell r="A120">
            <v>100324</v>
          </cell>
          <cell r="B120">
            <v>1659101</v>
          </cell>
        </row>
        <row r="121">
          <cell r="A121">
            <v>100327</v>
          </cell>
          <cell r="B121">
            <v>1659100</v>
          </cell>
        </row>
        <row r="122">
          <cell r="A122">
            <v>100339</v>
          </cell>
          <cell r="B122">
            <v>1658862</v>
          </cell>
        </row>
        <row r="123">
          <cell r="A123">
            <v>100338</v>
          </cell>
          <cell r="B123">
            <v>1658887</v>
          </cell>
        </row>
        <row r="124">
          <cell r="A124">
            <v>100299</v>
          </cell>
          <cell r="B124">
            <v>1659204</v>
          </cell>
        </row>
        <row r="125">
          <cell r="A125">
            <v>100320</v>
          </cell>
          <cell r="B125">
            <v>1659403</v>
          </cell>
        </row>
        <row r="126">
          <cell r="A126">
            <v>100307</v>
          </cell>
          <cell r="B126">
            <v>1658766</v>
          </cell>
        </row>
        <row r="127">
          <cell r="A127">
            <v>100241</v>
          </cell>
          <cell r="B127">
            <v>1658250</v>
          </cell>
        </row>
        <row r="128">
          <cell r="A128">
            <v>100182</v>
          </cell>
          <cell r="B128">
            <v>1657130</v>
          </cell>
        </row>
        <row r="129">
          <cell r="A129">
            <v>101928</v>
          </cell>
          <cell r="B129">
            <v>1682906</v>
          </cell>
        </row>
        <row r="130">
          <cell r="A130">
            <v>102167</v>
          </cell>
          <cell r="B130">
            <v>1686542</v>
          </cell>
        </row>
        <row r="131">
          <cell r="A131">
            <v>93687</v>
          </cell>
          <cell r="B131">
            <v>1685894</v>
          </cell>
        </row>
        <row r="132">
          <cell r="A132">
            <v>102058</v>
          </cell>
          <cell r="B132">
            <v>1684647</v>
          </cell>
        </row>
        <row r="133">
          <cell r="A133">
            <v>102296</v>
          </cell>
          <cell r="B133">
            <v>1688818</v>
          </cell>
        </row>
        <row r="134">
          <cell r="A134">
            <v>102293</v>
          </cell>
          <cell r="B134">
            <v>1688769</v>
          </cell>
        </row>
        <row r="135">
          <cell r="A135">
            <v>102286</v>
          </cell>
          <cell r="B135">
            <v>1687979</v>
          </cell>
        </row>
        <row r="136">
          <cell r="A136">
            <v>102402</v>
          </cell>
          <cell r="B136">
            <v>1690895</v>
          </cell>
        </row>
        <row r="137">
          <cell r="A137">
            <v>102330</v>
          </cell>
          <cell r="B137">
            <v>1689714</v>
          </cell>
        </row>
        <row r="138">
          <cell r="A138">
            <v>102486</v>
          </cell>
          <cell r="B138">
            <v>1692952</v>
          </cell>
        </row>
        <row r="139">
          <cell r="A139">
            <v>102492</v>
          </cell>
          <cell r="B139">
            <v>1692999</v>
          </cell>
        </row>
        <row r="140">
          <cell r="A140">
            <v>102494</v>
          </cell>
          <cell r="B140">
            <v>1693034</v>
          </cell>
        </row>
        <row r="141">
          <cell r="A141">
            <v>102433</v>
          </cell>
          <cell r="B141">
            <v>1692301</v>
          </cell>
        </row>
        <row r="142">
          <cell r="A142">
            <v>102426</v>
          </cell>
          <cell r="B142">
            <v>1691926</v>
          </cell>
        </row>
        <row r="143">
          <cell r="A143">
            <v>102477</v>
          </cell>
          <cell r="B143">
            <v>1691640</v>
          </cell>
        </row>
        <row r="144">
          <cell r="A144">
            <v>102406</v>
          </cell>
          <cell r="B144">
            <v>1691274</v>
          </cell>
        </row>
        <row r="145">
          <cell r="A145">
            <v>102784</v>
          </cell>
          <cell r="B145">
            <v>1696251</v>
          </cell>
        </row>
        <row r="146">
          <cell r="A146">
            <v>102785</v>
          </cell>
          <cell r="B146">
            <v>1696249</v>
          </cell>
        </row>
        <row r="147">
          <cell r="A147">
            <v>102741</v>
          </cell>
          <cell r="B147">
            <v>1695485</v>
          </cell>
        </row>
        <row r="148">
          <cell r="A148">
            <v>99048</v>
          </cell>
          <cell r="B148">
            <v>1639209</v>
          </cell>
        </row>
        <row r="149">
          <cell r="A149">
            <v>99602</v>
          </cell>
          <cell r="B149">
            <v>1640252</v>
          </cell>
        </row>
        <row r="150">
          <cell r="A150">
            <v>99603</v>
          </cell>
          <cell r="B150">
            <v>1640251</v>
          </cell>
        </row>
        <row r="151">
          <cell r="A151">
            <v>9908299083</v>
          </cell>
          <cell r="B151">
            <v>1646400</v>
          </cell>
        </row>
        <row r="152">
          <cell r="A152">
            <v>99028</v>
          </cell>
          <cell r="B152">
            <v>1644836</v>
          </cell>
        </row>
        <row r="153">
          <cell r="A153">
            <v>99021</v>
          </cell>
          <cell r="B153">
            <v>1644226</v>
          </cell>
        </row>
        <row r="154">
          <cell r="A154">
            <v>99025</v>
          </cell>
          <cell r="B154">
            <v>1644218</v>
          </cell>
        </row>
        <row r="155">
          <cell r="A155">
            <v>100227</v>
          </cell>
          <cell r="B155">
            <v>1656575</v>
          </cell>
        </row>
        <row r="156">
          <cell r="A156">
            <v>99736</v>
          </cell>
          <cell r="B156">
            <v>1653268</v>
          </cell>
        </row>
        <row r="157">
          <cell r="A157">
            <v>99631</v>
          </cell>
          <cell r="B157">
            <v>1653227</v>
          </cell>
        </row>
        <row r="158">
          <cell r="A158">
            <v>99653</v>
          </cell>
          <cell r="B158">
            <v>1652949</v>
          </cell>
        </row>
        <row r="159">
          <cell r="A159">
            <v>99663</v>
          </cell>
          <cell r="B159">
            <v>1652960</v>
          </cell>
        </row>
        <row r="160">
          <cell r="A160">
            <v>100177</v>
          </cell>
          <cell r="B160">
            <v>1657056</v>
          </cell>
        </row>
        <row r="161">
          <cell r="A161">
            <v>100200</v>
          </cell>
          <cell r="B161">
            <v>1657898</v>
          </cell>
        </row>
        <row r="162">
          <cell r="A162">
            <v>100204</v>
          </cell>
          <cell r="B162">
            <v>1657921</v>
          </cell>
        </row>
        <row r="163">
          <cell r="A163">
            <v>99889</v>
          </cell>
          <cell r="B163">
            <v>1655994</v>
          </cell>
        </row>
        <row r="164">
          <cell r="A164">
            <v>998989989999900</v>
          </cell>
          <cell r="B164">
            <v>1656279</v>
          </cell>
        </row>
        <row r="165">
          <cell r="A165">
            <v>100169</v>
          </cell>
          <cell r="B165">
            <v>1656864</v>
          </cell>
        </row>
        <row r="166">
          <cell r="A166">
            <v>100174</v>
          </cell>
          <cell r="B166">
            <v>1656982</v>
          </cell>
        </row>
        <row r="167">
          <cell r="A167">
            <v>99831</v>
          </cell>
          <cell r="B167">
            <v>1654762</v>
          </cell>
        </row>
        <row r="168">
          <cell r="A168">
            <v>99849</v>
          </cell>
          <cell r="B168">
            <v>1655072</v>
          </cell>
        </row>
        <row r="169">
          <cell r="A169">
            <v>99855</v>
          </cell>
          <cell r="B169">
            <v>1655186</v>
          </cell>
        </row>
        <row r="170">
          <cell r="A170">
            <v>100232</v>
          </cell>
          <cell r="B170">
            <v>1638702</v>
          </cell>
        </row>
        <row r="171">
          <cell r="A171">
            <v>100234</v>
          </cell>
          <cell r="B171">
            <v>1638705</v>
          </cell>
        </row>
        <row r="172">
          <cell r="A172">
            <v>98570</v>
          </cell>
          <cell r="B172">
            <v>1633574</v>
          </cell>
        </row>
        <row r="173">
          <cell r="A173">
            <v>99042</v>
          </cell>
          <cell r="B173">
            <v>1645668</v>
          </cell>
        </row>
        <row r="174">
          <cell r="A174">
            <v>99039</v>
          </cell>
          <cell r="B174">
            <v>1645449</v>
          </cell>
        </row>
        <row r="175">
          <cell r="A175">
            <v>99076</v>
          </cell>
          <cell r="B175">
            <v>1647041</v>
          </cell>
        </row>
        <row r="176">
          <cell r="A176">
            <v>99152</v>
          </cell>
          <cell r="B176">
            <v>1648073</v>
          </cell>
        </row>
        <row r="177">
          <cell r="A177">
            <v>9981999821</v>
          </cell>
          <cell r="B177">
            <v>1648639</v>
          </cell>
        </row>
        <row r="178">
          <cell r="A178">
            <v>99733</v>
          </cell>
          <cell r="B178">
            <v>1654336</v>
          </cell>
        </row>
        <row r="179">
          <cell r="A179">
            <v>99731</v>
          </cell>
          <cell r="B179">
            <v>1654334</v>
          </cell>
        </row>
        <row r="180">
          <cell r="A180">
            <v>99815</v>
          </cell>
          <cell r="B180">
            <v>1654412</v>
          </cell>
        </row>
        <row r="181">
          <cell r="A181">
            <v>99744</v>
          </cell>
          <cell r="B181">
            <v>1654174</v>
          </cell>
        </row>
        <row r="182">
          <cell r="A182">
            <v>99730</v>
          </cell>
          <cell r="B182">
            <v>1653315</v>
          </cell>
        </row>
        <row r="183">
          <cell r="A183">
            <v>9967199674</v>
          </cell>
          <cell r="B183">
            <v>1653067</v>
          </cell>
        </row>
        <row r="184">
          <cell r="A184">
            <v>9.97569975799758e+34</v>
          </cell>
          <cell r="B184">
            <v>1653739</v>
          </cell>
        </row>
        <row r="185">
          <cell r="A185" t="str">
            <v>99597 , 99598.</v>
          </cell>
          <cell r="B185">
            <v>1652133</v>
          </cell>
        </row>
        <row r="186">
          <cell r="A186">
            <v>99599</v>
          </cell>
          <cell r="B186">
            <v>1651837</v>
          </cell>
        </row>
        <row r="187">
          <cell r="A187">
            <v>99600</v>
          </cell>
          <cell r="B187">
            <v>1651851</v>
          </cell>
        </row>
        <row r="188">
          <cell r="A188">
            <v>9963899639</v>
          </cell>
          <cell r="B188">
            <v>1652803</v>
          </cell>
        </row>
        <row r="189">
          <cell r="A189">
            <v>99634</v>
          </cell>
          <cell r="B189">
            <v>1652799</v>
          </cell>
        </row>
        <row r="190">
          <cell r="A190">
            <v>98568</v>
          </cell>
          <cell r="B190">
            <v>1628409</v>
          </cell>
        </row>
        <row r="191">
          <cell r="A191">
            <v>93690</v>
          </cell>
          <cell r="B191">
            <v>1610436</v>
          </cell>
        </row>
        <row r="192">
          <cell r="A192">
            <v>93688</v>
          </cell>
          <cell r="B192">
            <v>1610426</v>
          </cell>
        </row>
        <row r="193">
          <cell r="A193">
            <v>93687</v>
          </cell>
          <cell r="B193">
            <v>1610421</v>
          </cell>
        </row>
        <row r="194">
          <cell r="A194">
            <v>69484</v>
          </cell>
          <cell r="B194">
            <v>1457894</v>
          </cell>
        </row>
        <row r="195">
          <cell r="A195">
            <v>69407</v>
          </cell>
          <cell r="B195">
            <v>1456940</v>
          </cell>
        </row>
        <row r="196">
          <cell r="A196">
            <v>69406</v>
          </cell>
          <cell r="B196">
            <v>1456936</v>
          </cell>
        </row>
        <row r="197">
          <cell r="A197">
            <v>69327</v>
          </cell>
          <cell r="B197">
            <v>1456117</v>
          </cell>
        </row>
        <row r="198">
          <cell r="A198">
            <v>70185</v>
          </cell>
          <cell r="B198">
            <v>1461841</v>
          </cell>
        </row>
        <row r="199">
          <cell r="A199">
            <v>70179</v>
          </cell>
          <cell r="B199">
            <v>1461470</v>
          </cell>
        </row>
        <row r="200">
          <cell r="A200">
            <v>70403</v>
          </cell>
          <cell r="B200">
            <v>1462737</v>
          </cell>
        </row>
        <row r="201">
          <cell r="A201">
            <v>70402</v>
          </cell>
          <cell r="B201">
            <v>1462687</v>
          </cell>
        </row>
        <row r="202">
          <cell r="A202">
            <v>70951</v>
          </cell>
          <cell r="B202">
            <v>1464051</v>
          </cell>
        </row>
        <row r="203">
          <cell r="A203">
            <v>71505</v>
          </cell>
          <cell r="B203">
            <v>1467734</v>
          </cell>
        </row>
        <row r="204">
          <cell r="A204">
            <v>71029</v>
          </cell>
          <cell r="B204">
            <v>1465061</v>
          </cell>
        </row>
        <row r="205">
          <cell r="A205">
            <v>678536785467855</v>
          </cell>
          <cell r="B205">
            <v>1449189</v>
          </cell>
        </row>
        <row r="206">
          <cell r="A206" t="str">
            <v>99657,99658, 99659, 99660</v>
          </cell>
          <cell r="B206">
            <v>1652956</v>
          </cell>
        </row>
        <row r="207">
          <cell r="A207">
            <v>99664</v>
          </cell>
          <cell r="B207">
            <v>1652973</v>
          </cell>
        </row>
        <row r="208">
          <cell r="A208">
            <v>99632</v>
          </cell>
          <cell r="B208">
            <v>1652657</v>
          </cell>
        </row>
        <row r="209">
          <cell r="A209">
            <v>99606</v>
          </cell>
          <cell r="B209">
            <v>1649770</v>
          </cell>
        </row>
        <row r="210">
          <cell r="A210">
            <v>9960499605</v>
          </cell>
          <cell r="B210">
            <v>1649455</v>
          </cell>
        </row>
        <row r="211">
          <cell r="A211">
            <v>70106</v>
          </cell>
          <cell r="B211">
            <v>1457591</v>
          </cell>
        </row>
        <row r="212">
          <cell r="A212">
            <v>69468</v>
          </cell>
          <cell r="B212">
            <v>1457581</v>
          </cell>
        </row>
        <row r="213">
          <cell r="A213">
            <v>69379</v>
          </cell>
          <cell r="B213">
            <v>1456423</v>
          </cell>
        </row>
        <row r="214">
          <cell r="A214">
            <v>69388</v>
          </cell>
          <cell r="B214">
            <v>1456411</v>
          </cell>
        </row>
        <row r="215">
          <cell r="A215">
            <v>69260</v>
          </cell>
          <cell r="B215">
            <v>1455091</v>
          </cell>
        </row>
        <row r="216">
          <cell r="A216">
            <v>68706</v>
          </cell>
          <cell r="B216">
            <v>1452743</v>
          </cell>
        </row>
        <row r="217">
          <cell r="A217">
            <v>68710</v>
          </cell>
          <cell r="B217">
            <v>1452877</v>
          </cell>
        </row>
        <row r="218">
          <cell r="A218">
            <v>69049</v>
          </cell>
          <cell r="B218">
            <v>1454291</v>
          </cell>
        </row>
        <row r="219">
          <cell r="A219">
            <v>68933</v>
          </cell>
          <cell r="B219">
            <v>1453320</v>
          </cell>
        </row>
        <row r="220">
          <cell r="A220">
            <v>70206</v>
          </cell>
          <cell r="B220">
            <v>1461575</v>
          </cell>
        </row>
        <row r="221">
          <cell r="A221">
            <v>70413</v>
          </cell>
          <cell r="B221">
            <v>1463067</v>
          </cell>
        </row>
        <row r="222">
          <cell r="A222">
            <v>67841</v>
          </cell>
          <cell r="B222">
            <v>1449133</v>
          </cell>
        </row>
        <row r="223">
          <cell r="A223">
            <v>71655</v>
          </cell>
          <cell r="B223">
            <v>1469252</v>
          </cell>
        </row>
        <row r="224">
          <cell r="A224">
            <v>69268</v>
          </cell>
          <cell r="B224">
            <v>1455410</v>
          </cell>
        </row>
        <row r="225">
          <cell r="A225">
            <v>69267</v>
          </cell>
          <cell r="B225">
            <v>1455375</v>
          </cell>
        </row>
        <row r="226">
          <cell r="A226">
            <v>70407</v>
          </cell>
          <cell r="B226">
            <v>1462997</v>
          </cell>
        </row>
        <row r="227">
          <cell r="A227">
            <v>68525</v>
          </cell>
          <cell r="B227">
            <v>1451170</v>
          </cell>
        </row>
        <row r="228">
          <cell r="A228">
            <v>68407</v>
          </cell>
          <cell r="B228">
            <v>1450370</v>
          </cell>
        </row>
        <row r="229">
          <cell r="A229">
            <v>68180</v>
          </cell>
          <cell r="B229">
            <v>1450300</v>
          </cell>
        </row>
        <row r="230">
          <cell r="A230">
            <v>68178</v>
          </cell>
          <cell r="B230">
            <v>1450268</v>
          </cell>
        </row>
        <row r="231">
          <cell r="A231">
            <v>72037</v>
          </cell>
          <cell r="B231">
            <v>1471471</v>
          </cell>
        </row>
        <row r="232">
          <cell r="A232" t="str">
            <v/>
          </cell>
          <cell r="B232">
            <v>1674017</v>
          </cell>
        </row>
        <row r="233">
          <cell r="A233" t="str">
            <v/>
          </cell>
          <cell r="B233">
            <v>1674005</v>
          </cell>
        </row>
        <row r="234">
          <cell r="A234">
            <v>9445594453</v>
          </cell>
          <cell r="B234">
            <v>1676335</v>
          </cell>
        </row>
        <row r="235">
          <cell r="A235">
            <v>100938</v>
          </cell>
          <cell r="B235">
            <v>1668052</v>
          </cell>
        </row>
        <row r="236">
          <cell r="A236">
            <v>93688</v>
          </cell>
          <cell r="B236">
            <v>1666247</v>
          </cell>
        </row>
        <row r="237">
          <cell r="A237">
            <v>99009</v>
          </cell>
          <cell r="B237">
            <v>1644270</v>
          </cell>
        </row>
        <row r="238">
          <cell r="A238">
            <v>99594</v>
          </cell>
          <cell r="B238">
            <v>1652810</v>
          </cell>
        </row>
        <row r="239">
          <cell r="A239">
            <v>101544</v>
          </cell>
          <cell r="B239">
            <v>1679776</v>
          </cell>
        </row>
        <row r="240">
          <cell r="A240" t="str">
            <v/>
          </cell>
          <cell r="B240">
            <v>1681221</v>
          </cell>
        </row>
        <row r="241">
          <cell r="A241">
            <v>99009</v>
          </cell>
          <cell r="B241">
            <v>1683285</v>
          </cell>
        </row>
        <row r="242">
          <cell r="A242" t="str">
            <v/>
          </cell>
          <cell r="B242">
            <v>1692306</v>
          </cell>
        </row>
        <row r="243">
          <cell r="A243">
            <v>94452</v>
          </cell>
          <cell r="B243">
            <v>1691595</v>
          </cell>
        </row>
        <row r="244">
          <cell r="A244">
            <v>94447</v>
          </cell>
          <cell r="B244">
            <v>1613757</v>
          </cell>
        </row>
        <row r="245">
          <cell r="A245">
            <v>94452</v>
          </cell>
          <cell r="B245">
            <v>1613756</v>
          </cell>
        </row>
        <row r="246">
          <cell r="A246">
            <v>94453</v>
          </cell>
          <cell r="B246">
            <v>1613746</v>
          </cell>
        </row>
        <row r="247">
          <cell r="A247">
            <v>94455</v>
          </cell>
          <cell r="B247">
            <v>1613744</v>
          </cell>
        </row>
        <row r="248">
          <cell r="A248">
            <v>93765</v>
          </cell>
          <cell r="B248">
            <v>1611431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74"/>
  <sheetViews>
    <sheetView tabSelected="1" zoomScale="88" zoomScaleNormal="88" topLeftCell="A1839" workbookViewId="0">
      <selection activeCell="M1877" sqref="M1877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5" width="9.25" style="1"/>
    <col min="6" max="6" width="16.5" style="1" customWidth="1"/>
    <col min="7" max="7" width="11.125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0" style="1" customWidth="1"/>
    <col min="13" max="13" width="16.125" style="1" customWidth="1"/>
    <col min="14" max="14" width="11.75" style="3" customWidth="1"/>
    <col min="15" max="15" width="13.25" style="146" customWidth="1"/>
    <col min="16" max="16" width="11.125" style="1" customWidth="1"/>
    <col min="17" max="17" width="22.2916666666667" style="1" customWidth="1"/>
    <col min="18" max="18" width="24.7166666666667" style="5" customWidth="1"/>
    <col min="19" max="20" width="8.375" style="5"/>
    <col min="21" max="16374" width="9.14166666666667" style="1"/>
    <col min="16375" max="16384" width="9" style="1"/>
  </cols>
  <sheetData>
    <row r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R1" s="42"/>
      <c r="S1" s="42"/>
      <c r="T1" s="42"/>
    </row>
    <row r="2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R2" s="43"/>
      <c r="S2" s="43"/>
      <c r="T2" s="43"/>
    </row>
    <row r="3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R3" s="43"/>
      <c r="S3" s="43"/>
      <c r="T3" s="43"/>
    </row>
    <row r="4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R4" s="43"/>
      <c r="S4" s="43"/>
      <c r="T4" s="43"/>
    </row>
    <row r="5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R5" s="43"/>
      <c r="S5" s="43"/>
      <c r="T5" s="43"/>
    </row>
    <row r="6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R6" s="43"/>
      <c r="S6" s="43"/>
      <c r="T6" s="43"/>
    </row>
    <row r="7" spans="1:20">
      <c r="A7" s="14">
        <v>2</v>
      </c>
      <c r="B7" s="15">
        <v>43217</v>
      </c>
      <c r="C7" s="16">
        <v>43219</v>
      </c>
      <c r="D7" s="17" t="s">
        <v>15</v>
      </c>
      <c r="E7" s="18">
        <f t="shared" ref="E7" si="0">C7-B7</f>
        <v>2</v>
      </c>
      <c r="F7" s="19" t="s">
        <v>17</v>
      </c>
      <c r="G7" s="20">
        <v>14490</v>
      </c>
      <c r="H7" s="21">
        <v>0</v>
      </c>
      <c r="I7" s="20">
        <f t="shared" ref="I7" si="1">+G7+H7</f>
        <v>14490</v>
      </c>
      <c r="J7" s="32">
        <f>J6-I7</f>
        <v>971020</v>
      </c>
      <c r="K7" s="33">
        <v>28031</v>
      </c>
      <c r="L7" s="25">
        <v>1296719</v>
      </c>
      <c r="R7" s="43"/>
      <c r="S7" s="43"/>
      <c r="T7" s="43"/>
    </row>
    <row r="8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R8" s="43"/>
      <c r="S8" s="43"/>
      <c r="T8" s="43"/>
    </row>
    <row r="9" spans="18:20">
      <c r="R9" s="43"/>
      <c r="S9" s="43"/>
      <c r="T9" s="43"/>
    </row>
    <row r="10" spans="18:20">
      <c r="R10" s="43"/>
      <c r="S10" s="43"/>
      <c r="T10" s="43"/>
    </row>
    <row r="1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R11" s="43"/>
      <c r="S11" s="43"/>
      <c r="T11" s="43"/>
    </row>
    <row r="12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R12" s="43"/>
      <c r="S12" s="43"/>
      <c r="T12" s="43"/>
    </row>
    <row r="13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R13" s="43"/>
      <c r="S13" s="43"/>
      <c r="T13" s="43"/>
    </row>
    <row r="14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R14" s="43"/>
      <c r="S14" s="43"/>
      <c r="T14" s="43"/>
    </row>
    <row r="15" spans="1:20">
      <c r="A15" s="14">
        <v>1</v>
      </c>
      <c r="B15" s="15">
        <v>43219</v>
      </c>
      <c r="C15" s="16">
        <v>43221</v>
      </c>
      <c r="D15" s="17" t="s">
        <v>15</v>
      </c>
      <c r="E15" s="18">
        <f>C15-B15</f>
        <v>2</v>
      </c>
      <c r="F15" s="19" t="s">
        <v>22</v>
      </c>
      <c r="G15" s="20">
        <v>17795</v>
      </c>
      <c r="H15" s="21">
        <v>0</v>
      </c>
      <c r="I15" s="20">
        <f>+G15+H15</f>
        <v>17795</v>
      </c>
      <c r="J15" s="32">
        <f>J13-I15</f>
        <v>953225</v>
      </c>
      <c r="K15" s="18">
        <v>27686</v>
      </c>
      <c r="L15" s="25">
        <v>1294766</v>
      </c>
      <c r="R15" s="43"/>
      <c r="S15" s="43"/>
      <c r="T15" s="43"/>
    </row>
    <row r="16" spans="1:20">
      <c r="A16" s="14">
        <v>2</v>
      </c>
      <c r="B16" s="15">
        <v>43226</v>
      </c>
      <c r="C16" s="16">
        <v>43228</v>
      </c>
      <c r="D16" s="17" t="s">
        <v>15</v>
      </c>
      <c r="E16" s="18">
        <f>C16-B16</f>
        <v>2</v>
      </c>
      <c r="F16" s="19" t="s">
        <v>23</v>
      </c>
      <c r="G16" s="20">
        <v>13140</v>
      </c>
      <c r="H16" s="21">
        <v>0</v>
      </c>
      <c r="I16" s="20">
        <f>+G16+H16</f>
        <v>13140</v>
      </c>
      <c r="J16" s="32">
        <f>J15-I16</f>
        <v>940085</v>
      </c>
      <c r="K16" s="18">
        <v>28156</v>
      </c>
      <c r="L16" s="25">
        <v>1296672</v>
      </c>
      <c r="S16" s="43"/>
      <c r="T16" s="43"/>
    </row>
    <row r="17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ref="E17:E57" si="2">C17-B17</f>
        <v>2</v>
      </c>
      <c r="F17" s="19" t="s">
        <v>24</v>
      </c>
      <c r="G17" s="20">
        <v>14490</v>
      </c>
      <c r="H17" s="21">
        <v>0</v>
      </c>
      <c r="I17" s="20">
        <f t="shared" ref="I17:I57" si="3">+G17+H17</f>
        <v>14490</v>
      </c>
      <c r="J17" s="32">
        <f t="shared" ref="J17:J57" si="4">J16-I17</f>
        <v>925595</v>
      </c>
      <c r="K17" s="18">
        <v>28002</v>
      </c>
      <c r="L17" s="25">
        <v>1296295</v>
      </c>
      <c r="S17" s="43"/>
      <c r="T17" s="43"/>
    </row>
    <row r="18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2"/>
        <v>2</v>
      </c>
      <c r="F18" s="19" t="s">
        <v>25</v>
      </c>
      <c r="G18" s="20">
        <v>14490</v>
      </c>
      <c r="H18" s="21">
        <v>0</v>
      </c>
      <c r="I18" s="20">
        <f t="shared" si="3"/>
        <v>14490</v>
      </c>
      <c r="J18" s="32">
        <f t="shared" si="4"/>
        <v>911105</v>
      </c>
      <c r="K18" s="18">
        <v>30655</v>
      </c>
      <c r="L18" s="25"/>
      <c r="S18" s="43"/>
      <c r="T18" s="43"/>
    </row>
    <row r="19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2"/>
        <v>2</v>
      </c>
      <c r="F19" s="19" t="s">
        <v>26</v>
      </c>
      <c r="G19" s="20">
        <v>14490</v>
      </c>
      <c r="H19" s="21">
        <v>0</v>
      </c>
      <c r="I19" s="20">
        <f t="shared" si="3"/>
        <v>14490</v>
      </c>
      <c r="J19" s="32">
        <f t="shared" si="4"/>
        <v>896615</v>
      </c>
      <c r="K19" s="18">
        <v>30203</v>
      </c>
      <c r="L19" s="25">
        <v>1302084</v>
      </c>
      <c r="R19" s="43"/>
      <c r="S19" s="43"/>
      <c r="T19" s="43"/>
    </row>
    <row r="20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2"/>
        <v>2</v>
      </c>
      <c r="F20" s="19" t="s">
        <v>27</v>
      </c>
      <c r="G20" s="20">
        <v>14490</v>
      </c>
      <c r="H20" s="21">
        <v>0</v>
      </c>
      <c r="I20" s="20">
        <f t="shared" si="3"/>
        <v>14490</v>
      </c>
      <c r="J20" s="32">
        <f t="shared" si="4"/>
        <v>882125</v>
      </c>
      <c r="K20" s="18">
        <v>30226</v>
      </c>
      <c r="L20" s="25">
        <v>1302267</v>
      </c>
      <c r="R20" s="43"/>
      <c r="S20" s="43"/>
      <c r="T20" s="43"/>
    </row>
    <row r="2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2"/>
        <v>4</v>
      </c>
      <c r="F21" s="19" t="s">
        <v>28</v>
      </c>
      <c r="G21" s="20">
        <v>28980</v>
      </c>
      <c r="H21" s="21">
        <v>0</v>
      </c>
      <c r="I21" s="20">
        <f t="shared" si="3"/>
        <v>28980</v>
      </c>
      <c r="J21" s="32">
        <f t="shared" si="4"/>
        <v>853145</v>
      </c>
      <c r="K21" s="18">
        <v>30509</v>
      </c>
      <c r="L21" s="25">
        <v>1303550</v>
      </c>
      <c r="R21" s="43"/>
      <c r="S21" s="43"/>
      <c r="T21" s="43"/>
    </row>
    <row r="22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2"/>
        <v>2</v>
      </c>
      <c r="F22" s="19" t="s">
        <v>29</v>
      </c>
      <c r="G22" s="20">
        <v>13140</v>
      </c>
      <c r="H22" s="21">
        <v>0</v>
      </c>
      <c r="I22" s="20">
        <f t="shared" si="3"/>
        <v>13140</v>
      </c>
      <c r="J22" s="32">
        <f t="shared" si="4"/>
        <v>840005</v>
      </c>
      <c r="K22" s="18">
        <v>29939</v>
      </c>
      <c r="L22" s="25">
        <v>1301156</v>
      </c>
      <c r="R22" s="43"/>
      <c r="S22" s="43"/>
      <c r="T22" s="43"/>
    </row>
    <row r="23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2"/>
        <v>3</v>
      </c>
      <c r="F23" s="19" t="s">
        <v>30</v>
      </c>
      <c r="G23" s="20">
        <v>21735</v>
      </c>
      <c r="H23" s="21">
        <v>0</v>
      </c>
      <c r="I23" s="20">
        <f t="shared" si="3"/>
        <v>21735</v>
      </c>
      <c r="J23" s="32">
        <f t="shared" si="4"/>
        <v>818270</v>
      </c>
      <c r="K23" s="18">
        <v>28902</v>
      </c>
      <c r="L23" s="25">
        <v>1298852</v>
      </c>
      <c r="S23" s="43"/>
      <c r="T23" s="43"/>
    </row>
    <row r="24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2"/>
        <v>5</v>
      </c>
      <c r="F24" s="19" t="s">
        <v>31</v>
      </c>
      <c r="G24" s="20">
        <v>36225</v>
      </c>
      <c r="H24" s="21">
        <v>0</v>
      </c>
      <c r="I24" s="20">
        <f t="shared" si="3"/>
        <v>36225</v>
      </c>
      <c r="J24" s="32">
        <f t="shared" si="4"/>
        <v>782045</v>
      </c>
      <c r="K24" s="18">
        <v>30198</v>
      </c>
      <c r="L24" s="25">
        <v>1302066</v>
      </c>
      <c r="R24" s="44"/>
      <c r="S24" s="43"/>
      <c r="T24" s="43"/>
    </row>
    <row r="25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2"/>
        <v>3</v>
      </c>
      <c r="F25" s="19" t="s">
        <v>32</v>
      </c>
      <c r="G25" s="20">
        <v>21735</v>
      </c>
      <c r="H25" s="21">
        <v>0</v>
      </c>
      <c r="I25" s="20">
        <f t="shared" si="3"/>
        <v>21735</v>
      </c>
      <c r="J25" s="32">
        <f t="shared" si="4"/>
        <v>760310</v>
      </c>
      <c r="K25" s="18">
        <v>29435</v>
      </c>
      <c r="L25" s="25">
        <v>1299741</v>
      </c>
      <c r="S25" s="43"/>
      <c r="T25" s="43"/>
    </row>
    <row r="26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2"/>
        <v>2</v>
      </c>
      <c r="F26" s="19" t="s">
        <v>33</v>
      </c>
      <c r="G26" s="20">
        <v>19890</v>
      </c>
      <c r="H26" s="21">
        <v>0</v>
      </c>
      <c r="I26" s="20">
        <f t="shared" si="3"/>
        <v>19890</v>
      </c>
      <c r="J26" s="32">
        <f t="shared" si="4"/>
        <v>740420</v>
      </c>
      <c r="K26" s="18">
        <v>30215</v>
      </c>
      <c r="L26" s="25">
        <v>1302145</v>
      </c>
      <c r="R26" s="43"/>
      <c r="S26" s="43"/>
      <c r="T26" s="43"/>
    </row>
    <row r="27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2"/>
        <v>3</v>
      </c>
      <c r="F27" s="19" t="s">
        <v>34</v>
      </c>
      <c r="G27" s="20">
        <v>21735</v>
      </c>
      <c r="H27" s="21">
        <v>0</v>
      </c>
      <c r="I27" s="20">
        <f t="shared" si="3"/>
        <v>21735</v>
      </c>
      <c r="J27" s="32">
        <f t="shared" si="4"/>
        <v>718685</v>
      </c>
      <c r="K27" s="18">
        <v>30530</v>
      </c>
      <c r="L27" s="25">
        <v>1303634</v>
      </c>
      <c r="S27" s="43"/>
      <c r="T27" s="43"/>
    </row>
    <row r="28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2"/>
        <v>3</v>
      </c>
      <c r="F28" s="19" t="s">
        <v>35</v>
      </c>
      <c r="G28" s="20">
        <v>19710</v>
      </c>
      <c r="H28" s="21">
        <v>0</v>
      </c>
      <c r="I28" s="20">
        <f t="shared" si="3"/>
        <v>19710</v>
      </c>
      <c r="J28" s="32">
        <f t="shared" si="4"/>
        <v>698975</v>
      </c>
      <c r="K28" s="18">
        <v>29436</v>
      </c>
      <c r="L28" s="25">
        <v>1299787</v>
      </c>
      <c r="S28" s="43"/>
      <c r="T28" s="43"/>
    </row>
    <row r="29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2"/>
        <v>2</v>
      </c>
      <c r="F29" s="19" t="s">
        <v>36</v>
      </c>
      <c r="G29" s="20">
        <v>13140</v>
      </c>
      <c r="H29" s="21">
        <v>0</v>
      </c>
      <c r="I29" s="20">
        <f t="shared" si="3"/>
        <v>13140</v>
      </c>
      <c r="J29" s="32">
        <f t="shared" si="4"/>
        <v>685835</v>
      </c>
      <c r="K29" s="18">
        <v>29657</v>
      </c>
      <c r="L29" s="25">
        <v>1299865</v>
      </c>
      <c r="S29" s="43"/>
      <c r="T29" s="43"/>
    </row>
    <row r="30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2"/>
        <v>4</v>
      </c>
      <c r="F30" s="19" t="s">
        <v>37</v>
      </c>
      <c r="G30" s="20">
        <v>28980</v>
      </c>
      <c r="H30" s="21">
        <v>0</v>
      </c>
      <c r="I30" s="20">
        <f t="shared" si="3"/>
        <v>28980</v>
      </c>
      <c r="J30" s="32">
        <f t="shared" si="4"/>
        <v>656855</v>
      </c>
      <c r="K30" s="18">
        <v>28518</v>
      </c>
      <c r="L30" s="25">
        <v>1298267</v>
      </c>
      <c r="R30" s="43"/>
      <c r="S30" s="43"/>
      <c r="T30" s="43"/>
    </row>
    <row r="3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2"/>
        <v>3</v>
      </c>
      <c r="F31" s="19" t="s">
        <v>38</v>
      </c>
      <c r="G31" s="20">
        <v>21735</v>
      </c>
      <c r="H31" s="21">
        <v>0</v>
      </c>
      <c r="I31" s="20">
        <f t="shared" si="3"/>
        <v>21735</v>
      </c>
      <c r="J31" s="32">
        <f t="shared" si="4"/>
        <v>635120</v>
      </c>
      <c r="K31" s="18">
        <v>27670</v>
      </c>
      <c r="L31" s="25">
        <v>1295039</v>
      </c>
      <c r="R31" s="43"/>
      <c r="S31" s="43"/>
      <c r="T31" s="43"/>
    </row>
    <row r="32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2"/>
        <v>3</v>
      </c>
      <c r="F32" s="19" t="s">
        <v>39</v>
      </c>
      <c r="G32" s="20">
        <v>21735</v>
      </c>
      <c r="H32" s="21">
        <v>0</v>
      </c>
      <c r="I32" s="20">
        <f t="shared" si="3"/>
        <v>21735</v>
      </c>
      <c r="J32" s="32">
        <f t="shared" si="4"/>
        <v>613385</v>
      </c>
      <c r="K32" s="18">
        <v>27509</v>
      </c>
      <c r="L32" s="25">
        <v>1294649</v>
      </c>
      <c r="S32" s="43"/>
      <c r="T32" s="43"/>
    </row>
    <row r="33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2"/>
        <v>2</v>
      </c>
      <c r="F33" s="19" t="s">
        <v>40</v>
      </c>
      <c r="G33" s="20">
        <v>14490</v>
      </c>
      <c r="H33" s="21">
        <v>0</v>
      </c>
      <c r="I33" s="20">
        <f t="shared" si="3"/>
        <v>14490</v>
      </c>
      <c r="J33" s="32">
        <f t="shared" si="4"/>
        <v>598895</v>
      </c>
      <c r="K33" s="18">
        <v>28685</v>
      </c>
      <c r="L33" s="25">
        <v>1298721</v>
      </c>
      <c r="S33" s="43"/>
      <c r="T33" s="43"/>
    </row>
    <row r="34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2"/>
        <v>3</v>
      </c>
      <c r="F34" s="19" t="s">
        <v>41</v>
      </c>
      <c r="G34" s="20">
        <v>19710</v>
      </c>
      <c r="H34" s="21">
        <v>0</v>
      </c>
      <c r="I34" s="20">
        <f t="shared" si="3"/>
        <v>19710</v>
      </c>
      <c r="J34" s="32">
        <f t="shared" si="4"/>
        <v>579185</v>
      </c>
      <c r="K34" s="18">
        <v>29721</v>
      </c>
      <c r="L34" s="25">
        <v>1300809</v>
      </c>
      <c r="R34" s="43"/>
      <c r="S34" s="43"/>
      <c r="T34" s="43"/>
    </row>
    <row r="35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2"/>
        <v>2</v>
      </c>
      <c r="F35" s="19" t="s">
        <v>42</v>
      </c>
      <c r="G35" s="20">
        <v>18540</v>
      </c>
      <c r="H35" s="21">
        <v>0</v>
      </c>
      <c r="I35" s="20">
        <f t="shared" si="3"/>
        <v>18540</v>
      </c>
      <c r="J35" s="32">
        <f t="shared" si="4"/>
        <v>560645</v>
      </c>
      <c r="K35" s="18">
        <v>30543</v>
      </c>
      <c r="L35" s="25">
        <v>1303767</v>
      </c>
      <c r="R35" s="43"/>
      <c r="S35" s="43"/>
      <c r="T35" s="43"/>
    </row>
    <row r="36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2"/>
        <v>2</v>
      </c>
      <c r="F36" s="19" t="s">
        <v>43</v>
      </c>
      <c r="G36" s="20">
        <v>14490</v>
      </c>
      <c r="H36" s="21">
        <v>0</v>
      </c>
      <c r="I36" s="20">
        <f t="shared" si="3"/>
        <v>14490</v>
      </c>
      <c r="J36" s="32">
        <f t="shared" si="4"/>
        <v>546155</v>
      </c>
      <c r="K36" s="18">
        <v>28668</v>
      </c>
      <c r="L36" s="25">
        <v>1298633</v>
      </c>
      <c r="R36" s="43"/>
      <c r="S36" s="43"/>
      <c r="T36" s="43"/>
    </row>
    <row r="37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2"/>
        <v>2</v>
      </c>
      <c r="F37" s="19" t="s">
        <v>44</v>
      </c>
      <c r="G37" s="20">
        <v>14490</v>
      </c>
      <c r="H37" s="21">
        <v>0</v>
      </c>
      <c r="I37" s="20">
        <f t="shared" si="3"/>
        <v>14490</v>
      </c>
      <c r="J37" s="32">
        <f t="shared" si="4"/>
        <v>531665</v>
      </c>
      <c r="K37" s="18">
        <v>28167</v>
      </c>
      <c r="L37" s="25">
        <v>1297128</v>
      </c>
      <c r="R37" s="43"/>
      <c r="S37" s="43"/>
      <c r="T37" s="43"/>
    </row>
    <row r="38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2"/>
        <v>2</v>
      </c>
      <c r="F38" s="19" t="s">
        <v>45</v>
      </c>
      <c r="G38" s="20">
        <v>13140</v>
      </c>
      <c r="H38" s="21">
        <v>0</v>
      </c>
      <c r="I38" s="20">
        <f t="shared" si="3"/>
        <v>13140</v>
      </c>
      <c r="J38" s="32">
        <f t="shared" si="4"/>
        <v>518525</v>
      </c>
      <c r="K38" s="18">
        <v>30468</v>
      </c>
      <c r="L38" s="25">
        <v>1303245</v>
      </c>
      <c r="S38" s="43"/>
      <c r="T38" s="43"/>
    </row>
    <row r="39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2"/>
        <v>2</v>
      </c>
      <c r="F39" s="19" t="s">
        <v>46</v>
      </c>
      <c r="G39" s="20">
        <v>14490</v>
      </c>
      <c r="H39" s="21">
        <v>0</v>
      </c>
      <c r="I39" s="20">
        <f t="shared" si="3"/>
        <v>14490</v>
      </c>
      <c r="J39" s="32">
        <f t="shared" si="4"/>
        <v>504035</v>
      </c>
      <c r="K39" s="18">
        <v>28437</v>
      </c>
      <c r="L39" s="25">
        <v>1297446</v>
      </c>
      <c r="R39" s="43"/>
      <c r="S39" s="43"/>
      <c r="T39" s="43"/>
    </row>
    <row r="40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2"/>
        <v>4</v>
      </c>
      <c r="F40" s="19" t="s">
        <v>47</v>
      </c>
      <c r="G40" s="20">
        <v>28980</v>
      </c>
      <c r="H40" s="21">
        <v>0</v>
      </c>
      <c r="I40" s="20">
        <f t="shared" si="3"/>
        <v>28980</v>
      </c>
      <c r="J40" s="32">
        <f t="shared" si="4"/>
        <v>475055</v>
      </c>
      <c r="K40" s="18">
        <v>29720</v>
      </c>
      <c r="L40" s="25">
        <v>1300607</v>
      </c>
      <c r="R40" s="43"/>
      <c r="S40" s="43"/>
      <c r="T40" s="43"/>
    </row>
    <row r="4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2"/>
        <v>2</v>
      </c>
      <c r="F41" s="19" t="s">
        <v>48</v>
      </c>
      <c r="G41" s="20">
        <v>13140</v>
      </c>
      <c r="H41" s="21">
        <v>0</v>
      </c>
      <c r="I41" s="20">
        <f t="shared" si="3"/>
        <v>13140</v>
      </c>
      <c r="J41" s="32">
        <f t="shared" si="4"/>
        <v>461915</v>
      </c>
      <c r="K41" s="18">
        <v>29973</v>
      </c>
      <c r="L41" s="25">
        <v>1301327</v>
      </c>
      <c r="R41" s="43"/>
      <c r="S41" s="43"/>
      <c r="T41" s="43"/>
    </row>
    <row r="42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2"/>
        <v>2</v>
      </c>
      <c r="F42" s="19" t="s">
        <v>49</v>
      </c>
      <c r="G42" s="20">
        <v>14490</v>
      </c>
      <c r="H42" s="21">
        <v>0</v>
      </c>
      <c r="I42" s="20">
        <f t="shared" si="3"/>
        <v>14490</v>
      </c>
      <c r="J42" s="32">
        <f t="shared" si="4"/>
        <v>447425</v>
      </c>
      <c r="K42" s="18">
        <v>29158</v>
      </c>
      <c r="L42" s="25">
        <v>1299300</v>
      </c>
      <c r="R42" s="43"/>
      <c r="S42" s="43"/>
      <c r="T42" s="43"/>
    </row>
    <row r="43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2"/>
        <v>3</v>
      </c>
      <c r="F43" s="19" t="s">
        <v>50</v>
      </c>
      <c r="G43" s="20">
        <v>19710</v>
      </c>
      <c r="H43" s="21">
        <v>0</v>
      </c>
      <c r="I43" s="20">
        <f t="shared" si="3"/>
        <v>19710</v>
      </c>
      <c r="J43" s="32">
        <f t="shared" si="4"/>
        <v>427715</v>
      </c>
      <c r="K43" s="18">
        <v>29729</v>
      </c>
      <c r="L43" s="25">
        <v>1300830</v>
      </c>
      <c r="R43" s="43"/>
      <c r="S43" s="43"/>
      <c r="T43" s="43"/>
    </row>
    <row r="44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2"/>
        <v>2</v>
      </c>
      <c r="F44" s="19" t="s">
        <v>51</v>
      </c>
      <c r="G44" s="20">
        <v>16020</v>
      </c>
      <c r="H44" s="21">
        <v>0</v>
      </c>
      <c r="I44" s="20">
        <f t="shared" si="3"/>
        <v>16020</v>
      </c>
      <c r="J44" s="32">
        <f t="shared" si="4"/>
        <v>411695</v>
      </c>
      <c r="K44" s="18">
        <v>31588</v>
      </c>
      <c r="L44" s="25">
        <v>1308723</v>
      </c>
      <c r="R44" s="43"/>
      <c r="S44" s="43"/>
      <c r="T44" s="43"/>
    </row>
    <row r="45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2"/>
        <v>2</v>
      </c>
      <c r="F45" s="19" t="s">
        <v>52</v>
      </c>
      <c r="G45" s="20">
        <v>14490</v>
      </c>
      <c r="H45" s="21">
        <v>0</v>
      </c>
      <c r="I45" s="20">
        <f t="shared" si="3"/>
        <v>14490</v>
      </c>
      <c r="J45" s="32">
        <f t="shared" si="4"/>
        <v>397205</v>
      </c>
      <c r="K45" s="18">
        <v>27503</v>
      </c>
      <c r="L45" s="25">
        <v>1294063</v>
      </c>
      <c r="R45" s="43"/>
      <c r="S45" s="43"/>
      <c r="T45" s="43"/>
    </row>
    <row r="46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2"/>
        <v>4</v>
      </c>
      <c r="F46" s="19" t="s">
        <v>53</v>
      </c>
      <c r="G46" s="20">
        <v>28980</v>
      </c>
      <c r="H46" s="21">
        <v>0</v>
      </c>
      <c r="I46" s="20">
        <f t="shared" si="3"/>
        <v>28980</v>
      </c>
      <c r="J46" s="32">
        <f t="shared" si="4"/>
        <v>368225</v>
      </c>
      <c r="K46" s="18">
        <v>27505</v>
      </c>
      <c r="L46" s="25">
        <v>1294262</v>
      </c>
      <c r="R46" s="43"/>
      <c r="S46" s="43"/>
      <c r="T46" s="43"/>
    </row>
    <row r="47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2"/>
        <v>2</v>
      </c>
      <c r="F47" s="19" t="s">
        <v>54</v>
      </c>
      <c r="G47" s="20">
        <v>14490</v>
      </c>
      <c r="H47" s="21">
        <v>0</v>
      </c>
      <c r="I47" s="20">
        <f t="shared" si="3"/>
        <v>14490</v>
      </c>
      <c r="J47" s="32">
        <f t="shared" si="4"/>
        <v>353735</v>
      </c>
      <c r="K47" s="18">
        <v>32427</v>
      </c>
      <c r="L47" s="25">
        <v>1294830</v>
      </c>
      <c r="R47" s="43"/>
      <c r="S47" s="43"/>
      <c r="T47" s="43"/>
    </row>
    <row r="48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2"/>
        <v>2</v>
      </c>
      <c r="F48" s="19" t="s">
        <v>55</v>
      </c>
      <c r="G48" s="20">
        <v>14490</v>
      </c>
      <c r="H48" s="21">
        <v>0</v>
      </c>
      <c r="I48" s="20">
        <f t="shared" si="3"/>
        <v>14490</v>
      </c>
      <c r="J48" s="32">
        <f t="shared" si="4"/>
        <v>339245</v>
      </c>
      <c r="K48" s="18">
        <v>27664</v>
      </c>
      <c r="L48" s="25"/>
      <c r="R48" s="43"/>
      <c r="S48" s="43"/>
      <c r="T48" s="43"/>
    </row>
    <row r="49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2"/>
        <v>2</v>
      </c>
      <c r="F49" s="19" t="s">
        <v>56</v>
      </c>
      <c r="G49" s="20">
        <v>14490</v>
      </c>
      <c r="H49" s="21">
        <v>0</v>
      </c>
      <c r="I49" s="20">
        <f t="shared" si="3"/>
        <v>14490</v>
      </c>
      <c r="J49" s="32">
        <f t="shared" si="4"/>
        <v>324755</v>
      </c>
      <c r="K49" s="18">
        <v>30474</v>
      </c>
      <c r="L49" s="25">
        <v>1303139</v>
      </c>
      <c r="R49" s="43"/>
      <c r="S49" s="43"/>
      <c r="T49" s="43"/>
    </row>
    <row r="50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2"/>
        <v>2</v>
      </c>
      <c r="F50" s="19" t="s">
        <v>57</v>
      </c>
      <c r="G50" s="20">
        <v>14490</v>
      </c>
      <c r="H50" s="21">
        <v>0</v>
      </c>
      <c r="I50" s="20">
        <f t="shared" si="3"/>
        <v>14490</v>
      </c>
      <c r="J50" s="32">
        <f t="shared" si="4"/>
        <v>310265</v>
      </c>
      <c r="K50" s="18">
        <v>27683</v>
      </c>
      <c r="L50" s="25">
        <v>1295341</v>
      </c>
      <c r="R50" s="43"/>
      <c r="S50" s="43"/>
      <c r="T50" s="43"/>
    </row>
    <row r="5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2"/>
        <v>3</v>
      </c>
      <c r="F51" s="19" t="s">
        <v>58</v>
      </c>
      <c r="G51" s="20">
        <v>21735</v>
      </c>
      <c r="H51" s="21">
        <v>0</v>
      </c>
      <c r="I51" s="20">
        <f t="shared" si="3"/>
        <v>21735</v>
      </c>
      <c r="J51" s="32">
        <f t="shared" si="4"/>
        <v>288530</v>
      </c>
      <c r="K51" s="18">
        <v>30405</v>
      </c>
      <c r="L51" s="25">
        <v>1302486</v>
      </c>
      <c r="R51" s="43"/>
      <c r="S51" s="43"/>
      <c r="T51" s="43"/>
    </row>
    <row r="52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2"/>
        <v>2</v>
      </c>
      <c r="F52" s="19" t="s">
        <v>59</v>
      </c>
      <c r="G52" s="20">
        <v>14600</v>
      </c>
      <c r="H52" s="21">
        <v>0</v>
      </c>
      <c r="I52" s="20">
        <f t="shared" si="3"/>
        <v>14600</v>
      </c>
      <c r="J52" s="32">
        <f t="shared" si="4"/>
        <v>273930</v>
      </c>
      <c r="K52" s="18">
        <v>30651</v>
      </c>
      <c r="L52" s="25">
        <v>1302800</v>
      </c>
      <c r="R52" s="43"/>
      <c r="S52" s="43"/>
      <c r="T52" s="43"/>
    </row>
    <row r="53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2"/>
        <v>3</v>
      </c>
      <c r="F53" s="19" t="s">
        <v>60</v>
      </c>
      <c r="G53" s="20">
        <v>21735</v>
      </c>
      <c r="H53" s="21">
        <v>0</v>
      </c>
      <c r="I53" s="20">
        <f t="shared" si="3"/>
        <v>21735</v>
      </c>
      <c r="J53" s="32">
        <f t="shared" si="4"/>
        <v>252195</v>
      </c>
      <c r="K53" s="18">
        <v>30221</v>
      </c>
      <c r="L53" s="41">
        <v>1302218</v>
      </c>
      <c r="R53" s="43"/>
      <c r="S53" s="43"/>
      <c r="T53" s="43"/>
    </row>
    <row r="54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2"/>
        <v>3</v>
      </c>
      <c r="F54" s="19" t="s">
        <v>61</v>
      </c>
      <c r="G54" s="20">
        <v>21735</v>
      </c>
      <c r="H54" s="21">
        <v>0</v>
      </c>
      <c r="I54" s="20">
        <f t="shared" si="3"/>
        <v>21735</v>
      </c>
      <c r="J54" s="32">
        <f t="shared" si="4"/>
        <v>230460</v>
      </c>
      <c r="K54" s="18">
        <v>30222</v>
      </c>
      <c r="L54" s="25"/>
      <c r="R54" s="44"/>
      <c r="S54" s="43"/>
      <c r="T54" s="43"/>
    </row>
    <row r="55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2"/>
        <v>2</v>
      </c>
      <c r="F55" s="19" t="s">
        <v>62</v>
      </c>
      <c r="G55" s="20">
        <v>13140</v>
      </c>
      <c r="H55" s="21">
        <v>0</v>
      </c>
      <c r="I55" s="20">
        <f t="shared" si="3"/>
        <v>13140</v>
      </c>
      <c r="J55" s="32">
        <f t="shared" si="4"/>
        <v>217320</v>
      </c>
      <c r="K55" s="18">
        <v>29691</v>
      </c>
      <c r="L55" s="25">
        <v>1300321</v>
      </c>
      <c r="R55" s="43"/>
      <c r="S55" s="43"/>
      <c r="T55" s="43"/>
    </row>
    <row r="56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2"/>
        <v>2</v>
      </c>
      <c r="F56" s="19" t="s">
        <v>63</v>
      </c>
      <c r="G56" s="20">
        <v>13140</v>
      </c>
      <c r="H56" s="21">
        <v>0</v>
      </c>
      <c r="I56" s="20">
        <f t="shared" si="3"/>
        <v>13140</v>
      </c>
      <c r="J56" s="32">
        <f t="shared" si="4"/>
        <v>204180</v>
      </c>
      <c r="K56" s="18">
        <v>29714</v>
      </c>
      <c r="L56" s="25">
        <v>1300370</v>
      </c>
      <c r="R56" s="43"/>
      <c r="S56" s="43"/>
      <c r="T56" s="43"/>
    </row>
    <row r="57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2"/>
        <v>2</v>
      </c>
      <c r="F57" s="19" t="s">
        <v>64</v>
      </c>
      <c r="G57" s="20">
        <v>13140</v>
      </c>
      <c r="H57" s="21">
        <v>0</v>
      </c>
      <c r="I57" s="20">
        <f t="shared" si="3"/>
        <v>13140</v>
      </c>
      <c r="J57" s="32">
        <f t="shared" si="4"/>
        <v>191040</v>
      </c>
      <c r="K57" s="18">
        <v>30527</v>
      </c>
      <c r="L57" s="25">
        <v>1303583</v>
      </c>
      <c r="R57" s="43"/>
      <c r="S57" s="43"/>
      <c r="T57" s="43"/>
    </row>
    <row r="58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R58" s="43"/>
      <c r="S58" s="43"/>
      <c r="T58" s="43"/>
    </row>
    <row r="59" spans="18:20">
      <c r="R59" s="43"/>
      <c r="S59" s="43"/>
      <c r="T59" s="43"/>
    </row>
    <row r="60" spans="18:20">
      <c r="R60" s="43"/>
      <c r="S60" s="43"/>
      <c r="T60" s="43"/>
    </row>
    <row r="61" spans="18:20">
      <c r="R61" s="43"/>
      <c r="S61" s="43"/>
      <c r="T61" s="43"/>
    </row>
    <row r="62" spans="18:20">
      <c r="R62" s="44"/>
      <c r="S62" s="43"/>
      <c r="T62" s="43"/>
    </row>
    <row r="63" spans="18:20">
      <c r="R63" s="43"/>
      <c r="S63" s="43"/>
      <c r="T63" s="43"/>
    </row>
    <row r="64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R64" s="43"/>
      <c r="S64" s="43"/>
      <c r="T64" s="43"/>
    </row>
    <row r="65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R65" s="43"/>
      <c r="S65" s="43"/>
      <c r="T65" s="43"/>
    </row>
    <row r="66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R66" s="43"/>
      <c r="S66" s="43"/>
      <c r="T66" s="43"/>
    </row>
    <row r="67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R67" s="43"/>
      <c r="S67" s="43"/>
      <c r="T67" s="43"/>
    </row>
    <row r="68" spans="1:20">
      <c r="A68" s="14">
        <v>1</v>
      </c>
      <c r="B68" s="15">
        <v>43250</v>
      </c>
      <c r="C68" s="16">
        <v>43252</v>
      </c>
      <c r="D68" s="17" t="s">
        <v>15</v>
      </c>
      <c r="E68" s="18">
        <f>C68-B68</f>
        <v>2</v>
      </c>
      <c r="F68" s="19" t="s">
        <v>67</v>
      </c>
      <c r="G68" s="20">
        <v>14490</v>
      </c>
      <c r="H68" s="21">
        <v>0</v>
      </c>
      <c r="I68" s="20">
        <f>+G68+H68</f>
        <v>14490</v>
      </c>
      <c r="J68" s="32">
        <f>J66-I68</f>
        <v>176550</v>
      </c>
      <c r="K68" s="18">
        <v>30926</v>
      </c>
      <c r="L68" s="25">
        <v>1305075</v>
      </c>
      <c r="R68" s="43"/>
      <c r="S68" s="43"/>
      <c r="T68" s="43"/>
    </row>
    <row r="69" spans="1:20">
      <c r="A69" s="14">
        <v>2</v>
      </c>
      <c r="B69" s="15">
        <v>43248</v>
      </c>
      <c r="C69" s="16">
        <v>43252</v>
      </c>
      <c r="D69" s="17" t="s">
        <v>15</v>
      </c>
      <c r="E69" s="18">
        <f>C69-B69</f>
        <v>4</v>
      </c>
      <c r="F69" s="19" t="s">
        <v>68</v>
      </c>
      <c r="G69" s="20">
        <v>26280</v>
      </c>
      <c r="H69" s="21">
        <v>0</v>
      </c>
      <c r="I69" s="20">
        <f t="shared" ref="I69:I94" si="5">+G69+H69</f>
        <v>26280</v>
      </c>
      <c r="J69" s="32">
        <f>J68-I69</f>
        <v>150270</v>
      </c>
      <c r="K69" s="18">
        <v>30532</v>
      </c>
      <c r="L69" s="25">
        <v>1303699</v>
      </c>
      <c r="R69" s="43"/>
      <c r="S69" s="43"/>
      <c r="T69" s="43"/>
    </row>
    <row r="70" spans="1:20">
      <c r="A70" s="14">
        <v>3</v>
      </c>
      <c r="B70" s="15">
        <v>43250</v>
      </c>
      <c r="C70" s="16">
        <v>43252</v>
      </c>
      <c r="D70" s="17" t="s">
        <v>15</v>
      </c>
      <c r="E70" s="18">
        <f>C70-B70</f>
        <v>2</v>
      </c>
      <c r="F70" s="19" t="s">
        <v>69</v>
      </c>
      <c r="G70" s="20">
        <v>13140</v>
      </c>
      <c r="H70" s="21">
        <v>0</v>
      </c>
      <c r="I70" s="20">
        <f t="shared" si="5"/>
        <v>13140</v>
      </c>
      <c r="J70" s="32">
        <f>J69-I70</f>
        <v>137130</v>
      </c>
      <c r="K70" s="18">
        <v>27517</v>
      </c>
      <c r="L70" s="25">
        <v>1294003</v>
      </c>
      <c r="R70" s="43"/>
      <c r="S70" s="43"/>
      <c r="T70" s="43"/>
    </row>
    <row r="7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ref="E71:E94" si="6">C71-B71</f>
        <v>4</v>
      </c>
      <c r="F71" s="19" t="s">
        <v>70</v>
      </c>
      <c r="G71" s="20">
        <v>26280</v>
      </c>
      <c r="H71" s="21">
        <v>0</v>
      </c>
      <c r="I71" s="20">
        <f t="shared" si="5"/>
        <v>26280</v>
      </c>
      <c r="J71" s="32">
        <f t="shared" ref="J71:J94" si="7">J70-I71</f>
        <v>110850</v>
      </c>
      <c r="K71" s="18">
        <v>27671</v>
      </c>
      <c r="L71" s="25">
        <v>1294997</v>
      </c>
      <c r="R71" s="43"/>
      <c r="S71" s="43"/>
      <c r="T71" s="43"/>
    </row>
    <row r="72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6"/>
        <v>3</v>
      </c>
      <c r="F72" s="19" t="s">
        <v>71</v>
      </c>
      <c r="G72" s="20">
        <v>19710</v>
      </c>
      <c r="H72" s="21">
        <v>0</v>
      </c>
      <c r="I72" s="20">
        <f t="shared" si="5"/>
        <v>19710</v>
      </c>
      <c r="J72" s="32">
        <f t="shared" si="7"/>
        <v>91140</v>
      </c>
      <c r="K72" s="18">
        <v>29929</v>
      </c>
      <c r="L72" s="25">
        <v>1301126</v>
      </c>
      <c r="R72" s="43"/>
      <c r="S72" s="43"/>
      <c r="T72" s="43"/>
    </row>
    <row r="73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6"/>
        <v>3</v>
      </c>
      <c r="F73" s="19" t="s">
        <v>72</v>
      </c>
      <c r="G73" s="20">
        <v>21735</v>
      </c>
      <c r="H73" s="21">
        <v>0</v>
      </c>
      <c r="I73" s="20">
        <f t="shared" si="5"/>
        <v>21735</v>
      </c>
      <c r="J73" s="32">
        <f t="shared" si="7"/>
        <v>69405</v>
      </c>
      <c r="K73" s="18">
        <v>30562</v>
      </c>
      <c r="L73" s="25">
        <v>1303824</v>
      </c>
      <c r="R73" s="43"/>
      <c r="S73" s="43"/>
      <c r="T73" s="43"/>
    </row>
    <row r="74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6"/>
        <v>4</v>
      </c>
      <c r="F74" s="19" t="s">
        <v>73</v>
      </c>
      <c r="G74" s="20">
        <v>28980</v>
      </c>
      <c r="H74" s="21">
        <v>0</v>
      </c>
      <c r="I74" s="20">
        <f t="shared" si="5"/>
        <v>28980</v>
      </c>
      <c r="J74" s="32">
        <f t="shared" si="7"/>
        <v>40425</v>
      </c>
      <c r="K74" s="18">
        <v>29157</v>
      </c>
      <c r="L74" s="25">
        <v>1299255</v>
      </c>
      <c r="R74" s="43"/>
      <c r="S74" s="43"/>
      <c r="T74" s="43"/>
    </row>
    <row r="75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6"/>
        <v>2</v>
      </c>
      <c r="F75" s="19" t="s">
        <v>74</v>
      </c>
      <c r="G75" s="20">
        <v>14490</v>
      </c>
      <c r="H75" s="21">
        <v>0</v>
      </c>
      <c r="I75" s="20">
        <f t="shared" si="5"/>
        <v>14490</v>
      </c>
      <c r="J75" s="32">
        <f t="shared" si="7"/>
        <v>25935</v>
      </c>
      <c r="K75" s="18">
        <v>31077</v>
      </c>
      <c r="L75" s="25">
        <v>1306052</v>
      </c>
      <c r="R75" s="43"/>
      <c r="S75" s="43"/>
      <c r="T75" s="43"/>
    </row>
    <row r="76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6"/>
        <v>2</v>
      </c>
      <c r="F76" s="19" t="s">
        <v>75</v>
      </c>
      <c r="G76" s="20">
        <v>14490</v>
      </c>
      <c r="H76" s="21">
        <v>0</v>
      </c>
      <c r="I76" s="20">
        <f t="shared" si="5"/>
        <v>14490</v>
      </c>
      <c r="J76" s="53">
        <f t="shared" si="7"/>
        <v>11445</v>
      </c>
      <c r="K76" s="18">
        <v>14490</v>
      </c>
      <c r="L76" s="25">
        <v>1309651</v>
      </c>
      <c r="R76" s="43"/>
      <c r="S76" s="43"/>
      <c r="T76" s="43"/>
    </row>
    <row r="77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R77" s="43"/>
      <c r="S77" s="43"/>
      <c r="T77" s="43"/>
    </row>
    <row r="78" spans="18:20">
      <c r="R78" s="43"/>
      <c r="S78" s="43"/>
      <c r="T78" s="43"/>
    </row>
    <row r="79" spans="18:20">
      <c r="R79" s="43"/>
      <c r="S79" s="43"/>
      <c r="T79" s="43"/>
    </row>
    <row r="80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R80" s="43"/>
      <c r="S80" s="43"/>
      <c r="T80" s="43"/>
    </row>
    <row r="8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R81" s="43"/>
      <c r="S81" s="43"/>
      <c r="T81" s="43"/>
    </row>
    <row r="82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R82" s="43"/>
      <c r="S82" s="43"/>
      <c r="T82" s="43"/>
    </row>
    <row r="83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R83" s="43"/>
      <c r="S83" s="43"/>
      <c r="T83" s="43"/>
    </row>
    <row r="84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8">C84-B84</f>
        <v>2</v>
      </c>
      <c r="F84" s="50" t="s">
        <v>77</v>
      </c>
      <c r="G84" s="51">
        <v>14490</v>
      </c>
      <c r="H84" s="21">
        <v>0</v>
      </c>
      <c r="I84" s="51">
        <f t="shared" ref="I84:I100" si="9">+G84+H84</f>
        <v>14490</v>
      </c>
      <c r="J84" s="32">
        <f>J82-I84</f>
        <v>996955</v>
      </c>
      <c r="K84" s="49">
        <v>32722</v>
      </c>
      <c r="L84" s="25">
        <v>1312293</v>
      </c>
      <c r="R84" s="43"/>
      <c r="S84" s="43"/>
      <c r="T84" s="43"/>
    </row>
    <row r="85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8"/>
        <v>2</v>
      </c>
      <c r="F85" s="50" t="s">
        <v>78</v>
      </c>
      <c r="G85" s="51">
        <v>13140</v>
      </c>
      <c r="H85" s="21">
        <v>0</v>
      </c>
      <c r="I85" s="51">
        <f t="shared" si="9"/>
        <v>13140</v>
      </c>
      <c r="J85" s="32">
        <f t="shared" ref="J85:J100" si="10">J84-I85</f>
        <v>983815</v>
      </c>
      <c r="K85" s="49">
        <v>30710</v>
      </c>
      <c r="L85" s="25">
        <v>1304903</v>
      </c>
      <c r="R85" s="43"/>
      <c r="S85" s="43"/>
      <c r="T85" s="43"/>
    </row>
    <row r="86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8"/>
        <v>3</v>
      </c>
      <c r="F86" s="50" t="s">
        <v>79</v>
      </c>
      <c r="G86" s="51">
        <v>19710</v>
      </c>
      <c r="H86" s="21">
        <v>0</v>
      </c>
      <c r="I86" s="51">
        <f t="shared" si="9"/>
        <v>19710</v>
      </c>
      <c r="J86" s="32">
        <f t="shared" si="10"/>
        <v>964105</v>
      </c>
      <c r="K86" s="49">
        <v>30469</v>
      </c>
      <c r="L86" s="25">
        <v>1303210</v>
      </c>
      <c r="R86" s="43"/>
      <c r="S86" s="43"/>
      <c r="T86" s="43"/>
    </row>
    <row r="87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8"/>
        <v>1</v>
      </c>
      <c r="F87" s="50" t="s">
        <v>80</v>
      </c>
      <c r="G87" s="51">
        <v>8050</v>
      </c>
      <c r="H87" s="21">
        <v>0</v>
      </c>
      <c r="I87" s="51">
        <f t="shared" si="9"/>
        <v>8050</v>
      </c>
      <c r="J87" s="32">
        <f t="shared" si="10"/>
        <v>956055</v>
      </c>
      <c r="K87" s="49">
        <v>30471</v>
      </c>
      <c r="L87" s="25">
        <v>1302982</v>
      </c>
      <c r="R87" s="43"/>
      <c r="S87" s="43"/>
      <c r="T87" s="43"/>
    </row>
    <row r="88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8"/>
        <v>1</v>
      </c>
      <c r="F88" s="50" t="s">
        <v>81</v>
      </c>
      <c r="G88" s="51">
        <v>8050</v>
      </c>
      <c r="H88" s="21">
        <v>0</v>
      </c>
      <c r="I88" s="51">
        <f t="shared" si="9"/>
        <v>8050</v>
      </c>
      <c r="J88" s="32">
        <f t="shared" si="10"/>
        <v>948005</v>
      </c>
      <c r="K88" s="49">
        <v>30473</v>
      </c>
      <c r="L88" s="25">
        <v>1302984</v>
      </c>
      <c r="R88" s="43"/>
      <c r="S88" s="43"/>
      <c r="T88" s="43"/>
    </row>
    <row r="89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8"/>
        <v>1</v>
      </c>
      <c r="F89" s="50" t="s">
        <v>82</v>
      </c>
      <c r="G89" s="51">
        <v>8050</v>
      </c>
      <c r="H89" s="21">
        <v>0</v>
      </c>
      <c r="I89" s="51">
        <f t="shared" si="9"/>
        <v>8050</v>
      </c>
      <c r="J89" s="32">
        <f t="shared" si="10"/>
        <v>939955</v>
      </c>
      <c r="K89" s="49">
        <v>30472</v>
      </c>
      <c r="L89" s="25">
        <v>1302983</v>
      </c>
      <c r="R89" s="43"/>
      <c r="S89" s="43"/>
      <c r="T89" s="43"/>
    </row>
    <row r="90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8"/>
        <v>2</v>
      </c>
      <c r="F90" s="50" t="s">
        <v>83</v>
      </c>
      <c r="G90" s="51">
        <v>13140</v>
      </c>
      <c r="H90" s="21">
        <v>0</v>
      </c>
      <c r="I90" s="51">
        <f t="shared" si="9"/>
        <v>13140</v>
      </c>
      <c r="J90" s="32">
        <f t="shared" si="10"/>
        <v>926815</v>
      </c>
      <c r="K90" s="49">
        <v>31169</v>
      </c>
      <c r="L90" s="25">
        <v>1306564</v>
      </c>
      <c r="R90" s="43"/>
      <c r="S90" s="43"/>
      <c r="T90" s="43"/>
    </row>
    <row r="9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8"/>
        <v>2</v>
      </c>
      <c r="F91" s="50" t="s">
        <v>84</v>
      </c>
      <c r="G91" s="51">
        <v>13140</v>
      </c>
      <c r="H91" s="21">
        <v>0</v>
      </c>
      <c r="I91" s="51">
        <f t="shared" si="9"/>
        <v>13140</v>
      </c>
      <c r="J91" s="32">
        <f t="shared" si="10"/>
        <v>913675</v>
      </c>
      <c r="K91" s="49">
        <v>30409</v>
      </c>
      <c r="L91" s="25">
        <v>1302496</v>
      </c>
      <c r="S91" s="43"/>
      <c r="T91" s="43"/>
    </row>
    <row r="92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8"/>
        <v>2</v>
      </c>
      <c r="F92" s="50" t="s">
        <v>85</v>
      </c>
      <c r="G92" s="51">
        <v>14490</v>
      </c>
      <c r="H92" s="21">
        <v>0</v>
      </c>
      <c r="I92" s="51">
        <f t="shared" si="9"/>
        <v>14490</v>
      </c>
      <c r="J92" s="32">
        <f t="shared" si="10"/>
        <v>899185</v>
      </c>
      <c r="K92" s="49">
        <v>28919</v>
      </c>
      <c r="L92" s="25">
        <v>1299173</v>
      </c>
      <c r="R92" s="44"/>
      <c r="S92" s="43"/>
      <c r="T92" s="43"/>
    </row>
    <row r="93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8"/>
        <v>2</v>
      </c>
      <c r="F93" s="50" t="s">
        <v>86</v>
      </c>
      <c r="G93" s="51">
        <v>14490</v>
      </c>
      <c r="H93" s="21">
        <v>0</v>
      </c>
      <c r="I93" s="51">
        <f t="shared" si="9"/>
        <v>14490</v>
      </c>
      <c r="J93" s="32">
        <f t="shared" si="10"/>
        <v>884695</v>
      </c>
      <c r="K93" s="49">
        <v>29937</v>
      </c>
      <c r="L93" s="25">
        <v>1300984</v>
      </c>
      <c r="R93" s="43"/>
      <c r="S93" s="43"/>
      <c r="T93" s="43"/>
    </row>
    <row r="94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8"/>
        <v>2</v>
      </c>
      <c r="F94" s="50" t="s">
        <v>87</v>
      </c>
      <c r="G94" s="51">
        <v>14490</v>
      </c>
      <c r="H94" s="21">
        <v>0</v>
      </c>
      <c r="I94" s="51">
        <f t="shared" si="9"/>
        <v>14490</v>
      </c>
      <c r="J94" s="32">
        <f t="shared" si="10"/>
        <v>870205</v>
      </c>
      <c r="K94" s="49">
        <v>30403</v>
      </c>
      <c r="L94" s="25">
        <v>1302424</v>
      </c>
      <c r="R94" s="43"/>
      <c r="S94" s="43"/>
      <c r="T94" s="43"/>
    </row>
    <row r="95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8"/>
        <v>2</v>
      </c>
      <c r="F95" s="50" t="s">
        <v>88</v>
      </c>
      <c r="G95" s="51">
        <v>14490</v>
      </c>
      <c r="H95" s="21">
        <v>0</v>
      </c>
      <c r="I95" s="51">
        <f t="shared" si="9"/>
        <v>14490</v>
      </c>
      <c r="J95" s="32">
        <f t="shared" si="10"/>
        <v>855715</v>
      </c>
      <c r="K95" s="49">
        <v>29936</v>
      </c>
      <c r="L95" s="25">
        <v>1300984</v>
      </c>
      <c r="R95" s="43"/>
      <c r="S95" s="43"/>
      <c r="T95" s="43"/>
    </row>
    <row r="96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8"/>
        <v>2</v>
      </c>
      <c r="F96" s="50" t="s">
        <v>89</v>
      </c>
      <c r="G96" s="51">
        <v>14490</v>
      </c>
      <c r="H96" s="21">
        <v>0</v>
      </c>
      <c r="I96" s="51">
        <f t="shared" si="9"/>
        <v>14490</v>
      </c>
      <c r="J96" s="32">
        <f t="shared" si="10"/>
        <v>841225</v>
      </c>
      <c r="K96" s="49">
        <v>30470</v>
      </c>
      <c r="L96" s="25">
        <v>1302715</v>
      </c>
      <c r="R96" s="43"/>
      <c r="S96" s="43"/>
      <c r="T96" s="43"/>
    </row>
    <row r="97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8"/>
        <v>3</v>
      </c>
      <c r="F97" s="50" t="s">
        <v>90</v>
      </c>
      <c r="G97" s="51">
        <v>21735</v>
      </c>
      <c r="H97" s="21">
        <v>0</v>
      </c>
      <c r="I97" s="51">
        <f t="shared" si="9"/>
        <v>21735</v>
      </c>
      <c r="J97" s="32">
        <f t="shared" si="10"/>
        <v>819490</v>
      </c>
      <c r="K97" s="49">
        <v>30686</v>
      </c>
      <c r="L97" s="25">
        <v>1304624</v>
      </c>
      <c r="R97" s="43"/>
      <c r="S97" s="43"/>
      <c r="T97" s="43"/>
    </row>
    <row r="98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8"/>
        <v>2</v>
      </c>
      <c r="F98" s="50" t="s">
        <v>91</v>
      </c>
      <c r="G98" s="51">
        <v>14490</v>
      </c>
      <c r="H98" s="21">
        <v>0</v>
      </c>
      <c r="I98" s="51">
        <f t="shared" si="9"/>
        <v>14490</v>
      </c>
      <c r="J98" s="32">
        <f t="shared" si="10"/>
        <v>805000</v>
      </c>
      <c r="K98" s="49">
        <v>30681</v>
      </c>
      <c r="L98" s="25">
        <v>1304338</v>
      </c>
      <c r="R98" s="43"/>
      <c r="S98" s="43"/>
      <c r="T98" s="43"/>
    </row>
    <row r="99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8"/>
        <v>2</v>
      </c>
      <c r="F99" s="50" t="s">
        <v>92</v>
      </c>
      <c r="G99" s="51">
        <v>13140</v>
      </c>
      <c r="H99" s="21">
        <v>0</v>
      </c>
      <c r="I99" s="51">
        <f t="shared" si="9"/>
        <v>13140</v>
      </c>
      <c r="J99" s="32">
        <f t="shared" si="10"/>
        <v>791860</v>
      </c>
      <c r="K99" s="49">
        <v>30928</v>
      </c>
      <c r="L99" s="25">
        <v>1305111</v>
      </c>
      <c r="R99" s="43"/>
      <c r="S99" s="43"/>
      <c r="T99" s="43"/>
    </row>
    <row r="100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8"/>
        <v>2</v>
      </c>
      <c r="F100" s="50" t="s">
        <v>93</v>
      </c>
      <c r="G100" s="51">
        <v>13140</v>
      </c>
      <c r="H100" s="21">
        <v>0</v>
      </c>
      <c r="I100" s="51">
        <f t="shared" si="9"/>
        <v>13140</v>
      </c>
      <c r="J100" s="32">
        <f t="shared" si="10"/>
        <v>778720</v>
      </c>
      <c r="K100" s="49">
        <v>30927</v>
      </c>
      <c r="L100" s="25">
        <v>1305111</v>
      </c>
      <c r="R100" s="43"/>
      <c r="S100" s="43"/>
      <c r="T100" s="43"/>
    </row>
    <row r="10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R101" s="43"/>
      <c r="S101" s="43"/>
      <c r="T101" s="43"/>
    </row>
    <row r="102" spans="18:20">
      <c r="R102" s="43"/>
      <c r="S102" s="43"/>
      <c r="T102" s="43"/>
    </row>
    <row r="103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R103" s="43"/>
      <c r="S103" s="43"/>
      <c r="T103" s="43"/>
    </row>
    <row r="104" spans="1:12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</row>
    <row r="105" spans="1:12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</row>
    <row r="106" spans="1:15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147"/>
    </row>
    <row r="107" spans="1:15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11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2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147"/>
    </row>
    <row r="108" spans="1:15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11"/>
        <v>3</v>
      </c>
      <c r="F108" s="50" t="s">
        <v>98</v>
      </c>
      <c r="G108" s="51">
        <v>21735</v>
      </c>
      <c r="H108" s="21">
        <v>0</v>
      </c>
      <c r="I108" s="51">
        <f t="shared" si="12"/>
        <v>21735</v>
      </c>
      <c r="J108" s="32">
        <f t="shared" ref="J107:J124" si="13">J107-I108</f>
        <v>1742495</v>
      </c>
      <c r="K108" s="49">
        <v>30404</v>
      </c>
      <c r="L108" s="25">
        <v>1302461</v>
      </c>
      <c r="M108" s="5"/>
      <c r="N108" s="59"/>
      <c r="O108" s="147"/>
    </row>
    <row r="109" spans="1:15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11"/>
        <v>2</v>
      </c>
      <c r="F109" s="50" t="s">
        <v>99</v>
      </c>
      <c r="G109" s="51">
        <v>13140</v>
      </c>
      <c r="H109" s="21">
        <v>0</v>
      </c>
      <c r="I109" s="51">
        <f t="shared" si="12"/>
        <v>13140</v>
      </c>
      <c r="J109" s="32">
        <f t="shared" si="13"/>
        <v>1729355</v>
      </c>
      <c r="K109" s="49">
        <v>29666</v>
      </c>
      <c r="L109" s="25">
        <v>1299960</v>
      </c>
      <c r="M109" s="5"/>
      <c r="N109" s="59"/>
      <c r="O109" s="147"/>
    </row>
    <row r="110" spans="1:15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11"/>
        <v>2</v>
      </c>
      <c r="F110" s="50" t="s">
        <v>100</v>
      </c>
      <c r="G110" s="51">
        <v>13140</v>
      </c>
      <c r="H110" s="21">
        <v>0</v>
      </c>
      <c r="I110" s="51">
        <f t="shared" si="12"/>
        <v>13140</v>
      </c>
      <c r="J110" s="32">
        <f t="shared" si="13"/>
        <v>1716215</v>
      </c>
      <c r="K110" s="49">
        <v>29664</v>
      </c>
      <c r="L110" s="25">
        <v>1299960</v>
      </c>
      <c r="M110" s="5"/>
      <c r="N110" s="59"/>
      <c r="O110" s="147"/>
    </row>
    <row r="111" spans="1:15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11"/>
        <v>2</v>
      </c>
      <c r="F111" s="50" t="s">
        <v>101</v>
      </c>
      <c r="G111" s="51">
        <v>13140</v>
      </c>
      <c r="H111" s="21">
        <v>0</v>
      </c>
      <c r="I111" s="51">
        <f t="shared" si="12"/>
        <v>13140</v>
      </c>
      <c r="J111" s="32">
        <f t="shared" si="13"/>
        <v>1703075</v>
      </c>
      <c r="K111" s="49">
        <v>29665</v>
      </c>
      <c r="L111" s="25">
        <v>1299960</v>
      </c>
      <c r="M111" s="5"/>
      <c r="N111" s="59"/>
      <c r="O111" s="147"/>
    </row>
    <row r="112" spans="1:15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11"/>
        <v>5</v>
      </c>
      <c r="F112" s="50" t="s">
        <v>102</v>
      </c>
      <c r="G112" s="51">
        <v>36225</v>
      </c>
      <c r="H112" s="21">
        <v>0</v>
      </c>
      <c r="I112" s="51">
        <f t="shared" si="12"/>
        <v>36225</v>
      </c>
      <c r="J112" s="32">
        <f t="shared" si="13"/>
        <v>1666850</v>
      </c>
      <c r="K112" s="49">
        <v>30534</v>
      </c>
      <c r="L112" s="25">
        <v>1303736</v>
      </c>
      <c r="M112" s="5"/>
      <c r="N112" s="59"/>
      <c r="O112" s="147"/>
    </row>
    <row r="113" spans="1:15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11"/>
        <v>4</v>
      </c>
      <c r="F113" s="50" t="s">
        <v>103</v>
      </c>
      <c r="G113" s="51">
        <v>28980</v>
      </c>
      <c r="H113" s="21">
        <v>0</v>
      </c>
      <c r="I113" s="51">
        <f t="shared" si="12"/>
        <v>28980</v>
      </c>
      <c r="J113" s="32">
        <f t="shared" si="13"/>
        <v>1637870</v>
      </c>
      <c r="K113" s="49">
        <v>27663</v>
      </c>
      <c r="L113" s="25">
        <v>1294754</v>
      </c>
      <c r="M113" s="5"/>
      <c r="N113" s="59"/>
      <c r="O113" s="147"/>
    </row>
    <row r="114" spans="1:15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11"/>
        <v>4</v>
      </c>
      <c r="F114" s="50" t="s">
        <v>104</v>
      </c>
      <c r="G114" s="51">
        <v>26280</v>
      </c>
      <c r="H114" s="21">
        <v>0</v>
      </c>
      <c r="I114" s="51">
        <f t="shared" si="12"/>
        <v>26280</v>
      </c>
      <c r="J114" s="32">
        <f t="shared" si="13"/>
        <v>1611590</v>
      </c>
      <c r="K114" s="49">
        <v>30477</v>
      </c>
      <c r="L114" s="25">
        <v>1303113</v>
      </c>
      <c r="M114" s="5"/>
      <c r="N114" s="59"/>
      <c r="O114" s="147"/>
    </row>
    <row r="115" spans="1:15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11"/>
        <v>2</v>
      </c>
      <c r="F115" s="50" t="s">
        <v>105</v>
      </c>
      <c r="G115" s="51">
        <v>14490</v>
      </c>
      <c r="H115" s="21">
        <v>0</v>
      </c>
      <c r="I115" s="51">
        <f t="shared" si="12"/>
        <v>14490</v>
      </c>
      <c r="J115" s="32">
        <f t="shared" si="13"/>
        <v>1597100</v>
      </c>
      <c r="K115" s="49">
        <v>34496</v>
      </c>
      <c r="L115" s="25">
        <v>1319500</v>
      </c>
      <c r="M115" s="5"/>
      <c r="N115" s="59"/>
      <c r="O115" s="147"/>
    </row>
    <row r="116" spans="1:15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11"/>
        <v>2</v>
      </c>
      <c r="F116" s="50" t="s">
        <v>106</v>
      </c>
      <c r="G116" s="51">
        <v>14490</v>
      </c>
      <c r="H116" s="21">
        <v>0</v>
      </c>
      <c r="I116" s="51">
        <f t="shared" si="12"/>
        <v>14490</v>
      </c>
      <c r="J116" s="32">
        <f t="shared" si="13"/>
        <v>1582610</v>
      </c>
      <c r="K116" s="49">
        <v>31670</v>
      </c>
      <c r="L116" s="25">
        <v>1309051</v>
      </c>
      <c r="M116" s="5"/>
      <c r="N116" s="59"/>
      <c r="O116" s="147"/>
    </row>
    <row r="117" spans="1:15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11"/>
        <v>6</v>
      </c>
      <c r="F117" s="50" t="s">
        <v>107</v>
      </c>
      <c r="G117" s="51">
        <v>43470</v>
      </c>
      <c r="H117" s="21">
        <v>0</v>
      </c>
      <c r="I117" s="51">
        <f t="shared" si="12"/>
        <v>43470</v>
      </c>
      <c r="J117" s="32">
        <f t="shared" si="13"/>
        <v>1539140</v>
      </c>
      <c r="K117" s="49">
        <v>31027</v>
      </c>
      <c r="L117" s="25">
        <v>1305825</v>
      </c>
      <c r="M117" s="5"/>
      <c r="N117" s="59"/>
      <c r="O117" s="147"/>
    </row>
    <row r="118" spans="1:15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11"/>
        <v>2</v>
      </c>
      <c r="F118" s="50" t="s">
        <v>108</v>
      </c>
      <c r="G118" s="51">
        <v>13140</v>
      </c>
      <c r="H118" s="21">
        <v>0</v>
      </c>
      <c r="I118" s="51">
        <f t="shared" si="12"/>
        <v>13140</v>
      </c>
      <c r="J118" s="32">
        <f t="shared" si="13"/>
        <v>1526000</v>
      </c>
      <c r="K118" s="49">
        <v>31421</v>
      </c>
      <c r="L118" s="25">
        <v>1306700</v>
      </c>
      <c r="M118" s="5"/>
      <c r="N118" s="59"/>
      <c r="O118" s="147"/>
    </row>
    <row r="119" spans="1:15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11"/>
        <v>3</v>
      </c>
      <c r="F119" s="50" t="s">
        <v>109</v>
      </c>
      <c r="G119" s="51">
        <v>19710</v>
      </c>
      <c r="H119" s="21">
        <v>0</v>
      </c>
      <c r="I119" s="51">
        <f t="shared" si="12"/>
        <v>19710</v>
      </c>
      <c r="J119" s="32">
        <f t="shared" si="13"/>
        <v>1506290</v>
      </c>
      <c r="K119" s="49">
        <v>29938</v>
      </c>
      <c r="L119" s="25">
        <v>1301088</v>
      </c>
      <c r="M119" s="5"/>
      <c r="N119" s="59"/>
      <c r="O119" s="147"/>
    </row>
    <row r="120" spans="1:15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11"/>
        <v>3</v>
      </c>
      <c r="F120" s="50" t="s">
        <v>110</v>
      </c>
      <c r="G120" s="51">
        <v>19710</v>
      </c>
      <c r="H120" s="21">
        <v>0</v>
      </c>
      <c r="I120" s="51">
        <f t="shared" si="12"/>
        <v>19710</v>
      </c>
      <c r="J120" s="32">
        <f t="shared" si="13"/>
        <v>1486580</v>
      </c>
      <c r="K120" s="49">
        <v>32217</v>
      </c>
      <c r="L120" s="25">
        <v>1310338</v>
      </c>
      <c r="M120" s="5"/>
      <c r="N120" s="59"/>
      <c r="O120" s="147"/>
    </row>
    <row r="121" spans="1:15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11"/>
        <v>3</v>
      </c>
      <c r="F121" s="50" t="s">
        <v>111</v>
      </c>
      <c r="G121" s="51">
        <v>21735</v>
      </c>
      <c r="H121" s="21">
        <v>0</v>
      </c>
      <c r="I121" s="51">
        <f t="shared" si="12"/>
        <v>21735</v>
      </c>
      <c r="J121" s="32">
        <f t="shared" si="13"/>
        <v>1464845</v>
      </c>
      <c r="K121" s="49">
        <v>31030</v>
      </c>
      <c r="L121" s="25">
        <v>1305911</v>
      </c>
      <c r="M121" s="5"/>
      <c r="N121" s="59"/>
      <c r="O121" s="147"/>
    </row>
    <row r="122" spans="1:15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11"/>
        <v>3</v>
      </c>
      <c r="F122" s="50" t="s">
        <v>112</v>
      </c>
      <c r="G122" s="51">
        <v>21735</v>
      </c>
      <c r="H122" s="21">
        <v>0</v>
      </c>
      <c r="I122" s="51">
        <f t="shared" si="12"/>
        <v>21735</v>
      </c>
      <c r="J122" s="32">
        <f t="shared" si="13"/>
        <v>1443110</v>
      </c>
      <c r="K122" s="49">
        <v>31031</v>
      </c>
      <c r="L122" s="25">
        <v>1305911</v>
      </c>
      <c r="M122" s="5"/>
      <c r="N122" s="59"/>
      <c r="O122" s="147"/>
    </row>
    <row r="123" spans="1:15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11"/>
        <v>3</v>
      </c>
      <c r="F123" s="50" t="s">
        <v>113</v>
      </c>
      <c r="G123" s="51">
        <v>21735</v>
      </c>
      <c r="H123" s="21">
        <v>0</v>
      </c>
      <c r="I123" s="51">
        <f t="shared" si="12"/>
        <v>21735</v>
      </c>
      <c r="J123" s="32">
        <f t="shared" si="13"/>
        <v>1421375</v>
      </c>
      <c r="K123" s="49">
        <v>31029</v>
      </c>
      <c r="L123" s="25">
        <v>1305911</v>
      </c>
      <c r="M123" s="5"/>
      <c r="N123" s="59"/>
      <c r="O123" s="147"/>
    </row>
    <row r="124" spans="1:15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11"/>
        <v>2</v>
      </c>
      <c r="F124" s="50" t="s">
        <v>114</v>
      </c>
      <c r="G124" s="51">
        <v>13140</v>
      </c>
      <c r="H124" s="21">
        <v>0</v>
      </c>
      <c r="I124" s="51">
        <f t="shared" si="12"/>
        <v>13140</v>
      </c>
      <c r="J124" s="53">
        <f t="shared" si="13"/>
        <v>1408235</v>
      </c>
      <c r="K124" s="49">
        <v>31651</v>
      </c>
      <c r="L124" s="25">
        <v>1309014</v>
      </c>
      <c r="M124" s="5"/>
      <c r="N124" s="59"/>
      <c r="O124" s="147"/>
    </row>
    <row r="125" ht="24.75" spans="1:15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147"/>
    </row>
    <row r="127" spans="1:12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</row>
    <row r="128" spans="1:12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</row>
    <row r="129" spans="1:12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</row>
    <row r="130" spans="1:12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</row>
    <row r="131" spans="1:12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</row>
    <row r="132" spans="1:17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2" si="14">C132-B132</f>
        <v>5</v>
      </c>
      <c r="F132" s="50" t="s">
        <v>118</v>
      </c>
      <c r="G132" s="51">
        <v>36225</v>
      </c>
      <c r="H132" s="21">
        <v>0</v>
      </c>
      <c r="I132" s="51">
        <f t="shared" ref="I132:I162" si="15">+G132+H132</f>
        <v>36225</v>
      </c>
      <c r="J132" s="32">
        <f>J130-I132</f>
        <v>1372010</v>
      </c>
      <c r="K132" s="49">
        <v>27673</v>
      </c>
      <c r="L132" s="25">
        <v>1294991</v>
      </c>
      <c r="Q132" s="5"/>
    </row>
    <row r="133" spans="1:17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4"/>
        <v>5</v>
      </c>
      <c r="F133" s="50" t="s">
        <v>119</v>
      </c>
      <c r="G133" s="51">
        <v>36225</v>
      </c>
      <c r="H133" s="21">
        <v>0</v>
      </c>
      <c r="I133" s="51">
        <f t="shared" si="15"/>
        <v>36225</v>
      </c>
      <c r="J133" s="32">
        <f t="shared" ref="J132:J163" si="16">J132-I133</f>
        <v>1335785</v>
      </c>
      <c r="K133" s="49">
        <v>27672</v>
      </c>
      <c r="L133" s="25">
        <v>1294991</v>
      </c>
      <c r="Q133" s="5"/>
    </row>
    <row r="134" spans="1:17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4"/>
        <v>5</v>
      </c>
      <c r="F134" s="50" t="s">
        <v>120</v>
      </c>
      <c r="G134" s="51">
        <v>32850</v>
      </c>
      <c r="H134" s="21">
        <v>0</v>
      </c>
      <c r="I134" s="51">
        <f t="shared" si="15"/>
        <v>32850</v>
      </c>
      <c r="J134" s="32">
        <f t="shared" si="16"/>
        <v>1302935</v>
      </c>
      <c r="K134" s="49">
        <v>30520</v>
      </c>
      <c r="L134" s="25">
        <v>1303426</v>
      </c>
      <c r="Q134" s="5"/>
    </row>
    <row r="135" spans="1:17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4"/>
        <v>2</v>
      </c>
      <c r="F135" s="50" t="s">
        <v>121</v>
      </c>
      <c r="G135" s="51">
        <v>13140</v>
      </c>
      <c r="H135" s="21">
        <v>0</v>
      </c>
      <c r="I135" s="51">
        <f t="shared" si="15"/>
        <v>13140</v>
      </c>
      <c r="J135" s="32">
        <f t="shared" si="16"/>
        <v>1289795</v>
      </c>
      <c r="K135" s="49">
        <v>30580</v>
      </c>
      <c r="L135" s="25">
        <v>1303992</v>
      </c>
      <c r="Q135" s="5"/>
    </row>
    <row r="136" spans="1:17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4"/>
        <v>2</v>
      </c>
      <c r="F136" s="50" t="s">
        <v>122</v>
      </c>
      <c r="G136" s="51">
        <v>24170</v>
      </c>
      <c r="H136" s="21">
        <v>0</v>
      </c>
      <c r="I136" s="51">
        <f t="shared" si="15"/>
        <v>24170</v>
      </c>
      <c r="J136" s="32">
        <f t="shared" si="16"/>
        <v>1265625</v>
      </c>
      <c r="K136" s="49">
        <v>33176</v>
      </c>
      <c r="L136" s="25">
        <v>1312599</v>
      </c>
      <c r="Q136" s="5"/>
    </row>
    <row r="137" spans="1:17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4"/>
        <v>2</v>
      </c>
      <c r="F137" s="50" t="s">
        <v>123</v>
      </c>
      <c r="G137" s="51">
        <v>14490</v>
      </c>
      <c r="H137" s="21">
        <v>0</v>
      </c>
      <c r="I137" s="51">
        <f t="shared" si="15"/>
        <v>14490</v>
      </c>
      <c r="J137" s="32">
        <f t="shared" si="16"/>
        <v>1251135</v>
      </c>
      <c r="K137" s="49">
        <v>32755</v>
      </c>
      <c r="L137" s="25">
        <v>1312573</v>
      </c>
      <c r="Q137" s="5"/>
    </row>
    <row r="138" spans="1:17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4"/>
        <v>2</v>
      </c>
      <c r="F138" s="50" t="s">
        <v>124</v>
      </c>
      <c r="G138" s="51">
        <v>14490</v>
      </c>
      <c r="H138" s="21">
        <v>0</v>
      </c>
      <c r="I138" s="51">
        <f t="shared" si="15"/>
        <v>14490</v>
      </c>
      <c r="J138" s="32">
        <f t="shared" si="16"/>
        <v>1236645</v>
      </c>
      <c r="K138" s="49">
        <v>30210</v>
      </c>
      <c r="L138" s="25">
        <v>1302119</v>
      </c>
      <c r="Q138" s="5"/>
    </row>
    <row r="139" spans="1:17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4"/>
        <v>2</v>
      </c>
      <c r="F139" s="50" t="s">
        <v>125</v>
      </c>
      <c r="G139" s="51">
        <v>14490</v>
      </c>
      <c r="H139" s="21">
        <v>0</v>
      </c>
      <c r="I139" s="51">
        <f t="shared" si="15"/>
        <v>14490</v>
      </c>
      <c r="J139" s="32">
        <f t="shared" si="16"/>
        <v>1222155</v>
      </c>
      <c r="K139" s="49">
        <v>33903</v>
      </c>
      <c r="L139" s="25">
        <v>1316817</v>
      </c>
      <c r="Q139" s="5"/>
    </row>
    <row r="140" spans="1:17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4"/>
        <v>3</v>
      </c>
      <c r="F140" s="50" t="s">
        <v>126</v>
      </c>
      <c r="G140" s="51">
        <v>21735</v>
      </c>
      <c r="H140" s="21">
        <v>0</v>
      </c>
      <c r="I140" s="51">
        <f t="shared" si="15"/>
        <v>21735</v>
      </c>
      <c r="J140" s="32">
        <f t="shared" si="16"/>
        <v>1200420</v>
      </c>
      <c r="K140" s="49">
        <v>30523</v>
      </c>
      <c r="L140" s="25">
        <v>1303536</v>
      </c>
      <c r="Q140" s="5"/>
    </row>
    <row r="141" spans="1:17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4"/>
        <v>2</v>
      </c>
      <c r="F141" s="50" t="s">
        <v>127</v>
      </c>
      <c r="G141" s="51">
        <v>13140</v>
      </c>
      <c r="H141" s="21">
        <v>0</v>
      </c>
      <c r="I141" s="51">
        <f t="shared" si="15"/>
        <v>13140</v>
      </c>
      <c r="J141" s="32">
        <f t="shared" si="16"/>
        <v>1187280</v>
      </c>
      <c r="K141" s="49">
        <v>31590</v>
      </c>
      <c r="L141" s="25">
        <v>1308554</v>
      </c>
      <c r="Q141" s="5"/>
    </row>
    <row r="142" spans="1:17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4"/>
        <v>2</v>
      </c>
      <c r="F142" s="50" t="s">
        <v>128</v>
      </c>
      <c r="G142" s="51">
        <v>13140</v>
      </c>
      <c r="H142" s="21">
        <v>0</v>
      </c>
      <c r="I142" s="51">
        <f t="shared" si="15"/>
        <v>13140</v>
      </c>
      <c r="J142" s="32">
        <f t="shared" si="16"/>
        <v>1174140</v>
      </c>
      <c r="K142" s="49">
        <v>34472</v>
      </c>
      <c r="L142" s="25">
        <v>1319325</v>
      </c>
      <c r="Q142" s="5"/>
    </row>
    <row r="143" spans="1:17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4"/>
        <v>3</v>
      </c>
      <c r="F143" s="50" t="s">
        <v>129</v>
      </c>
      <c r="G143" s="51">
        <v>21735</v>
      </c>
      <c r="H143" s="21">
        <v>0</v>
      </c>
      <c r="I143" s="51">
        <f t="shared" si="15"/>
        <v>21735</v>
      </c>
      <c r="J143" s="32">
        <f t="shared" si="16"/>
        <v>1152405</v>
      </c>
      <c r="K143" s="49">
        <v>34223</v>
      </c>
      <c r="L143" s="25">
        <v>1318142</v>
      </c>
      <c r="Q143" s="5"/>
    </row>
    <row r="144" spans="1:17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4"/>
        <v>2</v>
      </c>
      <c r="F144" s="50" t="s">
        <v>130</v>
      </c>
      <c r="G144" s="51">
        <v>14490</v>
      </c>
      <c r="H144" s="21">
        <v>0</v>
      </c>
      <c r="I144" s="51">
        <f t="shared" si="15"/>
        <v>14490</v>
      </c>
      <c r="J144" s="32">
        <f t="shared" si="16"/>
        <v>1137915</v>
      </c>
      <c r="K144" s="49">
        <v>30162</v>
      </c>
      <c r="L144" s="25">
        <v>1301916</v>
      </c>
      <c r="Q144" s="5"/>
    </row>
    <row r="145" spans="1:17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4"/>
        <v>2</v>
      </c>
      <c r="F145" s="50" t="s">
        <v>131</v>
      </c>
      <c r="G145" s="51">
        <v>20385</v>
      </c>
      <c r="H145" s="21">
        <v>0</v>
      </c>
      <c r="I145" s="51">
        <f t="shared" si="15"/>
        <v>20385</v>
      </c>
      <c r="J145" s="32">
        <f t="shared" si="16"/>
        <v>1117530</v>
      </c>
      <c r="K145" s="49">
        <v>34912</v>
      </c>
      <c r="L145" s="25">
        <v>1321511</v>
      </c>
      <c r="Q145" s="5"/>
    </row>
    <row r="146" spans="1:17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4"/>
        <v>3</v>
      </c>
      <c r="F146" s="50" t="s">
        <v>132</v>
      </c>
      <c r="G146" s="51">
        <v>39420</v>
      </c>
      <c r="H146" s="21">
        <v>0</v>
      </c>
      <c r="I146" s="51">
        <f t="shared" si="15"/>
        <v>39420</v>
      </c>
      <c r="J146" s="32">
        <f t="shared" si="16"/>
        <v>1078110</v>
      </c>
      <c r="K146" s="49">
        <v>34416</v>
      </c>
      <c r="L146" s="25">
        <v>1318856</v>
      </c>
      <c r="Q146" s="5"/>
    </row>
    <row r="147" spans="1:17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4"/>
        <v>4</v>
      </c>
      <c r="F147" s="50" t="s">
        <v>133</v>
      </c>
      <c r="G147" s="51">
        <v>51346</v>
      </c>
      <c r="H147" s="21">
        <v>0</v>
      </c>
      <c r="I147" s="51">
        <f t="shared" si="15"/>
        <v>51346</v>
      </c>
      <c r="J147" s="32">
        <f t="shared" si="16"/>
        <v>1026764</v>
      </c>
      <c r="K147" s="49">
        <v>35419</v>
      </c>
      <c r="L147" s="25">
        <v>1322603</v>
      </c>
      <c r="Q147" s="5"/>
    </row>
    <row r="148" spans="1:17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4"/>
        <v>2</v>
      </c>
      <c r="F148" s="50" t="s">
        <v>134</v>
      </c>
      <c r="G148" s="51">
        <v>26280</v>
      </c>
      <c r="H148" s="21">
        <v>0</v>
      </c>
      <c r="I148" s="51">
        <f t="shared" si="15"/>
        <v>26280</v>
      </c>
      <c r="J148" s="32">
        <f t="shared" si="16"/>
        <v>1000484</v>
      </c>
      <c r="K148" s="49">
        <v>36658</v>
      </c>
      <c r="L148" s="25">
        <v>1325676</v>
      </c>
      <c r="Q148" s="5"/>
    </row>
    <row r="149" spans="1:17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4"/>
        <v>2</v>
      </c>
      <c r="F149" s="50" t="s">
        <v>135</v>
      </c>
      <c r="G149" s="51">
        <v>26280</v>
      </c>
      <c r="H149" s="21">
        <v>0</v>
      </c>
      <c r="I149" s="51">
        <f t="shared" si="15"/>
        <v>26280</v>
      </c>
      <c r="J149" s="32">
        <f t="shared" si="16"/>
        <v>974204</v>
      </c>
      <c r="K149" s="49">
        <v>34226</v>
      </c>
      <c r="L149" s="25">
        <v>1318197</v>
      </c>
      <c r="Q149" s="5"/>
    </row>
    <row r="150" spans="1:17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4"/>
        <v>2</v>
      </c>
      <c r="F150" s="50" t="s">
        <v>136</v>
      </c>
      <c r="G150" s="51">
        <v>18864</v>
      </c>
      <c r="H150" s="21">
        <v>0</v>
      </c>
      <c r="I150" s="51">
        <f t="shared" si="15"/>
        <v>18864</v>
      </c>
      <c r="J150" s="32">
        <f t="shared" si="16"/>
        <v>955340</v>
      </c>
      <c r="K150" s="49">
        <v>28482</v>
      </c>
      <c r="L150" s="25">
        <v>1297696</v>
      </c>
      <c r="Q150" s="5"/>
    </row>
    <row r="151" spans="1:17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4"/>
        <v>2</v>
      </c>
      <c r="F151" s="50" t="s">
        <v>137</v>
      </c>
      <c r="G151" s="51">
        <v>31680</v>
      </c>
      <c r="H151" s="21">
        <v>0</v>
      </c>
      <c r="I151" s="51">
        <f t="shared" si="15"/>
        <v>31680</v>
      </c>
      <c r="J151" s="32">
        <f t="shared" si="16"/>
        <v>923660</v>
      </c>
      <c r="K151" s="49">
        <v>36468</v>
      </c>
      <c r="L151" s="25">
        <v>1325521</v>
      </c>
      <c r="Q151" s="5"/>
    </row>
    <row r="152" spans="1:17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4"/>
        <v>2</v>
      </c>
      <c r="F152" s="50" t="s">
        <v>138</v>
      </c>
      <c r="G152" s="51">
        <v>20043</v>
      </c>
      <c r="H152" s="21">
        <v>0</v>
      </c>
      <c r="I152" s="51">
        <f t="shared" si="15"/>
        <v>20043</v>
      </c>
      <c r="J152" s="32">
        <f t="shared" si="16"/>
        <v>903617</v>
      </c>
      <c r="K152" s="49">
        <v>30972</v>
      </c>
      <c r="L152" s="25">
        <v>1305228</v>
      </c>
      <c r="Q152" s="5"/>
    </row>
    <row r="153" spans="1:17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4"/>
        <v>2</v>
      </c>
      <c r="F153" s="50" t="s">
        <v>139</v>
      </c>
      <c r="G153" s="51">
        <v>22338</v>
      </c>
      <c r="H153" s="21">
        <v>0</v>
      </c>
      <c r="I153" s="51">
        <f t="shared" si="15"/>
        <v>22338</v>
      </c>
      <c r="J153" s="32">
        <f t="shared" si="16"/>
        <v>881279</v>
      </c>
      <c r="K153" s="49">
        <v>34166</v>
      </c>
      <c r="L153" s="25">
        <v>1317242</v>
      </c>
      <c r="Q153" s="5"/>
    </row>
    <row r="154" spans="1:17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4"/>
        <v>2</v>
      </c>
      <c r="F154" s="50" t="s">
        <v>140</v>
      </c>
      <c r="G154" s="51">
        <v>22338</v>
      </c>
      <c r="H154" s="21">
        <v>0</v>
      </c>
      <c r="I154" s="51">
        <f t="shared" si="15"/>
        <v>22338</v>
      </c>
      <c r="J154" s="32">
        <f t="shared" si="16"/>
        <v>858941</v>
      </c>
      <c r="K154" s="49">
        <v>34177</v>
      </c>
      <c r="L154" s="25">
        <v>1317753</v>
      </c>
      <c r="Q154" s="5"/>
    </row>
    <row r="155" spans="1:17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4"/>
        <v>0</v>
      </c>
      <c r="F155" s="50" t="s">
        <v>141</v>
      </c>
      <c r="G155" s="51">
        <v>22752</v>
      </c>
      <c r="H155" s="21">
        <v>0</v>
      </c>
      <c r="I155" s="51">
        <f t="shared" si="15"/>
        <v>22752</v>
      </c>
      <c r="J155" s="32">
        <f t="shared" si="16"/>
        <v>836189</v>
      </c>
      <c r="K155" s="49">
        <v>29180</v>
      </c>
      <c r="L155" s="25">
        <v>1299205</v>
      </c>
      <c r="Q155" s="5"/>
    </row>
    <row r="156" spans="1:17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4"/>
        <v>4</v>
      </c>
      <c r="F156" s="50" t="s">
        <v>142</v>
      </c>
      <c r="G156" s="51">
        <v>40086</v>
      </c>
      <c r="H156" s="21">
        <v>0</v>
      </c>
      <c r="I156" s="51">
        <f t="shared" si="15"/>
        <v>40086</v>
      </c>
      <c r="J156" s="32">
        <f t="shared" si="16"/>
        <v>796103</v>
      </c>
      <c r="K156" s="49">
        <v>33652</v>
      </c>
      <c r="L156" s="25">
        <v>1315741</v>
      </c>
      <c r="Q156" s="5"/>
    </row>
    <row r="157" spans="1:17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4"/>
        <v>2</v>
      </c>
      <c r="F157" s="50" t="s">
        <v>143</v>
      </c>
      <c r="G157" s="51">
        <v>26280</v>
      </c>
      <c r="H157" s="21">
        <v>0</v>
      </c>
      <c r="I157" s="51">
        <f t="shared" si="15"/>
        <v>26280</v>
      </c>
      <c r="J157" s="32">
        <f t="shared" si="16"/>
        <v>769823</v>
      </c>
      <c r="K157" s="49">
        <v>37661</v>
      </c>
      <c r="L157" s="25">
        <v>1330220</v>
      </c>
      <c r="Q157" s="5"/>
    </row>
    <row r="158" spans="1:17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4"/>
        <v>2</v>
      </c>
      <c r="F158" s="50" t="s">
        <v>144</v>
      </c>
      <c r="G158" s="51">
        <v>26280</v>
      </c>
      <c r="H158" s="21">
        <v>0</v>
      </c>
      <c r="I158" s="51">
        <f t="shared" si="15"/>
        <v>26280</v>
      </c>
      <c r="J158" s="32">
        <f t="shared" si="16"/>
        <v>743543</v>
      </c>
      <c r="K158" s="49">
        <v>38676</v>
      </c>
      <c r="L158" s="25">
        <v>1335144</v>
      </c>
      <c r="Q158" s="5"/>
    </row>
    <row r="159" spans="1:17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4"/>
        <v>2</v>
      </c>
      <c r="F159" s="50" t="s">
        <v>145</v>
      </c>
      <c r="G159" s="51">
        <v>26280</v>
      </c>
      <c r="H159" s="21">
        <v>0</v>
      </c>
      <c r="I159" s="51">
        <f t="shared" si="15"/>
        <v>26280</v>
      </c>
      <c r="J159" s="32">
        <f t="shared" si="16"/>
        <v>717263</v>
      </c>
      <c r="K159" s="49">
        <v>37665</v>
      </c>
      <c r="L159" s="25">
        <v>1330205</v>
      </c>
      <c r="Q159" s="5"/>
    </row>
    <row r="160" spans="1:17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4"/>
        <v>2</v>
      </c>
      <c r="F160" s="50" t="s">
        <v>146</v>
      </c>
      <c r="G160" s="51">
        <v>22338</v>
      </c>
      <c r="H160" s="21">
        <v>0</v>
      </c>
      <c r="I160" s="51">
        <f t="shared" si="15"/>
        <v>22338</v>
      </c>
      <c r="J160" s="32">
        <f t="shared" si="16"/>
        <v>694925</v>
      </c>
      <c r="K160" s="49">
        <v>34685</v>
      </c>
      <c r="L160" s="25">
        <v>1321267</v>
      </c>
      <c r="Q160" s="5"/>
    </row>
    <row r="161" spans="1:17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4"/>
        <v>2</v>
      </c>
      <c r="F161" s="50" t="s">
        <v>147</v>
      </c>
      <c r="G161" s="51">
        <v>26280</v>
      </c>
      <c r="H161" s="21">
        <v>0</v>
      </c>
      <c r="I161" s="51">
        <f t="shared" si="15"/>
        <v>26280</v>
      </c>
      <c r="J161" s="53">
        <f t="shared" si="16"/>
        <v>668645</v>
      </c>
      <c r="K161" s="49">
        <v>37928</v>
      </c>
      <c r="L161" s="25">
        <v>1331208</v>
      </c>
      <c r="Q161" s="5"/>
    </row>
    <row r="162" ht="36.75" spans="1:17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Q162" s="5"/>
    </row>
    <row r="163" spans="17:17">
      <c r="Q163" s="5"/>
    </row>
    <row r="164" spans="1:17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Q164" s="43"/>
    </row>
    <row r="165" spans="1:17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Q165" s="43"/>
    </row>
    <row r="166" spans="1:17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Q166" s="43"/>
    </row>
    <row r="167" spans="1:17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Q167" s="43"/>
    </row>
    <row r="168" spans="1:17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Q168" s="43"/>
    </row>
    <row r="169" spans="1:17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Q169" s="43"/>
    </row>
    <row r="170" spans="1:17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7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8">+G170+H170</f>
        <v>26300</v>
      </c>
      <c r="J170" s="32">
        <f>J168-I170</f>
        <v>1056933</v>
      </c>
      <c r="K170" s="49">
        <v>41416</v>
      </c>
      <c r="L170" s="25">
        <v>1340305</v>
      </c>
      <c r="Q170" s="5"/>
    </row>
    <row r="171" spans="1:12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7"/>
        <v>4</v>
      </c>
      <c r="F171" s="50" t="s">
        <v>154</v>
      </c>
      <c r="G171" s="51">
        <v>52560</v>
      </c>
      <c r="H171" s="21">
        <v>0</v>
      </c>
      <c r="I171" s="51">
        <f t="shared" si="18"/>
        <v>52560</v>
      </c>
      <c r="J171" s="32">
        <f t="shared" ref="J171:J203" si="19">J170-I171</f>
        <v>1004373</v>
      </c>
      <c r="K171" s="49">
        <v>36716</v>
      </c>
      <c r="L171" s="25">
        <v>1326990</v>
      </c>
    </row>
    <row r="172" spans="1:12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7"/>
        <v>2</v>
      </c>
      <c r="F172" s="50" t="s">
        <v>155</v>
      </c>
      <c r="G172" s="51">
        <v>22338</v>
      </c>
      <c r="H172" s="21">
        <v>0</v>
      </c>
      <c r="I172" s="51">
        <f t="shared" si="18"/>
        <v>22338</v>
      </c>
      <c r="J172" s="32">
        <f t="shared" si="19"/>
        <v>982035</v>
      </c>
      <c r="K172" s="49">
        <v>32167</v>
      </c>
      <c r="L172" s="25">
        <v>1309992</v>
      </c>
    </row>
    <row r="173" spans="1:12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7"/>
        <v>3</v>
      </c>
      <c r="F173" s="50" t="s">
        <v>156</v>
      </c>
      <c r="G173" s="51">
        <v>39420</v>
      </c>
      <c r="H173" s="21">
        <v>0</v>
      </c>
      <c r="I173" s="51">
        <f t="shared" si="18"/>
        <v>39420</v>
      </c>
      <c r="J173" s="32">
        <f t="shared" si="19"/>
        <v>942615</v>
      </c>
      <c r="K173" s="49">
        <v>37266</v>
      </c>
      <c r="L173" s="25">
        <v>1328564</v>
      </c>
    </row>
    <row r="174" spans="1:12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7"/>
        <v>2</v>
      </c>
      <c r="F174" s="50" t="s">
        <v>157</v>
      </c>
      <c r="G174" s="51">
        <v>26469</v>
      </c>
      <c r="H174" s="21">
        <v>0</v>
      </c>
      <c r="I174" s="51">
        <f t="shared" si="18"/>
        <v>26469</v>
      </c>
      <c r="J174" s="32">
        <f t="shared" si="19"/>
        <v>916146</v>
      </c>
      <c r="K174" s="49">
        <v>32218</v>
      </c>
      <c r="L174" s="25">
        <v>1310419</v>
      </c>
    </row>
    <row r="175" spans="1:12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7"/>
        <v>2</v>
      </c>
      <c r="F175" s="50" t="s">
        <v>158</v>
      </c>
      <c r="G175" s="51">
        <v>22752</v>
      </c>
      <c r="H175" s="21">
        <v>0</v>
      </c>
      <c r="I175" s="51">
        <f t="shared" si="18"/>
        <v>22752</v>
      </c>
      <c r="J175" s="32">
        <f t="shared" si="19"/>
        <v>893394</v>
      </c>
      <c r="K175" s="49">
        <v>28486</v>
      </c>
      <c r="L175" s="25">
        <v>1297928</v>
      </c>
    </row>
    <row r="176" spans="1:12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7"/>
        <v>2</v>
      </c>
      <c r="F176" s="50" t="s">
        <v>159</v>
      </c>
      <c r="G176" s="51">
        <v>26280</v>
      </c>
      <c r="H176" s="21">
        <v>0</v>
      </c>
      <c r="I176" s="51">
        <f t="shared" si="18"/>
        <v>26280</v>
      </c>
      <c r="J176" s="32">
        <f t="shared" si="19"/>
        <v>867114</v>
      </c>
      <c r="K176" s="49">
        <v>39756</v>
      </c>
      <c r="L176" s="25">
        <v>1337830</v>
      </c>
    </row>
    <row r="177" spans="1:12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7"/>
        <v>2</v>
      </c>
      <c r="F177" s="50" t="s">
        <v>157</v>
      </c>
      <c r="G177" s="51">
        <v>26469</v>
      </c>
      <c r="H177" s="21">
        <v>0</v>
      </c>
      <c r="I177" s="51">
        <f t="shared" si="18"/>
        <v>26469</v>
      </c>
      <c r="J177" s="32">
        <f t="shared" si="19"/>
        <v>840645</v>
      </c>
      <c r="K177" s="49">
        <v>32228</v>
      </c>
      <c r="L177" s="25">
        <v>1315223</v>
      </c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O178" s="146"/>
      <c r="R178" s="5"/>
      <c r="S178" s="5"/>
      <c r="T178" s="5"/>
    </row>
    <row r="181" spans="1:12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20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21">+G181+H181</f>
        <v>44676</v>
      </c>
      <c r="J181" s="62">
        <f>J177-I181</f>
        <v>795969</v>
      </c>
      <c r="K181" s="49">
        <v>32862</v>
      </c>
      <c r="L181" s="25">
        <v>1313635</v>
      </c>
    </row>
    <row r="182" spans="1:12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20"/>
        <v>2</v>
      </c>
      <c r="F182" s="50" t="s">
        <v>162</v>
      </c>
      <c r="G182" s="51">
        <v>22338</v>
      </c>
      <c r="H182" s="21">
        <v>0</v>
      </c>
      <c r="I182" s="51">
        <f t="shared" si="21"/>
        <v>22338</v>
      </c>
      <c r="J182" s="62">
        <f t="shared" ref="J181:J191" si="22">J181-I182</f>
        <v>773631</v>
      </c>
      <c r="K182" s="49">
        <v>31697</v>
      </c>
      <c r="L182" s="25">
        <v>1309362</v>
      </c>
    </row>
    <row r="183" spans="1:12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20"/>
        <v>3</v>
      </c>
      <c r="F183" s="50" t="s">
        <v>163</v>
      </c>
      <c r="G183" s="51">
        <v>33507</v>
      </c>
      <c r="H183" s="21">
        <v>0</v>
      </c>
      <c r="I183" s="51">
        <f t="shared" si="21"/>
        <v>33507</v>
      </c>
      <c r="J183" s="62">
        <f t="shared" si="22"/>
        <v>740124</v>
      </c>
      <c r="K183" s="49">
        <v>34440</v>
      </c>
      <c r="L183" s="25">
        <v>1319010</v>
      </c>
    </row>
    <row r="184" spans="1:12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20"/>
        <v>2</v>
      </c>
      <c r="F184" s="50" t="s">
        <v>164</v>
      </c>
      <c r="G184" s="51">
        <v>22338</v>
      </c>
      <c r="H184" s="21">
        <v>0</v>
      </c>
      <c r="I184" s="51">
        <f t="shared" si="21"/>
        <v>22338</v>
      </c>
      <c r="J184" s="62">
        <f t="shared" si="22"/>
        <v>717786</v>
      </c>
      <c r="K184" s="49">
        <v>33230</v>
      </c>
      <c r="L184" s="25">
        <v>1315230</v>
      </c>
    </row>
    <row r="185" spans="1:12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20"/>
        <v>2</v>
      </c>
      <c r="F185" s="50" t="s">
        <v>165</v>
      </c>
      <c r="G185" s="51">
        <v>22338</v>
      </c>
      <c r="H185" s="21">
        <v>0</v>
      </c>
      <c r="I185" s="51">
        <f t="shared" si="21"/>
        <v>22338</v>
      </c>
      <c r="J185" s="62">
        <f t="shared" si="22"/>
        <v>695448</v>
      </c>
      <c r="K185" s="49">
        <v>33678</v>
      </c>
      <c r="L185" s="25">
        <v>1316261</v>
      </c>
    </row>
    <row r="186" spans="1:12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20"/>
        <v>2</v>
      </c>
      <c r="F186" s="50" t="s">
        <v>166</v>
      </c>
      <c r="G186" s="51">
        <v>26280</v>
      </c>
      <c r="H186" s="21">
        <v>0</v>
      </c>
      <c r="I186" s="51">
        <f t="shared" si="21"/>
        <v>26280</v>
      </c>
      <c r="J186" s="62">
        <f t="shared" si="22"/>
        <v>669168</v>
      </c>
      <c r="K186" s="49">
        <v>37660</v>
      </c>
      <c r="L186" s="25">
        <v>1330121</v>
      </c>
    </row>
    <row r="187" spans="1:12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20"/>
        <v>2</v>
      </c>
      <c r="F187" s="50" t="s">
        <v>167</v>
      </c>
      <c r="G187" s="51">
        <v>22338</v>
      </c>
      <c r="H187" s="21">
        <v>0</v>
      </c>
      <c r="I187" s="51">
        <f t="shared" si="21"/>
        <v>22338</v>
      </c>
      <c r="J187" s="62">
        <f t="shared" si="22"/>
        <v>646830</v>
      </c>
      <c r="K187" s="49">
        <v>32837</v>
      </c>
      <c r="L187" s="25">
        <v>1313378</v>
      </c>
    </row>
    <row r="188" spans="1:12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20"/>
        <v>2</v>
      </c>
      <c r="F188" s="50" t="s">
        <v>168</v>
      </c>
      <c r="G188" s="51">
        <v>23580</v>
      </c>
      <c r="H188" s="21">
        <v>0</v>
      </c>
      <c r="I188" s="51">
        <f t="shared" si="21"/>
        <v>23580</v>
      </c>
      <c r="J188" s="62">
        <f t="shared" si="22"/>
        <v>623250</v>
      </c>
      <c r="K188" s="49">
        <v>42420</v>
      </c>
      <c r="L188" s="25">
        <v>1346492</v>
      </c>
    </row>
    <row r="189" spans="1:17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20"/>
        <v>3</v>
      </c>
      <c r="F189" s="50" t="s">
        <v>169</v>
      </c>
      <c r="G189" s="51">
        <v>39703.5</v>
      </c>
      <c r="H189" s="21">
        <v>0</v>
      </c>
      <c r="I189" s="51">
        <f t="shared" si="21"/>
        <v>39703.5</v>
      </c>
      <c r="J189" s="62">
        <f t="shared" si="22"/>
        <v>583546.5</v>
      </c>
      <c r="K189" s="49">
        <v>37454</v>
      </c>
      <c r="L189" s="25">
        <v>1329641</v>
      </c>
      <c r="Q189" s="43"/>
    </row>
    <row r="190" spans="1:17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20"/>
        <v>3</v>
      </c>
      <c r="F190" s="50" t="s">
        <v>170</v>
      </c>
      <c r="G190" s="51">
        <v>39420</v>
      </c>
      <c r="H190" s="21">
        <v>0</v>
      </c>
      <c r="I190" s="51">
        <f t="shared" si="21"/>
        <v>39420</v>
      </c>
      <c r="J190" s="62">
        <f t="shared" si="22"/>
        <v>544126.5</v>
      </c>
      <c r="K190" s="49">
        <v>42408</v>
      </c>
      <c r="L190" s="25">
        <v>1346188</v>
      </c>
      <c r="Q190" s="43"/>
    </row>
    <row r="191" spans="1:17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20"/>
        <v>2</v>
      </c>
      <c r="F191" s="50" t="s">
        <v>171</v>
      </c>
      <c r="G191" s="51">
        <v>26200</v>
      </c>
      <c r="H191" s="21">
        <v>0</v>
      </c>
      <c r="I191" s="51">
        <f t="shared" si="21"/>
        <v>26200</v>
      </c>
      <c r="J191" s="62">
        <f t="shared" si="22"/>
        <v>517926.5</v>
      </c>
      <c r="K191" s="49">
        <v>44166</v>
      </c>
      <c r="L191" s="25">
        <v>1352130</v>
      </c>
      <c r="Q191" s="43"/>
    </row>
    <row r="192" ht="24.75" spans="1:12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</row>
    <row r="193" spans="1:11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 spans="1:11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</row>
    <row r="195" spans="1:11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</row>
    <row r="196" spans="1:11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</row>
    <row r="197" spans="1:11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</row>
    <row r="198" spans="1:11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</row>
    <row r="199" spans="1:12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04" si="23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04" si="24">+G199+H199</f>
        <v>30064.5</v>
      </c>
      <c r="J199" s="62">
        <f>J195-I199+J194</f>
        <v>1565393</v>
      </c>
      <c r="K199" s="49">
        <v>38198</v>
      </c>
      <c r="L199" s="65">
        <v>1331910</v>
      </c>
    </row>
    <row r="200" spans="1:17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3"/>
        <v>4</v>
      </c>
      <c r="F200" s="50" t="s">
        <v>177</v>
      </c>
      <c r="G200" s="51">
        <v>44676</v>
      </c>
      <c r="H200" s="21">
        <v>0</v>
      </c>
      <c r="I200" s="51">
        <f t="shared" si="24"/>
        <v>44676</v>
      </c>
      <c r="J200" s="62">
        <f t="shared" ref="J199:J205" si="25">J199-I200</f>
        <v>1520717</v>
      </c>
      <c r="K200" s="49">
        <v>35951</v>
      </c>
      <c r="L200" s="65">
        <v>1323778</v>
      </c>
      <c r="Q200" s="43"/>
    </row>
    <row r="201" spans="1:17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3"/>
        <v>4</v>
      </c>
      <c r="F201" s="50" t="s">
        <v>178</v>
      </c>
      <c r="G201" s="51">
        <v>44676</v>
      </c>
      <c r="H201" s="21">
        <v>0</v>
      </c>
      <c r="I201" s="51">
        <f t="shared" si="24"/>
        <v>44676</v>
      </c>
      <c r="J201" s="62">
        <f t="shared" si="25"/>
        <v>1476041</v>
      </c>
      <c r="K201" s="49">
        <v>35952</v>
      </c>
      <c r="L201" s="65">
        <v>1323778</v>
      </c>
      <c r="Q201" s="43"/>
    </row>
    <row r="202" spans="1:17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3"/>
        <v>4</v>
      </c>
      <c r="F202" s="50" t="s">
        <v>179</v>
      </c>
      <c r="G202" s="51">
        <v>44676</v>
      </c>
      <c r="H202" s="21">
        <v>0</v>
      </c>
      <c r="I202" s="51">
        <f t="shared" si="24"/>
        <v>44676</v>
      </c>
      <c r="J202" s="62">
        <f t="shared" si="25"/>
        <v>1431365</v>
      </c>
      <c r="K202" s="49">
        <v>35953</v>
      </c>
      <c r="L202" s="65">
        <v>1323778</v>
      </c>
      <c r="Q202" s="43"/>
    </row>
    <row r="203" spans="1:17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3"/>
        <v>4</v>
      </c>
      <c r="F203" s="50" t="s">
        <v>180</v>
      </c>
      <c r="G203" s="51">
        <v>44676</v>
      </c>
      <c r="H203" s="21">
        <v>0</v>
      </c>
      <c r="I203" s="51">
        <f t="shared" si="24"/>
        <v>44676</v>
      </c>
      <c r="J203" s="62">
        <f t="shared" si="25"/>
        <v>1386689</v>
      </c>
      <c r="K203" s="49">
        <v>35954</v>
      </c>
      <c r="L203" s="65">
        <v>1323778</v>
      </c>
      <c r="Q203" s="43"/>
    </row>
    <row r="204" spans="1:17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3"/>
        <v>2</v>
      </c>
      <c r="F204" s="50" t="s">
        <v>181</v>
      </c>
      <c r="G204" s="51">
        <v>23580</v>
      </c>
      <c r="H204" s="21">
        <v>0</v>
      </c>
      <c r="I204" s="51">
        <f t="shared" si="24"/>
        <v>23580</v>
      </c>
      <c r="J204" s="62">
        <f t="shared" si="25"/>
        <v>1363109</v>
      </c>
      <c r="K204" s="49">
        <v>45663</v>
      </c>
      <c r="L204" s="65">
        <v>1359412</v>
      </c>
      <c r="Q204" s="43"/>
    </row>
    <row r="205" spans="1:17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ref="E205:E230" si="26">C205-B205</f>
        <v>2</v>
      </c>
      <c r="F205" s="50" t="s">
        <v>182</v>
      </c>
      <c r="G205" s="51">
        <v>14490</v>
      </c>
      <c r="H205" s="21">
        <v>0</v>
      </c>
      <c r="I205" s="51">
        <f t="shared" ref="I205:I230" si="27">+G205+H205</f>
        <v>14490</v>
      </c>
      <c r="J205" s="62">
        <f t="shared" si="25"/>
        <v>1348619</v>
      </c>
      <c r="K205" s="49">
        <v>42665</v>
      </c>
      <c r="L205" s="65">
        <v>1347376</v>
      </c>
      <c r="Q205" s="43"/>
    </row>
    <row r="206" spans="1:17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6"/>
        <v>2</v>
      </c>
      <c r="F206" s="50" t="s">
        <v>183</v>
      </c>
      <c r="G206" s="51">
        <v>14490</v>
      </c>
      <c r="H206" s="21">
        <v>0</v>
      </c>
      <c r="I206" s="51">
        <f t="shared" si="27"/>
        <v>14490</v>
      </c>
      <c r="J206" s="62">
        <f t="shared" ref="J206:J232" si="28">J205-I206</f>
        <v>1334129</v>
      </c>
      <c r="K206" s="49">
        <v>39761</v>
      </c>
      <c r="L206" s="65">
        <v>1337986</v>
      </c>
      <c r="Q206" s="44"/>
    </row>
    <row r="207" spans="1:17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6"/>
        <v>2</v>
      </c>
      <c r="F207" s="50" t="s">
        <v>184</v>
      </c>
      <c r="G207" s="51">
        <v>18540</v>
      </c>
      <c r="H207" s="21">
        <v>0</v>
      </c>
      <c r="I207" s="51">
        <f t="shared" si="27"/>
        <v>18540</v>
      </c>
      <c r="J207" s="62">
        <f t="shared" si="28"/>
        <v>1315589</v>
      </c>
      <c r="K207" s="49">
        <v>42196</v>
      </c>
      <c r="L207" s="65">
        <v>1345569</v>
      </c>
      <c r="Q207" s="43"/>
    </row>
    <row r="208" spans="1:17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6"/>
        <v>2</v>
      </c>
      <c r="F208" s="50" t="s">
        <v>185</v>
      </c>
      <c r="G208" s="51">
        <v>14490</v>
      </c>
      <c r="H208" s="21">
        <v>0</v>
      </c>
      <c r="I208" s="51">
        <f t="shared" si="27"/>
        <v>14490</v>
      </c>
      <c r="J208" s="62">
        <f t="shared" si="28"/>
        <v>1301099</v>
      </c>
      <c r="K208" s="49">
        <v>38274</v>
      </c>
      <c r="L208" s="65">
        <v>1333149</v>
      </c>
      <c r="Q208" s="43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6"/>
        <v>2</v>
      </c>
      <c r="F209" s="50" t="s">
        <v>186</v>
      </c>
      <c r="G209" s="51">
        <v>13140</v>
      </c>
      <c r="H209" s="21">
        <v>0</v>
      </c>
      <c r="I209" s="51">
        <f t="shared" si="27"/>
        <v>13140</v>
      </c>
      <c r="J209" s="62">
        <f t="shared" si="28"/>
        <v>1287959</v>
      </c>
      <c r="K209" s="49">
        <v>44922</v>
      </c>
      <c r="L209" s="65">
        <v>1354423</v>
      </c>
      <c r="N209" s="3"/>
      <c r="O209" s="146"/>
      <c r="Q209" s="43"/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6"/>
        <v>3</v>
      </c>
      <c r="F210" s="50" t="s">
        <v>187</v>
      </c>
      <c r="G210" s="51">
        <v>21735</v>
      </c>
      <c r="H210" s="21">
        <v>0</v>
      </c>
      <c r="I210" s="51">
        <f t="shared" si="27"/>
        <v>21735</v>
      </c>
      <c r="J210" s="62">
        <f t="shared" si="28"/>
        <v>1266224</v>
      </c>
      <c r="K210" s="49">
        <v>43162</v>
      </c>
      <c r="L210" s="65">
        <v>1348829</v>
      </c>
      <c r="N210" s="3"/>
      <c r="O210" s="146"/>
      <c r="Q210" s="43"/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6"/>
        <v>2</v>
      </c>
      <c r="F211" s="50" t="s">
        <v>188</v>
      </c>
      <c r="G211" s="51">
        <v>14490</v>
      </c>
      <c r="H211" s="21">
        <v>0</v>
      </c>
      <c r="I211" s="51">
        <f t="shared" si="27"/>
        <v>14490</v>
      </c>
      <c r="J211" s="62">
        <f t="shared" si="28"/>
        <v>1251734</v>
      </c>
      <c r="K211" s="49">
        <v>39927</v>
      </c>
      <c r="L211" s="65">
        <v>1338991</v>
      </c>
      <c r="N211" s="3"/>
      <c r="O211" s="146"/>
      <c r="Q211" s="43"/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6"/>
        <v>5</v>
      </c>
      <c r="F212" s="50" t="s">
        <v>189</v>
      </c>
      <c r="G212" s="51">
        <v>36225</v>
      </c>
      <c r="H212" s="21">
        <v>0</v>
      </c>
      <c r="I212" s="51">
        <f t="shared" si="27"/>
        <v>36225</v>
      </c>
      <c r="J212" s="62">
        <f t="shared" si="28"/>
        <v>1215509</v>
      </c>
      <c r="K212" s="49">
        <v>43413</v>
      </c>
      <c r="L212" s="65">
        <v>1349822</v>
      </c>
      <c r="N212" s="3"/>
      <c r="O212" s="146"/>
      <c r="Q212" s="43"/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6"/>
        <v>5</v>
      </c>
      <c r="F213" s="50" t="s">
        <v>190</v>
      </c>
      <c r="G213" s="51">
        <v>65761</v>
      </c>
      <c r="H213" s="21">
        <v>0</v>
      </c>
      <c r="I213" s="51">
        <f t="shared" si="27"/>
        <v>65761</v>
      </c>
      <c r="J213" s="62">
        <f t="shared" si="28"/>
        <v>1149748</v>
      </c>
      <c r="K213" s="49">
        <v>45694</v>
      </c>
      <c r="L213" s="65">
        <v>1359870</v>
      </c>
      <c r="N213" s="3"/>
      <c r="O213" s="146"/>
      <c r="Q213" s="43"/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6"/>
        <v>5</v>
      </c>
      <c r="F214" s="50" t="s">
        <v>191</v>
      </c>
      <c r="G214" s="51">
        <v>32850</v>
      </c>
      <c r="H214" s="21">
        <v>0</v>
      </c>
      <c r="I214" s="51">
        <f t="shared" si="27"/>
        <v>32850</v>
      </c>
      <c r="J214" s="62">
        <f t="shared" si="28"/>
        <v>1116898</v>
      </c>
      <c r="K214" s="49">
        <v>45662</v>
      </c>
      <c r="L214" s="65">
        <v>1359359</v>
      </c>
      <c r="N214" s="3"/>
      <c r="O214" s="146"/>
      <c r="Q214" s="43"/>
      <c r="R214" s="5"/>
      <c r="S214" s="5"/>
      <c r="T214" s="5"/>
    </row>
    <row r="215" spans="1:17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6"/>
        <v>1</v>
      </c>
      <c r="F215" s="50" t="s">
        <v>192</v>
      </c>
      <c r="G215" s="51">
        <v>6570</v>
      </c>
      <c r="H215" s="21">
        <v>0</v>
      </c>
      <c r="I215" s="51">
        <f t="shared" si="27"/>
        <v>6570</v>
      </c>
      <c r="J215" s="62">
        <f t="shared" si="28"/>
        <v>1110328</v>
      </c>
      <c r="K215" s="49">
        <v>45917</v>
      </c>
      <c r="L215" s="65">
        <v>1361462</v>
      </c>
      <c r="Q215" s="43"/>
    </row>
    <row r="216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6"/>
        <v>2</v>
      </c>
      <c r="F216" s="50" t="s">
        <v>193</v>
      </c>
      <c r="G216" s="51">
        <v>14490</v>
      </c>
      <c r="H216" s="21">
        <v>0</v>
      </c>
      <c r="I216" s="51">
        <f t="shared" si="27"/>
        <v>14490</v>
      </c>
      <c r="J216" s="62">
        <f t="shared" si="28"/>
        <v>1095838</v>
      </c>
      <c r="K216" s="49">
        <v>38356</v>
      </c>
      <c r="L216" s="65">
        <v>1333993</v>
      </c>
      <c r="Q216" s="43"/>
      <c r="U216" s="68"/>
    </row>
    <row r="217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6"/>
        <v>2</v>
      </c>
      <c r="F217" s="50" t="s">
        <v>194</v>
      </c>
      <c r="G217" s="51">
        <v>14490</v>
      </c>
      <c r="H217" s="21">
        <v>0</v>
      </c>
      <c r="I217" s="51">
        <f t="shared" si="27"/>
        <v>14490</v>
      </c>
      <c r="J217" s="62">
        <f t="shared" si="28"/>
        <v>1081348</v>
      </c>
      <c r="K217" s="49">
        <v>38358</v>
      </c>
      <c r="L217" s="65">
        <v>1333993</v>
      </c>
      <c r="Q217" s="43"/>
      <c r="U217" s="68"/>
    </row>
    <row r="218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6"/>
        <v>1</v>
      </c>
      <c r="F218" s="50" t="s">
        <v>195</v>
      </c>
      <c r="G218" s="51">
        <v>9450</v>
      </c>
      <c r="H218" s="21">
        <v>0</v>
      </c>
      <c r="I218" s="51">
        <f t="shared" si="27"/>
        <v>9450</v>
      </c>
      <c r="J218" s="62">
        <f t="shared" si="28"/>
        <v>1071898</v>
      </c>
      <c r="K218" s="49">
        <v>47549</v>
      </c>
      <c r="L218" s="65">
        <v>1366460</v>
      </c>
      <c r="Q218" s="43"/>
      <c r="U218" s="68"/>
    </row>
    <row r="219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6"/>
        <v>2</v>
      </c>
      <c r="F219" s="50" t="s">
        <v>196</v>
      </c>
      <c r="G219" s="51">
        <v>14490</v>
      </c>
      <c r="H219" s="21">
        <v>0</v>
      </c>
      <c r="I219" s="51">
        <f t="shared" si="27"/>
        <v>14490</v>
      </c>
      <c r="J219" s="62">
        <f t="shared" si="28"/>
        <v>1057408</v>
      </c>
      <c r="K219" s="49">
        <v>37429</v>
      </c>
      <c r="L219" s="65">
        <v>1329480</v>
      </c>
      <c r="Q219" s="43"/>
      <c r="U219" s="68"/>
    </row>
    <row r="220" spans="1:17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6"/>
        <v>2</v>
      </c>
      <c r="F220" s="50" t="s">
        <v>197</v>
      </c>
      <c r="G220" s="51">
        <v>14490</v>
      </c>
      <c r="H220" s="21">
        <v>0</v>
      </c>
      <c r="I220" s="51">
        <f t="shared" si="27"/>
        <v>14490</v>
      </c>
      <c r="J220" s="62">
        <f t="shared" si="28"/>
        <v>1042918</v>
      </c>
      <c r="K220" s="49">
        <v>36654</v>
      </c>
      <c r="L220" s="65">
        <v>1325656</v>
      </c>
      <c r="Q220" s="43"/>
    </row>
    <row r="221" spans="1:17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6"/>
        <v>2</v>
      </c>
      <c r="F221" s="50" t="s">
        <v>198</v>
      </c>
      <c r="G221" s="51">
        <v>14490</v>
      </c>
      <c r="H221" s="21">
        <v>0</v>
      </c>
      <c r="I221" s="51">
        <f t="shared" si="27"/>
        <v>14490</v>
      </c>
      <c r="J221" s="62">
        <f t="shared" si="28"/>
        <v>1028428</v>
      </c>
      <c r="K221" s="49">
        <v>36655</v>
      </c>
      <c r="L221" s="65">
        <v>1325656</v>
      </c>
      <c r="Q221" s="43"/>
    </row>
    <row r="222" spans="1:17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6"/>
        <v>3</v>
      </c>
      <c r="F222" s="50" t="s">
        <v>199</v>
      </c>
      <c r="G222" s="51">
        <v>21735</v>
      </c>
      <c r="H222" s="21">
        <v>0</v>
      </c>
      <c r="I222" s="51">
        <f t="shared" si="27"/>
        <v>21735</v>
      </c>
      <c r="J222" s="62">
        <f t="shared" si="28"/>
        <v>1006693</v>
      </c>
      <c r="K222" s="49">
        <v>42666</v>
      </c>
      <c r="L222" s="65">
        <v>1347384</v>
      </c>
      <c r="Q222" s="43"/>
    </row>
    <row r="223" spans="1:17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6"/>
        <v>2</v>
      </c>
      <c r="F223" s="50" t="s">
        <v>200</v>
      </c>
      <c r="G223" s="51">
        <v>14490</v>
      </c>
      <c r="H223" s="21">
        <v>0</v>
      </c>
      <c r="I223" s="51">
        <f t="shared" si="27"/>
        <v>14490</v>
      </c>
      <c r="J223" s="62">
        <f t="shared" si="28"/>
        <v>992203</v>
      </c>
      <c r="K223" s="49">
        <v>40175</v>
      </c>
      <c r="L223" s="65">
        <v>1339312</v>
      </c>
      <c r="Q223" s="43"/>
    </row>
    <row r="224" spans="1:17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6"/>
        <v>2</v>
      </c>
      <c r="F224" s="50" t="s">
        <v>201</v>
      </c>
      <c r="G224" s="51">
        <v>13890</v>
      </c>
      <c r="H224" s="21">
        <v>0</v>
      </c>
      <c r="I224" s="51">
        <f t="shared" si="27"/>
        <v>13890</v>
      </c>
      <c r="J224" s="62">
        <f t="shared" si="28"/>
        <v>978313</v>
      </c>
      <c r="K224" s="49">
        <v>40179</v>
      </c>
      <c r="L224" s="25">
        <v>1339313</v>
      </c>
      <c r="Q224" s="43"/>
    </row>
    <row r="225" spans="1:17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6"/>
        <v>1</v>
      </c>
      <c r="F225" s="50" t="s">
        <v>202</v>
      </c>
      <c r="G225" s="51">
        <v>7300</v>
      </c>
      <c r="H225" s="21">
        <v>0</v>
      </c>
      <c r="I225" s="51">
        <f t="shared" si="27"/>
        <v>7300</v>
      </c>
      <c r="J225" s="62">
        <f t="shared" si="28"/>
        <v>971013</v>
      </c>
      <c r="K225" s="49">
        <v>45478</v>
      </c>
      <c r="L225" s="25">
        <v>1358102</v>
      </c>
      <c r="Q225" s="43"/>
    </row>
    <row r="226" spans="1:17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6"/>
        <v>2</v>
      </c>
      <c r="F226" s="50" t="s">
        <v>203</v>
      </c>
      <c r="G226" s="51">
        <v>13140</v>
      </c>
      <c r="H226" s="21">
        <v>0</v>
      </c>
      <c r="I226" s="51">
        <f t="shared" si="27"/>
        <v>13140</v>
      </c>
      <c r="J226" s="62">
        <f t="shared" si="28"/>
        <v>957873</v>
      </c>
      <c r="K226" s="49">
        <v>36423</v>
      </c>
      <c r="L226" s="25">
        <v>1324975</v>
      </c>
      <c r="Q226" s="43"/>
    </row>
    <row r="227" spans="1:17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6"/>
        <v>5</v>
      </c>
      <c r="F227" s="50" t="s">
        <v>204</v>
      </c>
      <c r="G227" s="51">
        <v>36225</v>
      </c>
      <c r="H227" s="21">
        <v>0</v>
      </c>
      <c r="I227" s="51">
        <f t="shared" si="27"/>
        <v>36225</v>
      </c>
      <c r="J227" s="62">
        <f t="shared" si="28"/>
        <v>921648</v>
      </c>
      <c r="K227" s="49">
        <v>36442</v>
      </c>
      <c r="L227" s="25">
        <v>1325219</v>
      </c>
      <c r="Q227" s="43"/>
    </row>
    <row r="228" spans="1:17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6"/>
        <v>1</v>
      </c>
      <c r="F228" s="50" t="s">
        <v>205</v>
      </c>
      <c r="G228" s="51">
        <v>7300</v>
      </c>
      <c r="H228" s="21">
        <v>0</v>
      </c>
      <c r="I228" s="51">
        <f t="shared" si="27"/>
        <v>7300</v>
      </c>
      <c r="J228" s="62">
        <f t="shared" si="28"/>
        <v>914348</v>
      </c>
      <c r="K228" s="49">
        <v>46934</v>
      </c>
      <c r="L228" s="25">
        <v>1364380</v>
      </c>
      <c r="Q228" s="43"/>
    </row>
    <row r="229" spans="1:17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6"/>
        <v>2</v>
      </c>
      <c r="F229" s="50" t="s">
        <v>206</v>
      </c>
      <c r="G229" s="51">
        <v>14490</v>
      </c>
      <c r="H229" s="21">
        <v>0</v>
      </c>
      <c r="I229" s="51">
        <f t="shared" si="27"/>
        <v>14490</v>
      </c>
      <c r="J229" s="62">
        <f t="shared" si="28"/>
        <v>899858</v>
      </c>
      <c r="K229" s="49">
        <v>43664</v>
      </c>
      <c r="L229" s="25">
        <v>1350923</v>
      </c>
      <c r="Q229" s="43"/>
    </row>
    <row r="230" spans="1:17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6"/>
        <v>2</v>
      </c>
      <c r="F230" s="50" t="s">
        <v>207</v>
      </c>
      <c r="G230" s="51">
        <v>14490</v>
      </c>
      <c r="H230" s="21">
        <v>0</v>
      </c>
      <c r="I230" s="51">
        <f t="shared" si="27"/>
        <v>14490</v>
      </c>
      <c r="J230" s="66">
        <f t="shared" si="28"/>
        <v>885368</v>
      </c>
      <c r="K230" s="49">
        <v>45731</v>
      </c>
      <c r="L230" s="25">
        <v>1360409</v>
      </c>
      <c r="Q230" s="43"/>
    </row>
    <row r="231" ht="24.75" spans="1:17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Q231" s="43"/>
    </row>
    <row r="232" spans="17:17">
      <c r="Q232" s="43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O233" s="148"/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O234" s="148"/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O235" s="148"/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O236" s="148"/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O237" s="148"/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O238" s="148"/>
      <c r="Q238" s="43"/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O239" s="148"/>
      <c r="Q239" s="43"/>
      <c r="R239" s="5"/>
      <c r="S239" s="5"/>
      <c r="T239" s="5"/>
    </row>
    <row r="240" spans="1:17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245" si="29">C240-B240</f>
        <v>1</v>
      </c>
      <c r="F240" s="50" t="s">
        <v>213</v>
      </c>
      <c r="G240" s="51">
        <v>8050</v>
      </c>
      <c r="H240" s="21">
        <v>0</v>
      </c>
      <c r="I240" s="51">
        <f t="shared" ref="I240:I245" si="30">+G240+H240</f>
        <v>8050</v>
      </c>
      <c r="J240" s="62">
        <f>J238-I240</f>
        <v>2215326</v>
      </c>
      <c r="K240" s="49">
        <v>45497</v>
      </c>
      <c r="L240" s="25">
        <v>1358618</v>
      </c>
      <c r="Q240" s="43"/>
    </row>
    <row r="241" spans="1:17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9"/>
        <v>3</v>
      </c>
      <c r="F241" s="50" t="s">
        <v>214</v>
      </c>
      <c r="G241" s="51">
        <v>19710</v>
      </c>
      <c r="H241" s="21">
        <v>0</v>
      </c>
      <c r="I241" s="51">
        <f t="shared" si="30"/>
        <v>19710</v>
      </c>
      <c r="J241" s="62">
        <f>J240-I241</f>
        <v>2195616</v>
      </c>
      <c r="K241" s="49">
        <v>45733</v>
      </c>
      <c r="L241" s="25">
        <v>1360455</v>
      </c>
      <c r="Q241" s="43"/>
    </row>
    <row r="242" spans="1:17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9"/>
        <v>2</v>
      </c>
      <c r="F242" s="50" t="s">
        <v>215</v>
      </c>
      <c r="G242" s="51">
        <v>14490</v>
      </c>
      <c r="H242" s="21">
        <v>0</v>
      </c>
      <c r="I242" s="51">
        <f t="shared" si="30"/>
        <v>14490</v>
      </c>
      <c r="J242" s="62">
        <f>J241-I242</f>
        <v>2181126</v>
      </c>
      <c r="K242" s="49">
        <v>41159</v>
      </c>
      <c r="L242" s="25">
        <v>1340437</v>
      </c>
      <c r="Q242" s="43"/>
    </row>
    <row r="243" spans="1:17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9"/>
        <v>2</v>
      </c>
      <c r="F243" s="50" t="s">
        <v>216</v>
      </c>
      <c r="G243" s="51">
        <v>13140</v>
      </c>
      <c r="H243" s="21">
        <v>0</v>
      </c>
      <c r="I243" s="51">
        <f t="shared" si="30"/>
        <v>13140</v>
      </c>
      <c r="J243" s="62">
        <f>J242-I243</f>
        <v>2167986</v>
      </c>
      <c r="K243" s="49">
        <v>42418</v>
      </c>
      <c r="L243" s="25">
        <v>1346507</v>
      </c>
      <c r="Q243" s="43"/>
    </row>
    <row r="244" spans="1:17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9"/>
        <v>1</v>
      </c>
      <c r="F244" s="50" t="s">
        <v>217</v>
      </c>
      <c r="G244" s="51">
        <v>8050</v>
      </c>
      <c r="H244" s="21">
        <v>0</v>
      </c>
      <c r="I244" s="51">
        <f t="shared" si="30"/>
        <v>8050</v>
      </c>
      <c r="J244" s="62">
        <f>J243-I244</f>
        <v>2159936</v>
      </c>
      <c r="K244" s="49">
        <v>45812</v>
      </c>
      <c r="L244" s="25">
        <v>1361379</v>
      </c>
      <c r="Q244" s="43"/>
    </row>
    <row r="245" spans="1:17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9"/>
        <v>2</v>
      </c>
      <c r="F245" s="50" t="s">
        <v>218</v>
      </c>
      <c r="G245" s="51">
        <v>14490</v>
      </c>
      <c r="H245" s="21">
        <v>0</v>
      </c>
      <c r="I245" s="51">
        <f t="shared" si="30"/>
        <v>14490</v>
      </c>
      <c r="J245" s="62">
        <f>J244-I245</f>
        <v>2145446</v>
      </c>
      <c r="K245" s="49">
        <v>42421</v>
      </c>
      <c r="L245" s="25">
        <v>1346504</v>
      </c>
      <c r="Q245" s="43"/>
    </row>
    <row r="246" spans="1:17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ref="E246:E280" si="31">C246-B246</f>
        <v>1</v>
      </c>
      <c r="F246" s="50" t="s">
        <v>219</v>
      </c>
      <c r="G246" s="51">
        <v>12444</v>
      </c>
      <c r="H246" s="21">
        <v>0</v>
      </c>
      <c r="I246" s="51">
        <f t="shared" ref="I246:I280" si="32">+G246+H246</f>
        <v>12444</v>
      </c>
      <c r="J246" s="62">
        <f t="shared" ref="J246:J277" si="33">J245-I246</f>
        <v>2133002</v>
      </c>
      <c r="K246" s="49">
        <v>47565</v>
      </c>
      <c r="L246" s="25">
        <v>1366631</v>
      </c>
      <c r="Q246" s="43"/>
    </row>
    <row r="247" spans="1:17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31"/>
        <v>2</v>
      </c>
      <c r="F247" s="50" t="s">
        <v>140</v>
      </c>
      <c r="G247" s="51">
        <v>24617</v>
      </c>
      <c r="H247" s="21">
        <v>0</v>
      </c>
      <c r="I247" s="51">
        <f t="shared" si="32"/>
        <v>24617</v>
      </c>
      <c r="J247" s="62">
        <f t="shared" si="33"/>
        <v>2108385</v>
      </c>
      <c r="K247" s="49">
        <v>40413</v>
      </c>
      <c r="L247" s="25">
        <v>1339713</v>
      </c>
      <c r="Q247" s="43"/>
    </row>
    <row r="248" spans="1:17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31"/>
        <v>2</v>
      </c>
      <c r="F248" s="50" t="s">
        <v>220</v>
      </c>
      <c r="G248" s="51">
        <v>13140</v>
      </c>
      <c r="H248" s="21">
        <v>0</v>
      </c>
      <c r="I248" s="51">
        <f t="shared" si="32"/>
        <v>13140</v>
      </c>
      <c r="J248" s="62">
        <f t="shared" si="33"/>
        <v>2095245</v>
      </c>
      <c r="K248" s="49">
        <v>34235</v>
      </c>
      <c r="L248" s="25">
        <v>1318544</v>
      </c>
      <c r="Q248" s="43"/>
    </row>
    <row r="249" spans="1:17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31"/>
        <v>5</v>
      </c>
      <c r="F249" s="50" t="s">
        <v>221</v>
      </c>
      <c r="G249" s="51">
        <v>49725</v>
      </c>
      <c r="H249" s="21">
        <v>0</v>
      </c>
      <c r="I249" s="51">
        <f t="shared" si="32"/>
        <v>49725</v>
      </c>
      <c r="J249" s="62">
        <f t="shared" si="33"/>
        <v>2045520</v>
      </c>
      <c r="K249" s="49">
        <v>34233</v>
      </c>
      <c r="L249" s="25">
        <v>1318463</v>
      </c>
      <c r="Q249" s="43"/>
    </row>
    <row r="250" spans="1:17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31"/>
        <v>5</v>
      </c>
      <c r="F250" s="50" t="s">
        <v>222</v>
      </c>
      <c r="G250" s="51">
        <v>26280</v>
      </c>
      <c r="H250" s="21">
        <v>0</v>
      </c>
      <c r="I250" s="51">
        <f t="shared" si="32"/>
        <v>26280</v>
      </c>
      <c r="J250" s="62">
        <f t="shared" si="33"/>
        <v>2019240</v>
      </c>
      <c r="K250" s="49">
        <v>36656</v>
      </c>
      <c r="L250" s="25">
        <v>1325647</v>
      </c>
      <c r="Q250" s="43"/>
    </row>
    <row r="251" spans="1:17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31"/>
        <v>3</v>
      </c>
      <c r="F251" s="50" t="s">
        <v>223</v>
      </c>
      <c r="G251" s="51">
        <v>19710</v>
      </c>
      <c r="H251" s="21">
        <v>0</v>
      </c>
      <c r="I251" s="51">
        <f t="shared" si="32"/>
        <v>19710</v>
      </c>
      <c r="J251" s="62">
        <f t="shared" si="33"/>
        <v>1999530</v>
      </c>
      <c r="K251" s="49">
        <v>35981</v>
      </c>
      <c r="L251" s="25">
        <v>1324046</v>
      </c>
      <c r="Q251" s="43"/>
    </row>
    <row r="252" spans="1:17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31"/>
        <v>2</v>
      </c>
      <c r="F252" s="50" t="s">
        <v>224</v>
      </c>
      <c r="G252" s="51">
        <v>14490</v>
      </c>
      <c r="H252" s="21">
        <v>0</v>
      </c>
      <c r="I252" s="51">
        <f t="shared" si="32"/>
        <v>14490</v>
      </c>
      <c r="J252" s="62">
        <f t="shared" si="33"/>
        <v>1985040</v>
      </c>
      <c r="K252" s="49">
        <v>47183</v>
      </c>
      <c r="L252" s="25">
        <v>1365376</v>
      </c>
      <c r="Q252" s="43"/>
    </row>
    <row r="253" spans="1:17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31"/>
        <v>2</v>
      </c>
      <c r="F253" s="50" t="s">
        <v>225</v>
      </c>
      <c r="G253" s="51">
        <v>13140</v>
      </c>
      <c r="H253" s="21">
        <v>0</v>
      </c>
      <c r="I253" s="51">
        <f t="shared" si="32"/>
        <v>13140</v>
      </c>
      <c r="J253" s="62">
        <f t="shared" si="33"/>
        <v>1971900</v>
      </c>
      <c r="K253" s="49">
        <v>45163</v>
      </c>
      <c r="L253" s="25">
        <v>1356599</v>
      </c>
      <c r="Q253" s="43"/>
    </row>
    <row r="254" spans="1:17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31"/>
        <v>2</v>
      </c>
      <c r="F254" s="50" t="s">
        <v>226</v>
      </c>
      <c r="G254" s="51">
        <v>13140</v>
      </c>
      <c r="H254" s="21">
        <v>0</v>
      </c>
      <c r="I254" s="51">
        <f t="shared" si="32"/>
        <v>13140</v>
      </c>
      <c r="J254" s="62">
        <f t="shared" si="33"/>
        <v>1958760</v>
      </c>
      <c r="K254" s="49">
        <v>46952</v>
      </c>
      <c r="L254" s="25">
        <v>1364619</v>
      </c>
      <c r="Q254" s="43"/>
    </row>
    <row r="255" spans="1:17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31"/>
        <v>3</v>
      </c>
      <c r="F255" s="50" t="s">
        <v>227</v>
      </c>
      <c r="G255" s="51">
        <v>21735</v>
      </c>
      <c r="H255" s="21">
        <v>0</v>
      </c>
      <c r="I255" s="51">
        <f t="shared" si="32"/>
        <v>21735</v>
      </c>
      <c r="J255" s="62">
        <f t="shared" si="33"/>
        <v>1937025</v>
      </c>
      <c r="K255" s="49">
        <v>45529</v>
      </c>
      <c r="L255" s="25">
        <v>1359144</v>
      </c>
      <c r="Q255" s="43"/>
    </row>
    <row r="256" spans="1:17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31"/>
        <v>3</v>
      </c>
      <c r="F256" s="50" t="s">
        <v>228</v>
      </c>
      <c r="G256" s="51">
        <v>21735</v>
      </c>
      <c r="H256" s="21">
        <v>0</v>
      </c>
      <c r="I256" s="51">
        <f t="shared" si="32"/>
        <v>21735</v>
      </c>
      <c r="J256" s="62">
        <f t="shared" si="33"/>
        <v>1915290</v>
      </c>
      <c r="K256" s="49">
        <v>38328</v>
      </c>
      <c r="L256" s="25">
        <v>1333552</v>
      </c>
      <c r="Q256" s="43"/>
    </row>
    <row r="257" spans="1:17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31"/>
        <v>3</v>
      </c>
      <c r="F257" s="50" t="s">
        <v>229</v>
      </c>
      <c r="G257" s="51">
        <v>19710</v>
      </c>
      <c r="H257" s="21">
        <v>0</v>
      </c>
      <c r="I257" s="51">
        <f t="shared" si="32"/>
        <v>19710</v>
      </c>
      <c r="J257" s="62">
        <f t="shared" si="33"/>
        <v>1895580</v>
      </c>
      <c r="K257" s="49">
        <v>45059</v>
      </c>
      <c r="L257" s="25">
        <v>1356419</v>
      </c>
      <c r="Q257" s="43"/>
    </row>
    <row r="258" spans="1:17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31"/>
        <v>2</v>
      </c>
      <c r="F258" s="50" t="s">
        <v>230</v>
      </c>
      <c r="G258" s="51">
        <v>14490</v>
      </c>
      <c r="H258" s="21">
        <v>0</v>
      </c>
      <c r="I258" s="51">
        <f t="shared" si="32"/>
        <v>14490</v>
      </c>
      <c r="J258" s="62">
        <f t="shared" si="33"/>
        <v>1881090</v>
      </c>
      <c r="K258" s="49">
        <v>45774</v>
      </c>
      <c r="L258" s="25">
        <v>1360763</v>
      </c>
      <c r="Q258" s="43"/>
    </row>
    <row r="259" spans="1:17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31"/>
        <v>3</v>
      </c>
      <c r="F259" s="50" t="s">
        <v>231</v>
      </c>
      <c r="G259" s="51">
        <v>19710</v>
      </c>
      <c r="H259" s="21">
        <v>0</v>
      </c>
      <c r="I259" s="51">
        <f t="shared" si="32"/>
        <v>19710</v>
      </c>
      <c r="J259" s="62">
        <f t="shared" si="33"/>
        <v>1861380</v>
      </c>
      <c r="K259" s="49">
        <v>44919</v>
      </c>
      <c r="L259" s="25">
        <v>1354228</v>
      </c>
      <c r="Q259" s="43"/>
    </row>
    <row r="260" spans="1:17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31"/>
        <v>2</v>
      </c>
      <c r="F260" s="50" t="s">
        <v>232</v>
      </c>
      <c r="G260" s="51">
        <v>13140</v>
      </c>
      <c r="H260" s="21">
        <v>0</v>
      </c>
      <c r="I260" s="51">
        <f t="shared" si="32"/>
        <v>13140</v>
      </c>
      <c r="J260" s="62">
        <f t="shared" si="33"/>
        <v>1848240</v>
      </c>
      <c r="K260" s="49">
        <v>49755</v>
      </c>
      <c r="L260" s="25">
        <v>1375760</v>
      </c>
      <c r="Q260" s="43"/>
    </row>
    <row r="261" spans="1:17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31"/>
        <v>2</v>
      </c>
      <c r="F261" s="50" t="s">
        <v>233</v>
      </c>
      <c r="G261" s="51">
        <v>14490</v>
      </c>
      <c r="H261" s="21">
        <v>0</v>
      </c>
      <c r="I261" s="51">
        <f t="shared" si="32"/>
        <v>14490</v>
      </c>
      <c r="J261" s="62">
        <f t="shared" si="33"/>
        <v>1833750</v>
      </c>
      <c r="K261" s="49">
        <v>45000</v>
      </c>
      <c r="L261" s="25">
        <v>1355476</v>
      </c>
      <c r="Q261" s="43"/>
    </row>
    <row r="262" spans="1:17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31"/>
        <v>2</v>
      </c>
      <c r="F262" s="50" t="s">
        <v>234</v>
      </c>
      <c r="G262" s="51">
        <v>14490</v>
      </c>
      <c r="H262" s="21">
        <v>0</v>
      </c>
      <c r="I262" s="51">
        <f t="shared" si="32"/>
        <v>14490</v>
      </c>
      <c r="J262" s="62">
        <f t="shared" si="33"/>
        <v>1819260</v>
      </c>
      <c r="K262" s="49">
        <v>49669</v>
      </c>
      <c r="L262" s="25">
        <v>1374926</v>
      </c>
      <c r="Q262" s="43"/>
    </row>
    <row r="263" spans="1:17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31"/>
        <v>2</v>
      </c>
      <c r="F263" s="50" t="s">
        <v>235</v>
      </c>
      <c r="G263" s="51">
        <v>13140</v>
      </c>
      <c r="H263" s="21">
        <v>0</v>
      </c>
      <c r="I263" s="51">
        <f t="shared" si="32"/>
        <v>13140</v>
      </c>
      <c r="J263" s="62">
        <f t="shared" si="33"/>
        <v>1806120</v>
      </c>
      <c r="K263" s="49">
        <v>47409</v>
      </c>
      <c r="L263" s="25">
        <v>1365597</v>
      </c>
      <c r="Q263" s="5"/>
    </row>
    <row r="264" spans="1:17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31"/>
        <v>2</v>
      </c>
      <c r="F264" s="50" t="s">
        <v>236</v>
      </c>
      <c r="G264" s="51">
        <v>13140</v>
      </c>
      <c r="H264" s="21">
        <v>0</v>
      </c>
      <c r="I264" s="51">
        <f t="shared" si="32"/>
        <v>13140</v>
      </c>
      <c r="J264" s="62">
        <f t="shared" si="33"/>
        <v>1792980</v>
      </c>
      <c r="K264" s="49">
        <v>49704</v>
      </c>
      <c r="L264" s="25">
        <v>1375263</v>
      </c>
      <c r="Q264" s="43"/>
    </row>
    <row r="265" spans="1:17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31"/>
        <v>2</v>
      </c>
      <c r="F265" s="50" t="s">
        <v>237</v>
      </c>
      <c r="G265" s="51">
        <v>14490</v>
      </c>
      <c r="H265" s="21">
        <v>0</v>
      </c>
      <c r="I265" s="51">
        <f t="shared" si="32"/>
        <v>14490</v>
      </c>
      <c r="J265" s="62">
        <f t="shared" si="33"/>
        <v>1778490</v>
      </c>
      <c r="K265" s="49">
        <v>49659</v>
      </c>
      <c r="L265" s="25">
        <v>1374635</v>
      </c>
      <c r="Q265" s="43"/>
    </row>
    <row r="266" spans="1:17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31"/>
        <v>2</v>
      </c>
      <c r="F266" s="50" t="s">
        <v>238</v>
      </c>
      <c r="G266" s="51">
        <v>14490</v>
      </c>
      <c r="H266" s="21">
        <v>0</v>
      </c>
      <c r="I266" s="51">
        <f t="shared" si="32"/>
        <v>14490</v>
      </c>
      <c r="J266" s="62">
        <f t="shared" si="33"/>
        <v>1764000</v>
      </c>
      <c r="K266" s="49">
        <v>45848</v>
      </c>
      <c r="L266" s="25">
        <v>1361771</v>
      </c>
      <c r="Q266" s="43"/>
    </row>
    <row r="267" spans="1:17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31"/>
        <v>2</v>
      </c>
      <c r="F267" s="50" t="s">
        <v>239</v>
      </c>
      <c r="G267" s="51">
        <v>14490</v>
      </c>
      <c r="H267" s="21">
        <v>0</v>
      </c>
      <c r="I267" s="51">
        <f t="shared" si="32"/>
        <v>14490</v>
      </c>
      <c r="J267" s="62">
        <f t="shared" si="33"/>
        <v>1749510</v>
      </c>
      <c r="K267" s="49">
        <v>45829</v>
      </c>
      <c r="L267" s="25">
        <v>1361498</v>
      </c>
      <c r="Q267" s="43"/>
    </row>
    <row r="268" spans="1:17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31"/>
        <v>2</v>
      </c>
      <c r="F268" s="50" t="s">
        <v>240</v>
      </c>
      <c r="G268" s="51">
        <v>14490</v>
      </c>
      <c r="H268" s="21">
        <v>0</v>
      </c>
      <c r="I268" s="51">
        <f t="shared" si="32"/>
        <v>14490</v>
      </c>
      <c r="J268" s="62">
        <f t="shared" si="33"/>
        <v>1735020</v>
      </c>
      <c r="K268" s="49">
        <v>46152</v>
      </c>
      <c r="L268" s="25">
        <v>1363190</v>
      </c>
      <c r="Q268" s="5"/>
    </row>
    <row r="269" spans="1:17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31"/>
        <v>2</v>
      </c>
      <c r="F269" s="50" t="s">
        <v>241</v>
      </c>
      <c r="G269" s="51">
        <v>14490</v>
      </c>
      <c r="H269" s="21">
        <v>0</v>
      </c>
      <c r="I269" s="51">
        <f t="shared" si="32"/>
        <v>14490</v>
      </c>
      <c r="J269" s="62">
        <f t="shared" si="33"/>
        <v>1720530</v>
      </c>
      <c r="K269" s="49">
        <v>50745</v>
      </c>
      <c r="L269" s="25">
        <v>1379278</v>
      </c>
      <c r="Q269" s="43"/>
    </row>
    <row r="270" spans="1:17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31"/>
        <v>2</v>
      </c>
      <c r="F270" s="50" t="s">
        <v>242</v>
      </c>
      <c r="G270" s="51">
        <v>14490</v>
      </c>
      <c r="H270" s="21">
        <v>0</v>
      </c>
      <c r="I270" s="51">
        <f t="shared" si="32"/>
        <v>14490</v>
      </c>
      <c r="J270" s="62">
        <f t="shared" si="33"/>
        <v>1706040</v>
      </c>
      <c r="K270" s="49">
        <v>50678</v>
      </c>
      <c r="L270" s="25">
        <v>1378715</v>
      </c>
      <c r="Q270" s="43"/>
    </row>
    <row r="271" spans="1:17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31"/>
        <v>5</v>
      </c>
      <c r="F271" s="50" t="s">
        <v>243</v>
      </c>
      <c r="G271" s="51">
        <v>32850</v>
      </c>
      <c r="H271" s="21">
        <v>0</v>
      </c>
      <c r="I271" s="51">
        <f t="shared" si="32"/>
        <v>32850</v>
      </c>
      <c r="J271" s="62">
        <f t="shared" si="33"/>
        <v>1673190</v>
      </c>
      <c r="K271" s="49">
        <v>45036</v>
      </c>
      <c r="L271" s="25">
        <v>1355609</v>
      </c>
      <c r="Q271" s="5"/>
    </row>
    <row r="272" spans="1:17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31"/>
        <v>5</v>
      </c>
      <c r="F272" s="50" t="s">
        <v>244</v>
      </c>
      <c r="G272" s="51">
        <v>41490</v>
      </c>
      <c r="H272" s="21">
        <v>0</v>
      </c>
      <c r="I272" s="51">
        <f t="shared" si="32"/>
        <v>41490</v>
      </c>
      <c r="J272" s="62">
        <f t="shared" si="33"/>
        <v>1631700</v>
      </c>
      <c r="K272" s="49">
        <v>45037</v>
      </c>
      <c r="L272" s="25">
        <v>1355609</v>
      </c>
      <c r="Q272" s="43"/>
    </row>
    <row r="273" spans="1:17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31"/>
        <v>2</v>
      </c>
      <c r="F273" s="50" t="s">
        <v>245</v>
      </c>
      <c r="G273" s="51">
        <v>14490</v>
      </c>
      <c r="H273" s="21">
        <v>0</v>
      </c>
      <c r="I273" s="51">
        <f t="shared" si="32"/>
        <v>14490</v>
      </c>
      <c r="J273" s="62">
        <f t="shared" si="33"/>
        <v>1617210</v>
      </c>
      <c r="K273" s="49">
        <v>42199</v>
      </c>
      <c r="L273" s="25">
        <v>1345820</v>
      </c>
      <c r="Q273" s="43"/>
    </row>
    <row r="274" spans="1:17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31"/>
        <v>2</v>
      </c>
      <c r="F274" s="50" t="s">
        <v>246</v>
      </c>
      <c r="G274" s="51">
        <v>14490</v>
      </c>
      <c r="H274" s="21">
        <v>0</v>
      </c>
      <c r="I274" s="51">
        <f t="shared" si="32"/>
        <v>14490</v>
      </c>
      <c r="J274" s="62">
        <f t="shared" si="33"/>
        <v>1602720</v>
      </c>
      <c r="K274" s="49">
        <v>48167</v>
      </c>
      <c r="L274" s="25">
        <v>1370312</v>
      </c>
      <c r="Q274" s="43"/>
    </row>
    <row r="275" spans="1:17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31"/>
        <v>2</v>
      </c>
      <c r="F275" s="50" t="s">
        <v>247</v>
      </c>
      <c r="G275" s="51">
        <v>13140</v>
      </c>
      <c r="H275" s="21">
        <v>0</v>
      </c>
      <c r="I275" s="51">
        <f t="shared" si="32"/>
        <v>13140</v>
      </c>
      <c r="J275" s="62">
        <f t="shared" si="33"/>
        <v>1589580</v>
      </c>
      <c r="K275" s="49">
        <v>49748</v>
      </c>
      <c r="L275" s="25">
        <v>1375411</v>
      </c>
      <c r="Q275" s="5"/>
    </row>
    <row r="276" spans="1:17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31"/>
        <v>2</v>
      </c>
      <c r="F276" s="50" t="s">
        <v>248</v>
      </c>
      <c r="G276" s="51">
        <v>14490</v>
      </c>
      <c r="H276" s="21">
        <v>0</v>
      </c>
      <c r="I276" s="51">
        <f t="shared" si="32"/>
        <v>14490</v>
      </c>
      <c r="J276" s="62">
        <f t="shared" si="33"/>
        <v>1575090</v>
      </c>
      <c r="K276" s="49">
        <v>48918</v>
      </c>
      <c r="L276" s="25">
        <v>1373037</v>
      </c>
      <c r="Q276" s="43"/>
    </row>
    <row r="277" spans="1:17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31"/>
        <v>2</v>
      </c>
      <c r="F277" s="50" t="s">
        <v>249</v>
      </c>
      <c r="G277" s="51">
        <v>14490</v>
      </c>
      <c r="H277" s="21">
        <v>0</v>
      </c>
      <c r="I277" s="51">
        <f t="shared" si="32"/>
        <v>14490</v>
      </c>
      <c r="J277" s="62">
        <f t="shared" si="33"/>
        <v>1560600</v>
      </c>
      <c r="K277" s="49">
        <v>48907</v>
      </c>
      <c r="L277" s="25">
        <v>1373015</v>
      </c>
      <c r="Q277" s="43"/>
    </row>
    <row r="278" spans="1:17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31"/>
        <v>2</v>
      </c>
      <c r="F278" s="50" t="s">
        <v>250</v>
      </c>
      <c r="G278" s="51">
        <v>14490</v>
      </c>
      <c r="H278" s="21">
        <v>0</v>
      </c>
      <c r="I278" s="51">
        <f t="shared" si="32"/>
        <v>14490</v>
      </c>
      <c r="J278" s="62">
        <f t="shared" ref="J278:J309" si="34">J277-I278</f>
        <v>1546110</v>
      </c>
      <c r="K278" s="49">
        <v>50737</v>
      </c>
      <c r="L278" s="25">
        <v>1379187</v>
      </c>
      <c r="Q278" s="43"/>
    </row>
    <row r="279" spans="1:17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31"/>
        <v>2</v>
      </c>
      <c r="F279" s="50" t="s">
        <v>251</v>
      </c>
      <c r="G279" s="51">
        <v>13140</v>
      </c>
      <c r="H279" s="21">
        <v>0</v>
      </c>
      <c r="I279" s="51">
        <f t="shared" si="32"/>
        <v>13140</v>
      </c>
      <c r="J279" s="62">
        <f t="shared" si="34"/>
        <v>1532970</v>
      </c>
      <c r="K279" s="49">
        <v>48751</v>
      </c>
      <c r="L279" s="25">
        <v>1372144</v>
      </c>
      <c r="Q279" s="43"/>
    </row>
    <row r="280" spans="1:17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31"/>
        <v>2</v>
      </c>
      <c r="F280" s="50" t="s">
        <v>252</v>
      </c>
      <c r="G280" s="51">
        <v>13140</v>
      </c>
      <c r="H280" s="21">
        <v>0</v>
      </c>
      <c r="I280" s="51">
        <f t="shared" si="32"/>
        <v>13140</v>
      </c>
      <c r="J280" s="62">
        <f t="shared" si="34"/>
        <v>1519830</v>
      </c>
      <c r="K280" s="49">
        <v>47904</v>
      </c>
      <c r="L280" s="25">
        <v>1369605</v>
      </c>
      <c r="Q280" s="43"/>
    </row>
    <row r="281" spans="1:17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ref="E281:E311" si="35">C281-B281</f>
        <v>2</v>
      </c>
      <c r="F281" s="50" t="s">
        <v>253</v>
      </c>
      <c r="G281" s="51">
        <v>13140</v>
      </c>
      <c r="H281" s="21">
        <v>0</v>
      </c>
      <c r="I281" s="51">
        <f t="shared" ref="I281:I311" si="36">+G281+H281</f>
        <v>13140</v>
      </c>
      <c r="J281" s="62">
        <f t="shared" si="34"/>
        <v>1506690</v>
      </c>
      <c r="K281" s="49">
        <v>50724</v>
      </c>
      <c r="L281" s="25">
        <v>1379091</v>
      </c>
      <c r="Q281" s="43"/>
    </row>
    <row r="282" spans="1:17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35"/>
        <v>2</v>
      </c>
      <c r="F282" s="50" t="s">
        <v>254</v>
      </c>
      <c r="G282" s="51">
        <v>15307.5</v>
      </c>
      <c r="H282" s="21">
        <v>0</v>
      </c>
      <c r="I282" s="51">
        <f t="shared" si="36"/>
        <v>15307.5</v>
      </c>
      <c r="J282" s="62">
        <f t="shared" si="34"/>
        <v>1491382.5</v>
      </c>
      <c r="K282" s="49">
        <v>52185</v>
      </c>
      <c r="L282" s="25">
        <v>1383829</v>
      </c>
      <c r="Q282" s="43"/>
    </row>
    <row r="283" spans="1:17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35"/>
        <v>2</v>
      </c>
      <c r="F283" s="50" t="s">
        <v>255</v>
      </c>
      <c r="G283" s="51">
        <v>14915</v>
      </c>
      <c r="H283" s="21">
        <v>0</v>
      </c>
      <c r="I283" s="51">
        <f t="shared" si="36"/>
        <v>14915</v>
      </c>
      <c r="J283" s="62">
        <f t="shared" si="34"/>
        <v>1476467.5</v>
      </c>
      <c r="K283" s="49">
        <v>31653</v>
      </c>
      <c r="L283" s="25">
        <v>1381705</v>
      </c>
      <c r="Q283" s="43"/>
    </row>
    <row r="284" spans="1:17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35"/>
        <v>1</v>
      </c>
      <c r="F284" s="50" t="s">
        <v>256</v>
      </c>
      <c r="G284" s="51">
        <v>7050</v>
      </c>
      <c r="H284" s="21">
        <v>0</v>
      </c>
      <c r="I284" s="51">
        <f t="shared" si="36"/>
        <v>7050</v>
      </c>
      <c r="J284" s="62">
        <f t="shared" si="34"/>
        <v>1469417.5</v>
      </c>
      <c r="K284" s="49">
        <v>51999</v>
      </c>
      <c r="L284" s="25">
        <v>1383341</v>
      </c>
      <c r="Q284" s="43"/>
    </row>
    <row r="285" spans="1:17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35"/>
        <v>1</v>
      </c>
      <c r="F285" s="50" t="s">
        <v>257</v>
      </c>
      <c r="G285" s="51">
        <v>7050</v>
      </c>
      <c r="H285" s="21">
        <v>0</v>
      </c>
      <c r="I285" s="51">
        <f t="shared" si="36"/>
        <v>7050</v>
      </c>
      <c r="J285" s="62">
        <f t="shared" si="34"/>
        <v>1462367.5</v>
      </c>
      <c r="K285" s="49">
        <v>52415</v>
      </c>
      <c r="L285" s="25">
        <v>1386034</v>
      </c>
      <c r="Q285" s="43"/>
    </row>
    <row r="286" spans="1:17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35"/>
        <v>1</v>
      </c>
      <c r="F286" s="50" t="s">
        <v>258</v>
      </c>
      <c r="G286" s="51">
        <v>7050</v>
      </c>
      <c r="H286" s="21">
        <v>0</v>
      </c>
      <c r="I286" s="51">
        <f t="shared" si="36"/>
        <v>7050</v>
      </c>
      <c r="J286" s="62">
        <f t="shared" si="34"/>
        <v>1455317.5</v>
      </c>
      <c r="K286" s="49">
        <v>52416</v>
      </c>
      <c r="L286" s="25">
        <v>1386039</v>
      </c>
      <c r="Q286" s="43"/>
    </row>
    <row r="287" spans="1:17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35"/>
        <v>1</v>
      </c>
      <c r="F287" s="50" t="s">
        <v>259</v>
      </c>
      <c r="G287" s="51">
        <v>7050</v>
      </c>
      <c r="H287" s="21">
        <v>0</v>
      </c>
      <c r="I287" s="51">
        <f t="shared" si="36"/>
        <v>7050</v>
      </c>
      <c r="J287" s="62">
        <f t="shared" si="34"/>
        <v>1448267.5</v>
      </c>
      <c r="K287" s="49">
        <v>52414</v>
      </c>
      <c r="L287" s="25">
        <v>1386033</v>
      </c>
      <c r="Q287" s="43"/>
    </row>
    <row r="288" spans="1:17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35"/>
        <v>3</v>
      </c>
      <c r="F288" s="50" t="s">
        <v>260</v>
      </c>
      <c r="G288" s="51">
        <v>30637.5</v>
      </c>
      <c r="H288" s="21">
        <v>0</v>
      </c>
      <c r="I288" s="51">
        <f t="shared" si="36"/>
        <v>30637.5</v>
      </c>
      <c r="J288" s="62">
        <f t="shared" si="34"/>
        <v>1417630</v>
      </c>
      <c r="K288" s="49">
        <v>50684</v>
      </c>
      <c r="L288" s="25">
        <v>1378822</v>
      </c>
      <c r="Q288" s="43"/>
    </row>
    <row r="289" spans="1:17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35"/>
        <v>2</v>
      </c>
      <c r="F289" s="50" t="s">
        <v>261</v>
      </c>
      <c r="G289" s="51">
        <v>14915</v>
      </c>
      <c r="H289" s="21">
        <v>0</v>
      </c>
      <c r="I289" s="51">
        <f t="shared" si="36"/>
        <v>14915</v>
      </c>
      <c r="J289" s="62">
        <f t="shared" si="34"/>
        <v>1402715</v>
      </c>
      <c r="K289" s="49">
        <v>52412</v>
      </c>
      <c r="L289" s="25">
        <v>1385623</v>
      </c>
      <c r="Q289" s="43"/>
    </row>
    <row r="290" spans="1:17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35"/>
        <v>1</v>
      </c>
      <c r="F290" s="50" t="s">
        <v>262</v>
      </c>
      <c r="G290" s="51">
        <v>7850</v>
      </c>
      <c r="H290" s="21">
        <v>0</v>
      </c>
      <c r="I290" s="51">
        <f t="shared" si="36"/>
        <v>7850</v>
      </c>
      <c r="J290" s="62">
        <f t="shared" si="34"/>
        <v>1394865</v>
      </c>
      <c r="K290" s="49">
        <v>52539</v>
      </c>
      <c r="L290" s="25">
        <v>1386715</v>
      </c>
      <c r="Q290" s="43"/>
    </row>
    <row r="291" spans="1:17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35"/>
        <v>2</v>
      </c>
      <c r="F291" s="50" t="s">
        <v>263</v>
      </c>
      <c r="G291" s="51">
        <v>14915</v>
      </c>
      <c r="H291" s="21">
        <v>0</v>
      </c>
      <c r="I291" s="51">
        <f t="shared" si="36"/>
        <v>14915</v>
      </c>
      <c r="J291" s="62">
        <f t="shared" si="34"/>
        <v>1379950</v>
      </c>
      <c r="K291" s="49">
        <v>51214</v>
      </c>
      <c r="L291" s="25">
        <v>1381329</v>
      </c>
      <c r="Q291" s="43"/>
    </row>
    <row r="292" spans="1:17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35"/>
        <v>2</v>
      </c>
      <c r="F292" s="50" t="s">
        <v>264</v>
      </c>
      <c r="G292" s="51">
        <v>14915</v>
      </c>
      <c r="H292" s="21">
        <v>0</v>
      </c>
      <c r="I292" s="51">
        <f t="shared" si="36"/>
        <v>14915</v>
      </c>
      <c r="J292" s="62">
        <f t="shared" si="34"/>
        <v>1365035</v>
      </c>
      <c r="K292" s="49">
        <v>51410</v>
      </c>
      <c r="L292" s="25">
        <v>1381483</v>
      </c>
      <c r="Q292" s="43"/>
    </row>
    <row r="293" spans="1:17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35"/>
        <v>2</v>
      </c>
      <c r="F293" s="50" t="s">
        <v>265</v>
      </c>
      <c r="G293" s="51">
        <v>15307.5</v>
      </c>
      <c r="H293" s="21">
        <v>0</v>
      </c>
      <c r="I293" s="51">
        <f t="shared" si="36"/>
        <v>15307.5</v>
      </c>
      <c r="J293" s="62">
        <f t="shared" si="34"/>
        <v>1349727.5</v>
      </c>
      <c r="K293" s="49">
        <v>51946</v>
      </c>
      <c r="L293" s="25">
        <v>1382616</v>
      </c>
      <c r="Q293" s="43"/>
    </row>
    <row r="294" spans="1:17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35"/>
        <v>1</v>
      </c>
      <c r="F294" s="50" t="s">
        <v>266</v>
      </c>
      <c r="G294" s="51">
        <v>7850</v>
      </c>
      <c r="H294" s="21">
        <v>0</v>
      </c>
      <c r="I294" s="51">
        <f t="shared" si="36"/>
        <v>7850</v>
      </c>
      <c r="J294" s="62">
        <f t="shared" si="34"/>
        <v>1341877.5</v>
      </c>
      <c r="K294" s="49">
        <v>49923</v>
      </c>
      <c r="L294" s="25">
        <v>1376819</v>
      </c>
      <c r="Q294" s="43"/>
    </row>
    <row r="295" spans="1:17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35"/>
        <v>1</v>
      </c>
      <c r="F295" s="50" t="s">
        <v>267</v>
      </c>
      <c r="G295" s="51">
        <v>7850</v>
      </c>
      <c r="H295" s="21">
        <v>0</v>
      </c>
      <c r="I295" s="51">
        <f t="shared" si="36"/>
        <v>7850</v>
      </c>
      <c r="J295" s="62">
        <f t="shared" si="34"/>
        <v>1334027.5</v>
      </c>
      <c r="K295" s="49">
        <v>49924</v>
      </c>
      <c r="L295" s="25">
        <v>1376819</v>
      </c>
      <c r="Q295" s="43"/>
    </row>
    <row r="296" spans="1:17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35"/>
        <v>2</v>
      </c>
      <c r="F296" s="50" t="s">
        <v>268</v>
      </c>
      <c r="G296" s="51">
        <v>6697.5</v>
      </c>
      <c r="H296" s="21">
        <v>0</v>
      </c>
      <c r="I296" s="51">
        <f t="shared" si="36"/>
        <v>6697.5</v>
      </c>
      <c r="J296" s="62">
        <f t="shared" si="34"/>
        <v>1327330</v>
      </c>
      <c r="K296" s="49">
        <v>50906</v>
      </c>
      <c r="L296" s="25">
        <v>1379474</v>
      </c>
      <c r="Q296" s="43"/>
    </row>
    <row r="297" spans="1:17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35"/>
        <v>1</v>
      </c>
      <c r="F297" s="50" t="s">
        <v>269</v>
      </c>
      <c r="G297" s="51">
        <v>7850</v>
      </c>
      <c r="H297" s="21">
        <v>0</v>
      </c>
      <c r="I297" s="51">
        <f t="shared" si="36"/>
        <v>7850</v>
      </c>
      <c r="J297" s="62">
        <f t="shared" si="34"/>
        <v>1319480</v>
      </c>
      <c r="K297" s="49">
        <v>50680</v>
      </c>
      <c r="L297" s="25">
        <v>1378783</v>
      </c>
      <c r="Q297" s="43"/>
    </row>
    <row r="298" spans="1:17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35"/>
        <v>2</v>
      </c>
      <c r="F298" s="50" t="s">
        <v>270</v>
      </c>
      <c r="G298" s="51">
        <v>15700</v>
      </c>
      <c r="H298" s="21">
        <v>0</v>
      </c>
      <c r="I298" s="51">
        <f t="shared" si="36"/>
        <v>15700</v>
      </c>
      <c r="J298" s="62">
        <f t="shared" si="34"/>
        <v>1303780</v>
      </c>
      <c r="K298" s="49">
        <v>49676</v>
      </c>
      <c r="L298" s="25">
        <v>1374986</v>
      </c>
      <c r="Q298" s="43"/>
    </row>
    <row r="299" spans="1:17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35"/>
        <v>1</v>
      </c>
      <c r="F299" s="50" t="s">
        <v>271</v>
      </c>
      <c r="G299" s="51">
        <v>7850</v>
      </c>
      <c r="H299" s="21">
        <v>0</v>
      </c>
      <c r="I299" s="51">
        <f t="shared" si="36"/>
        <v>7850</v>
      </c>
      <c r="J299" s="62">
        <f t="shared" si="34"/>
        <v>1295930</v>
      </c>
      <c r="K299" s="49">
        <v>52158</v>
      </c>
      <c r="L299" s="25">
        <v>1383861</v>
      </c>
      <c r="Q299" s="43"/>
    </row>
    <row r="300" spans="1:17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35"/>
        <v>1</v>
      </c>
      <c r="F300" s="50" t="s">
        <v>272</v>
      </c>
      <c r="G300" s="51">
        <v>7850</v>
      </c>
      <c r="H300" s="21">
        <v>0</v>
      </c>
      <c r="I300" s="51">
        <f t="shared" si="36"/>
        <v>7850</v>
      </c>
      <c r="J300" s="62">
        <f t="shared" si="34"/>
        <v>1288080</v>
      </c>
      <c r="K300" s="49">
        <v>51941</v>
      </c>
      <c r="L300" s="25">
        <v>1382782</v>
      </c>
      <c r="Q300" s="43"/>
    </row>
    <row r="301" spans="1:17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35"/>
        <v>1</v>
      </c>
      <c r="F301" s="50" t="s">
        <v>273</v>
      </c>
      <c r="G301" s="51">
        <v>7850</v>
      </c>
      <c r="H301" s="21">
        <v>0</v>
      </c>
      <c r="I301" s="51">
        <f t="shared" si="36"/>
        <v>7850</v>
      </c>
      <c r="J301" s="62">
        <f t="shared" si="34"/>
        <v>1280230</v>
      </c>
      <c r="K301" s="49">
        <v>53158</v>
      </c>
      <c r="L301" s="25">
        <v>1387305</v>
      </c>
      <c r="Q301" s="43"/>
    </row>
    <row r="302" spans="1:17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35"/>
        <v>2</v>
      </c>
      <c r="F302" s="50" t="s">
        <v>274</v>
      </c>
      <c r="G302" s="51">
        <v>14915</v>
      </c>
      <c r="H302" s="21">
        <v>0</v>
      </c>
      <c r="I302" s="51">
        <f t="shared" si="36"/>
        <v>14915</v>
      </c>
      <c r="J302" s="62">
        <f t="shared" si="34"/>
        <v>1265315</v>
      </c>
      <c r="K302" s="49">
        <v>52259</v>
      </c>
      <c r="L302" s="25">
        <v>1384311</v>
      </c>
      <c r="Q302" s="43"/>
    </row>
    <row r="303" spans="1:17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35"/>
        <v>2</v>
      </c>
      <c r="F303" s="50" t="s">
        <v>275</v>
      </c>
      <c r="G303" s="51">
        <v>14915</v>
      </c>
      <c r="H303" s="21">
        <v>0</v>
      </c>
      <c r="I303" s="51">
        <f t="shared" si="36"/>
        <v>14915</v>
      </c>
      <c r="J303" s="62">
        <f t="shared" si="34"/>
        <v>1250400</v>
      </c>
      <c r="K303" s="49">
        <v>52422</v>
      </c>
      <c r="L303" s="25">
        <v>1385479</v>
      </c>
      <c r="Q303" s="43"/>
    </row>
    <row r="304" spans="1:17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si="35"/>
        <v>2</v>
      </c>
      <c r="F304" s="50" t="s">
        <v>276</v>
      </c>
      <c r="G304" s="51">
        <v>14100</v>
      </c>
      <c r="H304" s="21">
        <v>0</v>
      </c>
      <c r="I304" s="51">
        <f t="shared" si="36"/>
        <v>14100</v>
      </c>
      <c r="J304" s="62">
        <f t="shared" si="34"/>
        <v>1236300</v>
      </c>
      <c r="K304" s="49">
        <v>50471</v>
      </c>
      <c r="L304" s="25">
        <v>1378565</v>
      </c>
      <c r="Q304" s="43"/>
    </row>
    <row r="305" spans="1:17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35"/>
        <v>2</v>
      </c>
      <c r="F305" s="50" t="s">
        <v>277</v>
      </c>
      <c r="G305" s="51">
        <v>13395</v>
      </c>
      <c r="H305" s="21">
        <v>0</v>
      </c>
      <c r="I305" s="51">
        <f t="shared" si="36"/>
        <v>13395</v>
      </c>
      <c r="J305" s="62">
        <f t="shared" si="34"/>
        <v>1222905</v>
      </c>
      <c r="K305" s="49">
        <v>51155</v>
      </c>
      <c r="L305" s="25">
        <v>1380819</v>
      </c>
      <c r="Q305" s="43"/>
    </row>
    <row r="306" spans="1:17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35"/>
        <v>2</v>
      </c>
      <c r="F306" s="50" t="s">
        <v>278</v>
      </c>
      <c r="G306" s="51">
        <v>14915</v>
      </c>
      <c r="H306" s="21">
        <v>0</v>
      </c>
      <c r="I306" s="51">
        <f t="shared" si="36"/>
        <v>14915</v>
      </c>
      <c r="J306" s="62">
        <f t="shared" si="34"/>
        <v>1207990</v>
      </c>
      <c r="K306" s="49">
        <v>51153</v>
      </c>
      <c r="L306" s="25">
        <v>1380640</v>
      </c>
      <c r="Q306" s="5"/>
    </row>
    <row r="307" spans="1:17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35"/>
        <v>2</v>
      </c>
      <c r="F307" s="50" t="s">
        <v>279</v>
      </c>
      <c r="G307" s="51">
        <v>13395</v>
      </c>
      <c r="H307" s="21">
        <v>0</v>
      </c>
      <c r="I307" s="51">
        <f t="shared" si="36"/>
        <v>13395</v>
      </c>
      <c r="J307" s="62">
        <f t="shared" si="34"/>
        <v>1194595</v>
      </c>
      <c r="K307" s="49">
        <v>52165</v>
      </c>
      <c r="L307" s="25">
        <v>1383881</v>
      </c>
      <c r="Q307" s="43"/>
    </row>
    <row r="308" spans="1:17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35"/>
        <v>3</v>
      </c>
      <c r="F308" s="50" t="s">
        <v>280</v>
      </c>
      <c r="G308" s="51">
        <v>30637.5</v>
      </c>
      <c r="H308" s="21">
        <v>0</v>
      </c>
      <c r="I308" s="51">
        <f t="shared" si="36"/>
        <v>30637.5</v>
      </c>
      <c r="J308" s="62">
        <f t="shared" si="34"/>
        <v>1163957.5</v>
      </c>
      <c r="K308" s="49">
        <v>51154</v>
      </c>
      <c r="L308" s="25">
        <v>1380694</v>
      </c>
      <c r="Q308" s="43"/>
    </row>
    <row r="309" spans="1:17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35"/>
        <v>4</v>
      </c>
      <c r="F309" s="50" t="s">
        <v>281</v>
      </c>
      <c r="G309" s="51">
        <v>43000</v>
      </c>
      <c r="H309" s="21">
        <v>0</v>
      </c>
      <c r="I309" s="51">
        <f t="shared" si="36"/>
        <v>43000</v>
      </c>
      <c r="J309" s="62">
        <f t="shared" si="34"/>
        <v>1120957.5</v>
      </c>
      <c r="K309" s="49">
        <v>50409</v>
      </c>
      <c r="L309" s="25">
        <v>1378262</v>
      </c>
      <c r="Q309" s="43"/>
    </row>
    <row r="310" spans="1:17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35"/>
        <v>2</v>
      </c>
      <c r="F310" s="50" t="s">
        <v>282</v>
      </c>
      <c r="G310" s="51">
        <v>13395</v>
      </c>
      <c r="H310" s="21">
        <v>0</v>
      </c>
      <c r="I310" s="51">
        <f t="shared" si="36"/>
        <v>13395</v>
      </c>
      <c r="J310" s="62">
        <f t="shared" ref="J310:J325" si="37">J309-I310</f>
        <v>1107562.5</v>
      </c>
      <c r="K310" s="49">
        <v>51662</v>
      </c>
      <c r="L310" s="25">
        <v>1381819</v>
      </c>
      <c r="Q310" s="43"/>
    </row>
    <row r="311" spans="1:17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35"/>
        <v>1</v>
      </c>
      <c r="F311" s="50" t="s">
        <v>283</v>
      </c>
      <c r="G311" s="51">
        <v>7850</v>
      </c>
      <c r="H311" s="21">
        <v>0</v>
      </c>
      <c r="I311" s="51">
        <f t="shared" si="36"/>
        <v>7850</v>
      </c>
      <c r="J311" s="62">
        <f t="shared" si="37"/>
        <v>1099712.5</v>
      </c>
      <c r="K311" s="49">
        <v>50723</v>
      </c>
      <c r="L311" s="25">
        <v>1378953</v>
      </c>
      <c r="Q311" s="43"/>
    </row>
    <row r="312" spans="1:17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ref="E312:E324" si="38">C312-B312</f>
        <v>2</v>
      </c>
      <c r="F312" s="50" t="s">
        <v>284</v>
      </c>
      <c r="G312" s="51">
        <v>13395</v>
      </c>
      <c r="H312" s="21">
        <v>0</v>
      </c>
      <c r="I312" s="51">
        <f t="shared" ref="I312:I324" si="39">+G312+H312</f>
        <v>13395</v>
      </c>
      <c r="J312" s="62">
        <f t="shared" si="37"/>
        <v>1086317.5</v>
      </c>
      <c r="K312" s="49">
        <v>52260</v>
      </c>
      <c r="L312" s="25">
        <v>1384346</v>
      </c>
      <c r="Q312" s="43"/>
    </row>
    <row r="313" spans="1:17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38"/>
        <v>2</v>
      </c>
      <c r="F313" s="50" t="s">
        <v>285</v>
      </c>
      <c r="G313" s="51">
        <v>14915</v>
      </c>
      <c r="H313" s="21">
        <v>0</v>
      </c>
      <c r="I313" s="51">
        <f t="shared" si="39"/>
        <v>14915</v>
      </c>
      <c r="J313" s="62">
        <f t="shared" si="37"/>
        <v>1071402.5</v>
      </c>
      <c r="K313" s="49">
        <v>51905</v>
      </c>
      <c r="L313" s="25">
        <v>1382133</v>
      </c>
      <c r="Q313" s="43"/>
    </row>
    <row r="314" spans="1:17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38"/>
        <v>2</v>
      </c>
      <c r="F314" s="50" t="s">
        <v>286</v>
      </c>
      <c r="G314" s="51">
        <v>13395</v>
      </c>
      <c r="H314" s="21">
        <v>0</v>
      </c>
      <c r="I314" s="51">
        <f t="shared" si="39"/>
        <v>13395</v>
      </c>
      <c r="J314" s="62">
        <f t="shared" si="37"/>
        <v>1058007.5</v>
      </c>
      <c r="K314" s="49">
        <v>52040</v>
      </c>
      <c r="L314" s="25">
        <v>1383563</v>
      </c>
      <c r="Q314" s="43"/>
    </row>
    <row r="315" spans="1:17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38"/>
        <v>2</v>
      </c>
      <c r="F315" s="50" t="s">
        <v>287</v>
      </c>
      <c r="G315" s="51">
        <v>14915</v>
      </c>
      <c r="H315" s="21">
        <v>0</v>
      </c>
      <c r="I315" s="51">
        <f t="shared" si="39"/>
        <v>14915</v>
      </c>
      <c r="J315" s="62">
        <f t="shared" si="37"/>
        <v>1043092.5</v>
      </c>
      <c r="K315" s="49">
        <v>52432</v>
      </c>
      <c r="L315" s="25">
        <v>1385692</v>
      </c>
      <c r="Q315" s="43"/>
    </row>
    <row r="316" spans="1:17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38"/>
        <v>1</v>
      </c>
      <c r="F316" s="50" t="s">
        <v>288</v>
      </c>
      <c r="G316" s="51">
        <v>7850</v>
      </c>
      <c r="H316" s="21">
        <v>0</v>
      </c>
      <c r="I316" s="51">
        <f t="shared" si="39"/>
        <v>7850</v>
      </c>
      <c r="J316" s="62">
        <f t="shared" si="37"/>
        <v>1035242.5</v>
      </c>
      <c r="K316" s="49">
        <v>54908</v>
      </c>
      <c r="L316" s="25">
        <v>1395208</v>
      </c>
      <c r="Q316" s="43"/>
    </row>
    <row r="317" spans="1:17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38"/>
        <v>1</v>
      </c>
      <c r="F317" s="50" t="s">
        <v>289</v>
      </c>
      <c r="G317" s="51">
        <v>7850</v>
      </c>
      <c r="H317" s="21">
        <v>0</v>
      </c>
      <c r="I317" s="51">
        <f t="shared" si="39"/>
        <v>7850</v>
      </c>
      <c r="J317" s="62">
        <f t="shared" si="37"/>
        <v>1027392.5</v>
      </c>
      <c r="K317" s="49">
        <v>54944</v>
      </c>
      <c r="L317" s="25">
        <v>1395967</v>
      </c>
      <c r="Q317" s="43"/>
    </row>
    <row r="318" spans="1:17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38"/>
        <v>2</v>
      </c>
      <c r="F318" s="50" t="s">
        <v>290</v>
      </c>
      <c r="G318" s="51">
        <v>15700</v>
      </c>
      <c r="H318" s="21">
        <v>0</v>
      </c>
      <c r="I318" s="51">
        <f t="shared" si="39"/>
        <v>15700</v>
      </c>
      <c r="J318" s="62">
        <f t="shared" si="37"/>
        <v>1011692.5</v>
      </c>
      <c r="K318" s="49">
        <v>54015</v>
      </c>
      <c r="L318" s="25">
        <v>1390417</v>
      </c>
      <c r="Q318" s="43"/>
    </row>
    <row r="319" spans="1:17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38"/>
        <v>2</v>
      </c>
      <c r="F319" s="50" t="s">
        <v>291</v>
      </c>
      <c r="G319" s="51">
        <v>14915</v>
      </c>
      <c r="H319" s="21">
        <v>0</v>
      </c>
      <c r="I319" s="51">
        <f t="shared" si="39"/>
        <v>14915</v>
      </c>
      <c r="J319" s="62">
        <f t="shared" si="37"/>
        <v>996777.5</v>
      </c>
      <c r="K319" s="49">
        <v>52525</v>
      </c>
      <c r="L319" s="25">
        <v>1386561</v>
      </c>
      <c r="Q319" s="43"/>
    </row>
    <row r="320" spans="1:17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38"/>
        <v>2</v>
      </c>
      <c r="F320" s="50" t="s">
        <v>292</v>
      </c>
      <c r="G320" s="51">
        <v>14915</v>
      </c>
      <c r="H320" s="21">
        <v>0</v>
      </c>
      <c r="I320" s="51">
        <f t="shared" si="39"/>
        <v>14915</v>
      </c>
      <c r="J320" s="62">
        <f t="shared" si="37"/>
        <v>981862.5</v>
      </c>
      <c r="K320" s="49">
        <v>53420</v>
      </c>
      <c r="L320" s="25">
        <v>1388713</v>
      </c>
      <c r="Q320" s="43"/>
    </row>
    <row r="321" spans="1:17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38"/>
        <v>1</v>
      </c>
      <c r="F321" s="50" t="s">
        <v>293</v>
      </c>
      <c r="G321" s="51">
        <v>7850</v>
      </c>
      <c r="H321" s="21">
        <v>0</v>
      </c>
      <c r="I321" s="51">
        <f t="shared" si="39"/>
        <v>7850</v>
      </c>
      <c r="J321" s="62">
        <f t="shared" si="37"/>
        <v>974012.5</v>
      </c>
      <c r="K321" s="49">
        <v>54035</v>
      </c>
      <c r="L321" s="25">
        <v>1390893</v>
      </c>
      <c r="Q321" s="43"/>
    </row>
    <row r="322" spans="1:17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38"/>
        <v>2</v>
      </c>
      <c r="F322" s="50" t="s">
        <v>294</v>
      </c>
      <c r="G322" s="51">
        <v>15700</v>
      </c>
      <c r="H322" s="21">
        <v>0</v>
      </c>
      <c r="I322" s="51">
        <f t="shared" si="39"/>
        <v>15700</v>
      </c>
      <c r="J322" s="62">
        <f t="shared" si="37"/>
        <v>958312.5</v>
      </c>
      <c r="K322" s="49">
        <v>54242</v>
      </c>
      <c r="L322" s="25">
        <v>1392720</v>
      </c>
      <c r="Q322" s="43"/>
    </row>
    <row r="323" spans="1:17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38"/>
        <v>2</v>
      </c>
      <c r="F323" s="50" t="s">
        <v>295</v>
      </c>
      <c r="G323" s="51">
        <v>15700</v>
      </c>
      <c r="H323" s="21">
        <v>0</v>
      </c>
      <c r="I323" s="51">
        <f t="shared" si="39"/>
        <v>15700</v>
      </c>
      <c r="J323" s="62">
        <f t="shared" si="37"/>
        <v>942612.5</v>
      </c>
      <c r="K323" s="49">
        <v>55423</v>
      </c>
      <c r="L323" s="25">
        <v>1398029</v>
      </c>
      <c r="Q323" s="43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O324" s="146"/>
      <c r="Q324" s="43"/>
      <c r="R324" s="5"/>
      <c r="S324" s="5"/>
      <c r="T324" s="5"/>
    </row>
    <row r="325" spans="12:17">
      <c r="L325" s="25"/>
      <c r="Q325" s="43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O326" s="148"/>
      <c r="P326" s="43"/>
      <c r="Q326" s="43"/>
      <c r="R326" s="5"/>
      <c r="S326" s="5"/>
      <c r="T326" s="5"/>
    </row>
    <row r="327" spans="1:17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36" si="40">C327-B327</f>
        <v>1</v>
      </c>
      <c r="F327" s="50" t="s">
        <v>298</v>
      </c>
      <c r="G327" s="51">
        <v>7850</v>
      </c>
      <c r="H327" s="21">
        <v>0</v>
      </c>
      <c r="I327" s="51">
        <f t="shared" ref="I327:I336" si="41">+G327+H327</f>
        <v>7850</v>
      </c>
      <c r="J327" s="62">
        <f>J323+J326-I327</f>
        <v>1923630.27</v>
      </c>
      <c r="K327" s="81">
        <v>56159</v>
      </c>
      <c r="L327" s="25">
        <v>1402116</v>
      </c>
      <c r="P327" s="43"/>
      <c r="Q327" s="43"/>
    </row>
    <row r="328" spans="1:17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40"/>
        <v>1</v>
      </c>
      <c r="F328" s="50" t="s">
        <v>299</v>
      </c>
      <c r="G328" s="51">
        <v>10750</v>
      </c>
      <c r="H328" s="21">
        <v>0</v>
      </c>
      <c r="I328" s="51">
        <f t="shared" si="41"/>
        <v>10750</v>
      </c>
      <c r="J328" s="62">
        <f t="shared" ref="J327:J336" si="42">J327-I328</f>
        <v>1912880.27</v>
      </c>
      <c r="K328" s="81">
        <v>53419</v>
      </c>
      <c r="L328" s="82">
        <v>1388621</v>
      </c>
      <c r="P328" s="43"/>
      <c r="Q328" s="43"/>
    </row>
    <row r="329" spans="1:17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40"/>
        <v>1</v>
      </c>
      <c r="F329" s="50" t="s">
        <v>300</v>
      </c>
      <c r="G329" s="51">
        <v>10750</v>
      </c>
      <c r="H329" s="21">
        <v>0</v>
      </c>
      <c r="I329" s="51">
        <f t="shared" si="41"/>
        <v>10750</v>
      </c>
      <c r="J329" s="62">
        <f t="shared" si="42"/>
        <v>1902130.27</v>
      </c>
      <c r="K329" s="81">
        <v>53418</v>
      </c>
      <c r="L329" s="82">
        <v>1388621</v>
      </c>
      <c r="P329" s="43"/>
      <c r="Q329" s="43"/>
    </row>
    <row r="330" spans="1:17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40"/>
        <v>3</v>
      </c>
      <c r="F330" s="50" t="s">
        <v>301</v>
      </c>
      <c r="G330" s="51">
        <v>22765</v>
      </c>
      <c r="H330" s="21">
        <v>0</v>
      </c>
      <c r="I330" s="51">
        <f t="shared" si="41"/>
        <v>22765</v>
      </c>
      <c r="J330" s="62">
        <f t="shared" si="42"/>
        <v>1879365.27</v>
      </c>
      <c r="K330" s="81">
        <v>56341</v>
      </c>
      <c r="L330" s="25">
        <v>1403739</v>
      </c>
      <c r="P330" s="43"/>
      <c r="Q330" s="43"/>
    </row>
    <row r="331" spans="1:17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40"/>
        <v>4</v>
      </c>
      <c r="F331" s="50" t="s">
        <v>302</v>
      </c>
      <c r="G331" s="51">
        <v>26790</v>
      </c>
      <c r="H331" s="21">
        <v>0</v>
      </c>
      <c r="I331" s="51">
        <f t="shared" si="41"/>
        <v>26790</v>
      </c>
      <c r="J331" s="62">
        <f t="shared" si="42"/>
        <v>1852575.27</v>
      </c>
      <c r="K331" s="81">
        <v>50966</v>
      </c>
      <c r="L331" s="25">
        <v>1380193</v>
      </c>
      <c r="P331" s="43"/>
      <c r="Q331" s="43"/>
    </row>
    <row r="332" spans="1:17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40"/>
        <v>2</v>
      </c>
      <c r="F332" s="50" t="s">
        <v>303</v>
      </c>
      <c r="G332" s="51">
        <v>14915</v>
      </c>
      <c r="H332" s="21">
        <v>0</v>
      </c>
      <c r="I332" s="51">
        <f t="shared" si="41"/>
        <v>14915</v>
      </c>
      <c r="J332" s="62">
        <f t="shared" si="42"/>
        <v>1837660.27</v>
      </c>
      <c r="K332" s="81">
        <v>52008</v>
      </c>
      <c r="L332" s="25">
        <v>1383396</v>
      </c>
      <c r="P332" s="43"/>
      <c r="Q332" s="43"/>
    </row>
    <row r="333" spans="1:17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40"/>
        <v>2</v>
      </c>
      <c r="F333" s="50" t="s">
        <v>304</v>
      </c>
      <c r="G333" s="51">
        <v>14915</v>
      </c>
      <c r="H333" s="21">
        <v>0</v>
      </c>
      <c r="I333" s="51">
        <f t="shared" si="41"/>
        <v>14915</v>
      </c>
      <c r="J333" s="62">
        <f t="shared" si="42"/>
        <v>1822745.27</v>
      </c>
      <c r="K333" s="81">
        <v>53166</v>
      </c>
      <c r="L333" s="82">
        <v>1387524</v>
      </c>
      <c r="P333" s="43"/>
      <c r="Q333" s="43"/>
    </row>
    <row r="334" spans="1:17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40"/>
        <v>2</v>
      </c>
      <c r="F334" s="50" t="s">
        <v>305</v>
      </c>
      <c r="G334" s="51">
        <v>14915</v>
      </c>
      <c r="H334" s="21">
        <v>0</v>
      </c>
      <c r="I334" s="51">
        <f t="shared" si="41"/>
        <v>14915</v>
      </c>
      <c r="J334" s="62">
        <f t="shared" si="42"/>
        <v>1807830.27</v>
      </c>
      <c r="K334" s="81">
        <v>53165</v>
      </c>
      <c r="L334" s="82">
        <v>1387524</v>
      </c>
      <c r="P334" s="43"/>
      <c r="Q334" s="43"/>
    </row>
    <row r="335" spans="1:17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40"/>
        <v>3</v>
      </c>
      <c r="F335" s="50" t="s">
        <v>306</v>
      </c>
      <c r="G335" s="51">
        <v>32250</v>
      </c>
      <c r="H335" s="21">
        <v>0</v>
      </c>
      <c r="I335" s="51">
        <f t="shared" si="41"/>
        <v>32250</v>
      </c>
      <c r="J335" s="62">
        <f t="shared" si="42"/>
        <v>1775580.27</v>
      </c>
      <c r="K335" s="81">
        <v>49751</v>
      </c>
      <c r="L335" s="25">
        <v>1375683</v>
      </c>
      <c r="P335" s="43"/>
      <c r="Q335" s="43"/>
    </row>
    <row r="336" spans="1:17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40"/>
        <v>3</v>
      </c>
      <c r="F336" s="50" t="s">
        <v>307</v>
      </c>
      <c r="G336" s="51">
        <v>22372.5</v>
      </c>
      <c r="H336" s="21">
        <v>0</v>
      </c>
      <c r="I336" s="51">
        <f t="shared" si="41"/>
        <v>22372.5</v>
      </c>
      <c r="J336" s="62">
        <f t="shared" si="42"/>
        <v>1753207.77</v>
      </c>
      <c r="K336" s="81">
        <v>53155</v>
      </c>
      <c r="L336" s="25">
        <v>1387096</v>
      </c>
      <c r="P336" s="43"/>
      <c r="Q336" s="43"/>
    </row>
    <row r="337" spans="1:17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ref="E337:E360" si="43">C337-B337</f>
        <v>2</v>
      </c>
      <c r="F337" s="50" t="s">
        <v>308</v>
      </c>
      <c r="G337" s="51">
        <v>29809.73</v>
      </c>
      <c r="H337" s="21">
        <v>0</v>
      </c>
      <c r="I337" s="51">
        <f t="shared" ref="I337:I366" si="44">+G337+H337</f>
        <v>29809.73</v>
      </c>
      <c r="J337" s="62">
        <f t="shared" ref="J337:J359" si="45">J336-I337</f>
        <v>1723398.04</v>
      </c>
      <c r="K337" s="81">
        <v>57827</v>
      </c>
      <c r="L337" s="25">
        <v>1412070</v>
      </c>
      <c r="P337" s="43"/>
      <c r="Q337" s="43"/>
    </row>
    <row r="338" spans="1:17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43"/>
        <v>3</v>
      </c>
      <c r="F338" s="50" t="s">
        <v>309</v>
      </c>
      <c r="G338" s="51">
        <v>32917.5</v>
      </c>
      <c r="H338" s="21">
        <v>0</v>
      </c>
      <c r="I338" s="51">
        <f t="shared" si="44"/>
        <v>32917.5</v>
      </c>
      <c r="J338" s="62">
        <f t="shared" si="45"/>
        <v>1690480.54</v>
      </c>
      <c r="K338" s="81">
        <v>56394</v>
      </c>
      <c r="L338" s="25">
        <v>1404841</v>
      </c>
      <c r="P338" s="43"/>
      <c r="Q338" s="43"/>
    </row>
    <row r="339" spans="1:17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43"/>
        <v>3</v>
      </c>
      <c r="F339" s="50" t="s">
        <v>310</v>
      </c>
      <c r="G339" s="51">
        <v>29355</v>
      </c>
      <c r="H339" s="21">
        <v>0</v>
      </c>
      <c r="I339" s="51">
        <f t="shared" si="44"/>
        <v>29355</v>
      </c>
      <c r="J339" s="62">
        <f t="shared" si="45"/>
        <v>1661125.54</v>
      </c>
      <c r="K339" s="81">
        <v>54657</v>
      </c>
      <c r="L339" s="25">
        <v>1394354</v>
      </c>
      <c r="P339" s="43"/>
      <c r="Q339" s="43"/>
    </row>
    <row r="340" spans="1:17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43"/>
        <v>2</v>
      </c>
      <c r="F340" s="50" t="s">
        <v>311</v>
      </c>
      <c r="G340" s="51">
        <v>21070</v>
      </c>
      <c r="H340" s="21">
        <v>0</v>
      </c>
      <c r="I340" s="51">
        <f t="shared" si="44"/>
        <v>21070</v>
      </c>
      <c r="J340" s="62">
        <f t="shared" si="45"/>
        <v>1640055.54</v>
      </c>
      <c r="K340" s="81">
        <v>54658</v>
      </c>
      <c r="L340" s="83">
        <v>1394356</v>
      </c>
      <c r="P340" s="43"/>
      <c r="Q340" s="43"/>
    </row>
    <row r="341" spans="1:17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43"/>
        <v>2</v>
      </c>
      <c r="F341" s="50" t="s">
        <v>312</v>
      </c>
      <c r="G341" s="51">
        <v>23100</v>
      </c>
      <c r="H341" s="21">
        <v>0</v>
      </c>
      <c r="I341" s="51">
        <f t="shared" si="44"/>
        <v>23100</v>
      </c>
      <c r="J341" s="62">
        <f t="shared" si="45"/>
        <v>1616955.54</v>
      </c>
      <c r="K341" s="81">
        <v>56352</v>
      </c>
      <c r="L341" s="25">
        <v>1404440</v>
      </c>
      <c r="P341" s="43"/>
      <c r="Q341" s="43"/>
    </row>
    <row r="342" spans="1:17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43"/>
        <v>2</v>
      </c>
      <c r="F342" s="50" t="s">
        <v>313</v>
      </c>
      <c r="G342" s="51">
        <v>21945</v>
      </c>
      <c r="H342" s="21">
        <v>0</v>
      </c>
      <c r="I342" s="51">
        <f t="shared" si="44"/>
        <v>21945</v>
      </c>
      <c r="J342" s="62">
        <f t="shared" si="45"/>
        <v>1595010.54</v>
      </c>
      <c r="K342" s="81">
        <v>56168</v>
      </c>
      <c r="L342" s="25">
        <v>1402270</v>
      </c>
      <c r="P342" s="43"/>
      <c r="Q342" s="43"/>
    </row>
    <row r="343" spans="1:17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43"/>
        <v>2</v>
      </c>
      <c r="F343" s="50" t="s">
        <v>314</v>
      </c>
      <c r="G343" s="51">
        <v>23100</v>
      </c>
      <c r="H343" s="21">
        <v>0</v>
      </c>
      <c r="I343" s="51">
        <f t="shared" si="44"/>
        <v>23100</v>
      </c>
      <c r="J343" s="62">
        <f t="shared" si="45"/>
        <v>1571910.54</v>
      </c>
      <c r="K343" s="81">
        <v>56697</v>
      </c>
      <c r="L343" s="25">
        <v>1403481</v>
      </c>
      <c r="P343" s="44"/>
      <c r="Q343" s="43"/>
    </row>
    <row r="344" spans="1:17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43"/>
        <v>3</v>
      </c>
      <c r="F344" s="50" t="s">
        <v>315</v>
      </c>
      <c r="G344" s="51">
        <v>32917.5</v>
      </c>
      <c r="H344" s="21">
        <v>0</v>
      </c>
      <c r="I344" s="51">
        <f t="shared" si="44"/>
        <v>32917.5</v>
      </c>
      <c r="J344" s="62">
        <f t="shared" si="45"/>
        <v>1538993.04</v>
      </c>
      <c r="K344" s="81">
        <v>54235</v>
      </c>
      <c r="L344" s="25">
        <v>1392534</v>
      </c>
      <c r="P344" s="43"/>
      <c r="Q344" s="43"/>
    </row>
    <row r="345" spans="1:17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43"/>
        <v>2</v>
      </c>
      <c r="F345" s="50" t="s">
        <v>316</v>
      </c>
      <c r="G345" s="51">
        <v>21945</v>
      </c>
      <c r="H345" s="21">
        <v>0</v>
      </c>
      <c r="I345" s="51">
        <f t="shared" si="44"/>
        <v>21945</v>
      </c>
      <c r="J345" s="62">
        <f t="shared" si="45"/>
        <v>1517048.04</v>
      </c>
      <c r="K345" s="81">
        <v>56286</v>
      </c>
      <c r="L345" s="25">
        <v>1403414</v>
      </c>
      <c r="P345" s="43"/>
      <c r="Q345" s="43"/>
    </row>
    <row r="346" spans="1:17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43"/>
        <v>2</v>
      </c>
      <c r="F346" s="50" t="s">
        <v>317</v>
      </c>
      <c r="G346" s="51">
        <v>23100</v>
      </c>
      <c r="H346" s="21">
        <v>0</v>
      </c>
      <c r="I346" s="51">
        <f t="shared" si="44"/>
        <v>23100</v>
      </c>
      <c r="J346" s="62">
        <f t="shared" si="45"/>
        <v>1493948.04</v>
      </c>
      <c r="K346" s="81">
        <v>60786</v>
      </c>
      <c r="L346" s="25">
        <v>1421128</v>
      </c>
      <c r="P346" s="43"/>
      <c r="Q346" s="43"/>
    </row>
    <row r="347" spans="1:17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43"/>
        <v>2</v>
      </c>
      <c r="F347" s="50" t="s">
        <v>318</v>
      </c>
      <c r="G347" s="51">
        <v>21945</v>
      </c>
      <c r="H347" s="21">
        <v>0</v>
      </c>
      <c r="I347" s="51">
        <f t="shared" si="44"/>
        <v>21945</v>
      </c>
      <c r="J347" s="62">
        <f t="shared" si="45"/>
        <v>1472003.04</v>
      </c>
      <c r="K347" s="81">
        <v>52523</v>
      </c>
      <c r="L347" s="25">
        <v>1386491</v>
      </c>
      <c r="P347" s="43"/>
      <c r="Q347" s="43"/>
    </row>
    <row r="348" spans="1:17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43"/>
        <v>4</v>
      </c>
      <c r="F348" s="50" t="s">
        <v>319</v>
      </c>
      <c r="G348" s="51">
        <v>43890</v>
      </c>
      <c r="H348" s="21">
        <v>0</v>
      </c>
      <c r="I348" s="51">
        <f t="shared" si="44"/>
        <v>43890</v>
      </c>
      <c r="J348" s="62">
        <f t="shared" si="45"/>
        <v>1428113.04</v>
      </c>
      <c r="K348" s="81">
        <v>59907</v>
      </c>
      <c r="L348" s="25">
        <v>1418513</v>
      </c>
      <c r="P348" s="43"/>
      <c r="Q348" s="43"/>
    </row>
    <row r="349" spans="1:17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43"/>
        <v>1</v>
      </c>
      <c r="F349" s="50" t="s">
        <v>320</v>
      </c>
      <c r="G349" s="51">
        <v>11550</v>
      </c>
      <c r="H349" s="21">
        <v>0</v>
      </c>
      <c r="I349" s="51">
        <f t="shared" si="44"/>
        <v>11550</v>
      </c>
      <c r="J349" s="62">
        <f t="shared" si="45"/>
        <v>1416563.04</v>
      </c>
      <c r="K349" s="81">
        <v>61406</v>
      </c>
      <c r="L349" s="25">
        <v>1427635</v>
      </c>
      <c r="P349" s="43"/>
      <c r="Q349" s="43"/>
    </row>
    <row r="350" spans="1:17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43"/>
        <v>2</v>
      </c>
      <c r="F350" s="50" t="s">
        <v>321</v>
      </c>
      <c r="G350" s="51">
        <v>21945</v>
      </c>
      <c r="H350" s="21">
        <v>0</v>
      </c>
      <c r="I350" s="51">
        <f t="shared" si="44"/>
        <v>21945</v>
      </c>
      <c r="J350" s="62">
        <f t="shared" si="45"/>
        <v>1394618.04</v>
      </c>
      <c r="K350" s="81">
        <v>58947</v>
      </c>
      <c r="L350" s="25">
        <v>1415880</v>
      </c>
      <c r="P350" s="43"/>
      <c r="Q350" s="43"/>
    </row>
    <row r="351" spans="1:17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43"/>
        <v>2</v>
      </c>
      <c r="F351" s="50" t="s">
        <v>322</v>
      </c>
      <c r="G351" s="51">
        <v>26900</v>
      </c>
      <c r="H351" s="21">
        <v>0</v>
      </c>
      <c r="I351" s="51">
        <f t="shared" si="44"/>
        <v>26900</v>
      </c>
      <c r="J351" s="62">
        <f t="shared" si="45"/>
        <v>1367718.04</v>
      </c>
      <c r="K351" s="81">
        <v>60455</v>
      </c>
      <c r="L351" s="82">
        <v>1422257</v>
      </c>
      <c r="P351" s="43"/>
      <c r="Q351" s="43"/>
    </row>
    <row r="352" spans="1:17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43"/>
        <v>2</v>
      </c>
      <c r="F352" s="50" t="s">
        <v>323</v>
      </c>
      <c r="G352" s="51">
        <v>26900</v>
      </c>
      <c r="H352" s="21">
        <v>0</v>
      </c>
      <c r="I352" s="51">
        <f t="shared" si="44"/>
        <v>26900</v>
      </c>
      <c r="J352" s="62">
        <f t="shared" si="45"/>
        <v>1340818.04</v>
      </c>
      <c r="K352" s="81">
        <v>60456</v>
      </c>
      <c r="L352" s="82">
        <v>1422257</v>
      </c>
      <c r="P352" s="43"/>
      <c r="Q352" s="43"/>
    </row>
    <row r="353" spans="1:17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43"/>
        <v>2</v>
      </c>
      <c r="F353" s="50" t="s">
        <v>324</v>
      </c>
      <c r="G353" s="51">
        <v>27455</v>
      </c>
      <c r="H353" s="21">
        <v>0</v>
      </c>
      <c r="I353" s="51">
        <f t="shared" si="44"/>
        <v>27455</v>
      </c>
      <c r="J353" s="62">
        <f t="shared" si="45"/>
        <v>1313363.04</v>
      </c>
      <c r="K353" s="81">
        <v>57789</v>
      </c>
      <c r="L353" s="25">
        <v>1411349</v>
      </c>
      <c r="P353" s="43"/>
      <c r="Q353" s="43"/>
    </row>
    <row r="354" spans="1:17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43"/>
        <v>3</v>
      </c>
      <c r="F354" s="50" t="s">
        <v>325</v>
      </c>
      <c r="G354" s="51">
        <v>32917.5</v>
      </c>
      <c r="H354" s="21">
        <v>0</v>
      </c>
      <c r="I354" s="51">
        <f t="shared" si="44"/>
        <v>32917.5</v>
      </c>
      <c r="J354" s="62">
        <f t="shared" si="45"/>
        <v>1280445.54</v>
      </c>
      <c r="K354" s="81">
        <v>58903</v>
      </c>
      <c r="L354" s="25">
        <v>1415424</v>
      </c>
      <c r="P354" s="43"/>
      <c r="Q354" s="43"/>
    </row>
    <row r="355" spans="1:17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43"/>
        <v>2</v>
      </c>
      <c r="F355" s="50" t="s">
        <v>326</v>
      </c>
      <c r="G355" s="51">
        <v>19570</v>
      </c>
      <c r="H355" s="21">
        <v>0</v>
      </c>
      <c r="I355" s="51">
        <f t="shared" si="44"/>
        <v>19570</v>
      </c>
      <c r="J355" s="62">
        <f t="shared" si="45"/>
        <v>1260875.54</v>
      </c>
      <c r="K355" s="81">
        <v>51925</v>
      </c>
      <c r="L355" s="25">
        <v>1382421</v>
      </c>
      <c r="P355" s="43"/>
      <c r="Q355" s="43"/>
    </row>
    <row r="356" spans="1:17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43"/>
        <v>2</v>
      </c>
      <c r="F356" s="50" t="s">
        <v>327</v>
      </c>
      <c r="G356" s="51">
        <v>21945</v>
      </c>
      <c r="H356" s="21">
        <v>0</v>
      </c>
      <c r="I356" s="51">
        <f t="shared" si="44"/>
        <v>21945</v>
      </c>
      <c r="J356" s="62">
        <f t="shared" si="45"/>
        <v>1238930.54</v>
      </c>
      <c r="K356" s="81">
        <v>57763</v>
      </c>
      <c r="L356" s="25">
        <v>1410352</v>
      </c>
      <c r="P356" s="5"/>
      <c r="Q356" s="43"/>
    </row>
    <row r="357" spans="1:17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43"/>
        <v>2</v>
      </c>
      <c r="F357" s="50" t="s">
        <v>328</v>
      </c>
      <c r="G357" s="51">
        <v>21945</v>
      </c>
      <c r="H357" s="21">
        <v>0</v>
      </c>
      <c r="I357" s="51">
        <f t="shared" si="44"/>
        <v>21945</v>
      </c>
      <c r="J357" s="62">
        <f t="shared" si="45"/>
        <v>1216985.54</v>
      </c>
      <c r="K357" s="81">
        <v>56702</v>
      </c>
      <c r="L357" s="25">
        <v>1406076</v>
      </c>
      <c r="P357" s="43"/>
      <c r="Q357" s="43"/>
    </row>
    <row r="358" spans="1:17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43"/>
        <v>1</v>
      </c>
      <c r="F358" s="50" t="s">
        <v>329</v>
      </c>
      <c r="G358" s="51">
        <v>11550</v>
      </c>
      <c r="H358" s="21">
        <v>0</v>
      </c>
      <c r="I358" s="51">
        <f t="shared" si="44"/>
        <v>11550</v>
      </c>
      <c r="J358" s="62">
        <f t="shared" si="45"/>
        <v>1205435.54</v>
      </c>
      <c r="K358" s="81">
        <v>58652</v>
      </c>
      <c r="L358" s="25">
        <v>1409539</v>
      </c>
      <c r="P358" s="43"/>
      <c r="Q358" s="43"/>
    </row>
    <row r="359" spans="1:17">
      <c r="A359" s="14">
        <v>23</v>
      </c>
      <c r="B359" s="47">
        <v>43491</v>
      </c>
      <c r="C359" s="48">
        <v>43493</v>
      </c>
      <c r="D359" s="17" t="s">
        <v>15</v>
      </c>
      <c r="E359" s="49">
        <f t="shared" si="43"/>
        <v>2</v>
      </c>
      <c r="F359" s="50" t="s">
        <v>329</v>
      </c>
      <c r="G359" s="51">
        <v>10972.5</v>
      </c>
      <c r="H359" s="21">
        <v>0</v>
      </c>
      <c r="I359" s="51">
        <f t="shared" si="44"/>
        <v>10972.5</v>
      </c>
      <c r="J359" s="62">
        <f t="shared" si="45"/>
        <v>1194463.04</v>
      </c>
      <c r="K359" s="49">
        <v>58652</v>
      </c>
      <c r="L359" s="25">
        <v>1409539</v>
      </c>
      <c r="P359" s="43"/>
      <c r="Q359" s="43"/>
    </row>
    <row r="360" spans="1:17">
      <c r="A360" s="14">
        <v>23</v>
      </c>
      <c r="B360" s="47"/>
      <c r="C360" s="48"/>
      <c r="D360" s="17" t="s">
        <v>15</v>
      </c>
      <c r="E360" s="49">
        <f t="shared" si="43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P360" s="44"/>
      <c r="Q360" s="43"/>
    </row>
    <row r="361" spans="16:17">
      <c r="P361" s="43"/>
      <c r="Q361" s="43"/>
    </row>
    <row r="362" spans="1:17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P362" s="43"/>
      <c r="Q362" s="43"/>
    </row>
    <row r="363" spans="1:17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P363" s="43"/>
      <c r="Q363" s="43"/>
    </row>
    <row r="364" spans="1:17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P364" s="43"/>
      <c r="Q364" s="43"/>
    </row>
    <row r="365" spans="1:17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P365" s="43"/>
      <c r="Q365" s="43"/>
    </row>
    <row r="366" spans="1:17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P366" s="43"/>
      <c r="Q366" s="43"/>
    </row>
    <row r="367" spans="1:17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P367" s="43"/>
      <c r="Q367" s="43"/>
    </row>
    <row r="368" spans="1:17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P368" s="43"/>
      <c r="Q368" s="43"/>
    </row>
    <row r="369" spans="1:17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P369" s="43"/>
      <c r="Q369" s="43"/>
    </row>
    <row r="370" spans="1:17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69:E377" si="46">C370-B370</f>
        <v>5</v>
      </c>
      <c r="F370" s="50" t="s">
        <v>335</v>
      </c>
      <c r="G370" s="51">
        <v>54862.5</v>
      </c>
      <c r="H370" s="21">
        <v>0</v>
      </c>
      <c r="I370" s="51">
        <f t="shared" ref="I369:I377" si="47">+G370+H370</f>
        <v>54862.5</v>
      </c>
      <c r="J370" s="62">
        <f>J368-I370</f>
        <v>3863460</v>
      </c>
      <c r="K370" s="49">
        <v>57785</v>
      </c>
      <c r="L370" s="65">
        <v>1410814</v>
      </c>
      <c r="P370" s="43"/>
      <c r="Q370" s="43"/>
    </row>
    <row r="371" spans="1:17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46"/>
        <v>2</v>
      </c>
      <c r="F371" s="50" t="s">
        <v>336</v>
      </c>
      <c r="G371" s="51">
        <v>20600</v>
      </c>
      <c r="H371" s="21">
        <v>0</v>
      </c>
      <c r="I371" s="51">
        <f t="shared" si="47"/>
        <v>20600</v>
      </c>
      <c r="J371" s="62">
        <f t="shared" ref="J371:J402" si="48">J370-I371</f>
        <v>3842860</v>
      </c>
      <c r="K371" s="49">
        <v>58165</v>
      </c>
      <c r="L371" s="65">
        <v>1414140</v>
      </c>
      <c r="P371" s="43"/>
      <c r="Q371" s="43"/>
    </row>
    <row r="372" spans="1:17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46"/>
        <v>3</v>
      </c>
      <c r="F372" s="50" t="s">
        <v>337</v>
      </c>
      <c r="G372" s="51">
        <v>29355</v>
      </c>
      <c r="H372" s="21">
        <v>0</v>
      </c>
      <c r="I372" s="51">
        <f t="shared" si="47"/>
        <v>29355</v>
      </c>
      <c r="J372" s="62">
        <f t="shared" si="48"/>
        <v>3813505</v>
      </c>
      <c r="K372" s="49">
        <v>56247</v>
      </c>
      <c r="L372" s="65">
        <v>1402304</v>
      </c>
      <c r="P372" s="43"/>
      <c r="Q372" s="43"/>
    </row>
    <row r="373" spans="1:17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46"/>
        <v>2</v>
      </c>
      <c r="F373" s="50" t="s">
        <v>338</v>
      </c>
      <c r="G373" s="51">
        <v>20600</v>
      </c>
      <c r="H373" s="21">
        <v>0</v>
      </c>
      <c r="I373" s="51">
        <f t="shared" si="47"/>
        <v>20600</v>
      </c>
      <c r="J373" s="62">
        <f t="shared" si="48"/>
        <v>3792905</v>
      </c>
      <c r="K373" s="49">
        <v>57903</v>
      </c>
      <c r="L373" s="65">
        <v>1413838</v>
      </c>
      <c r="P373" s="43"/>
      <c r="Q373" s="43"/>
    </row>
    <row r="374" spans="1:17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46"/>
        <v>2</v>
      </c>
      <c r="F374" s="50" t="s">
        <v>339</v>
      </c>
      <c r="G374" s="51">
        <v>21945</v>
      </c>
      <c r="H374" s="21">
        <v>0</v>
      </c>
      <c r="I374" s="51">
        <f t="shared" si="47"/>
        <v>21945</v>
      </c>
      <c r="J374" s="62">
        <f t="shared" si="48"/>
        <v>3770960</v>
      </c>
      <c r="K374" s="49">
        <v>54258</v>
      </c>
      <c r="L374" s="65">
        <v>1393280</v>
      </c>
      <c r="P374" s="43"/>
      <c r="Q374" s="43"/>
    </row>
    <row r="375" spans="1:17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46"/>
        <v>3</v>
      </c>
      <c r="F375" s="50" t="s">
        <v>340</v>
      </c>
      <c r="G375" s="51">
        <v>32917.5</v>
      </c>
      <c r="H375" s="21">
        <v>0</v>
      </c>
      <c r="I375" s="51">
        <f t="shared" si="47"/>
        <v>32917.5</v>
      </c>
      <c r="J375" s="62">
        <f t="shared" si="48"/>
        <v>3738042.5</v>
      </c>
      <c r="K375" s="49">
        <v>54241</v>
      </c>
      <c r="L375" s="65">
        <v>1392816</v>
      </c>
      <c r="P375" s="43"/>
      <c r="Q375" s="43"/>
    </row>
    <row r="376" spans="1:17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46"/>
        <v>2</v>
      </c>
      <c r="F376" s="50" t="s">
        <v>341</v>
      </c>
      <c r="G376" s="51">
        <v>26400</v>
      </c>
      <c r="H376" s="21">
        <v>0</v>
      </c>
      <c r="I376" s="51">
        <f t="shared" si="47"/>
        <v>26400</v>
      </c>
      <c r="J376" s="62">
        <f t="shared" si="48"/>
        <v>3711642.5</v>
      </c>
      <c r="K376" s="49">
        <v>55680</v>
      </c>
      <c r="L376" s="65">
        <v>1400399</v>
      </c>
      <c r="P376" s="43"/>
      <c r="Q376" s="43"/>
    </row>
    <row r="377" spans="1:17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46"/>
        <v>3</v>
      </c>
      <c r="F377" s="50" t="s">
        <v>342</v>
      </c>
      <c r="G377" s="51">
        <v>29355</v>
      </c>
      <c r="H377" s="21">
        <v>0</v>
      </c>
      <c r="I377" s="51">
        <f t="shared" si="47"/>
        <v>29355</v>
      </c>
      <c r="J377" s="62">
        <f t="shared" si="48"/>
        <v>3682287.5</v>
      </c>
      <c r="K377" s="49">
        <v>54240</v>
      </c>
      <c r="L377" s="65">
        <v>1392827</v>
      </c>
      <c r="P377" s="43"/>
      <c r="Q377" s="43"/>
    </row>
    <row r="378" spans="1:17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ref="E378:E437" si="49">C378-B378</f>
        <v>2</v>
      </c>
      <c r="F378" s="50" t="s">
        <v>343</v>
      </c>
      <c r="G378" s="51">
        <v>27465</v>
      </c>
      <c r="H378" s="21">
        <v>0</v>
      </c>
      <c r="I378" s="51">
        <f t="shared" ref="I378:I438" si="50">+G378+H378</f>
        <v>27465</v>
      </c>
      <c r="J378" s="62">
        <f t="shared" si="48"/>
        <v>3654822.5</v>
      </c>
      <c r="K378" s="49">
        <v>57905</v>
      </c>
      <c r="L378" s="65">
        <v>1413786</v>
      </c>
      <c r="P378" s="43"/>
      <c r="Q378" s="43"/>
    </row>
    <row r="379" spans="1:17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49"/>
        <v>2</v>
      </c>
      <c r="F379" s="50" t="s">
        <v>344</v>
      </c>
      <c r="G379" s="51">
        <v>21945</v>
      </c>
      <c r="H379" s="21">
        <v>0</v>
      </c>
      <c r="I379" s="51">
        <f t="shared" si="50"/>
        <v>21945</v>
      </c>
      <c r="J379" s="62">
        <f t="shared" si="48"/>
        <v>3632877.5</v>
      </c>
      <c r="K379" s="49">
        <v>53910</v>
      </c>
      <c r="L379" s="65">
        <v>1389714</v>
      </c>
      <c r="P379" s="43"/>
      <c r="Q379" s="43"/>
    </row>
    <row r="380" spans="1:17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49"/>
        <v>4</v>
      </c>
      <c r="F380" s="50" t="s">
        <v>345</v>
      </c>
      <c r="G380" s="51">
        <v>54845</v>
      </c>
      <c r="H380" s="21">
        <v>0</v>
      </c>
      <c r="I380" s="51">
        <f t="shared" si="50"/>
        <v>54845</v>
      </c>
      <c r="J380" s="62">
        <f t="shared" si="48"/>
        <v>3578032.5</v>
      </c>
      <c r="K380" s="49">
        <v>56248</v>
      </c>
      <c r="L380" s="65">
        <v>1403291</v>
      </c>
      <c r="P380" s="43"/>
      <c r="Q380" s="43"/>
    </row>
    <row r="381" spans="1:17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49"/>
        <v>2</v>
      </c>
      <c r="F381" s="50" t="s">
        <v>346</v>
      </c>
      <c r="G381" s="51">
        <v>32900</v>
      </c>
      <c r="H381" s="21">
        <v>0</v>
      </c>
      <c r="I381" s="51">
        <f t="shared" si="50"/>
        <v>32900</v>
      </c>
      <c r="J381" s="62">
        <f t="shared" si="48"/>
        <v>3545132.5</v>
      </c>
      <c r="K381" s="49">
        <v>60708</v>
      </c>
      <c r="L381" s="90">
        <v>1424406</v>
      </c>
      <c r="P381" s="43"/>
      <c r="Q381" s="43"/>
    </row>
    <row r="382" spans="1:17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49"/>
        <v>1</v>
      </c>
      <c r="F382" s="50" t="s">
        <v>347</v>
      </c>
      <c r="G382" s="51">
        <v>16450</v>
      </c>
      <c r="H382" s="21">
        <v>0</v>
      </c>
      <c r="I382" s="51">
        <f t="shared" si="50"/>
        <v>16450</v>
      </c>
      <c r="J382" s="62">
        <f t="shared" si="48"/>
        <v>3528682.5</v>
      </c>
      <c r="K382" s="49">
        <v>60334</v>
      </c>
      <c r="L382" s="90">
        <v>1421936</v>
      </c>
      <c r="P382" s="43"/>
      <c r="Q382" s="43"/>
    </row>
    <row r="383" spans="1:17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49"/>
        <v>1</v>
      </c>
      <c r="F383" s="50" t="s">
        <v>348</v>
      </c>
      <c r="G383" s="51">
        <v>14700</v>
      </c>
      <c r="H383" s="21">
        <v>0</v>
      </c>
      <c r="I383" s="51">
        <f t="shared" si="50"/>
        <v>14700</v>
      </c>
      <c r="J383" s="62">
        <f t="shared" si="48"/>
        <v>3513982.5</v>
      </c>
      <c r="K383" s="49">
        <v>47931</v>
      </c>
      <c r="L383" s="65">
        <v>1370141</v>
      </c>
      <c r="P383" s="43"/>
      <c r="Q383" s="43"/>
    </row>
    <row r="384" spans="1:17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49"/>
        <v>1</v>
      </c>
      <c r="F384" s="50" t="s">
        <v>346</v>
      </c>
      <c r="G384" s="51">
        <v>16450</v>
      </c>
      <c r="H384" s="21">
        <v>0</v>
      </c>
      <c r="I384" s="51">
        <f t="shared" si="50"/>
        <v>16450</v>
      </c>
      <c r="J384" s="62">
        <f t="shared" si="48"/>
        <v>3497532.5</v>
      </c>
      <c r="K384" s="49">
        <v>47930</v>
      </c>
      <c r="L384" s="65">
        <v>1370135</v>
      </c>
      <c r="P384" s="43"/>
      <c r="Q384" s="43"/>
    </row>
    <row r="385" spans="1:17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49"/>
        <v>1</v>
      </c>
      <c r="F385" s="50" t="s">
        <v>349</v>
      </c>
      <c r="G385" s="51">
        <v>16450</v>
      </c>
      <c r="H385" s="21">
        <v>0</v>
      </c>
      <c r="I385" s="51">
        <f t="shared" si="50"/>
        <v>16450</v>
      </c>
      <c r="J385" s="62">
        <f t="shared" si="48"/>
        <v>3481082.5</v>
      </c>
      <c r="K385" s="49">
        <v>47530</v>
      </c>
      <c r="L385" s="65">
        <v>1367663</v>
      </c>
      <c r="P385" s="43"/>
      <c r="Q385" s="43"/>
    </row>
    <row r="386" spans="1:17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49"/>
        <v>1</v>
      </c>
      <c r="F386" s="50" t="s">
        <v>350</v>
      </c>
      <c r="G386" s="51">
        <v>16450</v>
      </c>
      <c r="H386" s="21">
        <v>0</v>
      </c>
      <c r="I386" s="51">
        <f t="shared" si="50"/>
        <v>16450</v>
      </c>
      <c r="J386" s="62">
        <f t="shared" si="48"/>
        <v>3464632.5</v>
      </c>
      <c r="K386" s="49">
        <v>56288</v>
      </c>
      <c r="L386" s="65">
        <v>1403055</v>
      </c>
      <c r="P386" s="43"/>
      <c r="Q386" s="43"/>
    </row>
    <row r="387" spans="1:17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49"/>
        <v>1</v>
      </c>
      <c r="F387" s="50" t="s">
        <v>351</v>
      </c>
      <c r="G387" s="51">
        <v>14700</v>
      </c>
      <c r="H387" s="21">
        <v>0</v>
      </c>
      <c r="I387" s="51">
        <f t="shared" si="50"/>
        <v>14700</v>
      </c>
      <c r="J387" s="62">
        <f t="shared" si="48"/>
        <v>3449932.5</v>
      </c>
      <c r="K387" s="49">
        <v>47454</v>
      </c>
      <c r="L387" s="65">
        <v>1366270</v>
      </c>
      <c r="P387" s="43"/>
      <c r="Q387" s="43"/>
    </row>
    <row r="388" spans="1:17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49"/>
        <v>2</v>
      </c>
      <c r="F388" s="50" t="s">
        <v>352</v>
      </c>
      <c r="G388" s="51">
        <v>32900</v>
      </c>
      <c r="H388" s="21">
        <v>0</v>
      </c>
      <c r="I388" s="51">
        <f t="shared" si="50"/>
        <v>32900</v>
      </c>
      <c r="J388" s="62">
        <f t="shared" si="48"/>
        <v>3417032.5</v>
      </c>
      <c r="K388" s="49">
        <v>57836</v>
      </c>
      <c r="L388" s="65">
        <v>1412382</v>
      </c>
      <c r="P388" s="43"/>
      <c r="Q388" s="43"/>
    </row>
    <row r="389" spans="1:17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49"/>
        <v>2</v>
      </c>
      <c r="F389" s="50" t="s">
        <v>353</v>
      </c>
      <c r="G389" s="51">
        <v>38700</v>
      </c>
      <c r="H389" s="21">
        <v>0</v>
      </c>
      <c r="I389" s="51">
        <f t="shared" si="50"/>
        <v>38700</v>
      </c>
      <c r="J389" s="62">
        <f t="shared" si="48"/>
        <v>3378332.5</v>
      </c>
      <c r="K389" s="49">
        <v>57174</v>
      </c>
      <c r="L389" s="90">
        <v>1407968</v>
      </c>
      <c r="P389" s="43"/>
      <c r="Q389" s="43"/>
    </row>
    <row r="390" spans="1:17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49"/>
        <v>2</v>
      </c>
      <c r="F390" s="50" t="s">
        <v>354</v>
      </c>
      <c r="G390" s="51">
        <v>38700</v>
      </c>
      <c r="H390" s="21">
        <v>0</v>
      </c>
      <c r="I390" s="51">
        <f t="shared" si="50"/>
        <v>38700</v>
      </c>
      <c r="J390" s="62">
        <f t="shared" si="48"/>
        <v>3339632.5</v>
      </c>
      <c r="K390" s="49">
        <v>57175</v>
      </c>
      <c r="L390" s="90">
        <v>1407968</v>
      </c>
      <c r="P390" s="43"/>
      <c r="Q390" s="43"/>
    </row>
    <row r="391" spans="1:17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49"/>
        <v>1</v>
      </c>
      <c r="F391" s="50" t="s">
        <v>351</v>
      </c>
      <c r="G391" s="51">
        <v>14700</v>
      </c>
      <c r="H391" s="21">
        <v>0</v>
      </c>
      <c r="I391" s="51">
        <f t="shared" si="50"/>
        <v>14700</v>
      </c>
      <c r="J391" s="62">
        <f t="shared" si="48"/>
        <v>3324932.5</v>
      </c>
      <c r="K391" s="49">
        <v>47659</v>
      </c>
      <c r="L391" s="65">
        <v>1368542</v>
      </c>
      <c r="P391" s="43"/>
      <c r="Q391" s="43"/>
    </row>
    <row r="392" spans="1:17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49"/>
        <v>1</v>
      </c>
      <c r="F392" s="50" t="s">
        <v>355</v>
      </c>
      <c r="G392" s="51">
        <v>19350</v>
      </c>
      <c r="H392" s="21">
        <v>0</v>
      </c>
      <c r="I392" s="51">
        <f t="shared" si="50"/>
        <v>19350</v>
      </c>
      <c r="J392" s="62">
        <f t="shared" si="48"/>
        <v>3305582.5</v>
      </c>
      <c r="K392" s="49">
        <v>60765</v>
      </c>
      <c r="L392" s="65">
        <v>1425084</v>
      </c>
      <c r="P392" s="43"/>
      <c r="Q392" s="43"/>
    </row>
    <row r="393" spans="1:17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49"/>
        <v>1</v>
      </c>
      <c r="F393" s="50" t="s">
        <v>356</v>
      </c>
      <c r="G393" s="51">
        <v>16450</v>
      </c>
      <c r="H393" s="21">
        <v>0</v>
      </c>
      <c r="I393" s="51">
        <f t="shared" si="50"/>
        <v>16450</v>
      </c>
      <c r="J393" s="62">
        <f t="shared" si="48"/>
        <v>3289132.5</v>
      </c>
      <c r="K393" s="49">
        <v>60288</v>
      </c>
      <c r="L393" s="65">
        <v>1420857</v>
      </c>
      <c r="P393" s="43"/>
      <c r="Q393" s="43"/>
    </row>
    <row r="394" spans="1:17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49"/>
        <v>1</v>
      </c>
      <c r="F394" s="50" t="s">
        <v>357</v>
      </c>
      <c r="G394" s="51">
        <v>16450</v>
      </c>
      <c r="H394" s="21">
        <v>0</v>
      </c>
      <c r="I394" s="51">
        <f t="shared" si="50"/>
        <v>16450</v>
      </c>
      <c r="J394" s="62">
        <f t="shared" si="48"/>
        <v>3272682.5</v>
      </c>
      <c r="K394" s="49">
        <v>60804</v>
      </c>
      <c r="L394" s="65">
        <v>1425992</v>
      </c>
      <c r="P394" s="43"/>
      <c r="Q394" s="43"/>
    </row>
    <row r="395" spans="1:17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49"/>
        <v>1</v>
      </c>
      <c r="F395" s="50" t="s">
        <v>358</v>
      </c>
      <c r="G395" s="51">
        <v>16450</v>
      </c>
      <c r="H395" s="21">
        <v>0</v>
      </c>
      <c r="I395" s="51">
        <f t="shared" si="50"/>
        <v>16450</v>
      </c>
      <c r="J395" s="62">
        <f t="shared" si="48"/>
        <v>3256232.5</v>
      </c>
      <c r="K395" s="49">
        <v>50679</v>
      </c>
      <c r="L395" s="65">
        <v>1378740</v>
      </c>
      <c r="P395" s="43"/>
      <c r="Q395" s="43"/>
    </row>
    <row r="396" spans="1:17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49"/>
        <v>1</v>
      </c>
      <c r="F396" s="50" t="s">
        <v>359</v>
      </c>
      <c r="G396" s="51">
        <v>16450</v>
      </c>
      <c r="H396" s="21">
        <v>0</v>
      </c>
      <c r="I396" s="51">
        <f t="shared" si="50"/>
        <v>16450</v>
      </c>
      <c r="J396" s="62">
        <f t="shared" si="48"/>
        <v>3239782.5</v>
      </c>
      <c r="K396" s="49">
        <v>60214</v>
      </c>
      <c r="L396" s="90">
        <v>1420058</v>
      </c>
      <c r="P396" s="43"/>
      <c r="Q396" s="43"/>
    </row>
    <row r="397" spans="1:17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49"/>
        <v>2</v>
      </c>
      <c r="F397" s="50" t="s">
        <v>360</v>
      </c>
      <c r="G397" s="51">
        <v>32900</v>
      </c>
      <c r="H397" s="21">
        <v>0</v>
      </c>
      <c r="I397" s="51">
        <f t="shared" si="50"/>
        <v>32900</v>
      </c>
      <c r="J397" s="62">
        <f t="shared" si="48"/>
        <v>3206882.5</v>
      </c>
      <c r="K397" s="49">
        <v>58919</v>
      </c>
      <c r="L397" s="65">
        <v>1415649</v>
      </c>
      <c r="P397" s="43"/>
      <c r="Q397" s="43"/>
    </row>
    <row r="398" spans="1:17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49"/>
        <v>1</v>
      </c>
      <c r="F398" s="50" t="s">
        <v>361</v>
      </c>
      <c r="G398" s="51">
        <v>16450</v>
      </c>
      <c r="H398" s="21">
        <v>0</v>
      </c>
      <c r="I398" s="51">
        <f t="shared" si="50"/>
        <v>16450</v>
      </c>
      <c r="J398" s="62">
        <f t="shared" si="48"/>
        <v>3190432.5</v>
      </c>
      <c r="K398" s="49">
        <v>50908</v>
      </c>
      <c r="L398" s="65">
        <v>1379750</v>
      </c>
      <c r="P398" s="43"/>
      <c r="Q398" s="43"/>
    </row>
    <row r="399" spans="1:17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49"/>
        <v>1</v>
      </c>
      <c r="F399" s="50" t="s">
        <v>355</v>
      </c>
      <c r="G399" s="51">
        <v>19350</v>
      </c>
      <c r="H399" s="21">
        <v>0</v>
      </c>
      <c r="I399" s="51">
        <f t="shared" si="50"/>
        <v>19350</v>
      </c>
      <c r="J399" s="62">
        <f t="shared" si="48"/>
        <v>3171082.5</v>
      </c>
      <c r="K399" s="49">
        <v>47662</v>
      </c>
      <c r="L399" s="65">
        <v>1368554</v>
      </c>
      <c r="P399" s="43"/>
      <c r="Q399" s="43"/>
    </row>
    <row r="400" spans="1:17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49"/>
        <v>1</v>
      </c>
      <c r="F400" s="50" t="s">
        <v>359</v>
      </c>
      <c r="G400" s="51">
        <v>16450</v>
      </c>
      <c r="H400" s="21">
        <v>0</v>
      </c>
      <c r="I400" s="51">
        <f t="shared" si="50"/>
        <v>16450</v>
      </c>
      <c r="J400" s="62">
        <f t="shared" si="48"/>
        <v>3154632.5</v>
      </c>
      <c r="K400" s="49">
        <v>50728</v>
      </c>
      <c r="L400" s="65">
        <v>1379134</v>
      </c>
      <c r="P400" s="43"/>
      <c r="Q400" s="43"/>
    </row>
    <row r="401" spans="1:17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49"/>
        <v>2</v>
      </c>
      <c r="F401" s="50" t="s">
        <v>362</v>
      </c>
      <c r="G401" s="51">
        <v>29400</v>
      </c>
      <c r="H401" s="21">
        <v>0</v>
      </c>
      <c r="I401" s="51">
        <f t="shared" si="50"/>
        <v>29400</v>
      </c>
      <c r="J401" s="62">
        <f t="shared" si="48"/>
        <v>3125232.5</v>
      </c>
      <c r="K401" s="49">
        <v>47413</v>
      </c>
      <c r="L401" s="65">
        <v>1365952</v>
      </c>
      <c r="P401" s="43"/>
      <c r="Q401" s="43"/>
    </row>
    <row r="402" spans="1:17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49"/>
        <v>1</v>
      </c>
      <c r="F402" s="50" t="s">
        <v>363</v>
      </c>
      <c r="G402" s="51">
        <v>14700</v>
      </c>
      <c r="H402" s="21">
        <v>0</v>
      </c>
      <c r="I402" s="51">
        <f t="shared" si="50"/>
        <v>14700</v>
      </c>
      <c r="J402" s="62">
        <f t="shared" si="48"/>
        <v>3110532.5</v>
      </c>
      <c r="K402" s="49">
        <v>47709</v>
      </c>
      <c r="L402" s="65">
        <v>1369110</v>
      </c>
      <c r="P402" s="43"/>
      <c r="Q402" s="43"/>
    </row>
    <row r="403" spans="1:17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49"/>
        <v>1</v>
      </c>
      <c r="F403" s="50" t="s">
        <v>364</v>
      </c>
      <c r="G403" s="51">
        <v>16450</v>
      </c>
      <c r="H403" s="21">
        <v>0</v>
      </c>
      <c r="I403" s="51">
        <f t="shared" si="50"/>
        <v>16450</v>
      </c>
      <c r="J403" s="62">
        <f t="shared" ref="J403:J436" si="51">J402-I403</f>
        <v>3094082.5</v>
      </c>
      <c r="K403" s="49">
        <v>47455</v>
      </c>
      <c r="L403" s="65">
        <v>1366279</v>
      </c>
      <c r="P403" s="43"/>
      <c r="Q403" s="43"/>
    </row>
    <row r="404" spans="1:17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49"/>
        <v>1</v>
      </c>
      <c r="F404" s="50" t="s">
        <v>358</v>
      </c>
      <c r="G404" s="51">
        <v>16450</v>
      </c>
      <c r="H404" s="21">
        <v>0</v>
      </c>
      <c r="I404" s="51">
        <f t="shared" si="50"/>
        <v>16450</v>
      </c>
      <c r="J404" s="62">
        <f t="shared" si="51"/>
        <v>3077632.5</v>
      </c>
      <c r="K404" s="49">
        <v>61537</v>
      </c>
      <c r="L404" s="65">
        <v>1425716</v>
      </c>
      <c r="P404" s="43"/>
      <c r="Q404" s="43"/>
    </row>
    <row r="405" spans="1:17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49"/>
        <v>1</v>
      </c>
      <c r="F405" s="50" t="s">
        <v>361</v>
      </c>
      <c r="G405" s="51">
        <v>16450</v>
      </c>
      <c r="H405" s="21">
        <v>0</v>
      </c>
      <c r="I405" s="51">
        <f t="shared" si="50"/>
        <v>16450</v>
      </c>
      <c r="J405" s="62">
        <f t="shared" si="51"/>
        <v>3061182.5</v>
      </c>
      <c r="K405" s="49">
        <v>49657</v>
      </c>
      <c r="L405" s="65">
        <v>1374535</v>
      </c>
      <c r="P405" s="43"/>
      <c r="Q405" s="43"/>
    </row>
    <row r="406" spans="1:17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49"/>
        <v>2</v>
      </c>
      <c r="F406" s="50" t="s">
        <v>365</v>
      </c>
      <c r="G406" s="51">
        <v>32900</v>
      </c>
      <c r="H406" s="21">
        <v>0</v>
      </c>
      <c r="I406" s="51">
        <f t="shared" si="50"/>
        <v>32900</v>
      </c>
      <c r="J406" s="62">
        <f t="shared" si="51"/>
        <v>3028282.5</v>
      </c>
      <c r="K406" s="49">
        <v>56736</v>
      </c>
      <c r="L406" s="65">
        <v>1406749</v>
      </c>
      <c r="P406" s="43"/>
      <c r="Q406" s="43"/>
    </row>
    <row r="407" spans="1:17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49"/>
        <v>2</v>
      </c>
      <c r="F407" s="50" t="s">
        <v>366</v>
      </c>
      <c r="G407" s="51">
        <v>29400</v>
      </c>
      <c r="H407" s="21">
        <v>0</v>
      </c>
      <c r="I407" s="51">
        <f t="shared" si="50"/>
        <v>29400</v>
      </c>
      <c r="J407" s="62">
        <f t="shared" si="51"/>
        <v>2998882.5</v>
      </c>
      <c r="K407" s="49">
        <v>47528</v>
      </c>
      <c r="L407" s="65">
        <v>1367658</v>
      </c>
      <c r="P407" s="43"/>
      <c r="Q407" s="43"/>
    </row>
    <row r="408" spans="1:17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49"/>
        <v>1</v>
      </c>
      <c r="F408" s="50" t="s">
        <v>361</v>
      </c>
      <c r="G408" s="51">
        <v>16450</v>
      </c>
      <c r="H408" s="21">
        <v>0</v>
      </c>
      <c r="I408" s="51">
        <f t="shared" si="50"/>
        <v>16450</v>
      </c>
      <c r="J408" s="62">
        <f t="shared" si="51"/>
        <v>2982432.5</v>
      </c>
      <c r="K408" s="49">
        <v>51943</v>
      </c>
      <c r="L408" s="65">
        <v>1382577</v>
      </c>
      <c r="P408" s="43"/>
      <c r="Q408" s="43"/>
    </row>
    <row r="409" spans="1:17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49"/>
        <v>1</v>
      </c>
      <c r="F409" s="50" t="s">
        <v>367</v>
      </c>
      <c r="G409" s="51">
        <v>16450</v>
      </c>
      <c r="H409" s="21">
        <v>0</v>
      </c>
      <c r="I409" s="51">
        <f t="shared" si="50"/>
        <v>16450</v>
      </c>
      <c r="J409" s="62">
        <f t="shared" si="51"/>
        <v>2965982.5</v>
      </c>
      <c r="K409" s="49">
        <v>61538</v>
      </c>
      <c r="L409" s="90">
        <v>1430095</v>
      </c>
      <c r="P409" s="43"/>
      <c r="Q409" s="43"/>
    </row>
    <row r="410" spans="1:17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49"/>
        <v>2</v>
      </c>
      <c r="F410" s="50" t="s">
        <v>359</v>
      </c>
      <c r="G410" s="51">
        <v>32900</v>
      </c>
      <c r="H410" s="21">
        <v>0</v>
      </c>
      <c r="I410" s="51">
        <f t="shared" si="50"/>
        <v>32900</v>
      </c>
      <c r="J410" s="62">
        <f t="shared" si="51"/>
        <v>2933082.5</v>
      </c>
      <c r="K410" s="49">
        <v>47932</v>
      </c>
      <c r="L410" s="65">
        <v>1370136</v>
      </c>
      <c r="P410" s="43"/>
      <c r="Q410" s="43"/>
    </row>
    <row r="411" spans="1:17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49"/>
        <v>1</v>
      </c>
      <c r="F411" s="50" t="s">
        <v>368</v>
      </c>
      <c r="G411" s="51">
        <v>16450</v>
      </c>
      <c r="H411" s="21">
        <v>0</v>
      </c>
      <c r="I411" s="51">
        <f t="shared" si="50"/>
        <v>16450</v>
      </c>
      <c r="J411" s="62">
        <f t="shared" si="51"/>
        <v>2916632.5</v>
      </c>
      <c r="K411" s="49">
        <v>49442</v>
      </c>
      <c r="L411" s="65">
        <v>1373856</v>
      </c>
      <c r="P411" s="43"/>
      <c r="Q411" s="43"/>
    </row>
    <row r="412" spans="1:17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49"/>
        <v>3</v>
      </c>
      <c r="F412" s="50" t="s">
        <v>369</v>
      </c>
      <c r="G412" s="51">
        <v>58050</v>
      </c>
      <c r="H412" s="21">
        <v>0</v>
      </c>
      <c r="I412" s="51">
        <f t="shared" si="50"/>
        <v>58050</v>
      </c>
      <c r="J412" s="62">
        <f t="shared" si="51"/>
        <v>2858582.5</v>
      </c>
      <c r="K412" s="49">
        <v>56690</v>
      </c>
      <c r="L412" s="65">
        <v>1405544</v>
      </c>
      <c r="P412" s="43"/>
      <c r="Q412" s="43"/>
    </row>
    <row r="413" spans="1:17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49"/>
        <v>3</v>
      </c>
      <c r="F413" s="50" t="s">
        <v>370</v>
      </c>
      <c r="G413" s="51">
        <v>49350</v>
      </c>
      <c r="H413" s="21">
        <v>0</v>
      </c>
      <c r="I413" s="51">
        <f t="shared" si="50"/>
        <v>49350</v>
      </c>
      <c r="J413" s="62">
        <f t="shared" si="51"/>
        <v>2809232.5</v>
      </c>
      <c r="K413" s="49">
        <v>59170</v>
      </c>
      <c r="L413" s="90">
        <v>1416860</v>
      </c>
      <c r="P413" s="43"/>
      <c r="Q413" s="43"/>
    </row>
    <row r="414" spans="1:17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49"/>
        <v>3</v>
      </c>
      <c r="F414" s="50" t="s">
        <v>371</v>
      </c>
      <c r="G414" s="51">
        <v>49350</v>
      </c>
      <c r="H414" s="21">
        <v>0</v>
      </c>
      <c r="I414" s="51">
        <f t="shared" si="50"/>
        <v>49350</v>
      </c>
      <c r="J414" s="62">
        <f t="shared" si="51"/>
        <v>2759882.5</v>
      </c>
      <c r="K414" s="49">
        <v>59211</v>
      </c>
      <c r="L414" s="90">
        <v>1416860</v>
      </c>
      <c r="P414" s="43"/>
      <c r="Q414" s="43"/>
    </row>
    <row r="415" spans="1:17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49"/>
        <v>4</v>
      </c>
      <c r="F415" s="50" t="s">
        <v>372</v>
      </c>
      <c r="G415" s="51">
        <v>65800</v>
      </c>
      <c r="H415" s="21">
        <v>0</v>
      </c>
      <c r="I415" s="51">
        <f t="shared" si="50"/>
        <v>65800</v>
      </c>
      <c r="J415" s="62">
        <f t="shared" si="51"/>
        <v>2694082.5</v>
      </c>
      <c r="K415" s="49">
        <v>57690</v>
      </c>
      <c r="L415" s="65">
        <v>1409635</v>
      </c>
      <c r="P415" s="43"/>
      <c r="Q415" s="43"/>
    </row>
    <row r="416" spans="1:17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49"/>
        <v>1</v>
      </c>
      <c r="F416" s="50" t="s">
        <v>367</v>
      </c>
      <c r="G416" s="51">
        <v>16450</v>
      </c>
      <c r="H416" s="21">
        <v>0</v>
      </c>
      <c r="I416" s="51">
        <f t="shared" si="50"/>
        <v>16450</v>
      </c>
      <c r="J416" s="62">
        <f t="shared" si="51"/>
        <v>2677632.5</v>
      </c>
      <c r="K416" s="49">
        <v>50913</v>
      </c>
      <c r="L416" s="65">
        <v>1379751</v>
      </c>
      <c r="P416" s="43"/>
      <c r="Q416" s="43"/>
    </row>
    <row r="417" spans="1:17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49"/>
        <v>1</v>
      </c>
      <c r="F417" s="50" t="s">
        <v>359</v>
      </c>
      <c r="G417" s="51">
        <v>16450</v>
      </c>
      <c r="H417" s="21">
        <v>0</v>
      </c>
      <c r="I417" s="51">
        <f t="shared" si="50"/>
        <v>16450</v>
      </c>
      <c r="J417" s="62">
        <f t="shared" si="51"/>
        <v>2661182.5</v>
      </c>
      <c r="K417" s="49">
        <v>60215</v>
      </c>
      <c r="L417" s="90">
        <v>1420060</v>
      </c>
      <c r="P417" s="43"/>
      <c r="Q417" s="43"/>
    </row>
    <row r="418" spans="1:17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49"/>
        <v>2</v>
      </c>
      <c r="F418" s="50" t="s">
        <v>373</v>
      </c>
      <c r="G418" s="51">
        <v>32900</v>
      </c>
      <c r="H418" s="21">
        <v>0</v>
      </c>
      <c r="I418" s="51">
        <f t="shared" si="50"/>
        <v>32900</v>
      </c>
      <c r="J418" s="62">
        <f t="shared" si="51"/>
        <v>2628282.5</v>
      </c>
      <c r="K418" s="49">
        <v>47708</v>
      </c>
      <c r="L418" s="65">
        <v>1369106</v>
      </c>
      <c r="P418" s="43"/>
      <c r="Q418" s="43"/>
    </row>
    <row r="419" spans="1:17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49"/>
        <v>1</v>
      </c>
      <c r="F419" s="50" t="s">
        <v>368</v>
      </c>
      <c r="G419" s="51">
        <v>16450</v>
      </c>
      <c r="H419" s="21">
        <v>0</v>
      </c>
      <c r="I419" s="51">
        <f t="shared" si="50"/>
        <v>16450</v>
      </c>
      <c r="J419" s="62">
        <f t="shared" si="51"/>
        <v>2611832.5</v>
      </c>
      <c r="K419" s="49">
        <v>60760</v>
      </c>
      <c r="L419" s="90">
        <v>1425034</v>
      </c>
      <c r="P419" s="43"/>
      <c r="Q419" s="43"/>
    </row>
    <row r="420" spans="1:17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49"/>
        <v>2</v>
      </c>
      <c r="F420" s="50" t="s">
        <v>374</v>
      </c>
      <c r="G420" s="51">
        <v>32900</v>
      </c>
      <c r="H420" s="21">
        <v>0</v>
      </c>
      <c r="I420" s="51">
        <f t="shared" si="50"/>
        <v>32900</v>
      </c>
      <c r="J420" s="62">
        <f t="shared" si="51"/>
        <v>2578932.5</v>
      </c>
      <c r="K420" s="49">
        <v>59154</v>
      </c>
      <c r="L420" s="65">
        <v>1416179</v>
      </c>
      <c r="P420" s="43"/>
      <c r="Q420" s="43"/>
    </row>
    <row r="421" spans="1:17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49"/>
        <v>1</v>
      </c>
      <c r="F421" s="50" t="s">
        <v>375</v>
      </c>
      <c r="G421" s="51">
        <v>16450</v>
      </c>
      <c r="H421" s="21">
        <v>0</v>
      </c>
      <c r="I421" s="51">
        <f t="shared" si="50"/>
        <v>16450</v>
      </c>
      <c r="J421" s="62">
        <f t="shared" si="51"/>
        <v>2562482.5</v>
      </c>
      <c r="K421" s="49">
        <v>63713</v>
      </c>
      <c r="L421" s="65">
        <v>1438105</v>
      </c>
      <c r="P421" s="43"/>
      <c r="Q421" s="43"/>
    </row>
    <row r="422" spans="1:17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49"/>
        <v>1</v>
      </c>
      <c r="F422" s="50" t="s">
        <v>376</v>
      </c>
      <c r="G422" s="51">
        <v>16450</v>
      </c>
      <c r="H422" s="21">
        <v>0</v>
      </c>
      <c r="I422" s="51">
        <f t="shared" si="50"/>
        <v>16450</v>
      </c>
      <c r="J422" s="62">
        <f t="shared" si="51"/>
        <v>2546032.5</v>
      </c>
      <c r="K422" s="49">
        <v>66336</v>
      </c>
      <c r="L422" s="65">
        <v>1443694</v>
      </c>
      <c r="P422" s="43"/>
      <c r="Q422" s="43"/>
    </row>
    <row r="423" spans="1:17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49"/>
        <v>2</v>
      </c>
      <c r="F423" s="50" t="s">
        <v>377</v>
      </c>
      <c r="G423" s="51">
        <v>32900</v>
      </c>
      <c r="H423" s="21">
        <v>0</v>
      </c>
      <c r="I423" s="51">
        <f t="shared" si="50"/>
        <v>32900</v>
      </c>
      <c r="J423" s="62">
        <f t="shared" si="51"/>
        <v>2513132.5</v>
      </c>
      <c r="K423" s="49">
        <v>60405</v>
      </c>
      <c r="L423" s="65">
        <v>1422281</v>
      </c>
      <c r="P423" s="43"/>
      <c r="Q423" s="43"/>
    </row>
    <row r="424" spans="1:17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49"/>
        <v>2</v>
      </c>
      <c r="F424" s="50" t="s">
        <v>378</v>
      </c>
      <c r="G424" s="51">
        <v>28000</v>
      </c>
      <c r="H424" s="21">
        <v>0</v>
      </c>
      <c r="I424" s="51">
        <f t="shared" si="50"/>
        <v>28000</v>
      </c>
      <c r="J424" s="62">
        <f t="shared" si="51"/>
        <v>2485132.5</v>
      </c>
      <c r="K424" s="49">
        <v>59905</v>
      </c>
      <c r="L424" s="65">
        <v>1418496</v>
      </c>
      <c r="P424" s="43"/>
      <c r="Q424" s="43"/>
    </row>
    <row r="425" spans="1:17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49"/>
        <v>2</v>
      </c>
      <c r="F425" s="50" t="s">
        <v>379</v>
      </c>
      <c r="G425" s="51">
        <v>27422.5</v>
      </c>
      <c r="H425" s="21">
        <v>0</v>
      </c>
      <c r="I425" s="51">
        <f t="shared" si="50"/>
        <v>27422.5</v>
      </c>
      <c r="J425" s="62">
        <f t="shared" si="51"/>
        <v>2457710</v>
      </c>
      <c r="K425" s="49">
        <v>60703</v>
      </c>
      <c r="L425" s="65">
        <v>1424257</v>
      </c>
      <c r="P425" s="43"/>
      <c r="Q425" s="43"/>
    </row>
    <row r="426" spans="1:17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49"/>
        <v>4</v>
      </c>
      <c r="F426" s="50" t="s">
        <v>380</v>
      </c>
      <c r="G426" s="51">
        <v>45390</v>
      </c>
      <c r="H426" s="21">
        <v>0</v>
      </c>
      <c r="I426" s="51">
        <f t="shared" si="50"/>
        <v>45390</v>
      </c>
      <c r="J426" s="62">
        <f t="shared" si="51"/>
        <v>2412320</v>
      </c>
      <c r="K426" s="49">
        <v>51955</v>
      </c>
      <c r="L426" s="65">
        <v>1382740</v>
      </c>
      <c r="P426" s="43"/>
      <c r="Q426" s="43"/>
    </row>
    <row r="427" spans="1:17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49"/>
        <v>2</v>
      </c>
      <c r="F427" s="50" t="s">
        <v>381</v>
      </c>
      <c r="G427" s="51">
        <v>21945</v>
      </c>
      <c r="H427" s="21">
        <v>0</v>
      </c>
      <c r="I427" s="51">
        <f t="shared" si="50"/>
        <v>21945</v>
      </c>
      <c r="J427" s="62">
        <f t="shared" si="51"/>
        <v>2390375</v>
      </c>
      <c r="K427" s="49">
        <v>54238</v>
      </c>
      <c r="L427" s="65">
        <v>1392633</v>
      </c>
      <c r="P427" s="43"/>
      <c r="Q427" s="43"/>
    </row>
    <row r="428" spans="1:17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49"/>
        <v>2</v>
      </c>
      <c r="F428" s="50" t="s">
        <v>382</v>
      </c>
      <c r="G428" s="51">
        <v>22522.5</v>
      </c>
      <c r="H428" s="21">
        <v>0</v>
      </c>
      <c r="I428" s="51">
        <f t="shared" si="50"/>
        <v>22522.5</v>
      </c>
      <c r="J428" s="62">
        <f t="shared" si="51"/>
        <v>2367852.5</v>
      </c>
      <c r="K428" s="49">
        <v>59654</v>
      </c>
      <c r="L428" s="90">
        <v>1418067</v>
      </c>
      <c r="P428" s="43"/>
      <c r="Q428" s="43"/>
    </row>
    <row r="429" spans="1:17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49"/>
        <v>1</v>
      </c>
      <c r="F429" s="50" t="s">
        <v>253</v>
      </c>
      <c r="G429" s="51">
        <v>11550</v>
      </c>
      <c r="H429" s="21">
        <v>0</v>
      </c>
      <c r="I429" s="51">
        <f t="shared" si="50"/>
        <v>11550</v>
      </c>
      <c r="J429" s="62">
        <f t="shared" si="51"/>
        <v>2356302.5</v>
      </c>
      <c r="K429" s="49">
        <v>55525</v>
      </c>
      <c r="L429" s="65">
        <v>1398912</v>
      </c>
      <c r="P429" s="43"/>
      <c r="Q429" s="43"/>
    </row>
    <row r="430" spans="1:17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49"/>
        <v>3</v>
      </c>
      <c r="F430" s="50" t="s">
        <v>383</v>
      </c>
      <c r="G430" s="51">
        <v>29355</v>
      </c>
      <c r="H430" s="21">
        <v>0</v>
      </c>
      <c r="I430" s="51">
        <f t="shared" si="50"/>
        <v>29355</v>
      </c>
      <c r="J430" s="62">
        <f t="shared" si="51"/>
        <v>2326947.5</v>
      </c>
      <c r="K430" s="49">
        <v>50923</v>
      </c>
      <c r="L430" s="90">
        <v>1379677</v>
      </c>
      <c r="P430" s="43"/>
      <c r="Q430" s="43"/>
    </row>
    <row r="431" spans="1:17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49"/>
        <v>3</v>
      </c>
      <c r="F431" s="50" t="s">
        <v>384</v>
      </c>
      <c r="G431" s="51">
        <v>32025</v>
      </c>
      <c r="H431" s="21">
        <v>0</v>
      </c>
      <c r="I431" s="51">
        <f t="shared" si="50"/>
        <v>32025</v>
      </c>
      <c r="J431" s="62">
        <f t="shared" si="51"/>
        <v>2294922.5</v>
      </c>
      <c r="K431" s="49">
        <v>50924</v>
      </c>
      <c r="L431" s="90">
        <v>1379677</v>
      </c>
      <c r="P431" s="43"/>
      <c r="Q431" s="43"/>
    </row>
    <row r="432" spans="1:17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49"/>
        <v>3</v>
      </c>
      <c r="F432" s="50" t="s">
        <v>385</v>
      </c>
      <c r="G432" s="51">
        <v>32025</v>
      </c>
      <c r="H432" s="21">
        <v>0</v>
      </c>
      <c r="I432" s="51">
        <f t="shared" si="50"/>
        <v>32025</v>
      </c>
      <c r="J432" s="62">
        <f t="shared" si="51"/>
        <v>2262897.5</v>
      </c>
      <c r="K432" s="49">
        <v>50921</v>
      </c>
      <c r="L432" s="90">
        <v>1379677</v>
      </c>
      <c r="P432" s="43"/>
      <c r="Q432" s="43"/>
    </row>
    <row r="433" spans="1:17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49"/>
        <v>2</v>
      </c>
      <c r="F433" s="50" t="s">
        <v>386</v>
      </c>
      <c r="G433" s="51">
        <v>21945</v>
      </c>
      <c r="H433" s="21">
        <v>0</v>
      </c>
      <c r="I433" s="51">
        <f t="shared" si="50"/>
        <v>21945</v>
      </c>
      <c r="J433" s="62">
        <f t="shared" si="51"/>
        <v>2240952.5</v>
      </c>
      <c r="K433" s="49">
        <v>53411</v>
      </c>
      <c r="L433" s="65">
        <v>1388527</v>
      </c>
      <c r="P433" s="43"/>
      <c r="Q433" s="43"/>
    </row>
    <row r="434" spans="1:17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si="49"/>
        <v>2</v>
      </c>
      <c r="F434" s="50" t="s">
        <v>387</v>
      </c>
      <c r="G434" s="51">
        <v>28900</v>
      </c>
      <c r="H434" s="21">
        <v>0</v>
      </c>
      <c r="I434" s="51">
        <f t="shared" si="50"/>
        <v>28900</v>
      </c>
      <c r="J434" s="62">
        <f t="shared" si="51"/>
        <v>2212052.5</v>
      </c>
      <c r="K434" s="49">
        <v>57782</v>
      </c>
      <c r="L434" s="65">
        <v>1411077</v>
      </c>
      <c r="P434" s="43"/>
      <c r="Q434" s="43"/>
    </row>
    <row r="435" spans="1:17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49"/>
        <v>1</v>
      </c>
      <c r="F435" s="50" t="s">
        <v>388</v>
      </c>
      <c r="G435" s="51">
        <v>11550</v>
      </c>
      <c r="H435" s="21">
        <v>0</v>
      </c>
      <c r="I435" s="51">
        <f t="shared" si="50"/>
        <v>11550</v>
      </c>
      <c r="J435" s="62">
        <f t="shared" si="51"/>
        <v>2200502.5</v>
      </c>
      <c r="K435" s="49">
        <v>52226</v>
      </c>
      <c r="L435" s="65">
        <v>1384319</v>
      </c>
      <c r="P435" s="43"/>
      <c r="Q435" s="43"/>
    </row>
    <row r="436" spans="1:17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49"/>
        <v>2</v>
      </c>
      <c r="F436" s="50" t="s">
        <v>389</v>
      </c>
      <c r="G436" s="51">
        <v>19570</v>
      </c>
      <c r="H436" s="21">
        <v>0</v>
      </c>
      <c r="I436" s="51">
        <f t="shared" si="50"/>
        <v>19570</v>
      </c>
      <c r="J436" s="62">
        <f t="shared" si="51"/>
        <v>2180932.5</v>
      </c>
      <c r="K436" s="49">
        <v>53201</v>
      </c>
      <c r="L436" s="65">
        <v>1387787</v>
      </c>
      <c r="P436" s="43"/>
      <c r="Q436" s="43"/>
    </row>
    <row r="437" spans="1:17">
      <c r="A437" s="14">
        <v>60</v>
      </c>
      <c r="B437" s="47"/>
      <c r="C437" s="48"/>
      <c r="D437" s="17" t="s">
        <v>15</v>
      </c>
      <c r="E437" s="49">
        <f t="shared" si="49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P437" s="5"/>
      <c r="Q437" s="43"/>
    </row>
    <row r="438" spans="12:17">
      <c r="L438" s="2"/>
      <c r="P438" s="5"/>
      <c r="Q438" s="43"/>
    </row>
    <row r="439" spans="12:17">
      <c r="L439" s="2"/>
      <c r="P439" s="43"/>
      <c r="Q439" s="43"/>
    </row>
    <row r="440" spans="1:17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52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53">+G440+H440</f>
        <v>43890</v>
      </c>
      <c r="J440" s="62">
        <f>J437-I440</f>
        <v>2137042.5</v>
      </c>
      <c r="K440" s="49">
        <v>56353</v>
      </c>
      <c r="L440" s="65">
        <v>1404489</v>
      </c>
      <c r="P440" s="91"/>
      <c r="Q440" s="43"/>
    </row>
    <row r="441" spans="1:17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52"/>
        <v>3</v>
      </c>
      <c r="F441" s="50" t="s">
        <v>392</v>
      </c>
      <c r="G441" s="51">
        <v>32917.5</v>
      </c>
      <c r="H441" s="21">
        <v>0</v>
      </c>
      <c r="I441" s="51">
        <f t="shared" si="53"/>
        <v>32917.5</v>
      </c>
      <c r="J441" s="62">
        <f t="shared" ref="J440:J448" si="54">J440-I441</f>
        <v>2104125</v>
      </c>
      <c r="K441" s="49">
        <v>57889</v>
      </c>
      <c r="L441" s="65">
        <v>1413398</v>
      </c>
      <c r="P441" s="43"/>
      <c r="Q441" s="43"/>
    </row>
    <row r="442" spans="1:17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52"/>
        <v>2</v>
      </c>
      <c r="F442" s="50" t="s">
        <v>393</v>
      </c>
      <c r="G442" s="51">
        <v>21945</v>
      </c>
      <c r="H442" s="21">
        <v>0</v>
      </c>
      <c r="I442" s="51">
        <f t="shared" si="53"/>
        <v>21945</v>
      </c>
      <c r="J442" s="62">
        <f t="shared" si="54"/>
        <v>2082180</v>
      </c>
      <c r="K442" s="49">
        <v>61418</v>
      </c>
      <c r="L442" s="65">
        <v>1427985</v>
      </c>
      <c r="P442" s="43"/>
      <c r="Q442" s="43"/>
    </row>
    <row r="443" spans="1:17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52"/>
        <v>1</v>
      </c>
      <c r="F443" s="50" t="s">
        <v>394</v>
      </c>
      <c r="G443" s="51">
        <v>13200</v>
      </c>
      <c r="H443" s="21">
        <v>0</v>
      </c>
      <c r="I443" s="51">
        <f t="shared" si="53"/>
        <v>13200</v>
      </c>
      <c r="J443" s="62">
        <f t="shared" si="54"/>
        <v>2068980</v>
      </c>
      <c r="K443" s="49">
        <v>61403</v>
      </c>
      <c r="L443" s="65">
        <v>1427487</v>
      </c>
      <c r="Q443" s="43"/>
    </row>
    <row r="444" spans="1:17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52"/>
        <v>1</v>
      </c>
      <c r="F444" s="50" t="s">
        <v>395</v>
      </c>
      <c r="G444" s="51">
        <v>14450</v>
      </c>
      <c r="H444" s="21">
        <v>0</v>
      </c>
      <c r="I444" s="51">
        <f t="shared" si="53"/>
        <v>14450</v>
      </c>
      <c r="J444" s="62">
        <f t="shared" si="54"/>
        <v>2054530</v>
      </c>
      <c r="K444" s="49">
        <v>62166</v>
      </c>
      <c r="L444" s="65">
        <v>1432977</v>
      </c>
      <c r="Q444" s="43"/>
    </row>
    <row r="445" spans="1:17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52"/>
        <v>2</v>
      </c>
      <c r="F445" s="50" t="s">
        <v>396</v>
      </c>
      <c r="G445" s="51">
        <v>19570</v>
      </c>
      <c r="H445" s="21">
        <v>0</v>
      </c>
      <c r="I445" s="51">
        <f t="shared" si="53"/>
        <v>19570</v>
      </c>
      <c r="J445" s="62">
        <f t="shared" si="54"/>
        <v>2034960</v>
      </c>
      <c r="K445" s="49">
        <v>61665</v>
      </c>
      <c r="L445" s="65">
        <v>1430675</v>
      </c>
      <c r="Q445" s="43"/>
    </row>
    <row r="446" spans="1:17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52"/>
        <v>2</v>
      </c>
      <c r="F446" s="50" t="s">
        <v>397</v>
      </c>
      <c r="G446" s="51">
        <v>28785</v>
      </c>
      <c r="H446" s="21">
        <v>0</v>
      </c>
      <c r="I446" s="51">
        <f t="shared" si="53"/>
        <v>28785</v>
      </c>
      <c r="J446" s="62">
        <f t="shared" si="54"/>
        <v>2006175</v>
      </c>
      <c r="K446" s="49">
        <v>62680</v>
      </c>
      <c r="L446" s="83">
        <v>1434144</v>
      </c>
      <c r="Q446" s="43"/>
    </row>
    <row r="447" spans="1:17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52"/>
        <v>2</v>
      </c>
      <c r="F447" s="50" t="s">
        <v>398</v>
      </c>
      <c r="G447" s="51">
        <v>28785</v>
      </c>
      <c r="H447" s="21">
        <v>0</v>
      </c>
      <c r="I447" s="51">
        <f t="shared" si="53"/>
        <v>28785</v>
      </c>
      <c r="J447" s="62">
        <f t="shared" si="54"/>
        <v>1977390</v>
      </c>
      <c r="K447" s="49">
        <v>62681</v>
      </c>
      <c r="L447" s="83">
        <v>1434144</v>
      </c>
      <c r="Q447" s="43"/>
    </row>
    <row r="448" spans="1:17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52"/>
        <v>3</v>
      </c>
      <c r="F448" s="50" t="s">
        <v>399</v>
      </c>
      <c r="G448" s="51">
        <v>32917.5</v>
      </c>
      <c r="H448" s="21">
        <v>0</v>
      </c>
      <c r="I448" s="51">
        <f t="shared" si="53"/>
        <v>32917.5</v>
      </c>
      <c r="J448" s="62">
        <f t="shared" si="54"/>
        <v>1944472.5</v>
      </c>
      <c r="K448" s="49">
        <v>58946</v>
      </c>
      <c r="L448" s="65">
        <v>1415878</v>
      </c>
      <c r="Q448" s="43"/>
    </row>
    <row r="449" spans="9:12">
      <c r="I449" s="1">
        <f>SUM(I440:I448)</f>
        <v>236460</v>
      </c>
      <c r="K449" s="92" t="s">
        <v>400</v>
      </c>
      <c r="L449" s="2"/>
    </row>
    <row r="450" spans="12:12">
      <c r="L450" s="2"/>
    </row>
    <row r="451" spans="1:12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</row>
    <row r="452" spans="1:12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</row>
    <row r="453" spans="1:12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</row>
    <row r="454" spans="1:12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</row>
    <row r="455" spans="1:12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</row>
    <row r="456" spans="1:12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</row>
    <row r="457" spans="1:12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</row>
    <row r="458" spans="1:19">
      <c r="A458" s="14">
        <v>69</v>
      </c>
      <c r="B458" s="47">
        <v>43518</v>
      </c>
      <c r="C458" s="48">
        <v>43522</v>
      </c>
      <c r="D458" s="17" t="s">
        <v>15</v>
      </c>
      <c r="E458" s="49">
        <f>C458-B458</f>
        <v>4</v>
      </c>
      <c r="F458" s="50" t="s">
        <v>404</v>
      </c>
      <c r="G458" s="51">
        <v>43890</v>
      </c>
      <c r="H458" s="21">
        <v>0</v>
      </c>
      <c r="I458" s="51">
        <f>+G458+H458</f>
        <v>43890</v>
      </c>
      <c r="J458" s="62">
        <f>J456-I458</f>
        <v>2192226.65</v>
      </c>
      <c r="K458" s="49">
        <v>60704</v>
      </c>
      <c r="L458" s="90">
        <v>1424373</v>
      </c>
      <c r="P458" s="43"/>
      <c r="Q458" s="43"/>
      <c r="R458" s="43"/>
      <c r="S458" s="96"/>
    </row>
    <row r="459" spans="1:18">
      <c r="A459" s="14">
        <v>70</v>
      </c>
      <c r="B459" s="47">
        <v>43517</v>
      </c>
      <c r="C459" s="48">
        <v>43522</v>
      </c>
      <c r="D459" s="17" t="s">
        <v>15</v>
      </c>
      <c r="E459" s="49">
        <f>C459-B459</f>
        <v>5</v>
      </c>
      <c r="F459" s="50" t="s">
        <v>405</v>
      </c>
      <c r="G459" s="51">
        <v>56595</v>
      </c>
      <c r="H459" s="21">
        <v>0</v>
      </c>
      <c r="I459" s="51">
        <f>+G459+H459</f>
        <v>56595</v>
      </c>
      <c r="J459" s="62">
        <f>J458-I459</f>
        <v>2135631.65</v>
      </c>
      <c r="K459" s="49">
        <v>62406</v>
      </c>
      <c r="L459" s="90">
        <v>1433302</v>
      </c>
      <c r="P459" s="44"/>
      <c r="Q459" s="43"/>
      <c r="R459" s="43"/>
    </row>
    <row r="460" spans="1:18">
      <c r="A460" s="14">
        <v>71</v>
      </c>
      <c r="B460" s="47">
        <v>43521</v>
      </c>
      <c r="C460" s="48">
        <v>43523</v>
      </c>
      <c r="D460" s="17" t="s">
        <v>15</v>
      </c>
      <c r="E460" s="49">
        <f>C460-B460</f>
        <v>2</v>
      </c>
      <c r="F460" s="50" t="s">
        <v>406</v>
      </c>
      <c r="G460" s="51">
        <v>30706.5</v>
      </c>
      <c r="H460" s="21">
        <v>0</v>
      </c>
      <c r="I460" s="51">
        <f>+G460+H460</f>
        <v>30706.5</v>
      </c>
      <c r="J460" s="62">
        <f>J459-I460</f>
        <v>2104925.15</v>
      </c>
      <c r="K460" s="49">
        <v>66228</v>
      </c>
      <c r="L460" s="90">
        <v>1442991</v>
      </c>
      <c r="P460" s="43"/>
      <c r="Q460" s="43"/>
      <c r="R460" s="43"/>
    </row>
    <row r="461" spans="1:18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ref="E461:E489" si="55">C461-B461</f>
        <v>2</v>
      </c>
      <c r="F461" s="50" t="s">
        <v>407</v>
      </c>
      <c r="G461" s="51">
        <v>28200</v>
      </c>
      <c r="H461" s="21">
        <v>0</v>
      </c>
      <c r="I461" s="51">
        <f t="shared" ref="I461:I489" si="56">+G461+H461</f>
        <v>28200</v>
      </c>
      <c r="J461" s="62">
        <f>J460-I461</f>
        <v>2076725.15</v>
      </c>
      <c r="K461" s="49">
        <v>67256</v>
      </c>
      <c r="L461" s="90">
        <v>1446547</v>
      </c>
      <c r="P461" s="43"/>
      <c r="Q461" s="43"/>
      <c r="R461" s="43"/>
    </row>
    <row r="462" spans="1:18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55"/>
        <v>1</v>
      </c>
      <c r="F462" s="50" t="s">
        <v>408</v>
      </c>
      <c r="G462" s="51">
        <v>10300</v>
      </c>
      <c r="H462" s="21">
        <v>0</v>
      </c>
      <c r="I462" s="51">
        <f t="shared" si="56"/>
        <v>10300</v>
      </c>
      <c r="J462" s="62">
        <f t="shared" ref="J462:J497" si="57">J461-I462</f>
        <v>2066425.15</v>
      </c>
      <c r="K462" s="49">
        <v>67252</v>
      </c>
      <c r="L462" s="90">
        <v>1446570</v>
      </c>
      <c r="P462" s="43"/>
      <c r="Q462" s="43"/>
      <c r="R462" s="43"/>
    </row>
    <row r="463" spans="1:18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55"/>
        <v>2</v>
      </c>
      <c r="F463" s="50" t="s">
        <v>409</v>
      </c>
      <c r="G463" s="51">
        <v>21945</v>
      </c>
      <c r="H463" s="21">
        <v>0</v>
      </c>
      <c r="I463" s="51">
        <f t="shared" si="56"/>
        <v>21945</v>
      </c>
      <c r="J463" s="62">
        <f t="shared" si="57"/>
        <v>2044480.15</v>
      </c>
      <c r="K463" s="49">
        <v>64157</v>
      </c>
      <c r="L463" s="90">
        <v>1438866</v>
      </c>
      <c r="P463" s="43"/>
      <c r="Q463" s="43"/>
      <c r="R463" s="43"/>
    </row>
    <row r="464" spans="1:18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55"/>
        <v>1</v>
      </c>
      <c r="F464" s="50" t="s">
        <v>410</v>
      </c>
      <c r="G464" s="51">
        <v>14352</v>
      </c>
      <c r="H464" s="21">
        <v>0</v>
      </c>
      <c r="I464" s="51">
        <f t="shared" si="56"/>
        <v>14352</v>
      </c>
      <c r="J464" s="62">
        <f t="shared" si="57"/>
        <v>2030128.15</v>
      </c>
      <c r="K464" s="49">
        <v>67721</v>
      </c>
      <c r="L464" s="90">
        <v>1448168</v>
      </c>
      <c r="P464" s="43"/>
      <c r="Q464" s="43"/>
      <c r="R464" s="43"/>
    </row>
    <row r="465" spans="1:18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55"/>
        <v>1</v>
      </c>
      <c r="F465" s="50" t="s">
        <v>411</v>
      </c>
      <c r="G465" s="51">
        <v>11550</v>
      </c>
      <c r="H465" s="21">
        <v>0</v>
      </c>
      <c r="I465" s="51">
        <f t="shared" si="56"/>
        <v>11550</v>
      </c>
      <c r="J465" s="62">
        <f t="shared" si="57"/>
        <v>2018578.15</v>
      </c>
      <c r="K465" s="49">
        <v>67528</v>
      </c>
      <c r="L465" s="90">
        <v>1448162</v>
      </c>
      <c r="P465" s="43"/>
      <c r="Q465" s="43"/>
      <c r="R465" s="43"/>
    </row>
    <row r="466" spans="1:18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55"/>
        <v>2</v>
      </c>
      <c r="F466" s="50" t="s">
        <v>412</v>
      </c>
      <c r="G466" s="51">
        <v>22522.5</v>
      </c>
      <c r="H466" s="21">
        <v>0</v>
      </c>
      <c r="I466" s="51">
        <f t="shared" si="56"/>
        <v>22522.5</v>
      </c>
      <c r="J466" s="62">
        <f t="shared" si="57"/>
        <v>1996055.65</v>
      </c>
      <c r="K466" s="49">
        <v>66171</v>
      </c>
      <c r="L466" s="90">
        <v>1442598</v>
      </c>
      <c r="P466" s="43"/>
      <c r="Q466" s="43"/>
      <c r="R466" s="43"/>
    </row>
    <row r="467" spans="1:18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55"/>
        <v>1</v>
      </c>
      <c r="F467" s="50" t="s">
        <v>413</v>
      </c>
      <c r="G467" s="51">
        <v>11550</v>
      </c>
      <c r="H467" s="21">
        <v>0</v>
      </c>
      <c r="I467" s="51">
        <f t="shared" si="56"/>
        <v>11550</v>
      </c>
      <c r="J467" s="62">
        <f t="shared" si="57"/>
        <v>1984505.65</v>
      </c>
      <c r="K467" s="49">
        <v>60905</v>
      </c>
      <c r="L467" s="90">
        <v>1426924</v>
      </c>
      <c r="P467" s="43"/>
      <c r="Q467" s="43"/>
      <c r="R467" s="43"/>
    </row>
    <row r="468" spans="1:18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55"/>
        <v>2</v>
      </c>
      <c r="F468" s="50" t="s">
        <v>414</v>
      </c>
      <c r="G468" s="51">
        <v>21945</v>
      </c>
      <c r="H468" s="21">
        <v>0</v>
      </c>
      <c r="I468" s="51">
        <f t="shared" si="56"/>
        <v>21945</v>
      </c>
      <c r="J468" s="62">
        <f t="shared" si="57"/>
        <v>1962560.65</v>
      </c>
      <c r="K468" s="49">
        <v>60803</v>
      </c>
      <c r="L468" s="90">
        <v>1426101</v>
      </c>
      <c r="P468" s="43"/>
      <c r="Q468" s="43"/>
      <c r="R468" s="43"/>
    </row>
    <row r="469" spans="1:18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55"/>
        <v>3</v>
      </c>
      <c r="F469" s="50" t="s">
        <v>415</v>
      </c>
      <c r="G469" s="51">
        <v>41617.5</v>
      </c>
      <c r="H469" s="21">
        <v>0</v>
      </c>
      <c r="I469" s="51">
        <f t="shared" si="56"/>
        <v>41617.5</v>
      </c>
      <c r="J469" s="62">
        <f t="shared" si="57"/>
        <v>1920943.15</v>
      </c>
      <c r="K469" s="49">
        <v>60742</v>
      </c>
      <c r="L469" s="90">
        <v>1424512</v>
      </c>
      <c r="P469" s="43"/>
      <c r="Q469" s="43"/>
      <c r="R469" s="43"/>
    </row>
    <row r="470" spans="1:18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55"/>
        <v>4</v>
      </c>
      <c r="F470" s="50" t="s">
        <v>416</v>
      </c>
      <c r="G470" s="51">
        <v>39140</v>
      </c>
      <c r="H470" s="21">
        <v>0</v>
      </c>
      <c r="I470" s="51">
        <f t="shared" si="56"/>
        <v>39140</v>
      </c>
      <c r="J470" s="62">
        <f t="shared" si="57"/>
        <v>1881803.15</v>
      </c>
      <c r="K470" s="49">
        <v>61912</v>
      </c>
      <c r="L470" s="90">
        <v>1431113</v>
      </c>
      <c r="P470" s="43"/>
      <c r="Q470" s="43"/>
      <c r="R470" s="43"/>
    </row>
    <row r="471" spans="1:18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55"/>
        <v>2</v>
      </c>
      <c r="F471" s="50" t="s">
        <v>417</v>
      </c>
      <c r="G471" s="51">
        <v>21945</v>
      </c>
      <c r="H471" s="21">
        <v>0</v>
      </c>
      <c r="I471" s="51">
        <f t="shared" si="56"/>
        <v>21945</v>
      </c>
      <c r="J471" s="62">
        <f t="shared" si="57"/>
        <v>1859858.15</v>
      </c>
      <c r="K471" s="49">
        <v>66295</v>
      </c>
      <c r="L471" s="90">
        <v>1443341</v>
      </c>
      <c r="P471" s="43"/>
      <c r="Q471" s="43"/>
      <c r="R471" s="43"/>
    </row>
    <row r="472" spans="1:18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55"/>
        <v>2</v>
      </c>
      <c r="F472" s="50" t="s">
        <v>413</v>
      </c>
      <c r="G472" s="51">
        <v>21945</v>
      </c>
      <c r="H472" s="21">
        <v>0</v>
      </c>
      <c r="I472" s="51">
        <f t="shared" si="56"/>
        <v>21945</v>
      </c>
      <c r="J472" s="62">
        <f t="shared" si="57"/>
        <v>1837913.15</v>
      </c>
      <c r="K472" s="49">
        <v>60907</v>
      </c>
      <c r="L472" s="90">
        <v>1426927</v>
      </c>
      <c r="P472" s="43"/>
      <c r="Q472" s="43"/>
      <c r="R472" s="43"/>
    </row>
    <row r="473" spans="1:18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55"/>
        <v>3</v>
      </c>
      <c r="F473" s="50" t="s">
        <v>418</v>
      </c>
      <c r="G473" s="51">
        <v>29355</v>
      </c>
      <c r="H473" s="21">
        <v>0</v>
      </c>
      <c r="I473" s="51">
        <f t="shared" si="56"/>
        <v>29355</v>
      </c>
      <c r="J473" s="62">
        <f t="shared" si="57"/>
        <v>1808558.15</v>
      </c>
      <c r="K473" s="49">
        <v>63430</v>
      </c>
      <c r="L473" s="90">
        <v>1437041</v>
      </c>
      <c r="P473" s="43"/>
      <c r="Q473" s="43"/>
      <c r="R473" s="43"/>
    </row>
    <row r="474" spans="1:18">
      <c r="A474" s="14">
        <v>14</v>
      </c>
      <c r="B474" s="47">
        <v>43530</v>
      </c>
      <c r="C474" s="48">
        <v>43532</v>
      </c>
      <c r="D474" s="17" t="s">
        <v>15</v>
      </c>
      <c r="E474" s="49">
        <f t="shared" si="55"/>
        <v>2</v>
      </c>
      <c r="F474" s="50" t="s">
        <v>419</v>
      </c>
      <c r="G474" s="51">
        <v>23100</v>
      </c>
      <c r="H474" s="21">
        <v>0</v>
      </c>
      <c r="I474" s="51">
        <f t="shared" si="56"/>
        <v>23100</v>
      </c>
      <c r="J474" s="62">
        <f t="shared" si="57"/>
        <v>1785458.15</v>
      </c>
      <c r="K474" s="49">
        <v>61417</v>
      </c>
      <c r="L474" s="90">
        <v>1427966</v>
      </c>
      <c r="P474" s="43"/>
      <c r="Q474" s="43"/>
      <c r="R474" s="43"/>
    </row>
    <row r="475" spans="1:18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55"/>
        <v>2</v>
      </c>
      <c r="F475" s="50" t="s">
        <v>420</v>
      </c>
      <c r="G475" s="51">
        <v>19570</v>
      </c>
      <c r="H475" s="21">
        <v>0</v>
      </c>
      <c r="I475" s="51">
        <f t="shared" si="56"/>
        <v>19570</v>
      </c>
      <c r="J475" s="62">
        <f t="shared" si="57"/>
        <v>1765888.15</v>
      </c>
      <c r="K475" s="49">
        <v>58161</v>
      </c>
      <c r="L475" s="90">
        <v>1414022</v>
      </c>
      <c r="P475" s="43"/>
      <c r="Q475" s="43"/>
      <c r="R475" s="43"/>
    </row>
    <row r="476" spans="1:18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55"/>
        <v>2</v>
      </c>
      <c r="F476" s="50" t="s">
        <v>421</v>
      </c>
      <c r="G476" s="51">
        <v>21945</v>
      </c>
      <c r="H476" s="21">
        <v>0</v>
      </c>
      <c r="I476" s="51">
        <f t="shared" si="56"/>
        <v>21945</v>
      </c>
      <c r="J476" s="62">
        <f t="shared" si="57"/>
        <v>1743943.15</v>
      </c>
      <c r="K476" s="49">
        <v>58160</v>
      </c>
      <c r="L476" s="90">
        <v>1414020</v>
      </c>
      <c r="P476" s="43"/>
      <c r="Q476" s="43"/>
      <c r="R476" s="43"/>
    </row>
    <row r="477" spans="1:18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55"/>
        <v>2</v>
      </c>
      <c r="F477" s="50" t="s">
        <v>422</v>
      </c>
      <c r="G477" s="51">
        <v>21945</v>
      </c>
      <c r="H477" s="21">
        <v>0</v>
      </c>
      <c r="I477" s="51">
        <f t="shared" si="56"/>
        <v>21945</v>
      </c>
      <c r="J477" s="62">
        <f t="shared" si="57"/>
        <v>1721998.15</v>
      </c>
      <c r="K477" s="49">
        <v>58159</v>
      </c>
      <c r="L477" s="90">
        <v>1414019</v>
      </c>
      <c r="P477" s="43"/>
      <c r="Q477" s="43"/>
      <c r="R477" s="43"/>
    </row>
    <row r="478" spans="1:18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55"/>
        <v>3</v>
      </c>
      <c r="F478" s="50" t="s">
        <v>423</v>
      </c>
      <c r="G478" s="51">
        <v>43350</v>
      </c>
      <c r="H478" s="21">
        <v>0</v>
      </c>
      <c r="I478" s="51">
        <f t="shared" si="56"/>
        <v>43350</v>
      </c>
      <c r="J478" s="62">
        <f t="shared" si="57"/>
        <v>1678648.15</v>
      </c>
      <c r="K478" s="49">
        <v>64152</v>
      </c>
      <c r="L478" s="90">
        <v>1439181</v>
      </c>
      <c r="P478" s="43"/>
      <c r="Q478" s="43"/>
      <c r="R478" s="43"/>
    </row>
    <row r="479" spans="1:18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55"/>
        <v>2</v>
      </c>
      <c r="F479" s="50" t="s">
        <v>424</v>
      </c>
      <c r="G479" s="51">
        <v>27745</v>
      </c>
      <c r="H479" s="21">
        <v>0</v>
      </c>
      <c r="I479" s="51">
        <f t="shared" si="56"/>
        <v>27745</v>
      </c>
      <c r="J479" s="62">
        <f t="shared" si="57"/>
        <v>1650903.15</v>
      </c>
      <c r="K479" s="49">
        <v>67087</v>
      </c>
      <c r="L479" s="90">
        <v>1445756</v>
      </c>
      <c r="P479" s="43"/>
      <c r="Q479" s="43"/>
      <c r="R479" s="43"/>
    </row>
    <row r="480" spans="1:18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55"/>
        <v>2</v>
      </c>
      <c r="F480" s="50" t="s">
        <v>425</v>
      </c>
      <c r="G480" s="51">
        <v>21945</v>
      </c>
      <c r="H480" s="21">
        <v>0</v>
      </c>
      <c r="I480" s="51">
        <f t="shared" si="56"/>
        <v>21945</v>
      </c>
      <c r="J480" s="62">
        <f t="shared" si="57"/>
        <v>1628958.15</v>
      </c>
      <c r="K480" s="49">
        <v>67085</v>
      </c>
      <c r="L480" s="90">
        <v>1445751</v>
      </c>
      <c r="P480" s="43"/>
      <c r="Q480" s="43"/>
      <c r="R480" s="43"/>
    </row>
    <row r="481" spans="1:18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55"/>
        <v>2</v>
      </c>
      <c r="F481" s="50" t="s">
        <v>426</v>
      </c>
      <c r="G481" s="51">
        <v>21945</v>
      </c>
      <c r="H481" s="21">
        <v>0</v>
      </c>
      <c r="I481" s="51">
        <f t="shared" si="56"/>
        <v>21945</v>
      </c>
      <c r="J481" s="62">
        <f t="shared" si="57"/>
        <v>1607013.15</v>
      </c>
      <c r="K481" s="49">
        <v>67318</v>
      </c>
      <c r="L481" s="90">
        <v>1446923</v>
      </c>
      <c r="P481" s="44"/>
      <c r="Q481" s="43"/>
      <c r="R481" s="43"/>
    </row>
    <row r="482" spans="1:18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55"/>
        <v>2</v>
      </c>
      <c r="F482" s="50" t="s">
        <v>427</v>
      </c>
      <c r="G482" s="51">
        <v>21945</v>
      </c>
      <c r="H482" s="21">
        <v>0</v>
      </c>
      <c r="I482" s="51">
        <f t="shared" si="56"/>
        <v>21945</v>
      </c>
      <c r="J482" s="62">
        <f t="shared" si="57"/>
        <v>1585068.15</v>
      </c>
      <c r="K482" s="49">
        <v>65915</v>
      </c>
      <c r="L482" s="90">
        <v>1442594</v>
      </c>
      <c r="P482" s="43"/>
      <c r="Q482" s="43"/>
      <c r="R482" s="43"/>
    </row>
    <row r="483" spans="1:18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55"/>
        <v>1</v>
      </c>
      <c r="F483" s="50" t="s">
        <v>428</v>
      </c>
      <c r="G483" s="51">
        <v>14900</v>
      </c>
      <c r="H483" s="21">
        <v>0</v>
      </c>
      <c r="I483" s="51">
        <f t="shared" si="56"/>
        <v>14900</v>
      </c>
      <c r="J483" s="62">
        <f t="shared" si="57"/>
        <v>1570168.15</v>
      </c>
      <c r="K483" s="49">
        <v>68720</v>
      </c>
      <c r="L483" s="90">
        <v>1451656</v>
      </c>
      <c r="P483" s="43"/>
      <c r="Q483" s="43"/>
      <c r="R483" s="43"/>
    </row>
    <row r="484" spans="1:18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55"/>
        <v>2</v>
      </c>
      <c r="F484" s="50" t="s">
        <v>429</v>
      </c>
      <c r="G484" s="51">
        <v>21945</v>
      </c>
      <c r="H484" s="21">
        <v>0</v>
      </c>
      <c r="I484" s="51">
        <f t="shared" si="56"/>
        <v>21945</v>
      </c>
      <c r="J484" s="62">
        <f t="shared" si="57"/>
        <v>1548223.15</v>
      </c>
      <c r="K484" s="49">
        <v>66782</v>
      </c>
      <c r="L484" s="90">
        <v>1444578</v>
      </c>
      <c r="P484" s="43"/>
      <c r="Q484" s="43"/>
      <c r="R484" s="43"/>
    </row>
    <row r="485" spans="1:18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55"/>
        <v>2</v>
      </c>
      <c r="F485" s="50" t="s">
        <v>430</v>
      </c>
      <c r="G485" s="51">
        <v>19570</v>
      </c>
      <c r="H485" s="21">
        <v>0</v>
      </c>
      <c r="I485" s="51">
        <f t="shared" si="56"/>
        <v>19570</v>
      </c>
      <c r="J485" s="62">
        <f t="shared" si="57"/>
        <v>1528653.15</v>
      </c>
      <c r="K485" s="49">
        <v>63688</v>
      </c>
      <c r="L485" s="90">
        <v>1437896</v>
      </c>
      <c r="P485" s="43"/>
      <c r="Q485" s="43"/>
      <c r="R485" s="43"/>
    </row>
    <row r="486" spans="1:18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55"/>
        <v>2</v>
      </c>
      <c r="F486" s="50" t="s">
        <v>431</v>
      </c>
      <c r="G486" s="51">
        <v>21945</v>
      </c>
      <c r="H486" s="21">
        <v>0</v>
      </c>
      <c r="I486" s="51">
        <f t="shared" si="56"/>
        <v>21945</v>
      </c>
      <c r="J486" s="62">
        <f t="shared" si="57"/>
        <v>1506708.15</v>
      </c>
      <c r="K486" s="49">
        <v>61913</v>
      </c>
      <c r="L486" s="90">
        <v>1431179</v>
      </c>
      <c r="P486" s="43"/>
      <c r="Q486" s="43"/>
      <c r="R486" s="43"/>
    </row>
    <row r="487" spans="1:18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55"/>
        <v>2</v>
      </c>
      <c r="F487" s="50" t="s">
        <v>432</v>
      </c>
      <c r="G487" s="51">
        <v>28900</v>
      </c>
      <c r="H487" s="21">
        <v>0</v>
      </c>
      <c r="I487" s="51">
        <f t="shared" si="56"/>
        <v>28900</v>
      </c>
      <c r="J487" s="62">
        <f t="shared" si="57"/>
        <v>1477808.15</v>
      </c>
      <c r="K487" s="49">
        <v>67509</v>
      </c>
      <c r="L487" s="90">
        <v>1448016</v>
      </c>
      <c r="P487" s="43"/>
      <c r="Q487" s="43"/>
      <c r="R487" s="43"/>
    </row>
    <row r="488" spans="1:18">
      <c r="A488" s="14">
        <v>28</v>
      </c>
      <c r="B488" s="47"/>
      <c r="C488" s="48"/>
      <c r="D488" s="17" t="s">
        <v>15</v>
      </c>
      <c r="E488" s="49">
        <f t="shared" si="55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P488" s="43"/>
      <c r="Q488" s="43"/>
      <c r="R488" s="43"/>
    </row>
    <row r="489" spans="16:18">
      <c r="P489" s="43"/>
      <c r="Q489" s="43"/>
      <c r="R489" s="43"/>
    </row>
    <row r="490" spans="16:18">
      <c r="P490" s="43"/>
      <c r="Q490" s="43"/>
      <c r="R490" s="43"/>
    </row>
    <row r="491" spans="1:18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500" si="58">C491-B491</f>
        <v>2</v>
      </c>
      <c r="F491" s="50" t="s">
        <v>434</v>
      </c>
      <c r="G491" s="51">
        <v>21945</v>
      </c>
      <c r="H491" s="21">
        <v>0</v>
      </c>
      <c r="I491" s="51">
        <f t="shared" ref="I491:I500" si="59">+G491+H491</f>
        <v>21945</v>
      </c>
      <c r="J491" s="62">
        <f>J487-I491</f>
        <v>1455863.15</v>
      </c>
      <c r="K491" s="49">
        <v>60802</v>
      </c>
      <c r="L491" s="25">
        <v>1426016</v>
      </c>
      <c r="P491" s="43"/>
      <c r="Q491" s="43"/>
      <c r="R491" s="43"/>
    </row>
    <row r="492" spans="1:19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58"/>
        <v>3</v>
      </c>
      <c r="F492" s="50" t="s">
        <v>435</v>
      </c>
      <c r="G492" s="51">
        <v>29870</v>
      </c>
      <c r="H492" s="21">
        <v>0</v>
      </c>
      <c r="I492" s="51">
        <f t="shared" si="59"/>
        <v>29870</v>
      </c>
      <c r="J492" s="62">
        <f t="shared" ref="J491:J501" si="60">J491-I492</f>
        <v>1425993.15</v>
      </c>
      <c r="K492" s="49">
        <v>67344</v>
      </c>
      <c r="L492" s="25">
        <v>1446299</v>
      </c>
      <c r="P492" s="43"/>
      <c r="Q492" s="43"/>
      <c r="R492" s="43"/>
      <c r="S492" s="43"/>
    </row>
    <row r="493" spans="1:19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58"/>
        <v>2</v>
      </c>
      <c r="F493" s="50" t="s">
        <v>436</v>
      </c>
      <c r="G493" s="51">
        <v>21945</v>
      </c>
      <c r="H493" s="21">
        <v>0</v>
      </c>
      <c r="I493" s="51">
        <f t="shared" si="59"/>
        <v>21945</v>
      </c>
      <c r="J493" s="62">
        <f t="shared" si="60"/>
        <v>1404048.15</v>
      </c>
      <c r="K493" s="49">
        <v>67316</v>
      </c>
      <c r="L493" s="25">
        <v>1446863</v>
      </c>
      <c r="P493" s="43"/>
      <c r="Q493" s="43"/>
      <c r="R493" s="43"/>
      <c r="S493" s="43"/>
    </row>
    <row r="494" spans="1:19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58"/>
        <v>6</v>
      </c>
      <c r="F494" s="50" t="s">
        <v>437</v>
      </c>
      <c r="G494" s="51">
        <v>65835</v>
      </c>
      <c r="H494" s="21">
        <v>0</v>
      </c>
      <c r="I494" s="51">
        <f t="shared" si="59"/>
        <v>65835</v>
      </c>
      <c r="J494" s="62">
        <f t="shared" si="60"/>
        <v>1338213.15</v>
      </c>
      <c r="K494" s="49">
        <v>67211</v>
      </c>
      <c r="L494" s="25">
        <v>1446236</v>
      </c>
      <c r="P494" s="43"/>
      <c r="Q494" s="43"/>
      <c r="R494" s="43"/>
      <c r="S494" s="43"/>
    </row>
    <row r="495" spans="1:19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58"/>
        <v>3</v>
      </c>
      <c r="F495" s="50" t="s">
        <v>438</v>
      </c>
      <c r="G495" s="51">
        <v>29355</v>
      </c>
      <c r="H495" s="21">
        <v>0</v>
      </c>
      <c r="I495" s="51">
        <f t="shared" si="59"/>
        <v>29355</v>
      </c>
      <c r="J495" s="62">
        <f t="shared" si="60"/>
        <v>1308858.15</v>
      </c>
      <c r="K495" s="49">
        <v>60401</v>
      </c>
      <c r="L495" s="25">
        <v>1422233</v>
      </c>
      <c r="P495" s="43"/>
      <c r="Q495" s="43"/>
      <c r="R495" s="43"/>
      <c r="S495" s="43"/>
    </row>
    <row r="496" spans="1:19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58"/>
        <v>2</v>
      </c>
      <c r="F496" s="50" t="s">
        <v>439</v>
      </c>
      <c r="G496" s="51">
        <v>21945</v>
      </c>
      <c r="H496" s="21">
        <v>0</v>
      </c>
      <c r="I496" s="51">
        <f t="shared" si="59"/>
        <v>21945</v>
      </c>
      <c r="J496" s="62">
        <f t="shared" si="60"/>
        <v>1286913.15</v>
      </c>
      <c r="K496" s="49">
        <v>67221</v>
      </c>
      <c r="L496" s="25">
        <v>1446300</v>
      </c>
      <c r="P496" s="43"/>
      <c r="Q496" s="43"/>
      <c r="R496" s="43"/>
      <c r="S496" s="43"/>
    </row>
    <row r="497" spans="1:19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58"/>
        <v>2</v>
      </c>
      <c r="F497" s="50" t="s">
        <v>440</v>
      </c>
      <c r="G497" s="51">
        <v>21945</v>
      </c>
      <c r="H497" s="21">
        <v>0</v>
      </c>
      <c r="I497" s="51">
        <f t="shared" si="59"/>
        <v>21945</v>
      </c>
      <c r="J497" s="62">
        <f t="shared" si="60"/>
        <v>1264968.15</v>
      </c>
      <c r="K497" s="49">
        <v>67222</v>
      </c>
      <c r="L497" s="25">
        <v>1446300</v>
      </c>
      <c r="P497" s="43"/>
      <c r="Q497" s="44"/>
      <c r="R497" s="43"/>
      <c r="S497" s="43"/>
    </row>
    <row r="498" spans="1:19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58"/>
        <v>2</v>
      </c>
      <c r="F498" s="50" t="s">
        <v>441</v>
      </c>
      <c r="G498" s="51">
        <v>21945</v>
      </c>
      <c r="H498" s="21">
        <v>0</v>
      </c>
      <c r="I498" s="51">
        <f t="shared" si="59"/>
        <v>21945</v>
      </c>
      <c r="J498" s="62">
        <f t="shared" si="60"/>
        <v>1243023.15</v>
      </c>
      <c r="K498" s="49">
        <v>69054</v>
      </c>
      <c r="L498" s="25">
        <v>1454528</v>
      </c>
      <c r="P498" s="43"/>
      <c r="Q498" s="43"/>
      <c r="R498" s="43"/>
      <c r="S498" s="43"/>
    </row>
    <row r="499" spans="1:19">
      <c r="A499" s="14">
        <v>36</v>
      </c>
      <c r="B499" s="47"/>
      <c r="C499" s="48"/>
      <c r="D499" s="17" t="s">
        <v>15</v>
      </c>
      <c r="E499" s="49">
        <f t="shared" si="58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P499" s="43"/>
      <c r="Q499" s="44"/>
      <c r="R499" s="43"/>
      <c r="S499" s="43"/>
    </row>
    <row r="500" spans="1:19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P500" s="43"/>
      <c r="Q500" s="43"/>
      <c r="R500" s="43"/>
      <c r="S500" s="43"/>
    </row>
    <row r="501" spans="1:19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P501" s="43"/>
      <c r="Q501" s="43"/>
      <c r="R501" s="43"/>
      <c r="S501" s="43"/>
    </row>
    <row r="502" spans="1:19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P502" s="43"/>
      <c r="Q502" s="43"/>
      <c r="R502" s="43"/>
      <c r="S502" s="43"/>
    </row>
    <row r="503" spans="1:18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P503" s="43"/>
      <c r="Q503" s="43"/>
      <c r="R503" s="43"/>
    </row>
    <row r="504" spans="1:18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P504" s="43"/>
      <c r="Q504" s="43"/>
      <c r="R504" s="43"/>
    </row>
    <row r="505" spans="1:19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P505" s="43"/>
      <c r="Q505" s="43"/>
      <c r="R505" s="43"/>
      <c r="S505" s="43"/>
    </row>
    <row r="506" spans="1:19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P506" s="44"/>
      <c r="Q506" s="43"/>
      <c r="R506" s="43"/>
      <c r="S506" s="43"/>
    </row>
    <row r="507" spans="1:19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P507" s="43"/>
      <c r="Q507" s="43"/>
      <c r="R507" s="43"/>
      <c r="S507" s="43"/>
    </row>
    <row r="508" spans="1:19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10" si="61">C508-B508</f>
        <v>2</v>
      </c>
      <c r="F508" s="50" t="s">
        <v>446</v>
      </c>
      <c r="G508" s="51">
        <v>21945</v>
      </c>
      <c r="H508" s="21">
        <v>0</v>
      </c>
      <c r="I508" s="51">
        <f t="shared" ref="I508:I510" si="62">+G508+H508</f>
        <v>21945</v>
      </c>
      <c r="J508" s="62">
        <f>J506-I508</f>
        <v>3356273.25</v>
      </c>
      <c r="K508" s="49">
        <v>67055</v>
      </c>
      <c r="L508" s="1">
        <v>1445546</v>
      </c>
      <c r="P508" s="91"/>
      <c r="Q508" s="43"/>
      <c r="R508" s="43"/>
      <c r="S508" s="43"/>
    </row>
    <row r="509" spans="1:19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61"/>
        <v>1</v>
      </c>
      <c r="F509" s="50" t="s">
        <v>447</v>
      </c>
      <c r="G509" s="51">
        <v>13200</v>
      </c>
      <c r="H509" s="21">
        <v>0</v>
      </c>
      <c r="I509" s="51">
        <f t="shared" si="62"/>
        <v>13200</v>
      </c>
      <c r="J509" s="62">
        <f>J508-I509</f>
        <v>3343073.25</v>
      </c>
      <c r="K509" s="49">
        <v>52011</v>
      </c>
      <c r="L509" s="1">
        <v>1383317</v>
      </c>
      <c r="P509" s="43"/>
      <c r="Q509" s="43"/>
      <c r="R509" s="43"/>
      <c r="S509" s="43"/>
    </row>
    <row r="510" spans="1:19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61"/>
        <v>1</v>
      </c>
      <c r="F510" s="50" t="s">
        <v>448</v>
      </c>
      <c r="G510" s="51">
        <v>13200</v>
      </c>
      <c r="H510" s="21">
        <v>0</v>
      </c>
      <c r="I510" s="51">
        <f t="shared" si="62"/>
        <v>13200</v>
      </c>
      <c r="J510" s="62">
        <f t="shared" ref="J510:J555" si="63">J509-I510</f>
        <v>3329873.25</v>
      </c>
      <c r="K510" s="49">
        <v>52009</v>
      </c>
      <c r="L510" s="1">
        <v>1383318</v>
      </c>
      <c r="P510" s="43"/>
      <c r="Q510" s="43"/>
      <c r="R510" s="43"/>
      <c r="S510" s="43"/>
    </row>
    <row r="511" spans="1:19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ref="E511:E551" si="64">C511-B511</f>
        <v>2</v>
      </c>
      <c r="F511" s="50" t="s">
        <v>449</v>
      </c>
      <c r="G511" s="51">
        <v>23100</v>
      </c>
      <c r="H511" s="21">
        <v>0</v>
      </c>
      <c r="I511" s="51">
        <f t="shared" ref="I511:I555" si="65">+G511+H511</f>
        <v>23100</v>
      </c>
      <c r="J511" s="62">
        <f t="shared" si="63"/>
        <v>3306773.25</v>
      </c>
      <c r="K511" s="49">
        <v>71149</v>
      </c>
      <c r="L511" s="1">
        <v>1465731</v>
      </c>
      <c r="P511" s="43"/>
      <c r="Q511" s="43"/>
      <c r="R511" s="43"/>
      <c r="S511" s="43"/>
    </row>
    <row r="512" spans="1:19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64"/>
        <v>2</v>
      </c>
      <c r="F512" s="50" t="s">
        <v>450</v>
      </c>
      <c r="G512" s="51">
        <v>20600</v>
      </c>
      <c r="H512" s="21">
        <v>0</v>
      </c>
      <c r="I512" s="51">
        <f t="shared" si="65"/>
        <v>20600</v>
      </c>
      <c r="J512" s="62">
        <f t="shared" si="63"/>
        <v>3286173.25</v>
      </c>
      <c r="K512" s="49">
        <v>68984</v>
      </c>
      <c r="L512" s="95">
        <v>1453902</v>
      </c>
      <c r="P512" s="43"/>
      <c r="Q512" s="43"/>
      <c r="R512" s="43"/>
      <c r="S512" s="43"/>
    </row>
    <row r="513" spans="1:19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64"/>
        <v>2</v>
      </c>
      <c r="F513" s="50" t="s">
        <v>451</v>
      </c>
      <c r="G513" s="51">
        <v>20600</v>
      </c>
      <c r="H513" s="21">
        <v>0</v>
      </c>
      <c r="I513" s="51">
        <f t="shared" si="65"/>
        <v>20600</v>
      </c>
      <c r="J513" s="62">
        <f t="shared" si="63"/>
        <v>3265573.25</v>
      </c>
      <c r="K513" s="49">
        <v>68982</v>
      </c>
      <c r="L513" s="95">
        <v>1453902</v>
      </c>
      <c r="P513" s="43"/>
      <c r="Q513" s="43"/>
      <c r="R513" s="43"/>
      <c r="S513" s="43"/>
    </row>
    <row r="514" spans="1:19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64"/>
        <v>1</v>
      </c>
      <c r="F514" s="50" t="s">
        <v>452</v>
      </c>
      <c r="G514" s="51">
        <v>6500</v>
      </c>
      <c r="H514" s="21">
        <v>0</v>
      </c>
      <c r="I514" s="51">
        <f t="shared" si="65"/>
        <v>6500</v>
      </c>
      <c r="J514" s="62">
        <f t="shared" si="63"/>
        <v>3259073.25</v>
      </c>
      <c r="K514" s="49">
        <v>68452</v>
      </c>
      <c r="L514" s="1">
        <v>1450789</v>
      </c>
      <c r="P514" s="43"/>
      <c r="Q514" s="43"/>
      <c r="R514" s="43"/>
      <c r="S514" s="43"/>
    </row>
    <row r="515" spans="1:19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64"/>
        <v>2</v>
      </c>
      <c r="F515" s="50" t="s">
        <v>453</v>
      </c>
      <c r="G515" s="51">
        <v>11700</v>
      </c>
      <c r="H515" s="21">
        <v>0</v>
      </c>
      <c r="I515" s="51">
        <f t="shared" si="65"/>
        <v>11700</v>
      </c>
      <c r="J515" s="62">
        <f t="shared" si="63"/>
        <v>3247373.25</v>
      </c>
      <c r="K515" s="49">
        <v>69498</v>
      </c>
      <c r="L515" s="1">
        <v>1458048</v>
      </c>
      <c r="P515" s="43"/>
      <c r="Q515" s="43"/>
      <c r="R515" s="43"/>
      <c r="S515" s="43"/>
    </row>
    <row r="516" spans="1:19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64"/>
        <v>2</v>
      </c>
      <c r="F516" s="50" t="s">
        <v>454</v>
      </c>
      <c r="G516" s="51">
        <v>11700</v>
      </c>
      <c r="H516" s="21">
        <v>0</v>
      </c>
      <c r="I516" s="51">
        <f t="shared" si="65"/>
        <v>11700</v>
      </c>
      <c r="J516" s="62">
        <f t="shared" si="63"/>
        <v>3235673.25</v>
      </c>
      <c r="K516" s="72">
        <v>68960</v>
      </c>
      <c r="L516" s="1">
        <v>1453583</v>
      </c>
      <c r="P516" s="43"/>
      <c r="Q516" s="43"/>
      <c r="R516" s="43"/>
      <c r="S516" s="43"/>
    </row>
    <row r="517" spans="1:19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64"/>
        <v>2</v>
      </c>
      <c r="F517" s="50" t="s">
        <v>455</v>
      </c>
      <c r="G517" s="51">
        <v>11700</v>
      </c>
      <c r="H517" s="21">
        <v>0</v>
      </c>
      <c r="I517" s="51">
        <f t="shared" si="65"/>
        <v>11700</v>
      </c>
      <c r="J517" s="62">
        <f t="shared" si="63"/>
        <v>3223973.25</v>
      </c>
      <c r="K517" s="49">
        <v>68961</v>
      </c>
      <c r="L517" s="1">
        <v>1453588</v>
      </c>
      <c r="P517" s="43"/>
      <c r="Q517" s="43"/>
      <c r="R517" s="43"/>
      <c r="S517" s="43"/>
    </row>
    <row r="518" spans="1:19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64"/>
        <v>2</v>
      </c>
      <c r="F518" s="50" t="s">
        <v>456</v>
      </c>
      <c r="G518" s="51">
        <v>11700</v>
      </c>
      <c r="H518" s="21">
        <v>0</v>
      </c>
      <c r="I518" s="51">
        <f t="shared" si="65"/>
        <v>11700</v>
      </c>
      <c r="J518" s="62">
        <f t="shared" si="63"/>
        <v>3212273.25</v>
      </c>
      <c r="K518" s="49">
        <v>71624</v>
      </c>
      <c r="L518" s="1">
        <v>1459336</v>
      </c>
      <c r="P518" s="43"/>
      <c r="Q518" s="43"/>
      <c r="R518" s="43"/>
      <c r="S518" s="43"/>
    </row>
    <row r="519" spans="1:19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64"/>
        <v>2</v>
      </c>
      <c r="F519" s="50" t="s">
        <v>457</v>
      </c>
      <c r="G519" s="51">
        <v>11700</v>
      </c>
      <c r="H519" s="21">
        <v>0</v>
      </c>
      <c r="I519" s="51">
        <f t="shared" si="65"/>
        <v>11700</v>
      </c>
      <c r="J519" s="62">
        <f t="shared" si="63"/>
        <v>3200573.25</v>
      </c>
      <c r="K519" s="49">
        <v>69963</v>
      </c>
      <c r="L519" s="1">
        <v>1459336</v>
      </c>
      <c r="P519" s="43"/>
      <c r="Q519" s="43"/>
      <c r="R519" s="43"/>
      <c r="S519" s="43"/>
    </row>
    <row r="520" spans="1:19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64"/>
        <v>2</v>
      </c>
      <c r="F520" s="50" t="s">
        <v>458</v>
      </c>
      <c r="G520" s="51">
        <v>17100</v>
      </c>
      <c r="H520" s="21">
        <v>0</v>
      </c>
      <c r="I520" s="51">
        <f t="shared" si="65"/>
        <v>17100</v>
      </c>
      <c r="J520" s="62">
        <f t="shared" si="63"/>
        <v>3183473.25</v>
      </c>
      <c r="K520" s="49">
        <v>69290</v>
      </c>
      <c r="L520" s="1">
        <v>1455793</v>
      </c>
      <c r="P520" s="43"/>
      <c r="Q520" s="43"/>
      <c r="R520" s="43"/>
      <c r="S520" s="43"/>
    </row>
    <row r="521" spans="1:19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64"/>
        <v>2</v>
      </c>
      <c r="F521" s="50" t="s">
        <v>459</v>
      </c>
      <c r="G521" s="51">
        <v>20790</v>
      </c>
      <c r="H521" s="21">
        <v>0</v>
      </c>
      <c r="I521" s="51">
        <f t="shared" si="65"/>
        <v>20790</v>
      </c>
      <c r="J521" s="62">
        <f t="shared" si="63"/>
        <v>3162683.25</v>
      </c>
      <c r="K521" s="49">
        <v>65921</v>
      </c>
      <c r="L521" s="1">
        <v>1442668</v>
      </c>
      <c r="P521" s="43"/>
      <c r="Q521" s="43"/>
      <c r="R521" s="43"/>
      <c r="S521" s="43"/>
    </row>
    <row r="522" spans="1:19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64"/>
        <v>2</v>
      </c>
      <c r="F522" s="50" t="s">
        <v>460</v>
      </c>
      <c r="G522" s="51">
        <v>11700</v>
      </c>
      <c r="H522" s="21">
        <v>0</v>
      </c>
      <c r="I522" s="51">
        <f t="shared" si="65"/>
        <v>11700</v>
      </c>
      <c r="J522" s="62">
        <f t="shared" si="63"/>
        <v>3150983.25</v>
      </c>
      <c r="K522" s="49">
        <v>68616</v>
      </c>
      <c r="L522" s="1">
        <v>1452070</v>
      </c>
      <c r="P522" s="43"/>
      <c r="Q522" s="43"/>
      <c r="R522" s="43"/>
      <c r="S522" s="43"/>
    </row>
    <row r="523" spans="1:19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64"/>
        <v>2</v>
      </c>
      <c r="F523" s="50" t="s">
        <v>461</v>
      </c>
      <c r="G523" s="51">
        <v>20790</v>
      </c>
      <c r="H523" s="21">
        <v>0</v>
      </c>
      <c r="I523" s="51">
        <f t="shared" si="65"/>
        <v>20790</v>
      </c>
      <c r="J523" s="62">
        <f t="shared" si="63"/>
        <v>3130193.25</v>
      </c>
      <c r="K523" s="49">
        <v>70132</v>
      </c>
      <c r="L523" s="1">
        <v>1461122</v>
      </c>
      <c r="P523" s="43"/>
      <c r="Q523" s="43"/>
      <c r="R523" s="43"/>
      <c r="S523" s="43"/>
    </row>
    <row r="524" spans="1:19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64"/>
        <v>2</v>
      </c>
      <c r="F524" s="50" t="s">
        <v>462</v>
      </c>
      <c r="G524" s="51">
        <v>20790</v>
      </c>
      <c r="H524" s="21">
        <v>0</v>
      </c>
      <c r="I524" s="51">
        <f t="shared" si="65"/>
        <v>20790</v>
      </c>
      <c r="J524" s="62">
        <f t="shared" si="63"/>
        <v>3109403.25</v>
      </c>
      <c r="K524" s="49">
        <v>70099</v>
      </c>
      <c r="L524" s="1">
        <v>1460561</v>
      </c>
      <c r="P524" s="43"/>
      <c r="Q524" s="43"/>
      <c r="R524" s="43"/>
      <c r="S524" s="43"/>
    </row>
    <row r="525" spans="1:19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64"/>
        <v>3</v>
      </c>
      <c r="F525" s="50" t="s">
        <v>463</v>
      </c>
      <c r="G525" s="51">
        <v>17550</v>
      </c>
      <c r="H525" s="21">
        <v>0</v>
      </c>
      <c r="I525" s="51">
        <f t="shared" si="65"/>
        <v>17550</v>
      </c>
      <c r="J525" s="62">
        <f t="shared" si="63"/>
        <v>3091853.25</v>
      </c>
      <c r="K525" s="49">
        <v>70157</v>
      </c>
      <c r="L525" s="1">
        <v>1461180</v>
      </c>
      <c r="P525" s="43"/>
      <c r="Q525" s="43"/>
      <c r="R525" s="43"/>
      <c r="S525" s="43"/>
    </row>
    <row r="526" spans="1:19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64"/>
        <v>1</v>
      </c>
      <c r="F526" s="50" t="s">
        <v>464</v>
      </c>
      <c r="G526" s="51">
        <v>6500</v>
      </c>
      <c r="H526" s="21">
        <v>0</v>
      </c>
      <c r="I526" s="51">
        <f t="shared" si="65"/>
        <v>6500</v>
      </c>
      <c r="J526" s="62">
        <f t="shared" si="63"/>
        <v>3085353.25</v>
      </c>
      <c r="K526" s="49">
        <v>70130</v>
      </c>
      <c r="L526" s="1">
        <v>1461100</v>
      </c>
      <c r="P526" s="43"/>
      <c r="Q526" s="43"/>
      <c r="R526" s="43"/>
      <c r="S526" s="43"/>
    </row>
    <row r="527" spans="1:19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64"/>
        <v>3</v>
      </c>
      <c r="F527" s="50" t="s">
        <v>465</v>
      </c>
      <c r="G527" s="51">
        <v>17550</v>
      </c>
      <c r="H527" s="21">
        <v>0</v>
      </c>
      <c r="I527" s="51">
        <f t="shared" si="65"/>
        <v>17550</v>
      </c>
      <c r="J527" s="62">
        <f t="shared" si="63"/>
        <v>3067803.25</v>
      </c>
      <c r="K527" s="49">
        <v>70052</v>
      </c>
      <c r="L527" s="1">
        <v>1460056</v>
      </c>
      <c r="P527" s="43"/>
      <c r="Q527" s="43"/>
      <c r="R527" s="43"/>
      <c r="S527" s="43"/>
    </row>
    <row r="528" spans="1:19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64"/>
        <v>4</v>
      </c>
      <c r="F528" s="50" t="s">
        <v>466</v>
      </c>
      <c r="G528" s="51">
        <v>41580</v>
      </c>
      <c r="H528" s="21">
        <v>0</v>
      </c>
      <c r="I528" s="51">
        <f t="shared" si="65"/>
        <v>41580</v>
      </c>
      <c r="J528" s="62">
        <f t="shared" si="63"/>
        <v>3026223.25</v>
      </c>
      <c r="K528" s="49">
        <v>69450</v>
      </c>
      <c r="L528" s="1">
        <v>1457336</v>
      </c>
      <c r="P528" s="43"/>
      <c r="Q528" s="43"/>
      <c r="R528" s="43"/>
      <c r="S528" s="43"/>
    </row>
    <row r="529" spans="1:19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64"/>
        <v>3</v>
      </c>
      <c r="F529" s="50" t="s">
        <v>467</v>
      </c>
      <c r="G529" s="51">
        <v>27810</v>
      </c>
      <c r="H529" s="21">
        <v>0</v>
      </c>
      <c r="I529" s="51">
        <f t="shared" si="65"/>
        <v>27810</v>
      </c>
      <c r="J529" s="62">
        <f t="shared" si="63"/>
        <v>2998413.25</v>
      </c>
      <c r="K529" s="49">
        <v>70160</v>
      </c>
      <c r="L529" s="1">
        <v>1460049</v>
      </c>
      <c r="P529" s="43"/>
      <c r="Q529" s="43"/>
      <c r="R529" s="43"/>
      <c r="S529" s="43"/>
    </row>
    <row r="530" spans="1:19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64"/>
        <v>2</v>
      </c>
      <c r="F530" s="50" t="s">
        <v>468</v>
      </c>
      <c r="G530" s="51">
        <v>20790</v>
      </c>
      <c r="H530" s="21">
        <v>0</v>
      </c>
      <c r="I530" s="51">
        <f t="shared" si="65"/>
        <v>20790</v>
      </c>
      <c r="J530" s="62">
        <f t="shared" si="63"/>
        <v>2977623.25</v>
      </c>
      <c r="K530" s="49">
        <v>68657</v>
      </c>
      <c r="L530" s="1">
        <v>1452469</v>
      </c>
      <c r="P530" s="43"/>
      <c r="Q530" s="43"/>
      <c r="R530" s="43"/>
      <c r="S530" s="43"/>
    </row>
    <row r="531" spans="1:19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64"/>
        <v>3</v>
      </c>
      <c r="F531" s="50" t="s">
        <v>469</v>
      </c>
      <c r="G531" s="51">
        <v>25650</v>
      </c>
      <c r="H531" s="21">
        <v>0</v>
      </c>
      <c r="I531" s="51">
        <f t="shared" si="65"/>
        <v>25650</v>
      </c>
      <c r="J531" s="62">
        <f t="shared" si="63"/>
        <v>2951973.25</v>
      </c>
      <c r="K531" s="49">
        <v>70051</v>
      </c>
      <c r="L531" s="1">
        <v>1460048</v>
      </c>
      <c r="P531" s="43"/>
      <c r="Q531" s="43"/>
      <c r="R531" s="43"/>
      <c r="S531" s="43"/>
    </row>
    <row r="532" spans="1:19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64"/>
        <v>2</v>
      </c>
      <c r="F532" s="50" t="s">
        <v>470</v>
      </c>
      <c r="G532" s="51">
        <v>11700</v>
      </c>
      <c r="H532" s="21">
        <v>0</v>
      </c>
      <c r="I532" s="51">
        <f t="shared" si="65"/>
        <v>11700</v>
      </c>
      <c r="J532" s="62">
        <f t="shared" si="63"/>
        <v>2940273.25</v>
      </c>
      <c r="K532" s="49">
        <v>68481</v>
      </c>
      <c r="L532" s="1">
        <v>1451097</v>
      </c>
      <c r="P532" s="43"/>
      <c r="Q532" s="43"/>
      <c r="R532" s="43"/>
      <c r="S532" s="43"/>
    </row>
    <row r="533" spans="1:19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64"/>
        <v>2</v>
      </c>
      <c r="F533" s="50" t="s">
        <v>471</v>
      </c>
      <c r="G533" s="51">
        <v>11700</v>
      </c>
      <c r="H533" s="21">
        <v>0</v>
      </c>
      <c r="I533" s="51">
        <f t="shared" si="65"/>
        <v>11700</v>
      </c>
      <c r="J533" s="62">
        <f t="shared" si="63"/>
        <v>2928573.25</v>
      </c>
      <c r="K533" s="49">
        <v>69681</v>
      </c>
      <c r="L533" s="1">
        <v>1458338</v>
      </c>
      <c r="P533" s="43"/>
      <c r="Q533" s="43"/>
      <c r="R533" s="43"/>
      <c r="S533" s="43"/>
    </row>
    <row r="534" spans="1:19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64"/>
        <v>4</v>
      </c>
      <c r="F534" s="50" t="s">
        <v>472</v>
      </c>
      <c r="G534" s="51">
        <v>41580</v>
      </c>
      <c r="H534" s="21">
        <v>0</v>
      </c>
      <c r="I534" s="51">
        <f t="shared" si="65"/>
        <v>41580</v>
      </c>
      <c r="J534" s="62">
        <f t="shared" si="63"/>
        <v>2886993.25</v>
      </c>
      <c r="K534" s="49">
        <v>69492</v>
      </c>
      <c r="L534" s="1">
        <v>1457944</v>
      </c>
      <c r="P534" s="43"/>
      <c r="Q534" s="43"/>
      <c r="R534" s="43"/>
      <c r="S534" s="43"/>
    </row>
    <row r="535" spans="1:19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64"/>
        <v>5</v>
      </c>
      <c r="F535" s="50" t="s">
        <v>473</v>
      </c>
      <c r="G535" s="51">
        <v>51975</v>
      </c>
      <c r="H535" s="21">
        <v>0</v>
      </c>
      <c r="I535" s="51">
        <f t="shared" si="65"/>
        <v>51975</v>
      </c>
      <c r="J535" s="62">
        <f t="shared" si="63"/>
        <v>2835018.25</v>
      </c>
      <c r="K535" s="49">
        <v>69223</v>
      </c>
      <c r="L535" s="1">
        <v>1454920</v>
      </c>
      <c r="P535" s="43"/>
      <c r="Q535" s="43"/>
      <c r="R535" s="43"/>
      <c r="S535" s="43"/>
    </row>
    <row r="536" spans="1:19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64"/>
        <v>2</v>
      </c>
      <c r="F536" s="50" t="s">
        <v>474</v>
      </c>
      <c r="G536" s="51">
        <v>24480</v>
      </c>
      <c r="H536" s="21">
        <v>0</v>
      </c>
      <c r="I536" s="51">
        <f t="shared" si="65"/>
        <v>24480</v>
      </c>
      <c r="J536" s="62">
        <f t="shared" si="63"/>
        <v>2810538.25</v>
      </c>
      <c r="K536" s="49">
        <v>71198</v>
      </c>
      <c r="L536" s="1">
        <v>1466251</v>
      </c>
      <c r="P536" s="43"/>
      <c r="Q536" s="43"/>
      <c r="R536" s="43"/>
      <c r="S536" s="43"/>
    </row>
    <row r="537" spans="1:19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64"/>
        <v>2</v>
      </c>
      <c r="F537" s="50" t="s">
        <v>475</v>
      </c>
      <c r="G537" s="51">
        <v>18540</v>
      </c>
      <c r="H537" s="21">
        <v>0</v>
      </c>
      <c r="I537" s="51">
        <f t="shared" si="65"/>
        <v>18540</v>
      </c>
      <c r="J537" s="62">
        <f t="shared" si="63"/>
        <v>2791998.25</v>
      </c>
      <c r="K537" s="49">
        <v>69392</v>
      </c>
      <c r="L537" s="1">
        <v>1456475</v>
      </c>
      <c r="P537" s="43"/>
      <c r="Q537" s="43"/>
      <c r="R537" s="43"/>
      <c r="S537" s="43"/>
    </row>
    <row r="538" spans="1:19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64"/>
        <v>2</v>
      </c>
      <c r="F538" s="50" t="s">
        <v>464</v>
      </c>
      <c r="G538" s="51">
        <v>20790</v>
      </c>
      <c r="H538" s="21">
        <v>0</v>
      </c>
      <c r="I538" s="51">
        <f t="shared" si="65"/>
        <v>20790</v>
      </c>
      <c r="J538" s="62">
        <f t="shared" si="63"/>
        <v>2771208.25</v>
      </c>
      <c r="K538" s="49">
        <v>70131</v>
      </c>
      <c r="L538" s="1">
        <v>1461097</v>
      </c>
      <c r="P538" s="43"/>
      <c r="Q538" s="43"/>
      <c r="R538" s="43"/>
      <c r="S538" s="43"/>
    </row>
    <row r="539" ht="14.25" spans="1:19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64"/>
        <v>6</v>
      </c>
      <c r="F539" s="50" t="s">
        <v>476</v>
      </c>
      <c r="G539" s="51">
        <v>68425</v>
      </c>
      <c r="H539" s="21">
        <v>0</v>
      </c>
      <c r="I539" s="51">
        <f t="shared" si="65"/>
        <v>68425</v>
      </c>
      <c r="J539" s="62">
        <f t="shared" si="63"/>
        <v>2702783.25</v>
      </c>
      <c r="K539" s="49">
        <v>71132</v>
      </c>
      <c r="L539" s="1">
        <v>1465130</v>
      </c>
      <c r="P539" s="44"/>
      <c r="Q539" s="43"/>
      <c r="R539" s="43"/>
      <c r="S539" s="43"/>
    </row>
    <row r="540" ht="14.25" spans="1:19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64"/>
        <v>3</v>
      </c>
      <c r="F540" s="50" t="s">
        <v>477</v>
      </c>
      <c r="G540" s="51">
        <v>31185</v>
      </c>
      <c r="H540" s="21">
        <v>0</v>
      </c>
      <c r="I540" s="51">
        <f t="shared" si="65"/>
        <v>31185</v>
      </c>
      <c r="J540" s="62">
        <f t="shared" si="63"/>
        <v>2671598.25</v>
      </c>
      <c r="K540" s="49">
        <v>70218</v>
      </c>
      <c r="L540" s="97">
        <v>1461922</v>
      </c>
      <c r="P540" s="5"/>
      <c r="Q540" s="43"/>
      <c r="R540" s="43"/>
      <c r="S540" s="43"/>
    </row>
    <row r="541" spans="1:19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64"/>
        <v>2</v>
      </c>
      <c r="F541" s="50" t="s">
        <v>478</v>
      </c>
      <c r="G541" s="51">
        <v>20790</v>
      </c>
      <c r="H541" s="21">
        <v>0</v>
      </c>
      <c r="I541" s="51">
        <f t="shared" si="65"/>
        <v>20790</v>
      </c>
      <c r="J541" s="62">
        <f t="shared" si="63"/>
        <v>2650808.25</v>
      </c>
      <c r="K541" s="49">
        <v>68659</v>
      </c>
      <c r="L541" s="1">
        <v>1452677</v>
      </c>
      <c r="P541" s="43"/>
      <c r="Q541" s="43"/>
      <c r="R541" s="43"/>
      <c r="S541" s="43"/>
    </row>
    <row r="542" spans="1:19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64"/>
        <v>4</v>
      </c>
      <c r="F542" s="50" t="s">
        <v>479</v>
      </c>
      <c r="G542" s="51">
        <v>34200</v>
      </c>
      <c r="H542" s="21">
        <v>0</v>
      </c>
      <c r="I542" s="51">
        <f t="shared" si="65"/>
        <v>34200</v>
      </c>
      <c r="J542" s="62">
        <f t="shared" si="63"/>
        <v>2616608.25</v>
      </c>
      <c r="K542" s="49">
        <v>70124</v>
      </c>
      <c r="L542" s="1">
        <v>1461041</v>
      </c>
      <c r="P542" s="43"/>
      <c r="Q542" s="43"/>
      <c r="R542" s="43"/>
      <c r="S542" s="43"/>
    </row>
    <row r="543" spans="1:19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64"/>
        <v>2</v>
      </c>
      <c r="F543" s="50" t="s">
        <v>480</v>
      </c>
      <c r="G543" s="51">
        <v>11700</v>
      </c>
      <c r="H543" s="21">
        <v>0</v>
      </c>
      <c r="I543" s="51">
        <f t="shared" si="65"/>
        <v>11700</v>
      </c>
      <c r="J543" s="62">
        <f t="shared" si="63"/>
        <v>2604908.25</v>
      </c>
      <c r="K543" s="49">
        <v>70417</v>
      </c>
      <c r="L543" s="1">
        <v>1462510</v>
      </c>
      <c r="P543" s="43"/>
      <c r="Q543" s="43"/>
      <c r="R543" s="43"/>
      <c r="S543" s="43"/>
    </row>
    <row r="544" spans="1:19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64"/>
        <v>3</v>
      </c>
      <c r="F544" s="50" t="s">
        <v>481</v>
      </c>
      <c r="G544" s="51">
        <v>17550</v>
      </c>
      <c r="H544" s="21">
        <v>0</v>
      </c>
      <c r="I544" s="51">
        <f t="shared" si="65"/>
        <v>17550</v>
      </c>
      <c r="J544" s="62">
        <f t="shared" si="63"/>
        <v>2587358.25</v>
      </c>
      <c r="K544" s="49">
        <v>69198</v>
      </c>
      <c r="L544" s="1">
        <v>1454824</v>
      </c>
      <c r="P544" s="43"/>
      <c r="Q544" s="43"/>
      <c r="R544" s="43"/>
      <c r="S544" s="43"/>
    </row>
    <row r="545" spans="1:19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64"/>
        <v>2</v>
      </c>
      <c r="F545" s="50" t="s">
        <v>482</v>
      </c>
      <c r="G545" s="51">
        <v>20790</v>
      </c>
      <c r="H545" s="21">
        <v>0</v>
      </c>
      <c r="I545" s="51">
        <f t="shared" si="65"/>
        <v>20790</v>
      </c>
      <c r="J545" s="62">
        <f t="shared" si="63"/>
        <v>2566568.25</v>
      </c>
      <c r="K545" s="49">
        <v>71563</v>
      </c>
      <c r="L545" s="1">
        <v>1465529</v>
      </c>
      <c r="P545" s="43"/>
      <c r="Q545" s="43"/>
      <c r="R545" s="43"/>
      <c r="S545" s="43"/>
    </row>
    <row r="546" spans="1:19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64"/>
        <v>2</v>
      </c>
      <c r="F546" s="50" t="s">
        <v>483</v>
      </c>
      <c r="G546" s="51">
        <v>11700</v>
      </c>
      <c r="H546" s="21">
        <v>0</v>
      </c>
      <c r="I546" s="51">
        <f t="shared" si="65"/>
        <v>11700</v>
      </c>
      <c r="J546" s="62">
        <f t="shared" si="63"/>
        <v>2554868.25</v>
      </c>
      <c r="K546" s="49">
        <v>68918</v>
      </c>
      <c r="L546" s="1">
        <v>1453439</v>
      </c>
      <c r="P546" s="43"/>
      <c r="Q546" s="43"/>
      <c r="R546" s="43"/>
      <c r="S546" s="43"/>
    </row>
    <row r="547" spans="1:19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64"/>
        <v>3</v>
      </c>
      <c r="F547" s="50" t="s">
        <v>484</v>
      </c>
      <c r="G547" s="51">
        <v>27810</v>
      </c>
      <c r="H547" s="21">
        <v>0</v>
      </c>
      <c r="I547" s="51">
        <f t="shared" si="65"/>
        <v>27810</v>
      </c>
      <c r="J547" s="62">
        <f t="shared" si="63"/>
        <v>2527058.25</v>
      </c>
      <c r="K547" s="49">
        <v>70222</v>
      </c>
      <c r="L547" s="1">
        <v>1462007</v>
      </c>
      <c r="P547" s="43"/>
      <c r="Q547" s="43"/>
      <c r="R547" s="43"/>
      <c r="S547" s="43"/>
    </row>
    <row r="548" spans="1:19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64"/>
        <v>3</v>
      </c>
      <c r="F548" s="50" t="s">
        <v>485</v>
      </c>
      <c r="G548" s="51">
        <v>17550</v>
      </c>
      <c r="H548" s="21">
        <v>0</v>
      </c>
      <c r="I548" s="51">
        <f t="shared" si="65"/>
        <v>17550</v>
      </c>
      <c r="J548" s="62">
        <f t="shared" si="63"/>
        <v>2509508.25</v>
      </c>
      <c r="K548" s="49">
        <v>70188</v>
      </c>
      <c r="L548" s="1">
        <v>1461804</v>
      </c>
      <c r="P548" s="43"/>
      <c r="Q548" s="43"/>
      <c r="R548" s="43"/>
      <c r="S548" s="43"/>
    </row>
    <row r="549" spans="1:19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64"/>
        <v>2</v>
      </c>
      <c r="F549" s="50" t="s">
        <v>486</v>
      </c>
      <c r="G549" s="51">
        <v>11700</v>
      </c>
      <c r="H549" s="21">
        <v>0</v>
      </c>
      <c r="I549" s="51">
        <f t="shared" si="65"/>
        <v>11700</v>
      </c>
      <c r="J549" s="62">
        <f t="shared" si="63"/>
        <v>2497808.25</v>
      </c>
      <c r="K549" s="49">
        <v>71918</v>
      </c>
      <c r="L549" s="1">
        <v>1461411</v>
      </c>
      <c r="P549" s="43"/>
      <c r="Q549" s="43"/>
      <c r="R549" s="43"/>
      <c r="S549" s="43"/>
    </row>
    <row r="550" spans="1:19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64"/>
        <v>2</v>
      </c>
      <c r="F550" s="50" t="s">
        <v>487</v>
      </c>
      <c r="G550" s="51">
        <v>11700</v>
      </c>
      <c r="H550" s="21">
        <v>0</v>
      </c>
      <c r="I550" s="51">
        <f t="shared" si="65"/>
        <v>11700</v>
      </c>
      <c r="J550" s="62">
        <f t="shared" si="63"/>
        <v>2486108.25</v>
      </c>
      <c r="K550" s="49">
        <v>70181</v>
      </c>
      <c r="L550" s="1">
        <v>1461411</v>
      </c>
      <c r="P550" s="43"/>
      <c r="Q550" s="43"/>
      <c r="R550" s="43"/>
      <c r="S550" s="43"/>
    </row>
    <row r="551" spans="1:19">
      <c r="A551" s="14">
        <v>41</v>
      </c>
      <c r="B551" s="47"/>
      <c r="C551" s="48"/>
      <c r="D551" s="17" t="s">
        <v>15</v>
      </c>
      <c r="E551" s="49">
        <f t="shared" si="64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P551" s="43"/>
      <c r="Q551" s="43"/>
      <c r="R551" s="43"/>
      <c r="S551" s="43"/>
    </row>
    <row r="552" spans="1:19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P552" s="43"/>
      <c r="Q552" s="43"/>
      <c r="R552" s="43"/>
      <c r="S552" s="43"/>
    </row>
    <row r="553" spans="1:19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8" si="66">C553-B553</f>
        <v>2</v>
      </c>
      <c r="F553" s="50" t="s">
        <v>258</v>
      </c>
      <c r="G553" s="51">
        <v>22900</v>
      </c>
      <c r="H553" s="21">
        <v>0</v>
      </c>
      <c r="I553" s="51">
        <f t="shared" ref="I553:I586" si="67">+G553+H553</f>
        <v>22900</v>
      </c>
      <c r="J553" s="62">
        <f>J550-I553</f>
        <v>2463208.25</v>
      </c>
      <c r="K553" s="49">
        <v>70179</v>
      </c>
      <c r="L553" s="65">
        <v>1461470</v>
      </c>
      <c r="P553" s="43"/>
      <c r="Q553" s="43"/>
      <c r="R553" s="43"/>
      <c r="S553" s="43"/>
    </row>
    <row r="554" spans="1:19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66"/>
        <v>3</v>
      </c>
      <c r="F554" s="50" t="s">
        <v>489</v>
      </c>
      <c r="G554" s="51">
        <v>31185</v>
      </c>
      <c r="H554" s="21">
        <v>0</v>
      </c>
      <c r="I554" s="51">
        <f t="shared" si="67"/>
        <v>31185</v>
      </c>
      <c r="J554" s="62">
        <f t="shared" ref="J553:J586" si="68">J553-I554</f>
        <v>2432023.25</v>
      </c>
      <c r="K554" s="49">
        <v>70403</v>
      </c>
      <c r="L554" s="65">
        <v>1462737</v>
      </c>
      <c r="P554" s="43"/>
      <c r="Q554" s="43"/>
      <c r="R554" s="43"/>
      <c r="S554" s="43"/>
    </row>
    <row r="555" spans="1:19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66"/>
        <v>2</v>
      </c>
      <c r="F555" s="50" t="s">
        <v>490</v>
      </c>
      <c r="G555" s="51">
        <v>20790</v>
      </c>
      <c r="H555" s="21">
        <v>0</v>
      </c>
      <c r="I555" s="51">
        <f t="shared" si="67"/>
        <v>20790</v>
      </c>
      <c r="J555" s="62">
        <f t="shared" si="68"/>
        <v>2411233.25</v>
      </c>
      <c r="K555" s="49">
        <v>70407</v>
      </c>
      <c r="L555" s="65">
        <v>1462997</v>
      </c>
      <c r="P555" s="43"/>
      <c r="Q555" s="43"/>
      <c r="R555" s="43"/>
      <c r="S555" s="43"/>
    </row>
    <row r="556" spans="1:19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66"/>
        <v>3</v>
      </c>
      <c r="F556" s="50" t="s">
        <v>491</v>
      </c>
      <c r="G556" s="51">
        <v>25650</v>
      </c>
      <c r="H556" s="21">
        <v>0</v>
      </c>
      <c r="I556" s="51">
        <f t="shared" si="67"/>
        <v>25650</v>
      </c>
      <c r="J556" s="62">
        <f t="shared" si="68"/>
        <v>2385583.25</v>
      </c>
      <c r="K556" s="49">
        <v>68178</v>
      </c>
      <c r="L556" s="65">
        <v>1450268</v>
      </c>
      <c r="P556" s="43"/>
      <c r="Q556" s="43"/>
      <c r="R556" s="43"/>
      <c r="S556" s="43"/>
    </row>
    <row r="557" spans="1:19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66"/>
        <v>2</v>
      </c>
      <c r="F557" s="50" t="s">
        <v>492</v>
      </c>
      <c r="G557" s="51">
        <v>20790</v>
      </c>
      <c r="H557" s="21">
        <v>0</v>
      </c>
      <c r="I557" s="51">
        <f t="shared" si="67"/>
        <v>20790</v>
      </c>
      <c r="J557" s="62">
        <f t="shared" si="68"/>
        <v>2364793.25</v>
      </c>
      <c r="K557" s="49">
        <v>68933</v>
      </c>
      <c r="L557" s="65">
        <v>1453320</v>
      </c>
      <c r="P557" s="43"/>
      <c r="Q557" s="43"/>
      <c r="R557" s="43"/>
      <c r="S557" s="43"/>
    </row>
    <row r="558" spans="1:19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66"/>
        <v>2</v>
      </c>
      <c r="F558" s="50" t="s">
        <v>493</v>
      </c>
      <c r="G558" s="51">
        <v>20790</v>
      </c>
      <c r="H558" s="21">
        <v>0</v>
      </c>
      <c r="I558" s="51">
        <f t="shared" si="67"/>
        <v>20790</v>
      </c>
      <c r="J558" s="62">
        <f t="shared" si="68"/>
        <v>2344003.25</v>
      </c>
      <c r="K558" s="49">
        <v>70413</v>
      </c>
      <c r="L558" s="65">
        <v>1463067</v>
      </c>
      <c r="P558" s="43"/>
      <c r="Q558" s="43"/>
      <c r="R558" s="43"/>
      <c r="S558" s="43"/>
    </row>
    <row r="559" spans="1:19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66"/>
        <v>4</v>
      </c>
      <c r="F559" s="50" t="s">
        <v>494</v>
      </c>
      <c r="G559" s="51">
        <v>23400</v>
      </c>
      <c r="H559" s="21">
        <v>0</v>
      </c>
      <c r="I559" s="51">
        <f t="shared" si="67"/>
        <v>23400</v>
      </c>
      <c r="J559" s="62">
        <f t="shared" si="68"/>
        <v>2320603.25</v>
      </c>
      <c r="K559" s="49">
        <v>69327</v>
      </c>
      <c r="L559" s="65">
        <v>1456117</v>
      </c>
      <c r="P559" s="43"/>
      <c r="Q559" s="5"/>
      <c r="R559" s="43"/>
      <c r="S559" s="43"/>
    </row>
    <row r="560" spans="1:19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66"/>
        <v>2</v>
      </c>
      <c r="F560" s="50" t="s">
        <v>495</v>
      </c>
      <c r="G560" s="51">
        <v>11700</v>
      </c>
      <c r="H560" s="21">
        <v>0</v>
      </c>
      <c r="I560" s="51">
        <f t="shared" si="67"/>
        <v>11700</v>
      </c>
      <c r="J560" s="62">
        <f t="shared" si="68"/>
        <v>2308903.25</v>
      </c>
      <c r="K560" s="49">
        <v>68710</v>
      </c>
      <c r="L560" s="65">
        <v>1452877</v>
      </c>
      <c r="P560" s="43"/>
      <c r="Q560" s="43"/>
      <c r="R560" s="43"/>
      <c r="S560" s="43"/>
    </row>
    <row r="561" spans="1:19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66"/>
        <v>2</v>
      </c>
      <c r="F561" s="50" t="s">
        <v>496</v>
      </c>
      <c r="G561" s="51">
        <v>18540</v>
      </c>
      <c r="H561" s="21">
        <v>0</v>
      </c>
      <c r="I561" s="51">
        <f t="shared" si="67"/>
        <v>18540</v>
      </c>
      <c r="J561" s="62">
        <f t="shared" si="68"/>
        <v>2290363.25</v>
      </c>
      <c r="K561" s="49">
        <v>70206</v>
      </c>
      <c r="L561" s="65">
        <v>1461575</v>
      </c>
      <c r="P561" s="43"/>
      <c r="Q561" s="43"/>
      <c r="R561" s="43"/>
      <c r="S561" s="43"/>
    </row>
    <row r="562" spans="1:19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66"/>
        <v>3</v>
      </c>
      <c r="F562" s="50" t="s">
        <v>497</v>
      </c>
      <c r="G562" s="51">
        <v>27810</v>
      </c>
      <c r="H562" s="21">
        <v>0</v>
      </c>
      <c r="I562" s="51">
        <f t="shared" si="67"/>
        <v>27810</v>
      </c>
      <c r="J562" s="62">
        <f t="shared" si="68"/>
        <v>2262553.25</v>
      </c>
      <c r="K562" s="49">
        <v>71029</v>
      </c>
      <c r="L562" s="65">
        <v>1465061</v>
      </c>
      <c r="P562" s="43"/>
      <c r="Q562" s="5"/>
      <c r="R562" s="43"/>
      <c r="S562" s="43"/>
    </row>
    <row r="563" spans="1:19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66"/>
        <v>3</v>
      </c>
      <c r="F563" s="50" t="s">
        <v>498</v>
      </c>
      <c r="G563" s="51">
        <v>25650</v>
      </c>
      <c r="H563" s="21">
        <v>0</v>
      </c>
      <c r="I563" s="51">
        <f t="shared" si="67"/>
        <v>25650</v>
      </c>
      <c r="J563" s="62">
        <f t="shared" si="68"/>
        <v>2236903.25</v>
      </c>
      <c r="K563" s="49">
        <v>68525</v>
      </c>
      <c r="L563" s="65">
        <v>1451170</v>
      </c>
      <c r="P563" s="43"/>
      <c r="Q563" s="43"/>
      <c r="R563" s="43"/>
      <c r="S563" s="43"/>
    </row>
    <row r="564" spans="1:19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66"/>
        <v>4</v>
      </c>
      <c r="F564" s="50" t="s">
        <v>499</v>
      </c>
      <c r="G564" s="51">
        <v>23400</v>
      </c>
      <c r="H564" s="21">
        <v>0</v>
      </c>
      <c r="I564" s="51">
        <f t="shared" si="67"/>
        <v>23400</v>
      </c>
      <c r="J564" s="62">
        <f t="shared" si="68"/>
        <v>2213503.25</v>
      </c>
      <c r="K564" s="49">
        <v>70106</v>
      </c>
      <c r="L564" s="65">
        <v>1457591</v>
      </c>
      <c r="P564" s="43"/>
      <c r="Q564" s="43"/>
      <c r="R564" s="43"/>
      <c r="S564" s="43"/>
    </row>
    <row r="565" spans="1:19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66"/>
        <v>2</v>
      </c>
      <c r="F565" s="50" t="s">
        <v>500</v>
      </c>
      <c r="G565" s="51">
        <v>18540</v>
      </c>
      <c r="H565" s="21">
        <v>0</v>
      </c>
      <c r="I565" s="51">
        <f t="shared" si="67"/>
        <v>18540</v>
      </c>
      <c r="J565" s="62">
        <f t="shared" si="68"/>
        <v>2194963.25</v>
      </c>
      <c r="K565" s="49">
        <v>69484</v>
      </c>
      <c r="L565" s="65">
        <v>1457894</v>
      </c>
      <c r="P565" s="43"/>
      <c r="Q565" s="43"/>
      <c r="R565" s="43"/>
      <c r="S565" s="43"/>
    </row>
    <row r="566" spans="1:19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66"/>
        <v>5</v>
      </c>
      <c r="F566" s="50" t="s">
        <v>501</v>
      </c>
      <c r="G566" s="51">
        <v>51975</v>
      </c>
      <c r="H566" s="21">
        <v>0</v>
      </c>
      <c r="I566" s="51">
        <f t="shared" si="67"/>
        <v>51975</v>
      </c>
      <c r="J566" s="62">
        <f t="shared" si="68"/>
        <v>2142988.25</v>
      </c>
      <c r="K566" s="49">
        <v>68706</v>
      </c>
      <c r="L566" s="65">
        <v>1452743</v>
      </c>
      <c r="P566" s="43"/>
      <c r="Q566" s="43"/>
      <c r="R566" s="43"/>
      <c r="S566" s="43"/>
    </row>
    <row r="567" spans="1:19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66"/>
        <v>2</v>
      </c>
      <c r="F567" s="50" t="s">
        <v>502</v>
      </c>
      <c r="G567" s="51">
        <v>20790</v>
      </c>
      <c r="H567" s="21">
        <v>0</v>
      </c>
      <c r="I567" s="51">
        <f t="shared" si="67"/>
        <v>20790</v>
      </c>
      <c r="J567" s="62">
        <f t="shared" si="68"/>
        <v>2122198.25</v>
      </c>
      <c r="K567" s="49">
        <v>68180</v>
      </c>
      <c r="L567" s="65">
        <v>1450300</v>
      </c>
      <c r="P567" s="43"/>
      <c r="Q567" s="43"/>
      <c r="R567" s="43"/>
      <c r="S567" s="43"/>
    </row>
    <row r="568" spans="1:19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66"/>
        <v>2</v>
      </c>
      <c r="F568" s="50" t="s">
        <v>503</v>
      </c>
      <c r="G568" s="51">
        <v>20790</v>
      </c>
      <c r="H568" s="21">
        <v>0</v>
      </c>
      <c r="I568" s="51">
        <f t="shared" si="67"/>
        <v>20790</v>
      </c>
      <c r="J568" s="62">
        <f t="shared" si="68"/>
        <v>2101408.25</v>
      </c>
      <c r="K568" s="49">
        <v>70951</v>
      </c>
      <c r="L568" s="65">
        <v>1464051</v>
      </c>
      <c r="P568" s="43"/>
      <c r="Q568" s="43"/>
      <c r="R568" s="43"/>
      <c r="S568" s="43"/>
    </row>
    <row r="569" spans="1:19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66"/>
        <v>2</v>
      </c>
      <c r="F569" s="50" t="s">
        <v>504</v>
      </c>
      <c r="G569" s="51">
        <v>20790</v>
      </c>
      <c r="H569" s="21">
        <v>0</v>
      </c>
      <c r="I569" s="51">
        <f t="shared" si="67"/>
        <v>20790</v>
      </c>
      <c r="J569" s="62">
        <f t="shared" si="68"/>
        <v>2080618.25</v>
      </c>
      <c r="K569" s="49">
        <v>69260</v>
      </c>
      <c r="L569" s="65">
        <v>1455091</v>
      </c>
      <c r="P569" s="43"/>
      <c r="Q569" s="44"/>
      <c r="R569" s="43"/>
      <c r="S569" s="43"/>
    </row>
    <row r="570" spans="1:19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66"/>
        <v>2</v>
      </c>
      <c r="F570" s="50" t="s">
        <v>505</v>
      </c>
      <c r="G570" s="51">
        <v>17100</v>
      </c>
      <c r="H570" s="21">
        <v>0</v>
      </c>
      <c r="I570" s="51">
        <f t="shared" si="67"/>
        <v>17100</v>
      </c>
      <c r="J570" s="62">
        <f t="shared" si="68"/>
        <v>2063518.25</v>
      </c>
      <c r="K570" s="49">
        <v>67841</v>
      </c>
      <c r="L570" s="65">
        <v>1449133</v>
      </c>
      <c r="P570" s="43"/>
      <c r="Q570" s="43"/>
      <c r="R570" s="43"/>
      <c r="S570" s="43"/>
    </row>
    <row r="571" spans="1:19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66"/>
        <v>4</v>
      </c>
      <c r="F571" s="50" t="s">
        <v>506</v>
      </c>
      <c r="G571" s="51">
        <v>34200</v>
      </c>
      <c r="H571" s="21">
        <v>0</v>
      </c>
      <c r="I571" s="51">
        <f t="shared" si="67"/>
        <v>34200</v>
      </c>
      <c r="J571" s="62">
        <f t="shared" si="68"/>
        <v>2029318.25</v>
      </c>
      <c r="K571" s="49">
        <v>69267</v>
      </c>
      <c r="L571" s="65">
        <v>1455375</v>
      </c>
      <c r="P571" s="43"/>
      <c r="Q571" s="43"/>
      <c r="R571" s="43"/>
      <c r="S571" s="43"/>
    </row>
    <row r="572" spans="1:19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66"/>
        <v>2</v>
      </c>
      <c r="F572" s="50" t="s">
        <v>409</v>
      </c>
      <c r="G572" s="51">
        <v>11700</v>
      </c>
      <c r="H572" s="21">
        <v>0</v>
      </c>
      <c r="I572" s="51">
        <f t="shared" si="67"/>
        <v>11700</v>
      </c>
      <c r="J572" s="62">
        <f t="shared" si="68"/>
        <v>2017618.25</v>
      </c>
      <c r="K572" s="49">
        <v>68407</v>
      </c>
      <c r="L572" s="65">
        <v>1450370</v>
      </c>
      <c r="P572" s="43"/>
      <c r="Q572" s="43"/>
      <c r="R572" s="43"/>
      <c r="S572" s="43"/>
    </row>
    <row r="573" spans="1:19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66"/>
        <v>4</v>
      </c>
      <c r="F573" s="50" t="s">
        <v>507</v>
      </c>
      <c r="G573" s="51">
        <v>41580</v>
      </c>
      <c r="H573" s="21">
        <v>0</v>
      </c>
      <c r="I573" s="51">
        <f t="shared" si="67"/>
        <v>41580</v>
      </c>
      <c r="J573" s="62">
        <f t="shared" si="68"/>
        <v>1976038.25</v>
      </c>
      <c r="K573" s="49">
        <v>70185</v>
      </c>
      <c r="L573" s="65">
        <v>1461841</v>
      </c>
      <c r="P573" s="43"/>
      <c r="Q573" s="43"/>
      <c r="R573" s="43"/>
      <c r="S573" s="43"/>
    </row>
    <row r="574" spans="1:19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66"/>
        <v>5</v>
      </c>
      <c r="F574" s="50" t="s">
        <v>508</v>
      </c>
      <c r="G574" s="51">
        <v>51975</v>
      </c>
      <c r="H574" s="21">
        <v>0</v>
      </c>
      <c r="I574" s="51">
        <f t="shared" si="67"/>
        <v>51975</v>
      </c>
      <c r="J574" s="62">
        <f t="shared" si="68"/>
        <v>1924063.25</v>
      </c>
      <c r="K574" s="49">
        <v>69268</v>
      </c>
      <c r="L574" s="65">
        <v>1455410</v>
      </c>
      <c r="P574" s="43"/>
      <c r="Q574" s="43"/>
      <c r="R574" s="43"/>
      <c r="S574" s="43"/>
    </row>
    <row r="575" spans="1:19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66"/>
        <v>2</v>
      </c>
      <c r="F575" s="50" t="s">
        <v>509</v>
      </c>
      <c r="G575" s="51">
        <v>20790</v>
      </c>
      <c r="H575" s="21">
        <v>0</v>
      </c>
      <c r="I575" s="51">
        <f t="shared" si="67"/>
        <v>20790</v>
      </c>
      <c r="J575" s="62">
        <f t="shared" si="68"/>
        <v>1903273.25</v>
      </c>
      <c r="K575" s="49">
        <v>69388</v>
      </c>
      <c r="L575" s="65">
        <v>1456411</v>
      </c>
      <c r="P575" s="43"/>
      <c r="Q575" s="43"/>
      <c r="R575" s="43"/>
      <c r="S575" s="43"/>
    </row>
    <row r="576" spans="1:19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66"/>
        <v>2</v>
      </c>
      <c r="F576" s="50" t="s">
        <v>510</v>
      </c>
      <c r="G576" s="51">
        <v>11700</v>
      </c>
      <c r="H576" s="21">
        <v>0</v>
      </c>
      <c r="I576" s="51">
        <f t="shared" si="67"/>
        <v>11700</v>
      </c>
      <c r="J576" s="62">
        <f t="shared" si="68"/>
        <v>1891573.25</v>
      </c>
      <c r="K576" s="49">
        <v>69379</v>
      </c>
      <c r="L576" s="65">
        <v>1456423</v>
      </c>
      <c r="P576" s="43"/>
      <c r="Q576" s="43"/>
      <c r="R576" s="43"/>
      <c r="S576" s="43"/>
    </row>
    <row r="577" spans="1:19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66"/>
        <v>2</v>
      </c>
      <c r="F577" s="50" t="s">
        <v>511</v>
      </c>
      <c r="G577" s="51">
        <v>17100</v>
      </c>
      <c r="H577" s="21">
        <v>0</v>
      </c>
      <c r="I577" s="51">
        <f t="shared" si="67"/>
        <v>17100</v>
      </c>
      <c r="J577" s="62">
        <f t="shared" si="68"/>
        <v>1874473.25</v>
      </c>
      <c r="K577" s="49">
        <v>69407</v>
      </c>
      <c r="L577" s="65">
        <v>1456940</v>
      </c>
      <c r="P577" s="43"/>
      <c r="Q577" s="43"/>
      <c r="R577" s="43"/>
      <c r="S577" s="43"/>
    </row>
    <row r="578" spans="1:19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66"/>
        <v>2</v>
      </c>
      <c r="F578" s="50" t="s">
        <v>512</v>
      </c>
      <c r="G578" s="51">
        <v>17100</v>
      </c>
      <c r="H578" s="21">
        <v>0</v>
      </c>
      <c r="I578" s="51">
        <f t="shared" si="67"/>
        <v>17100</v>
      </c>
      <c r="J578" s="62">
        <f t="shared" si="68"/>
        <v>1857373.25</v>
      </c>
      <c r="K578" s="49">
        <v>69406</v>
      </c>
      <c r="L578" s="65">
        <v>1456936</v>
      </c>
      <c r="P578" s="43"/>
      <c r="Q578" s="43"/>
      <c r="R578" s="43"/>
      <c r="S578" s="43"/>
    </row>
    <row r="579" spans="1:19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66"/>
        <v>3</v>
      </c>
      <c r="F579" s="50" t="s">
        <v>513</v>
      </c>
      <c r="G579" s="51">
        <v>35595</v>
      </c>
      <c r="H579" s="21">
        <v>0</v>
      </c>
      <c r="I579" s="51">
        <f t="shared" si="67"/>
        <v>35595</v>
      </c>
      <c r="J579" s="62">
        <f t="shared" si="68"/>
        <v>1821778.25</v>
      </c>
      <c r="K579" s="49">
        <v>72037</v>
      </c>
      <c r="L579" s="65">
        <v>1471471</v>
      </c>
      <c r="P579" s="43"/>
      <c r="Q579" s="43"/>
      <c r="R579" s="43"/>
      <c r="S579" s="43"/>
    </row>
    <row r="580" spans="1:19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66"/>
        <v>3</v>
      </c>
      <c r="F580" s="50" t="s">
        <v>514</v>
      </c>
      <c r="G580" s="51">
        <v>17550</v>
      </c>
      <c r="H580" s="21">
        <v>0</v>
      </c>
      <c r="I580" s="51">
        <f t="shared" si="67"/>
        <v>17550</v>
      </c>
      <c r="J580" s="62">
        <f t="shared" si="68"/>
        <v>1804228.25</v>
      </c>
      <c r="K580" s="49">
        <v>67853</v>
      </c>
      <c r="L580" s="65">
        <v>1449189</v>
      </c>
      <c r="P580" s="43"/>
      <c r="Q580" s="43"/>
      <c r="R580" s="43"/>
      <c r="S580" s="43"/>
    </row>
    <row r="581" spans="1:19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66"/>
        <v>3</v>
      </c>
      <c r="F581" s="50" t="s">
        <v>202</v>
      </c>
      <c r="G581" s="51">
        <v>17550</v>
      </c>
      <c r="H581" s="21">
        <v>0</v>
      </c>
      <c r="I581" s="51">
        <f t="shared" si="67"/>
        <v>17550</v>
      </c>
      <c r="J581" s="62">
        <f t="shared" si="68"/>
        <v>1786678.25</v>
      </c>
      <c r="K581" s="49">
        <v>67855</v>
      </c>
      <c r="L581" s="65">
        <v>1449189</v>
      </c>
      <c r="P581" s="43"/>
      <c r="Q581" s="43"/>
      <c r="R581" s="43"/>
      <c r="S581" s="43"/>
    </row>
    <row r="582" spans="1:19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66"/>
        <v>2</v>
      </c>
      <c r="F582" s="50" t="s">
        <v>515</v>
      </c>
      <c r="G582" s="51">
        <v>29610</v>
      </c>
      <c r="H582" s="21">
        <v>0</v>
      </c>
      <c r="I582" s="51">
        <f t="shared" si="67"/>
        <v>29610</v>
      </c>
      <c r="J582" s="62">
        <f t="shared" si="68"/>
        <v>1757068.25</v>
      </c>
      <c r="K582" s="49">
        <v>71655</v>
      </c>
      <c r="L582" s="65">
        <v>1469252</v>
      </c>
      <c r="P582" s="43"/>
      <c r="Q582" s="43"/>
      <c r="R582" s="43"/>
      <c r="S582" s="43"/>
    </row>
    <row r="583" spans="1:19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66"/>
        <v>3</v>
      </c>
      <c r="F583" s="50" t="s">
        <v>516</v>
      </c>
      <c r="G583" s="51">
        <v>17550</v>
      </c>
      <c r="H583" s="21">
        <v>0</v>
      </c>
      <c r="I583" s="51">
        <f t="shared" si="67"/>
        <v>17550</v>
      </c>
      <c r="J583" s="62">
        <f t="shared" si="68"/>
        <v>1739518.25</v>
      </c>
      <c r="K583" s="49">
        <v>67854</v>
      </c>
      <c r="L583" s="65">
        <v>1449189</v>
      </c>
      <c r="P583" s="43"/>
      <c r="Q583" s="43"/>
      <c r="R583" s="43"/>
      <c r="S583" s="43"/>
    </row>
    <row r="584" spans="1:19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66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68"/>
        <v>1713868.25</v>
      </c>
      <c r="K584" s="72">
        <v>69468</v>
      </c>
      <c r="L584" s="65">
        <v>1457581</v>
      </c>
      <c r="P584" s="43"/>
      <c r="Q584" s="43"/>
      <c r="R584" s="43"/>
      <c r="S584" s="43"/>
    </row>
    <row r="585" spans="1:19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66"/>
        <v>2</v>
      </c>
      <c r="F585" s="50" t="s">
        <v>518</v>
      </c>
      <c r="G585" s="51">
        <v>29610</v>
      </c>
      <c r="H585" s="21">
        <v>0</v>
      </c>
      <c r="I585" s="51">
        <f t="shared" si="67"/>
        <v>29610</v>
      </c>
      <c r="J585" s="62">
        <f t="shared" si="68"/>
        <v>1684258.25</v>
      </c>
      <c r="K585" s="49">
        <v>70402</v>
      </c>
      <c r="L585" s="65">
        <v>1462687</v>
      </c>
      <c r="P585" s="43"/>
      <c r="Q585" s="43"/>
      <c r="R585" s="43"/>
      <c r="S585" s="43"/>
    </row>
    <row r="586" spans="1:19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66"/>
        <v>3</v>
      </c>
      <c r="F586" s="50" t="s">
        <v>519</v>
      </c>
      <c r="G586" s="51">
        <v>25650</v>
      </c>
      <c r="H586" s="21">
        <v>0</v>
      </c>
      <c r="I586" s="51">
        <f t="shared" si="67"/>
        <v>25650</v>
      </c>
      <c r="J586" s="62">
        <f t="shared" si="68"/>
        <v>1658608.25</v>
      </c>
      <c r="K586" s="49">
        <v>69049</v>
      </c>
      <c r="L586" s="65">
        <v>1454291</v>
      </c>
      <c r="P586" s="43"/>
      <c r="Q586" s="44"/>
      <c r="R586" s="43"/>
      <c r="S586" s="43"/>
    </row>
    <row r="587" ht="14.25" spans="1:19">
      <c r="A587" s="14"/>
      <c r="B587" s="47"/>
      <c r="C587" s="48"/>
      <c r="D587" s="17" t="s">
        <v>15</v>
      </c>
      <c r="E587" s="49">
        <f t="shared" si="66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P587" s="43"/>
      <c r="Q587" s="43"/>
      <c r="R587" s="43"/>
      <c r="S587" s="43"/>
    </row>
    <row r="588" spans="16:19">
      <c r="P588" s="44"/>
      <c r="Q588" s="43"/>
      <c r="R588" s="43"/>
      <c r="S588" s="43"/>
    </row>
    <row r="589" spans="16:19">
      <c r="P589" s="43"/>
      <c r="Q589" s="44"/>
      <c r="R589" s="43"/>
      <c r="S589" s="43"/>
    </row>
    <row r="590" spans="1:19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Q590" s="43"/>
      <c r="R590" s="43"/>
      <c r="S590" s="43"/>
    </row>
    <row r="591" spans="1:19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Q591" s="43"/>
      <c r="R591" s="43"/>
      <c r="S591" s="43"/>
    </row>
    <row r="592" spans="1:19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P592" s="43"/>
      <c r="Q592" s="43"/>
      <c r="R592" s="43"/>
      <c r="S592" s="43"/>
    </row>
    <row r="593" spans="1:19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P593" s="43"/>
      <c r="Q593" s="43"/>
      <c r="R593" s="43"/>
      <c r="S593" s="43"/>
    </row>
    <row r="594" spans="1:19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P594" s="5"/>
      <c r="Q594" s="43"/>
      <c r="R594" s="43"/>
      <c r="S594" s="43"/>
    </row>
    <row r="595" spans="1:19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P595" s="43"/>
      <c r="Q595" s="43"/>
      <c r="R595" s="43"/>
      <c r="S595" s="43"/>
    </row>
    <row r="596" spans="1:19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P596" s="43"/>
      <c r="Q596" s="43"/>
      <c r="R596" s="43"/>
      <c r="S596" s="43"/>
    </row>
    <row r="597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24" si="69">C597-B597</f>
        <v>2</v>
      </c>
      <c r="F597" s="50" t="s">
        <v>524</v>
      </c>
      <c r="G597" s="51">
        <v>29610</v>
      </c>
      <c r="H597" s="21">
        <v>0</v>
      </c>
      <c r="I597" s="51">
        <f t="shared" ref="I597:I624" si="70">+G597+H597</f>
        <v>29610</v>
      </c>
      <c r="J597" s="62">
        <f>J595-I597</f>
        <v>5908445</v>
      </c>
      <c r="K597" s="49">
        <v>71008</v>
      </c>
      <c r="L597" s="65">
        <v>1464786</v>
      </c>
      <c r="P597" s="43"/>
      <c r="Q597" s="43"/>
      <c r="R597" s="43"/>
      <c r="S597" s="91"/>
      <c r="V597" s="5"/>
      <c r="W597" s="5" t="s">
        <v>525</v>
      </c>
    </row>
    <row r="598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69"/>
        <v>3</v>
      </c>
      <c r="F598" s="50" t="s">
        <v>526</v>
      </c>
      <c r="G598" s="51">
        <v>25650</v>
      </c>
      <c r="H598" s="21">
        <v>0</v>
      </c>
      <c r="I598" s="51">
        <f t="shared" si="70"/>
        <v>25650</v>
      </c>
      <c r="J598" s="62">
        <f>J597-I598</f>
        <v>5882795</v>
      </c>
      <c r="K598" s="49">
        <v>69466</v>
      </c>
      <c r="L598" s="65">
        <v>1457580</v>
      </c>
      <c r="P598" s="43"/>
      <c r="Q598" s="43"/>
      <c r="R598" s="43"/>
      <c r="S598" s="43"/>
      <c r="V598" s="5"/>
      <c r="W598" s="5" t="s">
        <v>527</v>
      </c>
    </row>
    <row r="599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69"/>
        <v>2</v>
      </c>
      <c r="F599" s="50" t="s">
        <v>528</v>
      </c>
      <c r="G599" s="51">
        <v>11700</v>
      </c>
      <c r="H599" s="21">
        <v>0</v>
      </c>
      <c r="I599" s="51">
        <f t="shared" si="70"/>
        <v>11700</v>
      </c>
      <c r="J599" s="62">
        <f t="shared" ref="J599:J611" si="71">J598-I599</f>
        <v>5871095</v>
      </c>
      <c r="K599" s="49">
        <v>67824</v>
      </c>
      <c r="L599" s="65">
        <v>1449217</v>
      </c>
      <c r="P599" s="43"/>
      <c r="Q599" s="43"/>
      <c r="R599" s="43"/>
      <c r="S599" s="43"/>
      <c r="V599" s="5"/>
      <c r="W599" s="5" t="s">
        <v>529</v>
      </c>
    </row>
    <row r="600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69"/>
        <v>2</v>
      </c>
      <c r="F600" s="50" t="s">
        <v>530</v>
      </c>
      <c r="G600" s="51">
        <v>29610</v>
      </c>
      <c r="H600" s="21">
        <v>0</v>
      </c>
      <c r="I600" s="51">
        <f t="shared" si="70"/>
        <v>29610</v>
      </c>
      <c r="J600" s="62">
        <f t="shared" si="71"/>
        <v>5841485</v>
      </c>
      <c r="K600" s="49">
        <v>72022</v>
      </c>
      <c r="L600" s="65">
        <v>1471346</v>
      </c>
      <c r="P600" s="43"/>
      <c r="Q600" s="43"/>
      <c r="R600" s="43"/>
      <c r="S600" s="43"/>
      <c r="V600" s="5"/>
      <c r="W600" s="5" t="s">
        <v>531</v>
      </c>
    </row>
    <row r="60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69"/>
        <v>2</v>
      </c>
      <c r="F601" s="50" t="s">
        <v>532</v>
      </c>
      <c r="G601" s="51">
        <v>29610</v>
      </c>
      <c r="H601" s="21">
        <v>0</v>
      </c>
      <c r="I601" s="51">
        <f t="shared" si="70"/>
        <v>29610</v>
      </c>
      <c r="J601" s="62">
        <f t="shared" si="71"/>
        <v>5811875</v>
      </c>
      <c r="K601" s="49">
        <v>71459</v>
      </c>
      <c r="L601" s="65">
        <v>1466892</v>
      </c>
      <c r="P601" s="43"/>
      <c r="Q601" s="43"/>
      <c r="R601" s="43"/>
      <c r="S601" s="43"/>
      <c r="V601" s="5"/>
      <c r="W601" s="5" t="s">
        <v>533</v>
      </c>
    </row>
    <row r="602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69"/>
        <v>2</v>
      </c>
      <c r="F602" s="50" t="s">
        <v>534</v>
      </c>
      <c r="G602" s="51">
        <v>26460</v>
      </c>
      <c r="H602" s="21">
        <v>0</v>
      </c>
      <c r="I602" s="51">
        <f t="shared" si="70"/>
        <v>26460</v>
      </c>
      <c r="J602" s="62">
        <f t="shared" si="71"/>
        <v>5785415</v>
      </c>
      <c r="K602" s="49">
        <v>70405</v>
      </c>
      <c r="L602" s="65">
        <v>1463390</v>
      </c>
      <c r="P602" s="43"/>
      <c r="Q602" s="43"/>
      <c r="R602" s="43"/>
      <c r="S602" s="43"/>
      <c r="V602" s="5"/>
      <c r="W602" s="5" t="s">
        <v>535</v>
      </c>
    </row>
    <row r="603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69"/>
        <v>2</v>
      </c>
      <c r="F603" s="50" t="s">
        <v>536</v>
      </c>
      <c r="G603" s="51">
        <v>16650</v>
      </c>
      <c r="H603" s="21">
        <v>0</v>
      </c>
      <c r="I603" s="51">
        <f t="shared" si="70"/>
        <v>16650</v>
      </c>
      <c r="J603" s="62">
        <f t="shared" si="71"/>
        <v>5768765</v>
      </c>
      <c r="K603" s="49">
        <v>70655</v>
      </c>
      <c r="L603" s="65">
        <v>1463225</v>
      </c>
      <c r="P603" s="44"/>
      <c r="Q603" s="43"/>
      <c r="R603" s="43"/>
      <c r="S603" s="43"/>
      <c r="V603" s="5"/>
      <c r="W603" s="5" t="s">
        <v>537</v>
      </c>
    </row>
    <row r="604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69"/>
        <v>2</v>
      </c>
      <c r="F604" s="50" t="s">
        <v>538</v>
      </c>
      <c r="G604" s="51">
        <v>24480</v>
      </c>
      <c r="H604" s="21">
        <v>0</v>
      </c>
      <c r="I604" s="51">
        <f t="shared" si="70"/>
        <v>24480</v>
      </c>
      <c r="J604" s="62">
        <f t="shared" si="71"/>
        <v>5744285</v>
      </c>
      <c r="K604" s="49">
        <v>70420</v>
      </c>
      <c r="L604" s="65">
        <v>1463215</v>
      </c>
      <c r="P604" s="44"/>
      <c r="Q604" s="43"/>
      <c r="R604" s="43"/>
      <c r="S604" s="43"/>
      <c r="V604" s="5"/>
      <c r="W604" s="5" t="s">
        <v>539</v>
      </c>
    </row>
    <row r="605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69"/>
        <v>2</v>
      </c>
      <c r="F605" s="50" t="s">
        <v>540</v>
      </c>
      <c r="G605" s="51">
        <v>26460</v>
      </c>
      <c r="H605" s="21">
        <v>0</v>
      </c>
      <c r="I605" s="51">
        <f t="shared" si="70"/>
        <v>26460</v>
      </c>
      <c r="J605" s="62">
        <f t="shared" si="71"/>
        <v>5717825</v>
      </c>
      <c r="K605" s="49">
        <v>72221</v>
      </c>
      <c r="L605" s="65">
        <v>1472585</v>
      </c>
      <c r="P605" s="43"/>
      <c r="Q605" s="43"/>
      <c r="R605" s="43"/>
      <c r="S605" s="43"/>
      <c r="V605" s="5"/>
      <c r="W605" s="5" t="s">
        <v>541</v>
      </c>
    </row>
    <row r="606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69"/>
        <v>2</v>
      </c>
      <c r="F606" s="50" t="s">
        <v>542</v>
      </c>
      <c r="G606" s="51">
        <v>29610</v>
      </c>
      <c r="H606" s="21">
        <v>0</v>
      </c>
      <c r="I606" s="51">
        <f t="shared" si="70"/>
        <v>29610</v>
      </c>
      <c r="J606" s="62">
        <f t="shared" si="71"/>
        <v>5688215</v>
      </c>
      <c r="K606" s="49">
        <v>73302</v>
      </c>
      <c r="L606" s="65">
        <v>1478696</v>
      </c>
      <c r="P606" s="43"/>
      <c r="Q606" s="43"/>
      <c r="R606" s="43"/>
      <c r="S606" s="43"/>
      <c r="V606" s="5"/>
      <c r="W606" s="5" t="s">
        <v>527</v>
      </c>
    </row>
    <row r="607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69"/>
        <v>2</v>
      </c>
      <c r="F607" s="50" t="s">
        <v>543</v>
      </c>
      <c r="G607" s="51">
        <v>11700</v>
      </c>
      <c r="H607" s="21">
        <v>0</v>
      </c>
      <c r="I607" s="51">
        <f t="shared" si="70"/>
        <v>11700</v>
      </c>
      <c r="J607" s="62">
        <f t="shared" si="71"/>
        <v>5676515</v>
      </c>
      <c r="K607" s="49">
        <v>68724</v>
      </c>
      <c r="L607" s="65">
        <v>1453104</v>
      </c>
      <c r="P607" s="43"/>
      <c r="Q607" s="43"/>
      <c r="R607" s="43"/>
      <c r="S607" s="43"/>
      <c r="V607" s="5"/>
      <c r="W607" s="5" t="s">
        <v>535</v>
      </c>
    </row>
    <row r="608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69"/>
        <v>3</v>
      </c>
      <c r="F608" s="50" t="s">
        <v>544</v>
      </c>
      <c r="G608" s="51">
        <v>48390</v>
      </c>
      <c r="H608" s="21">
        <v>0</v>
      </c>
      <c r="I608" s="51">
        <f t="shared" si="70"/>
        <v>48390</v>
      </c>
      <c r="J608" s="62">
        <f t="shared" si="71"/>
        <v>5628125</v>
      </c>
      <c r="K608" s="49">
        <v>72810</v>
      </c>
      <c r="L608" s="65">
        <v>1476583</v>
      </c>
      <c r="P608" s="43"/>
      <c r="Q608" s="43"/>
      <c r="R608" s="43"/>
      <c r="S608" s="43"/>
      <c r="V608" s="5"/>
      <c r="W608" s="5" t="s">
        <v>537</v>
      </c>
    </row>
    <row r="609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69"/>
        <v>4</v>
      </c>
      <c r="F609" s="50" t="s">
        <v>545</v>
      </c>
      <c r="G609" s="51">
        <v>23400</v>
      </c>
      <c r="H609" s="21">
        <v>0</v>
      </c>
      <c r="I609" s="51">
        <f t="shared" si="70"/>
        <v>23400</v>
      </c>
      <c r="J609" s="62">
        <f t="shared" si="71"/>
        <v>5604725</v>
      </c>
      <c r="K609" s="49">
        <v>69956</v>
      </c>
      <c r="L609" s="65">
        <v>1459111</v>
      </c>
      <c r="P609" s="43"/>
      <c r="Q609" s="43"/>
      <c r="R609" s="43"/>
      <c r="S609" s="43"/>
      <c r="V609" s="5"/>
      <c r="W609" s="5" t="s">
        <v>541</v>
      </c>
    </row>
    <row r="610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69"/>
        <v>2</v>
      </c>
      <c r="F610" s="50" t="s">
        <v>546</v>
      </c>
      <c r="G610" s="51">
        <v>24480</v>
      </c>
      <c r="H610" s="21">
        <v>0</v>
      </c>
      <c r="I610" s="51">
        <f t="shared" si="70"/>
        <v>24480</v>
      </c>
      <c r="J610" s="62">
        <f t="shared" si="71"/>
        <v>5580245</v>
      </c>
      <c r="K610" s="49">
        <v>72346</v>
      </c>
      <c r="L610" s="65">
        <v>1473495</v>
      </c>
      <c r="P610" s="43"/>
      <c r="Q610" s="43"/>
      <c r="R610" s="43"/>
      <c r="S610" s="43"/>
      <c r="V610" s="5"/>
      <c r="W610" s="5" t="s">
        <v>547</v>
      </c>
    </row>
    <row r="61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69"/>
        <v>2</v>
      </c>
      <c r="F611" s="50" t="s">
        <v>548</v>
      </c>
      <c r="G611" s="51">
        <v>24480</v>
      </c>
      <c r="H611" s="21">
        <v>0</v>
      </c>
      <c r="I611" s="51">
        <f t="shared" si="70"/>
        <v>24480</v>
      </c>
      <c r="J611" s="62">
        <f t="shared" si="71"/>
        <v>5555765</v>
      </c>
      <c r="K611" s="49">
        <v>72229</v>
      </c>
      <c r="L611" s="65">
        <v>1472983</v>
      </c>
      <c r="P611" s="43"/>
      <c r="Q611" s="43"/>
      <c r="R611" s="43"/>
      <c r="S611" s="43"/>
      <c r="V611" s="5"/>
      <c r="W611" s="5" t="s">
        <v>537</v>
      </c>
    </row>
    <row r="612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69"/>
        <v>3</v>
      </c>
      <c r="F612" s="50" t="s">
        <v>549</v>
      </c>
      <c r="G612" s="51">
        <v>25650</v>
      </c>
      <c r="H612" s="21">
        <v>0</v>
      </c>
      <c r="I612" s="51">
        <f t="shared" si="70"/>
        <v>25650</v>
      </c>
      <c r="J612" s="62">
        <f t="shared" ref="J612:J675" si="72">J611-I612</f>
        <v>5530115</v>
      </c>
      <c r="K612" s="49">
        <v>70242</v>
      </c>
      <c r="L612" s="65">
        <v>1462349</v>
      </c>
      <c r="P612" s="43"/>
      <c r="Q612" s="43"/>
      <c r="R612" s="43"/>
      <c r="S612" s="43"/>
      <c r="V612" s="5"/>
      <c r="W612" s="5" t="s">
        <v>537</v>
      </c>
    </row>
    <row r="613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69"/>
        <v>3</v>
      </c>
      <c r="F613" s="50" t="s">
        <v>550</v>
      </c>
      <c r="G613" s="51">
        <v>25650</v>
      </c>
      <c r="H613" s="21">
        <v>0</v>
      </c>
      <c r="I613" s="51">
        <f t="shared" si="70"/>
        <v>25650</v>
      </c>
      <c r="J613" s="62">
        <f t="shared" si="72"/>
        <v>5504465</v>
      </c>
      <c r="K613" s="49">
        <v>70243</v>
      </c>
      <c r="L613" s="65">
        <v>1462349</v>
      </c>
      <c r="P613" s="43"/>
      <c r="Q613" s="43"/>
      <c r="R613" s="43"/>
      <c r="S613" s="43"/>
      <c r="V613" s="5"/>
      <c r="W613" s="5" t="s">
        <v>541</v>
      </c>
    </row>
    <row r="614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69"/>
        <v>2</v>
      </c>
      <c r="F614" s="50" t="s">
        <v>551</v>
      </c>
      <c r="G614" s="51">
        <v>11700</v>
      </c>
      <c r="H614" s="21">
        <v>0</v>
      </c>
      <c r="I614" s="51">
        <f t="shared" si="70"/>
        <v>11700</v>
      </c>
      <c r="J614" s="62">
        <f t="shared" si="72"/>
        <v>5492765</v>
      </c>
      <c r="K614" s="49">
        <v>68937</v>
      </c>
      <c r="L614" s="65">
        <v>1453345</v>
      </c>
      <c r="P614" s="43"/>
      <c r="Q614" s="43"/>
      <c r="R614" s="43"/>
      <c r="S614" s="43"/>
      <c r="V614" s="5"/>
      <c r="W614" s="5" t="s">
        <v>531</v>
      </c>
    </row>
    <row r="615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69"/>
        <v>5</v>
      </c>
      <c r="F615" s="50" t="s">
        <v>552</v>
      </c>
      <c r="G615" s="51">
        <v>29250</v>
      </c>
      <c r="H615" s="21">
        <v>0</v>
      </c>
      <c r="I615" s="51">
        <f t="shared" si="70"/>
        <v>29250</v>
      </c>
      <c r="J615" s="62">
        <f t="shared" si="72"/>
        <v>5463515</v>
      </c>
      <c r="K615" s="49">
        <v>70244</v>
      </c>
      <c r="L615" s="65">
        <v>1462434</v>
      </c>
      <c r="P615" s="43"/>
      <c r="Q615" s="43"/>
      <c r="R615" s="43"/>
      <c r="S615" s="43"/>
      <c r="V615" s="5"/>
      <c r="W615" s="5" t="s">
        <v>541</v>
      </c>
    </row>
    <row r="616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69"/>
        <v>2</v>
      </c>
      <c r="F616" s="50" t="s">
        <v>553</v>
      </c>
      <c r="G616" s="51">
        <v>24480</v>
      </c>
      <c r="H616" s="21">
        <v>0</v>
      </c>
      <c r="I616" s="51">
        <f t="shared" si="70"/>
        <v>24480</v>
      </c>
      <c r="J616" s="62">
        <f t="shared" si="72"/>
        <v>5439035</v>
      </c>
      <c r="K616" s="49">
        <v>71960</v>
      </c>
      <c r="L616" s="65">
        <v>1470610</v>
      </c>
      <c r="P616" s="43"/>
      <c r="Q616" s="43"/>
      <c r="R616" s="43"/>
      <c r="S616" s="43"/>
      <c r="V616" s="5"/>
      <c r="W616" s="5" t="s">
        <v>537</v>
      </c>
    </row>
    <row r="617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69"/>
        <v>2</v>
      </c>
      <c r="F617" s="50" t="s">
        <v>554</v>
      </c>
      <c r="G617" s="51">
        <v>26460</v>
      </c>
      <c r="H617" s="21">
        <v>0</v>
      </c>
      <c r="I617" s="51">
        <f t="shared" si="70"/>
        <v>26460</v>
      </c>
      <c r="J617" s="62">
        <f t="shared" si="72"/>
        <v>5412575</v>
      </c>
      <c r="K617" s="49">
        <v>70967</v>
      </c>
      <c r="L617" s="65">
        <v>1464460</v>
      </c>
      <c r="P617" s="43"/>
      <c r="Q617" s="43"/>
      <c r="R617" s="43"/>
      <c r="S617" s="43"/>
      <c r="V617" s="5"/>
      <c r="W617" s="5" t="s">
        <v>541</v>
      </c>
    </row>
    <row r="618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69"/>
        <v>3</v>
      </c>
      <c r="F618" s="50" t="s">
        <v>555</v>
      </c>
      <c r="G618" s="51">
        <v>17550</v>
      </c>
      <c r="H618" s="21">
        <v>0</v>
      </c>
      <c r="I618" s="51">
        <f t="shared" si="70"/>
        <v>17550</v>
      </c>
      <c r="J618" s="62">
        <f t="shared" si="72"/>
        <v>5395025</v>
      </c>
      <c r="K618" s="49">
        <v>68609</v>
      </c>
      <c r="L618" s="65">
        <v>1451933</v>
      </c>
      <c r="P618" s="5"/>
      <c r="Q618" s="43"/>
      <c r="R618" s="43"/>
      <c r="S618" s="43"/>
      <c r="V618" s="5"/>
      <c r="W618" s="5" t="s">
        <v>531</v>
      </c>
    </row>
    <row r="619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69"/>
        <v>3</v>
      </c>
      <c r="F619" s="50" t="s">
        <v>556</v>
      </c>
      <c r="G619" s="51">
        <v>17550</v>
      </c>
      <c r="H619" s="21">
        <v>0</v>
      </c>
      <c r="I619" s="51">
        <f t="shared" si="70"/>
        <v>17550</v>
      </c>
      <c r="J619" s="62">
        <f t="shared" si="72"/>
        <v>5377475</v>
      </c>
      <c r="K619" s="49">
        <v>69262</v>
      </c>
      <c r="L619" s="65">
        <v>1455320</v>
      </c>
      <c r="P619" s="43"/>
      <c r="Q619" s="43"/>
      <c r="R619" s="43"/>
      <c r="S619" s="43"/>
      <c r="V619" s="5"/>
      <c r="W619" s="5" t="s">
        <v>557</v>
      </c>
    </row>
    <row r="620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69"/>
        <v>3</v>
      </c>
      <c r="F620" s="50" t="s">
        <v>558</v>
      </c>
      <c r="G620" s="51">
        <v>24975</v>
      </c>
      <c r="H620" s="21">
        <v>0</v>
      </c>
      <c r="I620" s="51">
        <f t="shared" si="70"/>
        <v>24975</v>
      </c>
      <c r="J620" s="62">
        <f t="shared" si="72"/>
        <v>5352500</v>
      </c>
      <c r="K620" s="49">
        <v>72577</v>
      </c>
      <c r="L620" s="65">
        <v>1475028</v>
      </c>
      <c r="P620" s="43"/>
      <c r="Q620" s="43"/>
      <c r="R620" s="43"/>
      <c r="S620" s="43"/>
      <c r="V620" s="5"/>
      <c r="W620" s="5" t="s">
        <v>559</v>
      </c>
    </row>
    <row r="62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69"/>
        <v>3</v>
      </c>
      <c r="F621" s="50" t="s">
        <v>560</v>
      </c>
      <c r="G621" s="51">
        <v>48390</v>
      </c>
      <c r="H621" s="21">
        <v>0</v>
      </c>
      <c r="I621" s="51">
        <f t="shared" si="70"/>
        <v>48390</v>
      </c>
      <c r="J621" s="62">
        <f t="shared" si="72"/>
        <v>5304110</v>
      </c>
      <c r="K621" s="49">
        <v>72581</v>
      </c>
      <c r="L621" s="65">
        <v>1475027</v>
      </c>
      <c r="P621" s="43"/>
      <c r="Q621" s="43"/>
      <c r="R621" s="43"/>
      <c r="S621" s="43"/>
      <c r="V621" s="5"/>
      <c r="W621" s="5" t="s">
        <v>561</v>
      </c>
    </row>
    <row r="622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69"/>
        <v>2</v>
      </c>
      <c r="F622" s="50" t="s">
        <v>562</v>
      </c>
      <c r="G622" s="51">
        <v>24480</v>
      </c>
      <c r="H622" s="21">
        <v>0</v>
      </c>
      <c r="I622" s="51">
        <f t="shared" si="70"/>
        <v>24480</v>
      </c>
      <c r="J622" s="62">
        <f t="shared" si="72"/>
        <v>5279630</v>
      </c>
      <c r="K622" s="49">
        <v>72698</v>
      </c>
      <c r="L622" s="65">
        <v>1475592</v>
      </c>
      <c r="P622" s="43"/>
      <c r="Q622" s="43"/>
      <c r="R622" s="43"/>
      <c r="S622" s="43"/>
      <c r="V622" s="5"/>
      <c r="W622" s="5" t="s">
        <v>541</v>
      </c>
    </row>
    <row r="623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69"/>
        <v>2</v>
      </c>
      <c r="F623" s="50" t="s">
        <v>563</v>
      </c>
      <c r="G623" s="51">
        <v>24480</v>
      </c>
      <c r="H623" s="21">
        <v>0</v>
      </c>
      <c r="I623" s="51">
        <f t="shared" si="70"/>
        <v>24480</v>
      </c>
      <c r="J623" s="62">
        <f t="shared" si="72"/>
        <v>5255150</v>
      </c>
      <c r="K623" s="49">
        <v>72697</v>
      </c>
      <c r="L623" s="65">
        <v>1475592</v>
      </c>
      <c r="P623" s="43"/>
      <c r="Q623" s="43"/>
      <c r="R623" s="43"/>
      <c r="S623" s="43"/>
      <c r="V623" s="5"/>
      <c r="W623" s="5" t="s">
        <v>537</v>
      </c>
    </row>
    <row r="624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69"/>
        <v>2</v>
      </c>
      <c r="F624" s="50" t="s">
        <v>564</v>
      </c>
      <c r="G624" s="51">
        <v>24480</v>
      </c>
      <c r="H624" s="21">
        <v>0</v>
      </c>
      <c r="I624" s="51">
        <f t="shared" si="70"/>
        <v>24480</v>
      </c>
      <c r="J624" s="62">
        <f t="shared" si="72"/>
        <v>5230670</v>
      </c>
      <c r="K624" s="49">
        <v>72696</v>
      </c>
      <c r="L624" s="65">
        <v>1475592</v>
      </c>
      <c r="P624" s="43"/>
      <c r="Q624" s="43"/>
      <c r="R624" s="43"/>
      <c r="S624" s="43"/>
      <c r="V624" s="5"/>
      <c r="W624" s="5" t="s">
        <v>537</v>
      </c>
    </row>
    <row r="625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ref="E625:E688" si="73">C625-B625</f>
        <v>5</v>
      </c>
      <c r="F625" s="50" t="s">
        <v>565</v>
      </c>
      <c r="G625" s="51">
        <v>80650</v>
      </c>
      <c r="H625" s="21">
        <v>0</v>
      </c>
      <c r="I625" s="51">
        <f t="shared" ref="I625:I688" si="74">+G625+H625</f>
        <v>80650</v>
      </c>
      <c r="J625" s="62">
        <f t="shared" si="72"/>
        <v>5150020</v>
      </c>
      <c r="K625" s="49">
        <v>72590</v>
      </c>
      <c r="L625" s="65">
        <v>1475166</v>
      </c>
      <c r="P625" s="43"/>
      <c r="Q625" s="43"/>
      <c r="R625" s="43"/>
      <c r="S625" s="43"/>
      <c r="V625" s="5"/>
      <c r="W625" s="5" t="s">
        <v>566</v>
      </c>
    </row>
    <row r="626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73"/>
        <v>2</v>
      </c>
      <c r="F626" s="50" t="s">
        <v>567</v>
      </c>
      <c r="G626" s="51">
        <v>11700</v>
      </c>
      <c r="H626" s="21">
        <v>0</v>
      </c>
      <c r="I626" s="51">
        <f t="shared" si="74"/>
        <v>11700</v>
      </c>
      <c r="J626" s="62">
        <f t="shared" si="72"/>
        <v>5138320</v>
      </c>
      <c r="K626" s="49">
        <v>69196</v>
      </c>
      <c r="L626" s="65">
        <v>1454798</v>
      </c>
      <c r="P626" s="43"/>
      <c r="Q626" s="43"/>
      <c r="R626" s="43"/>
      <c r="S626" s="43"/>
      <c r="V626" s="5"/>
      <c r="W626" s="5" t="s">
        <v>568</v>
      </c>
    </row>
    <row r="627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73"/>
        <v>3</v>
      </c>
      <c r="F627" s="50" t="s">
        <v>569</v>
      </c>
      <c r="G627" s="51">
        <v>17550</v>
      </c>
      <c r="H627" s="21">
        <v>0</v>
      </c>
      <c r="I627" s="51">
        <f t="shared" si="74"/>
        <v>17550</v>
      </c>
      <c r="J627" s="62">
        <f t="shared" si="72"/>
        <v>5120770</v>
      </c>
      <c r="K627" s="49">
        <v>68415</v>
      </c>
      <c r="L627" s="65">
        <v>1450438</v>
      </c>
      <c r="P627" s="43"/>
      <c r="Q627" s="43"/>
      <c r="R627" s="43"/>
      <c r="S627" s="43"/>
      <c r="V627" s="5"/>
      <c r="W627" s="5" t="s">
        <v>561</v>
      </c>
    </row>
    <row r="628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73"/>
        <v>2</v>
      </c>
      <c r="F628" s="50" t="s">
        <v>570</v>
      </c>
      <c r="G628" s="51">
        <v>18675</v>
      </c>
      <c r="H628" s="21">
        <v>0</v>
      </c>
      <c r="I628" s="51">
        <f t="shared" si="74"/>
        <v>18675</v>
      </c>
      <c r="J628" s="62">
        <f t="shared" si="72"/>
        <v>5102095</v>
      </c>
      <c r="K628" s="49">
        <v>72914</v>
      </c>
      <c r="L628" s="65">
        <v>1477633</v>
      </c>
      <c r="P628" s="43"/>
      <c r="Q628" s="43"/>
      <c r="R628" s="43"/>
      <c r="S628" s="43"/>
      <c r="V628" s="5"/>
      <c r="W628" s="5" t="s">
        <v>571</v>
      </c>
    </row>
    <row r="629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73"/>
        <v>5</v>
      </c>
      <c r="F629" s="50" t="s">
        <v>572</v>
      </c>
      <c r="G629" s="51">
        <v>29745</v>
      </c>
      <c r="H629" s="21">
        <v>0</v>
      </c>
      <c r="I629" s="51">
        <f t="shared" si="74"/>
        <v>29745</v>
      </c>
      <c r="J629" s="62">
        <f t="shared" si="72"/>
        <v>5072350</v>
      </c>
      <c r="K629" s="49">
        <v>68605</v>
      </c>
      <c r="L629" s="65">
        <v>1451912</v>
      </c>
      <c r="P629" s="43"/>
      <c r="Q629" s="43"/>
      <c r="R629" s="43"/>
      <c r="S629" s="43"/>
      <c r="V629" s="5"/>
      <c r="W629" s="5" t="s">
        <v>537</v>
      </c>
    </row>
    <row r="630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73"/>
        <v>2</v>
      </c>
      <c r="F630" s="50" t="s">
        <v>573</v>
      </c>
      <c r="G630" s="51">
        <v>12870</v>
      </c>
      <c r="H630" s="21">
        <v>0</v>
      </c>
      <c r="I630" s="51">
        <f t="shared" si="74"/>
        <v>12870</v>
      </c>
      <c r="J630" s="62">
        <f t="shared" si="72"/>
        <v>5059480</v>
      </c>
      <c r="K630" s="49">
        <v>71949</v>
      </c>
      <c r="L630" s="65">
        <v>1470234</v>
      </c>
      <c r="P630" s="44"/>
      <c r="Q630" s="43"/>
      <c r="R630" s="43"/>
      <c r="S630" s="43"/>
      <c r="V630" s="5"/>
      <c r="W630" s="5" t="s">
        <v>529</v>
      </c>
    </row>
    <row r="63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73"/>
        <v>2</v>
      </c>
      <c r="F631" s="50" t="s">
        <v>574</v>
      </c>
      <c r="G631" s="51">
        <v>12870</v>
      </c>
      <c r="H631" s="21">
        <v>0</v>
      </c>
      <c r="I631" s="51">
        <f t="shared" si="74"/>
        <v>12870</v>
      </c>
      <c r="J631" s="62">
        <f t="shared" si="72"/>
        <v>5046610</v>
      </c>
      <c r="K631" s="49">
        <v>71948</v>
      </c>
      <c r="L631" s="65">
        <v>1470234</v>
      </c>
      <c r="P631" s="43"/>
      <c r="Q631" s="43"/>
      <c r="R631" s="43"/>
      <c r="S631" s="43"/>
      <c r="V631" s="5"/>
      <c r="W631" s="5" t="s">
        <v>571</v>
      </c>
    </row>
    <row r="632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73"/>
        <v>2</v>
      </c>
      <c r="F632" s="50" t="s">
        <v>575</v>
      </c>
      <c r="G632" s="51">
        <v>9000</v>
      </c>
      <c r="H632" s="21">
        <v>0</v>
      </c>
      <c r="I632" s="51">
        <f t="shared" si="74"/>
        <v>9000</v>
      </c>
      <c r="J632" s="62">
        <f t="shared" si="72"/>
        <v>5037610</v>
      </c>
      <c r="K632" s="49">
        <v>71095</v>
      </c>
      <c r="L632" s="65">
        <v>1465555</v>
      </c>
      <c r="P632" s="43"/>
      <c r="Q632" s="43"/>
      <c r="R632" s="43"/>
      <c r="S632" s="43"/>
      <c r="V632" s="5"/>
      <c r="W632" s="5" t="s">
        <v>559</v>
      </c>
    </row>
    <row r="633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73"/>
        <v>2</v>
      </c>
      <c r="F633" s="50" t="s">
        <v>576</v>
      </c>
      <c r="G633" s="51">
        <v>9000</v>
      </c>
      <c r="H633" s="21">
        <v>0</v>
      </c>
      <c r="I633" s="51">
        <f t="shared" si="74"/>
        <v>9000</v>
      </c>
      <c r="J633" s="62">
        <f t="shared" si="72"/>
        <v>5028610</v>
      </c>
      <c r="K633" s="49">
        <v>71096</v>
      </c>
      <c r="L633" s="65">
        <v>1465578</v>
      </c>
      <c r="P633" s="44"/>
      <c r="Q633" s="43"/>
      <c r="R633" s="43"/>
      <c r="S633" s="43"/>
      <c r="V633" s="5"/>
      <c r="W633" s="5" t="s">
        <v>541</v>
      </c>
    </row>
    <row r="634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73"/>
        <v>2</v>
      </c>
      <c r="F634" s="50" t="s">
        <v>577</v>
      </c>
      <c r="G634" s="51">
        <v>12870</v>
      </c>
      <c r="H634" s="21">
        <v>0</v>
      </c>
      <c r="I634" s="51">
        <f t="shared" si="74"/>
        <v>12870</v>
      </c>
      <c r="J634" s="62">
        <f t="shared" si="72"/>
        <v>5015740</v>
      </c>
      <c r="K634" s="49">
        <v>71523</v>
      </c>
      <c r="L634" s="65">
        <v>1468060</v>
      </c>
      <c r="P634" s="44"/>
      <c r="Q634" s="43"/>
      <c r="R634" s="43"/>
      <c r="S634" s="43"/>
      <c r="V634" s="5"/>
      <c r="W634" s="5" t="s">
        <v>539</v>
      </c>
    </row>
    <row r="635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73"/>
        <v>2</v>
      </c>
      <c r="F635" s="50" t="s">
        <v>578</v>
      </c>
      <c r="G635" s="51">
        <v>12870</v>
      </c>
      <c r="H635" s="21">
        <v>0</v>
      </c>
      <c r="I635" s="51">
        <f t="shared" si="74"/>
        <v>12870</v>
      </c>
      <c r="J635" s="62">
        <f t="shared" si="72"/>
        <v>5002870</v>
      </c>
      <c r="K635" s="49">
        <v>71650</v>
      </c>
      <c r="L635" s="65">
        <v>1468818</v>
      </c>
      <c r="P635" s="43"/>
      <c r="Q635" s="43"/>
      <c r="R635" s="43"/>
      <c r="S635" s="43"/>
      <c r="V635" s="5"/>
      <c r="W635" s="5" t="s">
        <v>537</v>
      </c>
    </row>
    <row r="636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73"/>
        <v>2</v>
      </c>
      <c r="F636" s="50" t="s">
        <v>579</v>
      </c>
      <c r="G636" s="51">
        <v>12870</v>
      </c>
      <c r="H636" s="21">
        <v>0</v>
      </c>
      <c r="I636" s="51">
        <f t="shared" si="74"/>
        <v>12870</v>
      </c>
      <c r="J636" s="62">
        <f t="shared" si="72"/>
        <v>4990000</v>
      </c>
      <c r="K636" s="49">
        <v>71097</v>
      </c>
      <c r="L636" s="65">
        <v>1465655</v>
      </c>
      <c r="P636" s="43"/>
      <c r="Q636" s="43"/>
      <c r="R636" s="43"/>
      <c r="S636" s="43"/>
      <c r="V636" s="5"/>
      <c r="W636" s="5" t="s">
        <v>547</v>
      </c>
    </row>
    <row r="637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73"/>
        <v>2</v>
      </c>
      <c r="F637" s="50" t="s">
        <v>580</v>
      </c>
      <c r="G637" s="51">
        <v>14040</v>
      </c>
      <c r="H637" s="21">
        <v>0</v>
      </c>
      <c r="I637" s="51">
        <f t="shared" si="74"/>
        <v>14040</v>
      </c>
      <c r="J637" s="62">
        <f t="shared" si="72"/>
        <v>4975960</v>
      </c>
      <c r="K637" s="49">
        <v>69940</v>
      </c>
      <c r="L637" s="65">
        <v>1458982</v>
      </c>
      <c r="P637" s="44"/>
      <c r="Q637" s="43"/>
      <c r="R637" s="43"/>
      <c r="S637" s="43"/>
      <c r="V637" s="5"/>
      <c r="W637" s="5" t="s">
        <v>539</v>
      </c>
    </row>
    <row r="638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73"/>
        <v>1</v>
      </c>
      <c r="F638" s="50" t="s">
        <v>581</v>
      </c>
      <c r="G638" s="51">
        <v>15750</v>
      </c>
      <c r="H638" s="21">
        <v>0</v>
      </c>
      <c r="I638" s="51">
        <f t="shared" si="74"/>
        <v>15750</v>
      </c>
      <c r="J638" s="62">
        <f t="shared" si="72"/>
        <v>4960210</v>
      </c>
      <c r="K638" s="49">
        <v>71737</v>
      </c>
      <c r="L638" s="65">
        <v>1469908</v>
      </c>
      <c r="P638" s="43"/>
      <c r="Q638" s="43"/>
      <c r="R638" s="43"/>
      <c r="S638" s="43"/>
      <c r="V638" s="5"/>
      <c r="W638" s="5" t="s">
        <v>566</v>
      </c>
    </row>
    <row r="639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73"/>
        <v>2</v>
      </c>
      <c r="F639" s="50" t="s">
        <v>582</v>
      </c>
      <c r="G639" s="51">
        <v>15750</v>
      </c>
      <c r="H639" s="21">
        <v>0</v>
      </c>
      <c r="I639" s="51">
        <f t="shared" si="74"/>
        <v>15750</v>
      </c>
      <c r="J639" s="62">
        <f t="shared" si="72"/>
        <v>4944460</v>
      </c>
      <c r="K639" s="49">
        <v>71574</v>
      </c>
      <c r="L639" s="65">
        <v>1468560</v>
      </c>
      <c r="P639" s="44"/>
      <c r="Q639" s="43"/>
      <c r="R639" s="43"/>
      <c r="S639" s="43"/>
      <c r="V639" s="5"/>
      <c r="W639" s="5" t="s">
        <v>566</v>
      </c>
    </row>
    <row r="640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73"/>
        <v>3</v>
      </c>
      <c r="F640" s="50" t="s">
        <v>583</v>
      </c>
      <c r="G640" s="51">
        <v>23625</v>
      </c>
      <c r="H640" s="21">
        <v>0</v>
      </c>
      <c r="I640" s="51">
        <f t="shared" si="74"/>
        <v>23625</v>
      </c>
      <c r="J640" s="62">
        <f t="shared" si="72"/>
        <v>4920835</v>
      </c>
      <c r="K640" s="49">
        <v>69405</v>
      </c>
      <c r="L640" s="65">
        <v>1456919</v>
      </c>
      <c r="P640" s="43"/>
      <c r="Q640" s="43"/>
      <c r="R640" s="43"/>
      <c r="S640" s="43"/>
      <c r="V640" s="5"/>
      <c r="W640" s="5" t="s">
        <v>537</v>
      </c>
    </row>
    <row r="64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73"/>
        <v>3</v>
      </c>
      <c r="F641" s="50" t="s">
        <v>584</v>
      </c>
      <c r="G641" s="51">
        <v>19305</v>
      </c>
      <c r="H641" s="21">
        <v>0</v>
      </c>
      <c r="I641" s="51">
        <f t="shared" si="74"/>
        <v>19305</v>
      </c>
      <c r="J641" s="62">
        <f t="shared" si="72"/>
        <v>4901530</v>
      </c>
      <c r="K641" s="49">
        <v>71745</v>
      </c>
      <c r="L641" s="65">
        <v>1470181</v>
      </c>
      <c r="P641" s="43"/>
      <c r="Q641" s="43"/>
      <c r="R641" s="43"/>
      <c r="S641" s="43"/>
      <c r="V641" s="5"/>
      <c r="W641" s="5" t="s">
        <v>585</v>
      </c>
    </row>
    <row r="642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73"/>
        <v>2</v>
      </c>
      <c r="F642" s="50" t="s">
        <v>576</v>
      </c>
      <c r="G642" s="51">
        <v>15750</v>
      </c>
      <c r="H642" s="21">
        <v>0</v>
      </c>
      <c r="I642" s="51">
        <f t="shared" si="74"/>
        <v>15750</v>
      </c>
      <c r="J642" s="62">
        <f t="shared" si="72"/>
        <v>4885780</v>
      </c>
      <c r="K642" s="49">
        <v>71511</v>
      </c>
      <c r="L642" s="65">
        <v>1467735</v>
      </c>
      <c r="P642" s="43"/>
      <c r="Q642" s="43"/>
      <c r="R642" s="43"/>
      <c r="S642" s="43"/>
      <c r="V642" s="5"/>
      <c r="W642" s="5" t="s">
        <v>527</v>
      </c>
    </row>
    <row r="643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73"/>
        <v>3</v>
      </c>
      <c r="F643" s="50" t="s">
        <v>586</v>
      </c>
      <c r="G643" s="51">
        <v>21060</v>
      </c>
      <c r="H643" s="21">
        <v>0</v>
      </c>
      <c r="I643" s="51">
        <f t="shared" si="74"/>
        <v>21060</v>
      </c>
      <c r="J643" s="62">
        <f t="shared" si="72"/>
        <v>4864720</v>
      </c>
      <c r="K643" s="49">
        <v>74705</v>
      </c>
      <c r="L643" s="65">
        <v>1460109</v>
      </c>
      <c r="M643" s="3"/>
      <c r="O643" s="149"/>
      <c r="P643" s="43"/>
      <c r="Q643" s="43"/>
      <c r="R643" s="43"/>
      <c r="S643" s="43"/>
      <c r="V643" s="5"/>
      <c r="W643" s="5" t="s">
        <v>587</v>
      </c>
    </row>
    <row r="644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73"/>
        <v>3</v>
      </c>
      <c r="F644" s="50" t="s">
        <v>588</v>
      </c>
      <c r="G644" s="51">
        <v>15228</v>
      </c>
      <c r="H644" s="21">
        <v>0</v>
      </c>
      <c r="I644" s="51">
        <f t="shared" si="74"/>
        <v>15228</v>
      </c>
      <c r="J644" s="62">
        <f t="shared" si="72"/>
        <v>4849492</v>
      </c>
      <c r="K644" s="49">
        <v>69329</v>
      </c>
      <c r="L644" s="65">
        <v>1456121</v>
      </c>
      <c r="P644" s="43"/>
      <c r="Q644" s="43"/>
      <c r="R644" s="43"/>
      <c r="S644" s="43"/>
      <c r="V644" s="5"/>
      <c r="W644" s="5" t="s">
        <v>537</v>
      </c>
    </row>
    <row r="645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73"/>
        <v>3</v>
      </c>
      <c r="F645" s="50" t="s">
        <v>589</v>
      </c>
      <c r="G645" s="51">
        <v>19305</v>
      </c>
      <c r="H645" s="21">
        <v>0</v>
      </c>
      <c r="I645" s="51">
        <f t="shared" si="74"/>
        <v>19305</v>
      </c>
      <c r="J645" s="62">
        <f t="shared" si="72"/>
        <v>4830187</v>
      </c>
      <c r="K645" s="49">
        <v>71483</v>
      </c>
      <c r="L645" s="65">
        <v>1467343</v>
      </c>
      <c r="P645" s="43"/>
      <c r="Q645" s="43"/>
      <c r="R645" s="43"/>
      <c r="S645" s="43"/>
      <c r="V645" s="5"/>
      <c r="W645" s="5" t="s">
        <v>531</v>
      </c>
    </row>
    <row r="646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73"/>
        <v>2</v>
      </c>
      <c r="F646" s="50" t="s">
        <v>590</v>
      </c>
      <c r="G646" s="51">
        <v>12870</v>
      </c>
      <c r="H646" s="21">
        <v>0</v>
      </c>
      <c r="I646" s="51">
        <f t="shared" si="74"/>
        <v>12870</v>
      </c>
      <c r="J646" s="62">
        <f t="shared" si="72"/>
        <v>4817317</v>
      </c>
      <c r="K646" s="49">
        <v>71506</v>
      </c>
      <c r="L646" s="65">
        <v>1467726</v>
      </c>
      <c r="P646" s="43"/>
      <c r="Q646" s="43"/>
      <c r="R646" s="43"/>
      <c r="S646" s="43"/>
      <c r="V646" s="5"/>
      <c r="W646" s="5" t="s">
        <v>591</v>
      </c>
    </row>
    <row r="647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73"/>
        <v>2</v>
      </c>
      <c r="F647" s="50" t="s">
        <v>592</v>
      </c>
      <c r="G647" s="51">
        <v>12870</v>
      </c>
      <c r="H647" s="21">
        <v>0</v>
      </c>
      <c r="I647" s="51">
        <f t="shared" si="74"/>
        <v>12870</v>
      </c>
      <c r="J647" s="62">
        <f t="shared" si="72"/>
        <v>4804447</v>
      </c>
      <c r="K647" s="49">
        <v>71656</v>
      </c>
      <c r="L647" s="65">
        <v>1469267</v>
      </c>
      <c r="P647" s="43"/>
      <c r="Q647" s="43"/>
      <c r="R647" s="43"/>
      <c r="S647" s="43"/>
      <c r="V647" s="5"/>
      <c r="W647" s="5" t="s">
        <v>531</v>
      </c>
    </row>
    <row r="648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73"/>
        <v>5</v>
      </c>
      <c r="F648" s="50" t="s">
        <v>593</v>
      </c>
      <c r="G648" s="51">
        <v>41895</v>
      </c>
      <c r="H648" s="21">
        <v>0</v>
      </c>
      <c r="I648" s="51">
        <f t="shared" si="74"/>
        <v>41895</v>
      </c>
      <c r="J648" s="62">
        <f t="shared" si="72"/>
        <v>4762552</v>
      </c>
      <c r="K648" s="49">
        <v>69942</v>
      </c>
      <c r="L648" s="65">
        <v>1458999</v>
      </c>
      <c r="P648" s="43"/>
      <c r="Q648" s="43"/>
      <c r="R648" s="43"/>
      <c r="S648" s="43"/>
      <c r="V648" s="5"/>
      <c r="W648" s="5" t="s">
        <v>594</v>
      </c>
    </row>
    <row r="649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73"/>
        <v>2</v>
      </c>
      <c r="F649" s="50" t="s">
        <v>595</v>
      </c>
      <c r="G649" s="51">
        <v>15750</v>
      </c>
      <c r="H649" s="21">
        <v>0</v>
      </c>
      <c r="I649" s="51">
        <f t="shared" si="74"/>
        <v>15750</v>
      </c>
      <c r="J649" s="62">
        <f t="shared" si="72"/>
        <v>4746802</v>
      </c>
      <c r="K649" s="49">
        <v>71724</v>
      </c>
      <c r="L649" s="65">
        <v>1469709</v>
      </c>
      <c r="P649" s="44"/>
      <c r="Q649" s="43"/>
      <c r="R649" s="43"/>
      <c r="S649" s="43"/>
      <c r="V649" s="5"/>
      <c r="W649" s="5" t="s">
        <v>561</v>
      </c>
    </row>
    <row r="650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73"/>
        <v>5</v>
      </c>
      <c r="F650" s="50" t="s">
        <v>596</v>
      </c>
      <c r="G650" s="51">
        <v>37350</v>
      </c>
      <c r="H650" s="21">
        <v>0</v>
      </c>
      <c r="I650" s="51">
        <f t="shared" si="74"/>
        <v>37350</v>
      </c>
      <c r="J650" s="62">
        <f t="shared" si="72"/>
        <v>4709452</v>
      </c>
      <c r="K650" s="49">
        <v>69682</v>
      </c>
      <c r="L650" s="65">
        <v>1458622</v>
      </c>
      <c r="P650" s="43"/>
      <c r="Q650" s="43"/>
      <c r="R650" s="43"/>
      <c r="S650" s="43"/>
      <c r="V650" s="5"/>
      <c r="W650" s="5" t="s">
        <v>539</v>
      </c>
    </row>
    <row r="65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73"/>
        <v>2</v>
      </c>
      <c r="F651" s="50" t="s">
        <v>597</v>
      </c>
      <c r="G651" s="51">
        <v>9000</v>
      </c>
      <c r="H651" s="21">
        <v>0</v>
      </c>
      <c r="I651" s="51">
        <f t="shared" si="74"/>
        <v>9000</v>
      </c>
      <c r="J651" s="62">
        <f t="shared" si="72"/>
        <v>4700452</v>
      </c>
      <c r="K651" s="49">
        <v>71516</v>
      </c>
      <c r="L651" s="65">
        <v>1467885</v>
      </c>
      <c r="P651" s="43"/>
      <c r="Q651" s="43"/>
      <c r="R651" s="43"/>
      <c r="S651" s="43"/>
      <c r="V651" s="5"/>
      <c r="W651" s="5" t="s">
        <v>598</v>
      </c>
    </row>
    <row r="652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73"/>
        <v>2</v>
      </c>
      <c r="F652" s="50" t="s">
        <v>459</v>
      </c>
      <c r="G652" s="51">
        <v>12870</v>
      </c>
      <c r="H652" s="21">
        <v>0</v>
      </c>
      <c r="I652" s="51">
        <f t="shared" si="74"/>
        <v>12870</v>
      </c>
      <c r="J652" s="62">
        <f t="shared" si="72"/>
        <v>4687582</v>
      </c>
      <c r="K652" s="49">
        <v>73813</v>
      </c>
      <c r="L652" s="65">
        <v>1484388</v>
      </c>
      <c r="P652" s="43"/>
      <c r="Q652" s="43"/>
      <c r="R652" s="43"/>
      <c r="S652" s="43"/>
      <c r="V652" s="5"/>
      <c r="W652" s="5" t="s">
        <v>541</v>
      </c>
    </row>
    <row r="653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73"/>
        <v>2</v>
      </c>
      <c r="F653" s="50" t="s">
        <v>599</v>
      </c>
      <c r="G653" s="51">
        <v>9000</v>
      </c>
      <c r="H653" s="21">
        <v>0</v>
      </c>
      <c r="I653" s="51">
        <f t="shared" si="74"/>
        <v>9000</v>
      </c>
      <c r="J653" s="62">
        <f t="shared" si="72"/>
        <v>4678582</v>
      </c>
      <c r="K653" s="49">
        <v>72520</v>
      </c>
      <c r="L653" s="65">
        <v>1474832</v>
      </c>
      <c r="P653" s="43"/>
      <c r="Q653" s="43"/>
      <c r="R653" s="43"/>
      <c r="S653" s="43"/>
      <c r="V653" s="5"/>
      <c r="W653" s="5" t="s">
        <v>541</v>
      </c>
    </row>
    <row r="654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73"/>
        <v>3</v>
      </c>
      <c r="F654" s="50" t="s">
        <v>600</v>
      </c>
      <c r="G654" s="51">
        <v>19305</v>
      </c>
      <c r="H654" s="21">
        <v>0</v>
      </c>
      <c r="I654" s="51">
        <f t="shared" si="74"/>
        <v>19305</v>
      </c>
      <c r="J654" s="62">
        <f t="shared" si="72"/>
        <v>4659277</v>
      </c>
      <c r="K654" s="49">
        <v>72200</v>
      </c>
      <c r="L654" s="65">
        <v>1472064</v>
      </c>
      <c r="P654" s="43"/>
      <c r="Q654" s="43"/>
      <c r="R654" s="43"/>
      <c r="S654" s="43"/>
      <c r="V654" s="5"/>
      <c r="W654" s="5" t="s">
        <v>541</v>
      </c>
    </row>
    <row r="655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73"/>
        <v>2</v>
      </c>
      <c r="F655" s="50" t="s">
        <v>601</v>
      </c>
      <c r="G655" s="51">
        <v>9000</v>
      </c>
      <c r="H655" s="21">
        <v>0</v>
      </c>
      <c r="I655" s="51">
        <f t="shared" si="74"/>
        <v>9000</v>
      </c>
      <c r="J655" s="62">
        <f t="shared" si="72"/>
        <v>4650277</v>
      </c>
      <c r="K655" s="49">
        <v>73231</v>
      </c>
      <c r="L655" s="65">
        <v>1478329</v>
      </c>
      <c r="P655" s="44"/>
      <c r="Q655" s="43"/>
      <c r="R655" s="43"/>
      <c r="S655" s="43"/>
      <c r="V655" s="5"/>
      <c r="W655" s="5" t="s">
        <v>541</v>
      </c>
    </row>
    <row r="656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73"/>
        <v>2</v>
      </c>
      <c r="F656" s="50" t="s">
        <v>602</v>
      </c>
      <c r="G656" s="51">
        <v>18670</v>
      </c>
      <c r="H656" s="21">
        <v>0</v>
      </c>
      <c r="I656" s="51">
        <f t="shared" si="74"/>
        <v>18670</v>
      </c>
      <c r="J656" s="62">
        <f t="shared" si="72"/>
        <v>4631607</v>
      </c>
      <c r="K656" s="49">
        <v>73828</v>
      </c>
      <c r="L656" s="65">
        <v>1484608</v>
      </c>
      <c r="P656" s="43"/>
      <c r="Q656" s="43"/>
      <c r="R656" s="43"/>
      <c r="S656" s="43"/>
      <c r="V656" s="5"/>
      <c r="W656" s="5" t="s">
        <v>537</v>
      </c>
    </row>
    <row r="657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73"/>
        <v>2</v>
      </c>
      <c r="F657" s="50" t="s">
        <v>603</v>
      </c>
      <c r="G657" s="51">
        <v>15750</v>
      </c>
      <c r="H657" s="21">
        <v>0</v>
      </c>
      <c r="I657" s="51">
        <f t="shared" si="74"/>
        <v>15750</v>
      </c>
      <c r="J657" s="62">
        <f t="shared" si="72"/>
        <v>4615857</v>
      </c>
      <c r="K657" s="49">
        <v>72038</v>
      </c>
      <c r="L657" s="65">
        <v>1471547</v>
      </c>
      <c r="P657" s="43"/>
      <c r="Q657" s="43"/>
      <c r="R657" s="43"/>
      <c r="S657" s="43"/>
      <c r="V657" s="5"/>
      <c r="W657" s="5" t="s">
        <v>559</v>
      </c>
    </row>
    <row r="658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73"/>
        <v>3</v>
      </c>
      <c r="F658" s="50" t="s">
        <v>604</v>
      </c>
      <c r="G658" s="51">
        <v>19305</v>
      </c>
      <c r="H658" s="21">
        <v>0</v>
      </c>
      <c r="I658" s="51">
        <f t="shared" si="74"/>
        <v>19305</v>
      </c>
      <c r="J658" s="62">
        <f t="shared" si="72"/>
        <v>4596552</v>
      </c>
      <c r="K658" s="49">
        <v>73858</v>
      </c>
      <c r="L658" s="65">
        <v>1485296</v>
      </c>
      <c r="P658" s="43"/>
      <c r="Q658" s="43"/>
      <c r="R658" s="43"/>
      <c r="S658" s="43"/>
      <c r="V658" s="5"/>
      <c r="W658" s="5" t="s">
        <v>531</v>
      </c>
    </row>
    <row r="659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73"/>
        <v>3</v>
      </c>
      <c r="F659" s="50" t="s">
        <v>605</v>
      </c>
      <c r="G659" s="51">
        <v>19305</v>
      </c>
      <c r="H659" s="21">
        <v>0</v>
      </c>
      <c r="I659" s="51">
        <f t="shared" si="74"/>
        <v>19305</v>
      </c>
      <c r="J659" s="62">
        <f t="shared" si="72"/>
        <v>4577247</v>
      </c>
      <c r="K659" s="49">
        <v>73856</v>
      </c>
      <c r="L659" s="65">
        <v>1485296</v>
      </c>
      <c r="P659" s="43"/>
      <c r="Q659" s="43"/>
      <c r="R659" s="43"/>
      <c r="S659" s="43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72"/>
        <v>4556187</v>
      </c>
      <c r="K660" s="49">
        <v>71099</v>
      </c>
      <c r="L660" s="65">
        <v>1465741</v>
      </c>
      <c r="O660" s="149"/>
      <c r="P660" s="43"/>
      <c r="Q660" s="43"/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690" si="75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72"/>
        <v>4511367</v>
      </c>
      <c r="K661" s="49">
        <v>73261</v>
      </c>
      <c r="L661" s="65">
        <v>1476380</v>
      </c>
      <c r="O661" s="149"/>
      <c r="P661" s="43"/>
      <c r="Q661" s="43"/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75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si="72"/>
        <v>4485627</v>
      </c>
      <c r="K662" s="49">
        <v>73455</v>
      </c>
      <c r="L662" s="65">
        <v>1480985</v>
      </c>
      <c r="O662" s="149"/>
      <c r="P662" s="43"/>
      <c r="Q662" s="43"/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75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72"/>
        <v>4472127</v>
      </c>
      <c r="K663" s="49">
        <v>73833</v>
      </c>
      <c r="L663" s="65">
        <v>1484646</v>
      </c>
      <c r="O663" s="149"/>
      <c r="P663" s="43"/>
      <c r="Q663" s="43"/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75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72"/>
        <v>4446387</v>
      </c>
      <c r="K664" s="49">
        <v>72206</v>
      </c>
      <c r="L664" s="65">
        <v>1472257</v>
      </c>
      <c r="O664" s="149"/>
      <c r="P664" s="44"/>
      <c r="Q664" s="43"/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75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72"/>
        <v>4437387</v>
      </c>
      <c r="K665" s="49">
        <v>73849</v>
      </c>
      <c r="L665" s="65">
        <v>1484872</v>
      </c>
      <c r="O665" s="149"/>
      <c r="P665" s="43"/>
      <c r="Q665" s="43"/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75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72"/>
        <v>4413762</v>
      </c>
      <c r="K666" s="49">
        <v>69462</v>
      </c>
      <c r="L666" s="65">
        <v>1457560</v>
      </c>
      <c r="O666" s="149"/>
      <c r="P666" s="43"/>
      <c r="Q666" s="43"/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75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72"/>
        <v>4400262</v>
      </c>
      <c r="K667" s="49">
        <v>73835</v>
      </c>
      <c r="L667" s="65">
        <v>1484646</v>
      </c>
      <c r="O667" s="149"/>
      <c r="P667" s="100"/>
      <c r="Q667" s="43"/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75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72"/>
        <v>4386762</v>
      </c>
      <c r="K668" s="49">
        <v>73834</v>
      </c>
      <c r="L668" s="65">
        <v>1484646</v>
      </c>
      <c r="O668" s="149"/>
      <c r="P668" s="44"/>
      <c r="Q668" s="43"/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75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72"/>
        <v>4355262</v>
      </c>
      <c r="K669" s="49">
        <v>71583</v>
      </c>
      <c r="L669" s="65">
        <v>1468235</v>
      </c>
      <c r="O669" s="149"/>
      <c r="P669" s="43"/>
      <c r="Q669" s="43"/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75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72"/>
        <v>4313142</v>
      </c>
      <c r="K670" s="49">
        <v>70102</v>
      </c>
      <c r="L670" s="65">
        <v>1460602</v>
      </c>
      <c r="O670" s="149"/>
      <c r="P670" s="43"/>
      <c r="Q670" s="43"/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75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72"/>
        <v>4304142</v>
      </c>
      <c r="K671" s="49">
        <v>73609</v>
      </c>
      <c r="L671" s="65">
        <v>1482501</v>
      </c>
      <c r="O671" s="149"/>
      <c r="P671" s="43"/>
      <c r="Q671" s="43"/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75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72"/>
        <v>4291272</v>
      </c>
      <c r="K672" s="49">
        <v>73411</v>
      </c>
      <c r="L672" s="65">
        <v>1480388</v>
      </c>
      <c r="O672" s="149"/>
      <c r="P672" s="43"/>
      <c r="Q672" s="43"/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75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72"/>
        <v>4267647</v>
      </c>
      <c r="K673" s="49">
        <v>69464</v>
      </c>
      <c r="L673" s="65">
        <v>1457566</v>
      </c>
      <c r="O673" s="149"/>
      <c r="P673" s="43"/>
      <c r="Q673" s="43"/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75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72"/>
        <v>4249647</v>
      </c>
      <c r="K674" s="49">
        <v>71735</v>
      </c>
      <c r="L674" s="65">
        <v>1469865</v>
      </c>
      <c r="O674" s="149"/>
      <c r="P674" s="43"/>
      <c r="Q674" s="43"/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75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72"/>
        <v>4236777</v>
      </c>
      <c r="K675" s="49">
        <v>74038</v>
      </c>
      <c r="L675" s="65">
        <v>1487440</v>
      </c>
      <c r="O675" s="149"/>
      <c r="P675" s="43"/>
      <c r="Q675" s="43"/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75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ref="J676:J697" si="76">J675-I676</f>
        <v>4206672</v>
      </c>
      <c r="K676" s="49">
        <v>73515</v>
      </c>
      <c r="L676" s="65">
        <v>1481309</v>
      </c>
      <c r="O676" s="149"/>
      <c r="P676" s="43"/>
      <c r="Q676" s="43"/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75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76"/>
        <v>4193802</v>
      </c>
      <c r="K677" s="49">
        <v>74039</v>
      </c>
      <c r="L677" s="65">
        <v>1487495</v>
      </c>
      <c r="O677" s="149"/>
      <c r="P677" s="43"/>
      <c r="Q677" s="43"/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75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76"/>
        <v>4168062</v>
      </c>
      <c r="K678" s="49">
        <v>73974</v>
      </c>
      <c r="L678" s="65">
        <v>1486543</v>
      </c>
      <c r="O678" s="149"/>
      <c r="P678" s="43"/>
      <c r="Q678" s="43"/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75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76"/>
        <v>4155192</v>
      </c>
      <c r="K679" s="49">
        <v>72223</v>
      </c>
      <c r="L679" s="65">
        <v>1472589</v>
      </c>
      <c r="O679" s="149"/>
      <c r="P679" s="43"/>
      <c r="Q679" s="43"/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75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76"/>
        <v>4132692</v>
      </c>
      <c r="K680" s="49">
        <v>72204</v>
      </c>
      <c r="L680" s="65">
        <v>1472247</v>
      </c>
      <c r="O680" s="149"/>
      <c r="P680" s="43"/>
      <c r="Q680" s="43"/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75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76"/>
        <v>4123692</v>
      </c>
      <c r="K681" s="49">
        <v>73542</v>
      </c>
      <c r="L681" s="65">
        <v>1481572</v>
      </c>
      <c r="O681" s="149"/>
      <c r="P681" s="43"/>
      <c r="Q681" s="43"/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75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76"/>
        <v>4114692</v>
      </c>
      <c r="K682" s="49">
        <v>73543</v>
      </c>
      <c r="L682" s="65">
        <v>1481572</v>
      </c>
      <c r="O682" s="149"/>
      <c r="P682" s="43"/>
      <c r="Q682" s="43"/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75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76"/>
        <v>4105692</v>
      </c>
      <c r="K683" s="49">
        <v>73157</v>
      </c>
      <c r="L683" s="65">
        <v>1478330</v>
      </c>
      <c r="O683" s="149"/>
      <c r="P683" s="43"/>
      <c r="Q683" s="43"/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75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76"/>
        <v>4096692</v>
      </c>
      <c r="K684" s="49">
        <v>72585</v>
      </c>
      <c r="L684" s="65">
        <v>1475100</v>
      </c>
      <c r="O684" s="149"/>
      <c r="P684" s="43"/>
      <c r="Q684" s="43"/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75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76"/>
        <v>4087692</v>
      </c>
      <c r="K685" s="49">
        <v>73550</v>
      </c>
      <c r="L685" s="65">
        <v>1482221</v>
      </c>
      <c r="O685" s="149"/>
      <c r="P685" s="43"/>
      <c r="Q685" s="43"/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75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76"/>
        <v>4078692</v>
      </c>
      <c r="K686" s="49">
        <v>72935</v>
      </c>
      <c r="L686" s="65">
        <v>1478160</v>
      </c>
      <c r="O686" s="149"/>
      <c r="P686" s="43"/>
      <c r="Q686" s="43"/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75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76"/>
        <v>4069692</v>
      </c>
      <c r="K687" s="49">
        <v>72920</v>
      </c>
      <c r="L687" s="65">
        <v>1478048</v>
      </c>
      <c r="O687" s="149"/>
      <c r="P687" s="44"/>
      <c r="Q687" s="43"/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75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76"/>
        <v>4060692</v>
      </c>
      <c r="K688" s="49">
        <v>72934</v>
      </c>
      <c r="L688" s="65">
        <v>1478160</v>
      </c>
      <c r="O688" s="149"/>
      <c r="P688" s="43"/>
      <c r="Q688" s="43"/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75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76"/>
        <v>4041387</v>
      </c>
      <c r="K689" s="49">
        <v>72806</v>
      </c>
      <c r="L689" s="65">
        <v>1476567</v>
      </c>
      <c r="O689" s="149"/>
      <c r="P689" s="43"/>
      <c r="Q689" s="43"/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75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76"/>
        <v>4028517</v>
      </c>
      <c r="K690" s="49">
        <v>73823</v>
      </c>
      <c r="L690" s="65">
        <v>1484453</v>
      </c>
      <c r="O690" s="149"/>
      <c r="P690" s="43"/>
      <c r="Q690" s="43"/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ref="A691:A722" si="77">A690+1</f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76"/>
        <v>3983697</v>
      </c>
      <c r="K691" s="49">
        <v>74434</v>
      </c>
      <c r="L691" s="65">
        <v>1492180</v>
      </c>
      <c r="O691" s="149"/>
      <c r="P691" s="43"/>
      <c r="Q691" s="43"/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77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76"/>
        <v>3974697</v>
      </c>
      <c r="K692" s="49">
        <v>75078</v>
      </c>
      <c r="L692" s="65">
        <v>1496481</v>
      </c>
      <c r="O692" s="149"/>
      <c r="P692" s="43"/>
      <c r="Q692" s="43"/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77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76"/>
        <v>3965697</v>
      </c>
      <c r="K693" s="49">
        <v>72341</v>
      </c>
      <c r="L693" s="65">
        <v>1473378</v>
      </c>
      <c r="O693" s="149"/>
      <c r="P693" s="43"/>
      <c r="Q693" s="43"/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77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76"/>
        <v>3952827</v>
      </c>
      <c r="K694" s="49">
        <v>74859</v>
      </c>
      <c r="L694" s="65">
        <v>1494411</v>
      </c>
      <c r="O694" s="149"/>
      <c r="P694" s="43"/>
      <c r="Q694" s="43"/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77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76"/>
        <v>3939957</v>
      </c>
      <c r="K695" s="49">
        <v>74783</v>
      </c>
      <c r="L695" s="65">
        <v>1493907</v>
      </c>
      <c r="O695" s="149"/>
      <c r="P695" s="43"/>
      <c r="Q695" s="43"/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77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76"/>
        <v>3924207</v>
      </c>
      <c r="K696" s="49">
        <v>71955</v>
      </c>
      <c r="L696" s="65">
        <v>1470381</v>
      </c>
      <c r="O696" s="149"/>
      <c r="P696" s="43"/>
      <c r="Q696" s="43"/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77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76"/>
        <v>3908457</v>
      </c>
      <c r="K697" s="49">
        <v>71954</v>
      </c>
      <c r="L697" s="65">
        <v>1470381</v>
      </c>
      <c r="O697" s="149"/>
      <c r="P697" s="43"/>
      <c r="Q697" s="43"/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77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ref="J698:J729" si="78">J697-I698</f>
        <v>3876957</v>
      </c>
      <c r="K698" s="49">
        <v>72161</v>
      </c>
      <c r="L698" s="65">
        <v>1471583</v>
      </c>
      <c r="O698" s="149"/>
      <c r="P698" s="43"/>
      <c r="Q698" s="43"/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77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78"/>
        <v>3861207</v>
      </c>
      <c r="K699" s="49">
        <v>71953</v>
      </c>
      <c r="L699" s="65">
        <v>1470381</v>
      </c>
      <c r="O699" s="149"/>
      <c r="P699" s="43"/>
      <c r="Q699" s="43"/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77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78"/>
        <v>3852207</v>
      </c>
      <c r="K700" s="49">
        <v>73853</v>
      </c>
      <c r="L700" s="65">
        <v>1485067</v>
      </c>
      <c r="O700" s="149"/>
      <c r="P700" s="43"/>
      <c r="Q700" s="43"/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77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78"/>
        <v>3820707</v>
      </c>
      <c r="K701" s="49">
        <v>71652</v>
      </c>
      <c r="L701" s="65">
        <v>1469073</v>
      </c>
      <c r="O701" s="149"/>
      <c r="P701" s="43"/>
      <c r="Q701" s="43"/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77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78"/>
        <v>3775887</v>
      </c>
      <c r="K702" s="49">
        <v>74889</v>
      </c>
      <c r="L702" s="65">
        <v>1494826</v>
      </c>
      <c r="O702" s="149"/>
      <c r="P702" s="43"/>
      <c r="Q702" s="43"/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77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78"/>
        <v>3766887</v>
      </c>
      <c r="K703" s="49">
        <v>73929</v>
      </c>
      <c r="L703" s="65">
        <v>1485317</v>
      </c>
      <c r="O703" s="149"/>
      <c r="P703" s="43"/>
      <c r="Q703" s="43"/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77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78"/>
        <v>3757887</v>
      </c>
      <c r="K704" s="49">
        <v>73854</v>
      </c>
      <c r="L704" s="65">
        <v>1485172</v>
      </c>
      <c r="O704" s="149"/>
      <c r="P704" s="5"/>
      <c r="Q704" s="43"/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77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78"/>
        <v>3738582</v>
      </c>
      <c r="K705" s="49">
        <v>74243</v>
      </c>
      <c r="L705" s="65">
        <v>1490290</v>
      </c>
      <c r="O705" s="149"/>
      <c r="P705" s="44"/>
      <c r="Q705" s="43"/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77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78"/>
        <v>3706407</v>
      </c>
      <c r="K706" s="49">
        <v>74414</v>
      </c>
      <c r="L706" s="65">
        <v>1491561</v>
      </c>
      <c r="O706" s="149"/>
      <c r="P706" s="43"/>
      <c r="Q706" s="43"/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77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78"/>
        <v>3687102</v>
      </c>
      <c r="K707" s="49">
        <v>70942</v>
      </c>
      <c r="L707" s="65">
        <v>1464285</v>
      </c>
      <c r="O707" s="149"/>
      <c r="P707" s="43"/>
      <c r="Q707" s="43"/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77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78"/>
        <v>3654927</v>
      </c>
      <c r="K708" s="49">
        <v>74409</v>
      </c>
      <c r="L708" s="65">
        <v>1491508</v>
      </c>
      <c r="O708" s="149"/>
      <c r="P708" s="43"/>
      <c r="Q708" s="43"/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77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78"/>
        <v>3622752</v>
      </c>
      <c r="K709" s="49">
        <v>73801</v>
      </c>
      <c r="L709" s="65">
        <v>1484172</v>
      </c>
      <c r="O709" s="149"/>
      <c r="P709" s="43"/>
      <c r="Q709" s="43"/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77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78"/>
        <v>3590577</v>
      </c>
      <c r="K710" s="49">
        <v>73802</v>
      </c>
      <c r="L710" s="65">
        <v>1484172</v>
      </c>
      <c r="O710" s="149"/>
      <c r="P710" s="43"/>
      <c r="Q710" s="43"/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77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78"/>
        <v>3571272</v>
      </c>
      <c r="K711" s="49">
        <v>70948</v>
      </c>
      <c r="L711" s="65">
        <v>1464320</v>
      </c>
      <c r="O711" s="149"/>
      <c r="P711" s="43"/>
      <c r="Q711" s="43"/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77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78"/>
        <v>3557232</v>
      </c>
      <c r="K712" s="49">
        <v>72220</v>
      </c>
      <c r="L712" s="65">
        <v>1472513</v>
      </c>
      <c r="O712" s="149"/>
      <c r="P712" s="43"/>
      <c r="Q712" s="43"/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77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78"/>
        <v>3538562</v>
      </c>
      <c r="K713" s="49">
        <v>74248</v>
      </c>
      <c r="L713" s="65">
        <v>1490354</v>
      </c>
      <c r="O713" s="149"/>
      <c r="P713" s="43"/>
      <c r="Q713" s="43"/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77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78"/>
        <v>3526112</v>
      </c>
      <c r="K714" s="49">
        <v>75272</v>
      </c>
      <c r="L714" s="65">
        <v>1497921</v>
      </c>
      <c r="O714" s="149"/>
      <c r="P714" s="43"/>
      <c r="Q714" s="43"/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77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78"/>
        <v>3512612</v>
      </c>
      <c r="K715" s="49">
        <v>74719</v>
      </c>
      <c r="L715" s="65">
        <v>1493742</v>
      </c>
      <c r="O715" s="149"/>
      <c r="P715" s="43"/>
      <c r="Q715" s="43"/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77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78"/>
        <v>3498572</v>
      </c>
      <c r="K716" s="49">
        <v>72207</v>
      </c>
      <c r="L716" s="65">
        <v>1472373</v>
      </c>
      <c r="O716" s="149"/>
      <c r="P716" s="43"/>
      <c r="Q716" s="43"/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77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78"/>
        <v>3484532</v>
      </c>
      <c r="K717" s="49">
        <v>72208</v>
      </c>
      <c r="L717" s="65">
        <v>1472373</v>
      </c>
      <c r="O717" s="149"/>
      <c r="P717" s="43"/>
      <c r="Q717" s="43"/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77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78"/>
        <v>3462122</v>
      </c>
      <c r="K718" s="49">
        <v>74502</v>
      </c>
      <c r="L718" s="65">
        <v>1492358</v>
      </c>
      <c r="O718" s="149"/>
      <c r="P718" s="43"/>
      <c r="Q718" s="43"/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77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78"/>
        <v>3439712</v>
      </c>
      <c r="K719" s="49">
        <v>73967</v>
      </c>
      <c r="L719" s="65">
        <v>1486255</v>
      </c>
      <c r="O719" s="149"/>
      <c r="P719" s="43"/>
      <c r="Q719" s="43"/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77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78"/>
        <v>3430712</v>
      </c>
      <c r="K720" s="49">
        <v>74945</v>
      </c>
      <c r="L720" s="65">
        <v>1495687</v>
      </c>
      <c r="O720" s="149"/>
      <c r="P720" s="43"/>
      <c r="Q720" s="43"/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77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78"/>
        <v>3404972</v>
      </c>
      <c r="K721" s="49">
        <v>73832</v>
      </c>
      <c r="L721" s="65">
        <v>1484607</v>
      </c>
      <c r="O721" s="149"/>
      <c r="P721" s="43"/>
      <c r="Q721" s="43"/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77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78"/>
        <v>3385667</v>
      </c>
      <c r="K722" s="49">
        <v>74324</v>
      </c>
      <c r="L722" s="65">
        <v>1490753</v>
      </c>
      <c r="O722" s="149"/>
      <c r="P722" s="43"/>
      <c r="Q722" s="43"/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ref="A723:A754" si="79">A722+1</f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78"/>
        <v>3345527</v>
      </c>
      <c r="K723" s="49">
        <v>74217</v>
      </c>
      <c r="L723" s="65">
        <v>1489598</v>
      </c>
      <c r="O723" s="149"/>
      <c r="P723" s="43"/>
      <c r="Q723" s="43"/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79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78"/>
        <v>3336527</v>
      </c>
      <c r="K724" s="49">
        <v>73839</v>
      </c>
      <c r="L724" s="65">
        <v>1484683</v>
      </c>
      <c r="O724" s="149"/>
      <c r="P724" s="43"/>
      <c r="Q724" s="43"/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si="79"/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78"/>
        <v>3323657</v>
      </c>
      <c r="K725" s="49">
        <v>74503</v>
      </c>
      <c r="L725" s="65">
        <v>1492371</v>
      </c>
      <c r="O725" s="149"/>
      <c r="P725" s="43"/>
      <c r="Q725" s="43"/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79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si="78"/>
        <v>3307907</v>
      </c>
      <c r="K726" s="49">
        <v>72192</v>
      </c>
      <c r="L726" s="65">
        <v>1471800</v>
      </c>
      <c r="O726" s="149"/>
      <c r="P726" s="43"/>
      <c r="Q726" s="43"/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79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78"/>
        <v>3276407</v>
      </c>
      <c r="K727" s="49">
        <v>72231</v>
      </c>
      <c r="L727" s="65">
        <v>1473021</v>
      </c>
      <c r="O727" s="149"/>
      <c r="P727" s="44"/>
      <c r="Q727" s="43"/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79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78"/>
        <v>3260657</v>
      </c>
      <c r="K728" s="49">
        <v>71714</v>
      </c>
      <c r="L728" s="65">
        <v>1469615</v>
      </c>
      <c r="O728" s="149"/>
      <c r="P728" s="43"/>
      <c r="Q728" s="43"/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79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78"/>
        <v>3238247</v>
      </c>
      <c r="K729" s="49">
        <v>74390</v>
      </c>
      <c r="L729" s="65">
        <v>1491831</v>
      </c>
      <c r="O729" s="149"/>
      <c r="P729" s="43"/>
      <c r="Q729" s="43"/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79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ref="J730:J761" si="80">J729-I730</f>
        <v>3229247</v>
      </c>
      <c r="K730" s="49">
        <v>73258</v>
      </c>
      <c r="L730" s="65">
        <v>1478947</v>
      </c>
      <c r="O730" s="149"/>
      <c r="P730" s="43"/>
      <c r="Q730" s="43"/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79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80"/>
        <v>3215747</v>
      </c>
      <c r="K731" s="49">
        <v>73850</v>
      </c>
      <c r="L731" s="65">
        <v>1484880</v>
      </c>
      <c r="O731" s="149"/>
      <c r="P731" s="43"/>
      <c r="Q731" s="43"/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79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80"/>
        <v>3206747</v>
      </c>
      <c r="K732" s="49">
        <v>73257</v>
      </c>
      <c r="L732" s="65">
        <v>1478947</v>
      </c>
      <c r="O732" s="149"/>
      <c r="P732" s="43"/>
      <c r="Q732" s="43"/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79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80"/>
        <v>3186677</v>
      </c>
      <c r="K733" s="49">
        <v>74729</v>
      </c>
      <c r="L733" s="65">
        <v>1493741</v>
      </c>
      <c r="O733" s="149"/>
      <c r="P733" s="43"/>
      <c r="Q733" s="43"/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79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80"/>
        <v>3122027</v>
      </c>
      <c r="K734" s="49">
        <v>70234</v>
      </c>
      <c r="L734" s="65">
        <v>1462158</v>
      </c>
      <c r="O734" s="149"/>
      <c r="P734" s="44"/>
      <c r="Q734" s="43"/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79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80"/>
        <v>3113027</v>
      </c>
      <c r="K735" s="49">
        <v>74033</v>
      </c>
      <c r="L735" s="65">
        <v>1487268</v>
      </c>
      <c r="O735" s="149"/>
      <c r="P735" s="43"/>
      <c r="Q735" s="43"/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79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80"/>
        <v>3104027</v>
      </c>
      <c r="K736" s="49">
        <v>74788</v>
      </c>
      <c r="L736" s="65">
        <v>1493964</v>
      </c>
      <c r="O736" s="149"/>
      <c r="P736" s="43"/>
      <c r="Q736" s="43"/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79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80"/>
        <v>3084722</v>
      </c>
      <c r="K737" s="49">
        <v>75228</v>
      </c>
      <c r="L737" s="65">
        <v>1497373</v>
      </c>
      <c r="O737" s="149"/>
      <c r="P737" s="43"/>
      <c r="Q737" s="43"/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79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80"/>
        <v>3061097</v>
      </c>
      <c r="K738" s="49">
        <v>72039</v>
      </c>
      <c r="L738" s="65">
        <v>1471556</v>
      </c>
      <c r="O738" s="149"/>
      <c r="P738" s="43"/>
      <c r="Q738" s="43"/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79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80"/>
        <v>3045347</v>
      </c>
      <c r="K739" s="49">
        <v>69934</v>
      </c>
      <c r="L739" s="65">
        <v>1458011</v>
      </c>
      <c r="O739" s="149"/>
      <c r="P739" s="43"/>
      <c r="Q739" s="43"/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79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80"/>
        <v>3036347</v>
      </c>
      <c r="K740" s="49">
        <v>74339</v>
      </c>
      <c r="L740" s="65">
        <v>1491061</v>
      </c>
      <c r="O740" s="149"/>
      <c r="P740" s="43"/>
      <c r="Q740" s="43"/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79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80"/>
        <v>3023477</v>
      </c>
      <c r="K741" s="49">
        <v>73280</v>
      </c>
      <c r="L741" s="65">
        <v>1479279</v>
      </c>
      <c r="O741" s="149"/>
      <c r="P741" s="43"/>
      <c r="Q741" s="43"/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79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80"/>
        <v>3001067</v>
      </c>
      <c r="K742" s="49">
        <v>74126</v>
      </c>
      <c r="L742" s="65">
        <v>1488378</v>
      </c>
      <c r="O742" s="149"/>
      <c r="P742" s="43"/>
      <c r="Q742" s="43"/>
      <c r="R742" s="43"/>
      <c r="S742" s="5"/>
      <c r="T742" s="5"/>
      <c r="V742" s="5"/>
      <c r="W742" s="5" t="s">
        <v>701</v>
      </c>
    </row>
    <row r="743" spans="1:23">
      <c r="A743" s="14">
        <f t="shared" si="79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80"/>
        <v>2978567</v>
      </c>
      <c r="K743" s="103">
        <v>72226</v>
      </c>
      <c r="L743" s="65">
        <v>1472671</v>
      </c>
      <c r="P743" s="43"/>
      <c r="Q743" s="43"/>
      <c r="R743" s="43"/>
      <c r="V743" s="5"/>
      <c r="W743" s="5" t="s">
        <v>535</v>
      </c>
    </row>
    <row r="744" spans="1:23">
      <c r="A744" s="14">
        <f t="shared" si="79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80"/>
        <v>2956067</v>
      </c>
      <c r="K744" s="103">
        <v>72225</v>
      </c>
      <c r="L744" s="65">
        <v>1472665</v>
      </c>
      <c r="P744" s="43"/>
      <c r="Q744" s="43"/>
      <c r="R744" s="43"/>
      <c r="V744" s="5"/>
      <c r="W744" s="5" t="s">
        <v>598</v>
      </c>
    </row>
    <row r="745" spans="1:23">
      <c r="A745" s="14">
        <f t="shared" si="79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80"/>
        <v>2947067</v>
      </c>
      <c r="K745" s="103">
        <v>73844</v>
      </c>
      <c r="L745" s="65">
        <v>1484836</v>
      </c>
      <c r="P745" s="43"/>
      <c r="Q745" s="43"/>
      <c r="R745" s="43"/>
      <c r="V745" s="5"/>
      <c r="W745" s="5" t="s">
        <v>559</v>
      </c>
    </row>
    <row r="746" spans="1:23">
      <c r="A746" s="14">
        <f t="shared" si="79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80"/>
        <v>2934197</v>
      </c>
      <c r="K746" s="103">
        <v>73939</v>
      </c>
      <c r="L746" s="65">
        <v>1485663</v>
      </c>
      <c r="P746" s="43"/>
      <c r="Q746" s="43"/>
      <c r="R746" s="43"/>
      <c r="V746" s="5"/>
      <c r="W746" s="5" t="s">
        <v>531</v>
      </c>
    </row>
    <row r="747" spans="1:23">
      <c r="A747" s="14">
        <f t="shared" si="79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80"/>
        <v>2921327</v>
      </c>
      <c r="K747" s="103">
        <v>74941</v>
      </c>
      <c r="L747" s="65">
        <v>1495493</v>
      </c>
      <c r="P747" s="43"/>
      <c r="Q747" s="43"/>
      <c r="R747" s="43"/>
      <c r="V747" s="5"/>
      <c r="W747" s="5" t="s">
        <v>707</v>
      </c>
    </row>
    <row r="748" spans="1:23">
      <c r="A748" s="14">
        <f t="shared" si="79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80"/>
        <v>2908457</v>
      </c>
      <c r="K748" s="103">
        <v>74028</v>
      </c>
      <c r="L748" s="65">
        <v>1487515</v>
      </c>
      <c r="P748" s="43"/>
      <c r="Q748" s="43"/>
      <c r="R748" s="43"/>
      <c r="V748" s="5"/>
      <c r="W748" s="5" t="s">
        <v>709</v>
      </c>
    </row>
    <row r="749" spans="1:23">
      <c r="A749" s="14">
        <f t="shared" si="79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80"/>
        <v>2895587</v>
      </c>
      <c r="K749" s="103">
        <v>74034</v>
      </c>
      <c r="L749" s="65">
        <v>1487336</v>
      </c>
      <c r="P749" s="43"/>
      <c r="Q749" s="43"/>
      <c r="R749" s="43"/>
      <c r="V749" s="5"/>
      <c r="W749" s="5" t="s">
        <v>691</v>
      </c>
    </row>
    <row r="750" spans="1:23">
      <c r="A750" s="14">
        <f t="shared" si="79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80"/>
        <v>2876282</v>
      </c>
      <c r="K750" s="103">
        <v>72034</v>
      </c>
      <c r="L750" s="65">
        <v>1471447</v>
      </c>
      <c r="P750" s="43"/>
      <c r="Q750" s="43"/>
      <c r="R750" s="43"/>
      <c r="V750" s="5"/>
      <c r="W750" s="5" t="s">
        <v>709</v>
      </c>
    </row>
    <row r="751" spans="1:23">
      <c r="A751" s="14">
        <f t="shared" si="79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80"/>
        <v>2856977</v>
      </c>
      <c r="K751" s="103">
        <v>72030</v>
      </c>
      <c r="L751" s="65">
        <v>1471450</v>
      </c>
      <c r="P751" s="43"/>
      <c r="Q751" s="43"/>
      <c r="R751" s="43"/>
      <c r="V751" s="5"/>
      <c r="W751" s="5" t="s">
        <v>707</v>
      </c>
    </row>
    <row r="752" spans="1:23">
      <c r="A752" s="14">
        <f t="shared" si="79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80"/>
        <v>2842937</v>
      </c>
      <c r="K752" s="103">
        <v>71005</v>
      </c>
      <c r="L752" s="65">
        <v>1464492</v>
      </c>
      <c r="P752" s="43"/>
      <c r="Q752" s="43"/>
      <c r="R752" s="43"/>
      <c r="V752" s="5"/>
      <c r="W752" s="5" t="s">
        <v>531</v>
      </c>
    </row>
    <row r="753" spans="1:23">
      <c r="A753" s="14">
        <f t="shared" si="79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80"/>
        <v>2827187</v>
      </c>
      <c r="K753" s="103">
        <v>70404</v>
      </c>
      <c r="L753" s="65">
        <v>1463394</v>
      </c>
      <c r="P753" s="43"/>
      <c r="Q753" s="43"/>
      <c r="R753" s="43"/>
      <c r="V753" s="5"/>
      <c r="W753" s="5" t="s">
        <v>531</v>
      </c>
    </row>
    <row r="754" spans="1:23">
      <c r="A754" s="14">
        <f t="shared" si="79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80"/>
        <v>2807117</v>
      </c>
      <c r="K754" s="103">
        <v>74216</v>
      </c>
      <c r="L754" s="65">
        <v>1489397</v>
      </c>
      <c r="P754" s="43"/>
      <c r="Q754" s="43"/>
      <c r="R754" s="43"/>
      <c r="V754" s="5"/>
      <c r="W754" s="5" t="s">
        <v>657</v>
      </c>
    </row>
    <row r="755" spans="1:23">
      <c r="A755" s="14">
        <f t="shared" ref="A755:A786" si="81">A754+1</f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80"/>
        <v>2793617</v>
      </c>
      <c r="K755" s="103">
        <v>73560</v>
      </c>
      <c r="L755" s="65">
        <v>1482411</v>
      </c>
      <c r="P755" s="43"/>
      <c r="Q755" s="43"/>
      <c r="R755" s="43"/>
      <c r="V755" s="5"/>
      <c r="W755" s="5" t="s">
        <v>709</v>
      </c>
    </row>
    <row r="756" spans="1:23">
      <c r="A756" s="14">
        <f t="shared" si="81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80"/>
        <v>2775617</v>
      </c>
      <c r="K756" s="103">
        <v>70724</v>
      </c>
      <c r="L756" s="65">
        <v>1463832</v>
      </c>
      <c r="P756" s="43"/>
      <c r="Q756" s="43"/>
      <c r="R756" s="43"/>
      <c r="V756" s="5"/>
      <c r="W756" s="5" t="s">
        <v>687</v>
      </c>
    </row>
    <row r="757" spans="1:23">
      <c r="A757" s="14">
        <f t="shared" si="81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80"/>
        <v>2760817</v>
      </c>
      <c r="K757" s="103">
        <v>73516</v>
      </c>
      <c r="L757" s="65">
        <v>1481400</v>
      </c>
      <c r="P757" s="43"/>
      <c r="Q757" s="43"/>
      <c r="R757" s="43"/>
      <c r="V757" s="5"/>
      <c r="W757" s="5" t="s">
        <v>719</v>
      </c>
    </row>
    <row r="758" spans="1:23">
      <c r="A758" s="14">
        <f t="shared" si="81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80"/>
        <v>2741512</v>
      </c>
      <c r="K758" s="103">
        <v>74855</v>
      </c>
      <c r="L758" s="65">
        <v>1494265</v>
      </c>
      <c r="P758" s="43"/>
      <c r="Q758" s="43"/>
      <c r="R758" s="43"/>
      <c r="V758" s="5"/>
      <c r="W758" s="5" t="s">
        <v>535</v>
      </c>
    </row>
    <row r="759" spans="1:23">
      <c r="A759" s="14">
        <f t="shared" si="81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80"/>
        <v>2722207</v>
      </c>
      <c r="K759" s="103">
        <v>73519</v>
      </c>
      <c r="L759" s="65">
        <v>1481594</v>
      </c>
      <c r="P759" s="43"/>
      <c r="Q759" s="43"/>
      <c r="R759" s="43"/>
      <c r="V759" s="5"/>
      <c r="W759" s="5" t="s">
        <v>531</v>
      </c>
    </row>
    <row r="760" spans="1:23">
      <c r="A760" s="14">
        <f t="shared" si="81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80"/>
        <v>2706457</v>
      </c>
      <c r="K760" s="103">
        <v>70013</v>
      </c>
      <c r="L760" s="65">
        <v>1459960</v>
      </c>
      <c r="P760" s="43"/>
      <c r="Q760" s="43"/>
      <c r="R760" s="43"/>
      <c r="V760" s="5"/>
      <c r="W760" s="5" t="s">
        <v>529</v>
      </c>
    </row>
    <row r="761" spans="1:23">
      <c r="A761" s="14">
        <f t="shared" si="81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80"/>
        <v>2690707</v>
      </c>
      <c r="K761" s="103">
        <v>70012</v>
      </c>
      <c r="L761" s="65">
        <v>1459950</v>
      </c>
      <c r="P761" s="43"/>
      <c r="Q761" s="43"/>
      <c r="R761" s="43"/>
      <c r="V761" s="5"/>
      <c r="W761" s="5" t="s">
        <v>707</v>
      </c>
    </row>
    <row r="762" spans="1:23">
      <c r="A762" s="14">
        <f t="shared" si="81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ref="J762:J793" si="82">J761-I762</f>
        <v>2679057</v>
      </c>
      <c r="K762" s="103">
        <v>67903</v>
      </c>
      <c r="L762" s="65">
        <v>1449512</v>
      </c>
      <c r="P762" s="43"/>
      <c r="Q762" s="43"/>
      <c r="R762" s="43"/>
      <c r="V762" s="5"/>
      <c r="W762" s="5" t="s">
        <v>707</v>
      </c>
    </row>
    <row r="763" spans="1:23">
      <c r="A763" s="14">
        <f t="shared" si="81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82"/>
        <v>2667407</v>
      </c>
      <c r="K763" s="103">
        <v>67904</v>
      </c>
      <c r="L763" s="65">
        <v>1449512</v>
      </c>
      <c r="P763" s="43"/>
      <c r="Q763" s="43"/>
      <c r="R763" s="43"/>
      <c r="V763" s="5"/>
      <c r="W763" s="5" t="s">
        <v>541</v>
      </c>
    </row>
    <row r="764" spans="1:23">
      <c r="A764" s="14">
        <f t="shared" si="81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82"/>
        <v>2658407</v>
      </c>
      <c r="K764" s="103">
        <v>73264</v>
      </c>
      <c r="L764" s="65">
        <v>1479119</v>
      </c>
      <c r="P764" s="43"/>
      <c r="Q764" s="43"/>
      <c r="R764" s="43"/>
      <c r="V764" s="5"/>
      <c r="W764" s="5" t="s">
        <v>691</v>
      </c>
    </row>
    <row r="765" spans="1:23">
      <c r="A765" s="14">
        <f t="shared" si="81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82"/>
        <v>2649407</v>
      </c>
      <c r="K765" s="103">
        <v>74884</v>
      </c>
      <c r="L765" s="65">
        <v>1494687</v>
      </c>
      <c r="P765" s="43"/>
      <c r="Q765" s="43"/>
      <c r="R765" s="43"/>
      <c r="V765" s="5"/>
      <c r="W765" s="5" t="s">
        <v>541</v>
      </c>
    </row>
    <row r="766" spans="1:23">
      <c r="A766" s="14">
        <f t="shared" si="81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82"/>
        <v>2640407</v>
      </c>
      <c r="K766" s="103">
        <v>72923</v>
      </c>
      <c r="L766" s="65">
        <v>1477992</v>
      </c>
      <c r="P766" s="43"/>
      <c r="Q766" s="43"/>
      <c r="R766" s="43"/>
      <c r="V766" s="5"/>
      <c r="W766" s="5" t="s">
        <v>707</v>
      </c>
    </row>
    <row r="767" spans="1:23">
      <c r="A767" s="14">
        <f t="shared" si="81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82"/>
        <v>2626907</v>
      </c>
      <c r="K767" s="103">
        <v>71572</v>
      </c>
      <c r="L767" s="65">
        <v>1468420</v>
      </c>
      <c r="P767" s="43"/>
      <c r="Q767" s="43"/>
      <c r="R767" s="43"/>
      <c r="V767" s="5"/>
      <c r="W767" s="5" t="s">
        <v>699</v>
      </c>
    </row>
    <row r="768" spans="1:23">
      <c r="A768" s="14">
        <f t="shared" si="81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82"/>
        <v>2614037</v>
      </c>
      <c r="K768" s="103">
        <v>73681</v>
      </c>
      <c r="L768" s="65">
        <v>1483113</v>
      </c>
      <c r="P768" s="43"/>
      <c r="Q768" s="43"/>
      <c r="R768" s="43"/>
      <c r="V768" s="5"/>
      <c r="W768" s="5" t="s">
        <v>559</v>
      </c>
    </row>
    <row r="769" spans="1:23">
      <c r="A769" s="14">
        <f t="shared" si="81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82"/>
        <v>2581862</v>
      </c>
      <c r="K769" s="103">
        <v>74343</v>
      </c>
      <c r="L769" s="65">
        <v>1491159</v>
      </c>
      <c r="P769" s="43"/>
      <c r="Q769" s="43"/>
      <c r="R769" s="43"/>
      <c r="V769" s="5"/>
      <c r="W769" s="5" t="s">
        <v>691</v>
      </c>
    </row>
    <row r="770" spans="1:23">
      <c r="A770" s="14">
        <f t="shared" si="81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82"/>
        <v>2549687</v>
      </c>
      <c r="K770" s="103">
        <v>74344</v>
      </c>
      <c r="L770" s="65">
        <v>1491159</v>
      </c>
      <c r="P770" s="43"/>
      <c r="Q770" s="43"/>
      <c r="R770" s="43"/>
      <c r="V770" s="5"/>
      <c r="W770" s="5" t="s">
        <v>541</v>
      </c>
    </row>
    <row r="771" spans="1:23">
      <c r="A771" s="14">
        <f t="shared" si="81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82"/>
        <v>2517512</v>
      </c>
      <c r="K771" s="103">
        <v>74342</v>
      </c>
      <c r="L771" s="65">
        <v>1491159</v>
      </c>
      <c r="P771" s="43"/>
      <c r="Q771" s="43"/>
      <c r="R771" s="43"/>
      <c r="V771" s="5"/>
      <c r="W771" s="5" t="s">
        <v>537</v>
      </c>
    </row>
    <row r="772" spans="1:23">
      <c r="A772" s="14">
        <f t="shared" si="81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82"/>
        <v>2491772</v>
      </c>
      <c r="K772" s="103">
        <v>74366</v>
      </c>
      <c r="L772" s="65">
        <v>1491160</v>
      </c>
      <c r="P772" s="43"/>
      <c r="Q772" s="43"/>
      <c r="R772" s="43"/>
      <c r="V772" s="5"/>
      <c r="W772" s="5" t="s">
        <v>707</v>
      </c>
    </row>
    <row r="773" spans="1:23">
      <c r="A773" s="14">
        <f t="shared" si="81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82"/>
        <v>2466032</v>
      </c>
      <c r="K773" s="103">
        <v>74361</v>
      </c>
      <c r="L773" s="65">
        <v>1491160</v>
      </c>
      <c r="P773" s="43"/>
      <c r="Q773" s="43"/>
      <c r="R773" s="43"/>
      <c r="V773" s="5"/>
      <c r="W773" s="5" t="s">
        <v>541</v>
      </c>
    </row>
    <row r="774" spans="1:23">
      <c r="A774" s="14">
        <f t="shared" si="81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82"/>
        <v>2433857</v>
      </c>
      <c r="K774" s="103">
        <v>74341</v>
      </c>
      <c r="L774" s="65">
        <v>1491159</v>
      </c>
      <c r="P774" s="43"/>
      <c r="Q774" s="43"/>
      <c r="R774" s="43"/>
      <c r="V774" s="5"/>
      <c r="W774" s="5" t="s">
        <v>531</v>
      </c>
    </row>
    <row r="775" spans="1:23">
      <c r="A775" s="14">
        <f t="shared" si="81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82"/>
        <v>2410232</v>
      </c>
      <c r="K775" s="103">
        <v>71994</v>
      </c>
      <c r="L775" s="65">
        <v>1471022</v>
      </c>
      <c r="P775" s="43"/>
      <c r="Q775" s="43"/>
      <c r="R775" s="43"/>
      <c r="V775" s="5"/>
      <c r="W775" s="5" t="s">
        <v>640</v>
      </c>
    </row>
    <row r="776" spans="1:23">
      <c r="A776" s="14">
        <f t="shared" si="81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82"/>
        <v>2396732</v>
      </c>
      <c r="K776" s="103">
        <v>74031</v>
      </c>
      <c r="L776" s="65">
        <v>1487201</v>
      </c>
      <c r="P776" s="43"/>
      <c r="Q776" s="43"/>
      <c r="R776" s="43"/>
      <c r="V776" s="5"/>
      <c r="W776" s="5" t="s">
        <v>657</v>
      </c>
    </row>
    <row r="777" spans="1:23">
      <c r="A777" s="14">
        <f t="shared" si="81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82"/>
        <v>2383232</v>
      </c>
      <c r="K777" s="103">
        <v>73437</v>
      </c>
      <c r="L777" s="65">
        <v>1481052</v>
      </c>
      <c r="P777" s="43"/>
      <c r="Q777" s="43"/>
      <c r="R777" s="43"/>
      <c r="V777" s="5"/>
      <c r="W777" s="5" t="s">
        <v>537</v>
      </c>
    </row>
    <row r="778" spans="1:23">
      <c r="A778" s="14">
        <f t="shared" si="81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82"/>
        <v>2359607</v>
      </c>
      <c r="K778" s="103">
        <v>72191</v>
      </c>
      <c r="L778" s="65">
        <v>1471675</v>
      </c>
      <c r="P778" s="44"/>
      <c r="Q778" s="43"/>
      <c r="R778" s="43"/>
      <c r="V778" s="5"/>
      <c r="W778" s="5" t="s">
        <v>707</v>
      </c>
    </row>
    <row r="779" spans="1:23">
      <c r="A779" s="14">
        <f t="shared" si="81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82"/>
        <v>2346107</v>
      </c>
      <c r="K779" s="103">
        <v>72403</v>
      </c>
      <c r="L779" s="65">
        <v>1473865</v>
      </c>
      <c r="P779" s="44"/>
      <c r="Q779" s="43"/>
      <c r="R779" s="43"/>
      <c r="V779" s="5"/>
      <c r="W779" s="5" t="s">
        <v>739</v>
      </c>
    </row>
    <row r="780" spans="1:23">
      <c r="A780" s="14">
        <f t="shared" si="81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82"/>
        <v>2337107</v>
      </c>
      <c r="K780" s="103">
        <v>74531</v>
      </c>
      <c r="L780" s="65">
        <v>1492531</v>
      </c>
      <c r="P780" s="5"/>
      <c r="Q780" s="43"/>
      <c r="R780" s="43"/>
      <c r="V780" s="5"/>
      <c r="W780" s="5" t="s">
        <v>741</v>
      </c>
    </row>
    <row r="781" spans="1:23">
      <c r="A781" s="14">
        <f t="shared" si="81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82"/>
        <v>2324237</v>
      </c>
      <c r="K781" s="103">
        <v>75074</v>
      </c>
      <c r="L781" s="65">
        <v>1496421</v>
      </c>
      <c r="P781" s="43"/>
      <c r="Q781" s="43"/>
      <c r="R781" s="43"/>
      <c r="V781" s="5"/>
      <c r="W781" s="5" t="s">
        <v>541</v>
      </c>
    </row>
    <row r="782" spans="1:23">
      <c r="A782" s="14">
        <f t="shared" si="81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82"/>
        <v>2310737</v>
      </c>
      <c r="K782" s="103">
        <v>72265</v>
      </c>
      <c r="L782" s="65">
        <v>1473048</v>
      </c>
      <c r="P782" s="43"/>
      <c r="Q782" s="43"/>
      <c r="R782" s="43"/>
      <c r="V782" s="5"/>
      <c r="W782" s="5" t="s">
        <v>537</v>
      </c>
    </row>
    <row r="783" spans="1:23">
      <c r="A783" s="14">
        <f t="shared" si="81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82"/>
        <v>2297237</v>
      </c>
      <c r="K783" s="103">
        <v>72202</v>
      </c>
      <c r="L783" s="65">
        <v>1472224</v>
      </c>
      <c r="P783" s="43"/>
      <c r="Q783" s="43"/>
      <c r="R783" s="43"/>
      <c r="V783" s="5"/>
      <c r="W783" s="5" t="s">
        <v>537</v>
      </c>
    </row>
    <row r="784" spans="1:23">
      <c r="A784" s="14">
        <f t="shared" si="81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82"/>
        <v>2283737</v>
      </c>
      <c r="K784" s="103">
        <v>72232</v>
      </c>
      <c r="L784" s="65">
        <v>1473048</v>
      </c>
      <c r="P784" s="43"/>
      <c r="Q784" s="43"/>
      <c r="R784" s="43"/>
      <c r="V784" s="5"/>
      <c r="W784" s="5" t="s">
        <v>657</v>
      </c>
    </row>
    <row r="785" spans="1:23">
      <c r="A785" s="14">
        <f t="shared" si="81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82"/>
        <v>2270237</v>
      </c>
      <c r="K785" s="103">
        <v>73611</v>
      </c>
      <c r="L785" s="65">
        <v>1482835</v>
      </c>
      <c r="P785" s="44"/>
      <c r="Q785" s="43"/>
      <c r="R785" s="43"/>
      <c r="V785" s="5"/>
      <c r="W785" s="5" t="s">
        <v>699</v>
      </c>
    </row>
    <row r="786" spans="1:23">
      <c r="A786" s="14">
        <f t="shared" si="81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82"/>
        <v>2256737</v>
      </c>
      <c r="K786" s="103">
        <v>73610</v>
      </c>
      <c r="L786" s="65">
        <v>1482835</v>
      </c>
      <c r="P786" s="43"/>
      <c r="Q786" s="43"/>
      <c r="R786" s="43"/>
      <c r="V786" s="5"/>
      <c r="W786" s="5" t="s">
        <v>697</v>
      </c>
    </row>
    <row r="787" spans="1:23">
      <c r="A787" s="14">
        <f t="shared" ref="A787:A818" si="83">A786+1</f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82"/>
        <v>2237432</v>
      </c>
      <c r="K787" s="103">
        <v>72236</v>
      </c>
      <c r="L787" s="65">
        <v>1473038</v>
      </c>
      <c r="P787" s="43"/>
      <c r="Q787" s="43"/>
      <c r="R787" s="43"/>
      <c r="V787" s="5"/>
      <c r="W787" s="5" t="s">
        <v>531</v>
      </c>
    </row>
    <row r="788" spans="1:23">
      <c r="A788" s="14">
        <f t="shared" si="83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82"/>
        <v>2223392</v>
      </c>
      <c r="K788" s="103">
        <v>71573</v>
      </c>
      <c r="L788" s="65">
        <v>1468425</v>
      </c>
      <c r="P788" s="43"/>
      <c r="Q788" s="43"/>
      <c r="R788" s="43"/>
      <c r="V788" s="5"/>
      <c r="W788" s="5" t="s">
        <v>531</v>
      </c>
    </row>
    <row r="789" spans="1:23">
      <c r="A789" s="14">
        <f t="shared" si="83"/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82"/>
        <v>2208592</v>
      </c>
      <c r="K789" s="103">
        <v>71448</v>
      </c>
      <c r="L789" s="65">
        <v>1467150</v>
      </c>
      <c r="P789" s="43"/>
      <c r="Q789" s="43"/>
      <c r="R789" s="43"/>
      <c r="V789" s="5"/>
      <c r="W789" s="5" t="s">
        <v>707</v>
      </c>
    </row>
    <row r="790" spans="1:23">
      <c r="A790" s="14">
        <f t="shared" si="83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si="82"/>
        <v>2195092</v>
      </c>
      <c r="K790" s="103">
        <v>74506</v>
      </c>
      <c r="L790" s="65">
        <v>1492418</v>
      </c>
      <c r="P790" s="43"/>
      <c r="Q790" s="43"/>
      <c r="R790" s="43"/>
      <c r="V790" s="5"/>
      <c r="W790" s="5" t="s">
        <v>529</v>
      </c>
    </row>
    <row r="791" spans="1:23">
      <c r="A791" s="14">
        <f t="shared" si="83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82"/>
        <v>2186092</v>
      </c>
      <c r="K791" s="103">
        <v>72480</v>
      </c>
      <c r="L791" s="65">
        <v>1474519</v>
      </c>
      <c r="P791" s="43"/>
      <c r="Q791" s="43"/>
      <c r="R791" s="43"/>
      <c r="V791" s="5"/>
      <c r="W791" s="5" t="s">
        <v>707</v>
      </c>
    </row>
    <row r="792" spans="1:23">
      <c r="A792" s="14">
        <f t="shared" si="83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82"/>
        <v>2177092</v>
      </c>
      <c r="K792" s="103">
        <v>73315</v>
      </c>
      <c r="L792" s="65">
        <v>1479875</v>
      </c>
      <c r="P792" s="43"/>
      <c r="Q792" s="43"/>
      <c r="R792" s="43"/>
      <c r="V792" s="5"/>
      <c r="W792" s="5" t="s">
        <v>697</v>
      </c>
    </row>
    <row r="793" spans="1:23">
      <c r="A793" s="14">
        <f t="shared" si="83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82"/>
        <v>2164222</v>
      </c>
      <c r="K793" s="103">
        <v>73408</v>
      </c>
      <c r="L793" s="65">
        <v>1480292</v>
      </c>
      <c r="P793" s="43"/>
      <c r="Q793" s="43"/>
      <c r="R793" s="43"/>
      <c r="V793" s="5"/>
      <c r="W793" s="5" t="s">
        <v>754</v>
      </c>
    </row>
    <row r="794" spans="1:23">
      <c r="A794" s="14">
        <f t="shared" si="83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ref="J794:J825" si="84">J793-I794</f>
        <v>2134117</v>
      </c>
      <c r="K794" s="103">
        <v>74542</v>
      </c>
      <c r="L794" s="65">
        <v>1492631</v>
      </c>
      <c r="P794" s="43"/>
      <c r="Q794" s="43"/>
      <c r="R794" s="43"/>
      <c r="V794" s="5"/>
      <c r="W794" s="5" t="s">
        <v>687</v>
      </c>
    </row>
    <row r="795" spans="1:23">
      <c r="A795" s="14">
        <f t="shared" si="83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84"/>
        <v>2104012</v>
      </c>
      <c r="K795" s="103">
        <v>73795</v>
      </c>
      <c r="L795" s="65">
        <v>1484057</v>
      </c>
      <c r="P795" s="43"/>
      <c r="Q795" s="43"/>
      <c r="R795" s="43"/>
      <c r="V795" s="5"/>
      <c r="W795" s="5" t="s">
        <v>701</v>
      </c>
    </row>
    <row r="796" spans="1:23">
      <c r="A796" s="14">
        <f t="shared" si="83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84"/>
        <v>2092862</v>
      </c>
      <c r="K796" s="103">
        <v>74556</v>
      </c>
      <c r="L796" s="65">
        <v>1491162</v>
      </c>
      <c r="P796" s="43"/>
      <c r="Q796" s="43"/>
      <c r="R796" s="43"/>
      <c r="V796" s="5"/>
      <c r="W796" s="5" t="s">
        <v>758</v>
      </c>
    </row>
    <row r="797" spans="1:23">
      <c r="A797" s="14">
        <f t="shared" si="83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84"/>
        <v>2081712</v>
      </c>
      <c r="K797" s="103">
        <v>74326</v>
      </c>
      <c r="L797" s="65">
        <v>1491162</v>
      </c>
      <c r="P797" s="43"/>
      <c r="Q797" s="43"/>
      <c r="R797" s="43"/>
      <c r="V797" s="5"/>
      <c r="W797" s="5" t="s">
        <v>759</v>
      </c>
    </row>
    <row r="798" spans="1:23">
      <c r="A798" s="14">
        <f t="shared" si="83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84"/>
        <v>2059302</v>
      </c>
      <c r="K798" s="103">
        <v>75075</v>
      </c>
      <c r="L798" s="65">
        <v>1496422</v>
      </c>
      <c r="P798" s="43"/>
      <c r="Q798" s="43"/>
      <c r="R798" s="43"/>
      <c r="V798" s="5"/>
      <c r="W798" s="5" t="s">
        <v>760</v>
      </c>
    </row>
    <row r="799" spans="1:23">
      <c r="A799" s="14">
        <f t="shared" si="83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84"/>
        <v>2036892</v>
      </c>
      <c r="K799" s="103">
        <v>73866</v>
      </c>
      <c r="L799" s="65">
        <v>1485279</v>
      </c>
      <c r="P799" s="43"/>
      <c r="Q799" s="43"/>
      <c r="R799" s="43"/>
      <c r="V799" s="5"/>
      <c r="W799" s="5" t="s">
        <v>762</v>
      </c>
    </row>
    <row r="800" spans="1:23">
      <c r="A800" s="14">
        <f t="shared" si="83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84"/>
        <v>2014482</v>
      </c>
      <c r="K800" s="103">
        <v>73867</v>
      </c>
      <c r="L800" s="65">
        <v>1485279</v>
      </c>
      <c r="P800" s="43"/>
      <c r="Q800" s="43"/>
      <c r="R800" s="43"/>
      <c r="V800" s="5"/>
      <c r="W800" s="5" t="s">
        <v>741</v>
      </c>
    </row>
    <row r="801" spans="1:23">
      <c r="A801" s="14">
        <f t="shared" si="83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84"/>
        <v>1991982</v>
      </c>
      <c r="K801" s="103">
        <v>74061</v>
      </c>
      <c r="L801" s="65">
        <v>1487930</v>
      </c>
      <c r="P801" s="44"/>
      <c r="Q801" s="43"/>
      <c r="R801" s="43"/>
      <c r="V801" s="5"/>
      <c r="W801" s="5" t="s">
        <v>707</v>
      </c>
    </row>
    <row r="802" spans="1:23">
      <c r="A802" s="14">
        <f t="shared" si="83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84"/>
        <v>1966242</v>
      </c>
      <c r="K802" s="103">
        <v>75155</v>
      </c>
      <c r="L802" s="65">
        <v>1497002</v>
      </c>
      <c r="P802" s="44"/>
      <c r="Q802" s="43"/>
      <c r="R802" s="43"/>
      <c r="V802" s="5"/>
      <c r="W802" s="5" t="s">
        <v>707</v>
      </c>
    </row>
    <row r="803" spans="1:23">
      <c r="A803" s="14">
        <f t="shared" si="83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84"/>
        <v>1946172</v>
      </c>
      <c r="K803" s="103">
        <v>74541</v>
      </c>
      <c r="L803" s="65">
        <v>1492545</v>
      </c>
      <c r="P803" s="43"/>
      <c r="Q803" s="43"/>
      <c r="R803" s="43"/>
      <c r="V803" s="5"/>
      <c r="W803" s="5" t="s">
        <v>766</v>
      </c>
    </row>
    <row r="804" spans="1:23">
      <c r="A804" s="14">
        <f t="shared" si="83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84"/>
        <v>1937172</v>
      </c>
      <c r="K804" s="103">
        <v>74886</v>
      </c>
      <c r="L804" s="65">
        <v>1494778</v>
      </c>
      <c r="P804" s="43"/>
      <c r="Q804" s="43"/>
      <c r="R804" s="43"/>
      <c r="V804" s="5"/>
      <c r="W804" s="5" t="s">
        <v>768</v>
      </c>
    </row>
    <row r="805" spans="1:23">
      <c r="A805" s="14">
        <f t="shared" si="83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84"/>
        <v>1928172</v>
      </c>
      <c r="K805" s="103">
        <v>74350</v>
      </c>
      <c r="L805" s="65">
        <v>1491203</v>
      </c>
      <c r="P805" s="43"/>
      <c r="Q805" s="43"/>
      <c r="R805" s="43"/>
      <c r="V805" s="5"/>
      <c r="W805" s="5" t="s">
        <v>770</v>
      </c>
    </row>
    <row r="806" spans="1:23">
      <c r="A806" s="14">
        <f t="shared" si="83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84"/>
        <v>1919172</v>
      </c>
      <c r="K806" s="103">
        <v>74614</v>
      </c>
      <c r="L806" s="65">
        <v>1493125</v>
      </c>
      <c r="P806" s="44"/>
      <c r="Q806" s="43"/>
      <c r="R806" s="43"/>
      <c r="V806" s="5"/>
      <c r="W806" s="5" t="s">
        <v>699</v>
      </c>
    </row>
    <row r="807" spans="1:23">
      <c r="A807" s="14">
        <f t="shared" si="83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84"/>
        <v>1893432</v>
      </c>
      <c r="K807" s="103">
        <v>75072</v>
      </c>
      <c r="L807" s="65">
        <v>1496242</v>
      </c>
      <c r="P807" s="43"/>
      <c r="Q807" s="43"/>
      <c r="R807" s="43"/>
      <c r="V807" s="5"/>
      <c r="W807" s="5" t="s">
        <v>773</v>
      </c>
    </row>
    <row r="808" spans="1:23">
      <c r="A808" s="14">
        <f t="shared" si="83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84"/>
        <v>1867692</v>
      </c>
      <c r="K808" s="103">
        <v>75073</v>
      </c>
      <c r="L808" s="65">
        <v>1496242</v>
      </c>
      <c r="P808" s="43"/>
      <c r="Q808" s="43"/>
      <c r="R808" s="43"/>
      <c r="V808" s="5"/>
      <c r="W808" s="5" t="s">
        <v>766</v>
      </c>
    </row>
    <row r="809" spans="1:23">
      <c r="A809" s="14">
        <f t="shared" si="83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84"/>
        <v>1858692</v>
      </c>
      <c r="K809" s="103">
        <v>73301</v>
      </c>
      <c r="L809" s="65">
        <v>1479494</v>
      </c>
      <c r="P809" s="43"/>
      <c r="Q809" s="43"/>
      <c r="R809" s="43"/>
      <c r="V809" s="5"/>
      <c r="W809" s="5" t="s">
        <v>707</v>
      </c>
    </row>
    <row r="810" spans="1:23">
      <c r="A810" s="14">
        <f t="shared" si="83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84"/>
        <v>1853692</v>
      </c>
      <c r="K810" s="103">
        <v>72598</v>
      </c>
      <c r="L810" s="65">
        <v>1475349</v>
      </c>
      <c r="P810" s="43"/>
      <c r="Q810" s="43"/>
      <c r="R810" s="43"/>
      <c r="V810" s="5"/>
      <c r="W810" s="5" t="s">
        <v>776</v>
      </c>
    </row>
    <row r="811" spans="1:23">
      <c r="A811" s="14">
        <f t="shared" si="83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84"/>
        <v>1843540</v>
      </c>
      <c r="K811" s="103">
        <v>69958</v>
      </c>
      <c r="L811" s="65">
        <v>1459258</v>
      </c>
      <c r="P811" s="5"/>
      <c r="Q811" s="43"/>
      <c r="R811" s="43"/>
      <c r="V811" s="5"/>
      <c r="W811" s="5" t="s">
        <v>709</v>
      </c>
    </row>
    <row r="812" spans="1:23">
      <c r="A812" s="14">
        <f t="shared" si="83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84"/>
        <v>1830670</v>
      </c>
      <c r="K812" s="103">
        <v>72817</v>
      </c>
      <c r="L812" s="65">
        <v>1476754</v>
      </c>
      <c r="P812" s="43"/>
      <c r="Q812" s="43"/>
      <c r="R812" s="43"/>
      <c r="V812" s="5"/>
      <c r="W812" s="5" t="s">
        <v>709</v>
      </c>
    </row>
    <row r="813" spans="1:23">
      <c r="A813" s="14">
        <f t="shared" si="83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84"/>
        <v>1817800</v>
      </c>
      <c r="K813" s="103">
        <v>72816</v>
      </c>
      <c r="L813" s="65">
        <v>1476754</v>
      </c>
      <c r="P813" s="43"/>
      <c r="Q813" s="43"/>
      <c r="R813" s="43"/>
      <c r="V813" s="5"/>
      <c r="W813" s="5" t="s">
        <v>709</v>
      </c>
    </row>
    <row r="814" spans="1:23">
      <c r="A814" s="14">
        <f t="shared" si="83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84"/>
        <v>1792060</v>
      </c>
      <c r="K814" s="103">
        <v>75269</v>
      </c>
      <c r="L814" s="65">
        <v>1497855</v>
      </c>
      <c r="P814" s="43"/>
      <c r="Q814" s="43"/>
      <c r="R814" s="43"/>
      <c r="V814" s="5"/>
      <c r="W814" s="5" t="s">
        <v>781</v>
      </c>
    </row>
    <row r="815" spans="1:23">
      <c r="A815" s="14">
        <f t="shared" si="83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84"/>
        <v>1766320</v>
      </c>
      <c r="K815" s="103">
        <v>75270</v>
      </c>
      <c r="L815" s="65">
        <v>1497855</v>
      </c>
      <c r="P815" s="43"/>
      <c r="Q815" s="43"/>
      <c r="R815" s="43"/>
      <c r="V815" s="5"/>
      <c r="W815" s="5" t="s">
        <v>782</v>
      </c>
    </row>
    <row r="816" spans="1:23">
      <c r="A816" s="14">
        <f t="shared" si="83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84"/>
        <v>1753450</v>
      </c>
      <c r="K816" s="103">
        <v>72596</v>
      </c>
      <c r="L816" s="65">
        <v>1475352</v>
      </c>
      <c r="P816" s="43"/>
      <c r="Q816" s="43"/>
      <c r="R816" s="43"/>
      <c r="V816" s="5"/>
      <c r="W816" s="5" t="s">
        <v>783</v>
      </c>
    </row>
    <row r="817" spans="1:23">
      <c r="A817" s="14">
        <f t="shared" si="83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84"/>
        <v>1727710</v>
      </c>
      <c r="K817" s="103">
        <v>75000</v>
      </c>
      <c r="L817" s="65">
        <v>1495905</v>
      </c>
      <c r="P817" s="43"/>
      <c r="Q817" s="43"/>
      <c r="R817" s="43"/>
      <c r="V817" s="5"/>
      <c r="W817" s="5" t="s">
        <v>783</v>
      </c>
    </row>
    <row r="818" spans="1:23">
      <c r="A818" s="14">
        <f t="shared" si="83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84"/>
        <v>1705300</v>
      </c>
      <c r="K818" s="103">
        <v>73931</v>
      </c>
      <c r="L818" s="65">
        <v>1485352</v>
      </c>
      <c r="P818" s="43"/>
      <c r="Q818" s="43"/>
      <c r="R818" s="43"/>
      <c r="V818" s="5"/>
      <c r="W818" s="5" t="s">
        <v>783</v>
      </c>
    </row>
    <row r="819" spans="1:23">
      <c r="A819" s="14">
        <f t="shared" ref="A819:A860" si="85">A818+1</f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84"/>
        <v>1691800</v>
      </c>
      <c r="K819" s="103">
        <v>72393</v>
      </c>
      <c r="L819" s="65">
        <v>1473655</v>
      </c>
      <c r="P819" s="43"/>
      <c r="Q819" s="43"/>
      <c r="R819" s="43"/>
      <c r="V819" s="5"/>
      <c r="W819" s="5" t="s">
        <v>782</v>
      </c>
    </row>
    <row r="820" spans="1:23">
      <c r="A820" s="14">
        <f t="shared" si="85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84"/>
        <v>1682800</v>
      </c>
      <c r="K820" s="103">
        <v>74555</v>
      </c>
      <c r="L820" s="65">
        <v>1492759</v>
      </c>
      <c r="P820" s="43"/>
      <c r="Q820" s="43"/>
      <c r="R820" s="43"/>
      <c r="V820" s="5"/>
      <c r="W820" s="5" t="s">
        <v>788</v>
      </c>
    </row>
    <row r="821" spans="1:23">
      <c r="A821" s="14">
        <f t="shared" si="85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84"/>
        <v>1672648</v>
      </c>
      <c r="K821" s="103">
        <v>69677</v>
      </c>
      <c r="L821" s="65">
        <v>1458136</v>
      </c>
      <c r="P821" s="43"/>
      <c r="Q821" s="43"/>
      <c r="R821" s="43"/>
      <c r="V821" s="5"/>
      <c r="W821" s="5" t="s">
        <v>782</v>
      </c>
    </row>
    <row r="822" spans="1:23">
      <c r="A822" s="14">
        <f t="shared" si="85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84"/>
        <v>1659148</v>
      </c>
      <c r="K822" s="103">
        <v>74743</v>
      </c>
      <c r="L822" s="65">
        <v>1493799</v>
      </c>
      <c r="P822" s="43"/>
      <c r="Q822" s="43"/>
      <c r="R822" s="43"/>
      <c r="V822" s="5"/>
      <c r="W822" s="5" t="s">
        <v>791</v>
      </c>
    </row>
    <row r="823" spans="1:23">
      <c r="A823" s="14">
        <f t="shared" si="85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84"/>
        <v>1645648</v>
      </c>
      <c r="K823" s="103">
        <v>74744</v>
      </c>
      <c r="L823" s="65">
        <v>1493799</v>
      </c>
      <c r="P823" s="43"/>
      <c r="Q823" s="43"/>
      <c r="R823" s="43"/>
      <c r="V823" s="5"/>
      <c r="W823" s="5" t="s">
        <v>783</v>
      </c>
    </row>
    <row r="824" spans="1:18">
      <c r="A824" s="14">
        <f t="shared" si="85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84"/>
        <v>1636648</v>
      </c>
      <c r="K824" s="103">
        <v>74498</v>
      </c>
      <c r="L824" s="65">
        <v>1492219</v>
      </c>
      <c r="P824" s="43"/>
      <c r="Q824" s="43"/>
      <c r="R824" s="43"/>
    </row>
    <row r="825" spans="1:18">
      <c r="A825" s="14">
        <f t="shared" si="85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84"/>
        <v>1623778</v>
      </c>
      <c r="K825" s="103">
        <v>74797</v>
      </c>
      <c r="L825" s="65">
        <v>1493977</v>
      </c>
      <c r="P825" s="43"/>
      <c r="Q825" s="43"/>
      <c r="R825" s="43"/>
    </row>
    <row r="826" spans="1:18">
      <c r="A826" s="14">
        <f t="shared" si="85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ref="J826:J861" si="86">J825-I826</f>
        <v>1604473</v>
      </c>
      <c r="K826" s="103">
        <v>74759</v>
      </c>
      <c r="L826" s="65">
        <v>1493818</v>
      </c>
      <c r="P826" s="44"/>
      <c r="Q826" s="43"/>
      <c r="R826" s="43"/>
    </row>
    <row r="827" spans="1:18">
      <c r="A827" s="14">
        <f t="shared" si="85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86"/>
        <v>1581973</v>
      </c>
      <c r="K827" s="103">
        <v>73864</v>
      </c>
      <c r="L827" s="65">
        <v>1485240</v>
      </c>
      <c r="P827" s="43"/>
      <c r="Q827" s="43"/>
      <c r="R827" s="43"/>
    </row>
    <row r="828" spans="1:18">
      <c r="A828" s="14">
        <f t="shared" si="85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86"/>
        <v>1554973</v>
      </c>
      <c r="K828" s="103">
        <v>73313</v>
      </c>
      <c r="L828" s="65">
        <v>1479704</v>
      </c>
      <c r="P828" s="43"/>
      <c r="Q828" s="43"/>
      <c r="R828" s="43"/>
    </row>
    <row r="829" spans="1:18">
      <c r="A829" s="14">
        <f t="shared" si="85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86"/>
        <v>1529233</v>
      </c>
      <c r="K829" s="103">
        <v>73410</v>
      </c>
      <c r="L829" s="65">
        <v>1480317</v>
      </c>
      <c r="P829" s="43"/>
      <c r="Q829" s="43"/>
      <c r="R829" s="43"/>
    </row>
    <row r="830" spans="1:18">
      <c r="A830" s="14">
        <f t="shared" si="85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86"/>
        <v>1511233</v>
      </c>
      <c r="K830" s="103">
        <v>74504</v>
      </c>
      <c r="L830" s="65">
        <v>1492421</v>
      </c>
      <c r="P830" s="43"/>
      <c r="Q830" s="43"/>
      <c r="R830" s="43"/>
    </row>
    <row r="831" spans="1:18">
      <c r="A831" s="14">
        <f t="shared" si="85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86"/>
        <v>1493233</v>
      </c>
      <c r="K831" s="103">
        <v>74505</v>
      </c>
      <c r="L831" s="65">
        <v>1492421</v>
      </c>
      <c r="P831" s="43"/>
      <c r="Q831" s="43"/>
      <c r="R831" s="43"/>
    </row>
    <row r="832" spans="1:18">
      <c r="A832" s="14">
        <f t="shared" si="85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86"/>
        <v>1473928</v>
      </c>
      <c r="K832" s="103">
        <v>72532</v>
      </c>
      <c r="L832" s="65">
        <v>1474941</v>
      </c>
      <c r="P832" s="43"/>
      <c r="Q832" s="43"/>
      <c r="R832" s="43"/>
    </row>
    <row r="833" spans="1:18">
      <c r="A833" s="14">
        <f t="shared" si="85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86"/>
        <v>1464928</v>
      </c>
      <c r="K833" s="103">
        <v>73552</v>
      </c>
      <c r="L833" s="65">
        <v>1482275</v>
      </c>
      <c r="P833" s="43"/>
      <c r="Q833" s="43"/>
      <c r="R833" s="43"/>
    </row>
    <row r="834" spans="1:18">
      <c r="A834" s="14">
        <f t="shared" si="85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86"/>
        <v>1452058</v>
      </c>
      <c r="K834" s="103">
        <v>73547</v>
      </c>
      <c r="L834" s="65">
        <v>1481847</v>
      </c>
      <c r="P834" s="44"/>
      <c r="Q834" s="43"/>
      <c r="R834" s="43"/>
    </row>
    <row r="835" spans="1:18">
      <c r="A835" s="14">
        <f t="shared" si="85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86"/>
        <v>1436308</v>
      </c>
      <c r="K835" s="103">
        <v>71206</v>
      </c>
      <c r="L835" s="65">
        <v>1466454</v>
      </c>
      <c r="P835" s="43"/>
      <c r="Q835" s="43"/>
      <c r="R835" s="43"/>
    </row>
    <row r="836" spans="1:18">
      <c r="A836" s="14">
        <f t="shared" si="85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86"/>
        <v>1420558</v>
      </c>
      <c r="K836" s="103">
        <v>70955</v>
      </c>
      <c r="L836" s="65">
        <v>1464163</v>
      </c>
      <c r="P836" s="43"/>
      <c r="Q836" s="43"/>
      <c r="R836" s="43"/>
    </row>
    <row r="837" spans="1:18">
      <c r="A837" s="14">
        <f t="shared" si="85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86"/>
        <v>1407058</v>
      </c>
      <c r="K837" s="103">
        <v>73263</v>
      </c>
      <c r="L837" s="65">
        <v>1477395</v>
      </c>
      <c r="P837" s="44"/>
      <c r="Q837" s="43"/>
      <c r="R837" s="43"/>
    </row>
    <row r="838" spans="1:18">
      <c r="A838" s="14">
        <f t="shared" si="85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86"/>
        <v>1398058</v>
      </c>
      <c r="K838" s="103">
        <v>73316</v>
      </c>
      <c r="L838" s="65">
        <v>1479880</v>
      </c>
      <c r="P838" s="43"/>
      <c r="Q838" s="43"/>
      <c r="R838" s="43"/>
    </row>
    <row r="839" spans="1:18">
      <c r="A839" s="14">
        <f t="shared" si="85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86"/>
        <v>1384558</v>
      </c>
      <c r="K839" s="103">
        <v>73617</v>
      </c>
      <c r="L839" s="65">
        <v>1482906</v>
      </c>
      <c r="P839" s="5"/>
      <c r="Q839" s="43"/>
      <c r="R839" s="43"/>
    </row>
    <row r="840" spans="1:18">
      <c r="A840" s="14">
        <f t="shared" si="85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86"/>
        <v>1365253</v>
      </c>
      <c r="K840" s="103">
        <v>73452</v>
      </c>
      <c r="L840" s="65">
        <v>1480912</v>
      </c>
      <c r="P840" s="43"/>
      <c r="Q840" s="43"/>
      <c r="R840" s="43"/>
    </row>
    <row r="841" spans="1:18">
      <c r="A841" s="14">
        <f t="shared" si="85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86"/>
        <v>1345948</v>
      </c>
      <c r="K841" s="103">
        <v>72525</v>
      </c>
      <c r="L841" s="65">
        <v>1474853</v>
      </c>
      <c r="P841" s="43"/>
      <c r="Q841" s="43"/>
      <c r="R841" s="43"/>
    </row>
    <row r="842" spans="1:18">
      <c r="A842" s="14">
        <f t="shared" si="85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86"/>
        <v>1333078</v>
      </c>
      <c r="K842" s="103">
        <v>74616</v>
      </c>
      <c r="L842" s="65">
        <v>1493144</v>
      </c>
      <c r="P842" s="43"/>
      <c r="Q842" s="43"/>
      <c r="R842" s="43"/>
    </row>
    <row r="843" spans="1:18">
      <c r="A843" s="14">
        <f t="shared" si="85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86"/>
        <v>1324078</v>
      </c>
      <c r="K843" s="103">
        <v>71421</v>
      </c>
      <c r="L843" s="65">
        <v>1466457</v>
      </c>
      <c r="P843" s="43"/>
      <c r="Q843" s="43"/>
      <c r="R843" s="43"/>
    </row>
    <row r="844" spans="1:18">
      <c r="A844" s="14">
        <f t="shared" si="85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86"/>
        <v>1315078</v>
      </c>
      <c r="K844" s="103">
        <v>72591</v>
      </c>
      <c r="L844" s="65">
        <v>1475252</v>
      </c>
      <c r="P844" s="43"/>
      <c r="Q844" s="43"/>
      <c r="R844" s="43"/>
    </row>
    <row r="845" spans="1:18">
      <c r="A845" s="14">
        <f t="shared" si="85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86"/>
        <v>1297078</v>
      </c>
      <c r="K845" s="103">
        <v>74533</v>
      </c>
      <c r="L845" s="65">
        <v>1492542</v>
      </c>
      <c r="P845" s="43"/>
      <c r="Q845" s="43"/>
      <c r="R845" s="43"/>
    </row>
    <row r="846" spans="1:18">
      <c r="A846" s="14">
        <f t="shared" si="85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86"/>
        <v>1279078</v>
      </c>
      <c r="K846" s="103">
        <v>74534</v>
      </c>
      <c r="L846" s="65">
        <v>1492542</v>
      </c>
      <c r="P846" s="44"/>
      <c r="Q846" s="43"/>
      <c r="R846" s="43"/>
    </row>
    <row r="847" spans="1:18">
      <c r="A847" s="14">
        <f t="shared" si="85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86"/>
        <v>1266208</v>
      </c>
      <c r="K847" s="103">
        <v>72842</v>
      </c>
      <c r="L847" s="65">
        <v>1477440</v>
      </c>
      <c r="P847" s="43"/>
      <c r="Q847" s="43"/>
      <c r="R847" s="43"/>
    </row>
    <row r="848" spans="1:18">
      <c r="A848" s="14">
        <f t="shared" si="85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86"/>
        <v>1253338</v>
      </c>
      <c r="K848" s="103">
        <v>72841</v>
      </c>
      <c r="L848" s="65">
        <v>1477440</v>
      </c>
      <c r="P848" s="43"/>
      <c r="Q848" s="43"/>
      <c r="R848" s="43"/>
    </row>
    <row r="849" spans="1:18">
      <c r="A849" s="14">
        <f t="shared" si="85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86"/>
        <v>1221163</v>
      </c>
      <c r="K849" s="103">
        <v>74551</v>
      </c>
      <c r="L849" s="65">
        <v>1492733</v>
      </c>
      <c r="P849" s="43"/>
      <c r="Q849" s="43"/>
      <c r="R849" s="43"/>
    </row>
    <row r="850" spans="1:18">
      <c r="A850" s="14">
        <f t="shared" si="85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86"/>
        <v>1186063</v>
      </c>
      <c r="K850" s="103">
        <v>71146</v>
      </c>
      <c r="L850" s="65">
        <v>1465867</v>
      </c>
      <c r="P850" s="43"/>
      <c r="Q850" s="43"/>
      <c r="R850" s="43"/>
    </row>
    <row r="851" spans="1:18">
      <c r="A851" s="14">
        <f t="shared" si="85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86"/>
        <v>1168063</v>
      </c>
      <c r="K851" s="103">
        <v>75252</v>
      </c>
      <c r="L851" s="65">
        <v>1497711</v>
      </c>
      <c r="P851" s="43"/>
      <c r="Q851" s="43"/>
      <c r="R851" s="43"/>
    </row>
    <row r="852" spans="1:18">
      <c r="A852" s="14">
        <f t="shared" si="85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86"/>
        <v>1155193</v>
      </c>
      <c r="K852" s="103">
        <v>73256</v>
      </c>
      <c r="L852" s="65">
        <v>1478930</v>
      </c>
      <c r="P852" s="5"/>
      <c r="Q852" s="43"/>
      <c r="R852" s="43"/>
    </row>
    <row r="853" spans="1:18">
      <c r="A853" s="14">
        <f t="shared" si="85"/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86"/>
        <v>1127113</v>
      </c>
      <c r="K853" s="103">
        <v>70180</v>
      </c>
      <c r="L853" s="65">
        <v>1461403</v>
      </c>
      <c r="P853" s="43"/>
      <c r="Q853" s="43"/>
      <c r="R853" s="43"/>
    </row>
    <row r="854" spans="1:18">
      <c r="A854" s="14">
        <f t="shared" si="85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si="86"/>
        <v>1109185</v>
      </c>
      <c r="K854" s="103">
        <v>73260</v>
      </c>
      <c r="L854" s="65">
        <v>1478959</v>
      </c>
      <c r="P854" s="43"/>
      <c r="Q854" s="43"/>
      <c r="R854" s="43"/>
    </row>
    <row r="855" spans="1:18">
      <c r="A855" s="14">
        <f t="shared" si="85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86"/>
        <v>1086685</v>
      </c>
      <c r="K855" s="103">
        <v>75166</v>
      </c>
      <c r="L855" s="65">
        <v>1497207</v>
      </c>
      <c r="P855" s="43"/>
      <c r="Q855" s="43"/>
      <c r="R855" s="43"/>
    </row>
    <row r="856" spans="1:18">
      <c r="A856" s="14">
        <f t="shared" si="85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86"/>
        <v>1064185</v>
      </c>
      <c r="K856" s="108">
        <v>75167</v>
      </c>
      <c r="L856" s="65">
        <v>1497207</v>
      </c>
      <c r="P856" s="43"/>
      <c r="Q856" s="43"/>
      <c r="R856" s="43"/>
    </row>
    <row r="857" spans="1:18">
      <c r="A857" s="14">
        <f t="shared" si="85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86"/>
        <v>1046185</v>
      </c>
      <c r="K857" s="103">
        <v>74528</v>
      </c>
      <c r="L857" s="65">
        <v>1492515</v>
      </c>
      <c r="P857" s="43"/>
      <c r="Q857" s="43"/>
      <c r="R857" s="43"/>
    </row>
    <row r="858" spans="1:18">
      <c r="A858" s="14">
        <f t="shared" si="85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86"/>
        <v>1026880</v>
      </c>
      <c r="K858" s="103">
        <v>74030</v>
      </c>
      <c r="L858" s="65">
        <v>1487126</v>
      </c>
      <c r="P858" s="43"/>
      <c r="Q858" s="43"/>
      <c r="R858" s="43"/>
    </row>
    <row r="859" spans="1:18">
      <c r="A859" s="14">
        <f t="shared" si="85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86"/>
        <v>998800</v>
      </c>
      <c r="K859" s="103">
        <v>70410</v>
      </c>
      <c r="L859" s="65">
        <v>1462862</v>
      </c>
      <c r="P859" s="43"/>
      <c r="Q859" s="43"/>
      <c r="R859" s="43"/>
    </row>
    <row r="860" spans="1:18">
      <c r="A860" s="14">
        <f t="shared" si="85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86"/>
        <v>998800</v>
      </c>
      <c r="K860" s="49"/>
      <c r="P860" s="43"/>
      <c r="Q860" s="43"/>
      <c r="R860" s="43"/>
    </row>
    <row r="861" spans="1:18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86"/>
        <v>998800</v>
      </c>
      <c r="K861" s="126"/>
      <c r="P861" s="43"/>
      <c r="Q861" s="43"/>
      <c r="R861" s="43"/>
    </row>
    <row r="862" ht="14.25" spans="1:18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P862" s="43"/>
      <c r="Q862" s="43"/>
      <c r="R862" s="43"/>
    </row>
    <row r="863" spans="1:20">
      <c r="A863" s="4"/>
      <c r="C863" s="1"/>
      <c r="I863" s="92">
        <f>SUM(I827:I859)</f>
        <v>605673</v>
      </c>
      <c r="J863" s="4"/>
      <c r="K863" s="1"/>
      <c r="M863" s="3"/>
      <c r="N863" s="1"/>
      <c r="O863" s="150"/>
      <c r="P863" s="43"/>
      <c r="Q863" s="43"/>
      <c r="T863" s="1"/>
    </row>
    <row r="864" spans="1:20">
      <c r="A864" s="4"/>
      <c r="C864" s="1"/>
      <c r="I864" s="92">
        <f>SUM(O971)</f>
        <v>0</v>
      </c>
      <c r="J864" s="4"/>
      <c r="K864" s="1"/>
      <c r="M864" s="3"/>
      <c r="N864" s="1"/>
      <c r="O864" s="150"/>
      <c r="P864" s="43"/>
      <c r="Q864" s="43"/>
      <c r="T864" s="1"/>
    </row>
    <row r="865" spans="1:20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N865" s="1"/>
      <c r="O865" s="150"/>
      <c r="P865" s="43"/>
      <c r="Q865" s="43"/>
      <c r="T865" s="1"/>
    </row>
    <row r="866" spans="1:20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N866" s="1"/>
      <c r="O866" s="150"/>
      <c r="P866" s="43"/>
      <c r="Q866" s="43"/>
      <c r="T866" s="1"/>
    </row>
    <row r="867" spans="1:20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N867" s="1"/>
      <c r="O867" s="150"/>
      <c r="P867" s="43"/>
      <c r="Q867" s="43"/>
      <c r="T867" s="1"/>
    </row>
    <row r="868" spans="1:20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N868" s="1"/>
      <c r="O868" s="150"/>
      <c r="P868" s="43"/>
      <c r="Q868" s="43"/>
      <c r="T868" s="1"/>
    </row>
    <row r="869" spans="1:20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876" si="87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N869" s="1"/>
      <c r="O869" s="150"/>
      <c r="P869" s="43"/>
      <c r="Q869" s="43"/>
      <c r="T869" s="1"/>
    </row>
    <row r="870" spans="1:20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87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>J869-I870</f>
        <v>3124250.56</v>
      </c>
      <c r="K870" s="103">
        <v>73407</v>
      </c>
      <c r="L870" s="65">
        <v>1480198</v>
      </c>
      <c r="M870" s="3"/>
      <c r="N870" s="1"/>
      <c r="O870" s="150"/>
      <c r="P870" s="43"/>
      <c r="Q870" s="43"/>
      <c r="T870" s="1"/>
    </row>
    <row r="871" spans="1:20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87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ref="J871:J902" si="88">J870-I871</f>
        <v>3110750.56</v>
      </c>
      <c r="K871" s="103">
        <v>76155</v>
      </c>
      <c r="L871" s="65">
        <v>1500833</v>
      </c>
      <c r="M871" s="3"/>
      <c r="N871" s="1"/>
      <c r="O871" s="150"/>
      <c r="P871" s="43"/>
      <c r="Q871" s="43"/>
      <c r="T871" s="1"/>
    </row>
    <row r="872" spans="1:20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87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88"/>
        <v>3103600.56</v>
      </c>
      <c r="K872" s="103">
        <v>76327</v>
      </c>
      <c r="L872" s="65">
        <v>1502221</v>
      </c>
      <c r="M872" s="3"/>
      <c r="N872" s="1"/>
      <c r="O872" s="150"/>
      <c r="P872" s="43"/>
      <c r="Q872" s="43"/>
      <c r="T872" s="1"/>
    </row>
    <row r="873" spans="1:20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87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88"/>
        <v>3090730.56</v>
      </c>
      <c r="K873" s="103">
        <v>77865</v>
      </c>
      <c r="L873" s="65">
        <v>1510393</v>
      </c>
      <c r="M873" s="3"/>
      <c r="N873" s="1"/>
      <c r="O873" s="150"/>
      <c r="P873" s="43"/>
      <c r="Q873" s="43"/>
      <c r="T873" s="1"/>
    </row>
    <row r="874" spans="1:20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87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88"/>
        <v>3077860.56</v>
      </c>
      <c r="K874" s="103">
        <v>77867</v>
      </c>
      <c r="L874" s="65">
        <v>1510393</v>
      </c>
      <c r="M874" s="3"/>
      <c r="N874" s="1"/>
      <c r="O874" s="150"/>
      <c r="P874" s="43"/>
      <c r="Q874" s="43"/>
      <c r="T874" s="1"/>
    </row>
    <row r="875" spans="1:20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87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88"/>
        <v>3064990.56</v>
      </c>
      <c r="K875" s="103">
        <v>77744</v>
      </c>
      <c r="L875" s="65">
        <v>1509005</v>
      </c>
      <c r="M875" s="3"/>
      <c r="N875" s="1"/>
      <c r="O875" s="150"/>
      <c r="P875" s="43"/>
      <c r="Q875" s="43"/>
      <c r="T875" s="1"/>
    </row>
    <row r="876" spans="1:20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87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88"/>
        <v>3055990.56</v>
      </c>
      <c r="K876" s="103">
        <v>73404</v>
      </c>
      <c r="L876" s="65">
        <v>1480158</v>
      </c>
      <c r="M876" s="3"/>
      <c r="N876" s="1"/>
      <c r="O876" s="150"/>
      <c r="P876" s="43"/>
      <c r="Q876" s="43"/>
      <c r="T876" s="1"/>
    </row>
    <row r="877" spans="1:20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ref="E877:E940" si="89">C877-B877</f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88"/>
        <v>3037990.56</v>
      </c>
      <c r="K877" s="103">
        <v>76167</v>
      </c>
      <c r="L877" s="65">
        <v>1501062</v>
      </c>
      <c r="M877" s="3"/>
      <c r="N877" s="1"/>
      <c r="O877" s="150"/>
      <c r="P877" s="43"/>
      <c r="Q877" s="43"/>
      <c r="T877" s="1"/>
    </row>
    <row r="878" spans="1:20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89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88"/>
        <v>3025120.56</v>
      </c>
      <c r="K878" s="103">
        <v>78102</v>
      </c>
      <c r="L878" s="65">
        <v>1512991</v>
      </c>
      <c r="M878" s="3"/>
      <c r="N878" s="1"/>
      <c r="O878" s="150"/>
      <c r="P878" s="43"/>
      <c r="Q878" s="43"/>
      <c r="T878" s="1"/>
    </row>
    <row r="879" spans="1:20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89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88"/>
        <v>3012250.56</v>
      </c>
      <c r="K879" s="103">
        <v>78101</v>
      </c>
      <c r="L879" s="65">
        <v>1512991</v>
      </c>
      <c r="M879" s="3"/>
      <c r="N879" s="1"/>
      <c r="O879" s="150"/>
      <c r="P879" s="43"/>
      <c r="Q879" s="43"/>
      <c r="T879" s="1"/>
    </row>
    <row r="880" spans="1:20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89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88"/>
        <v>3003250.56</v>
      </c>
      <c r="K880" s="103">
        <v>75152</v>
      </c>
      <c r="L880" s="65">
        <v>1496623</v>
      </c>
      <c r="M880" s="3"/>
      <c r="N880" s="1"/>
      <c r="O880" s="151"/>
      <c r="P880" s="43"/>
      <c r="Q880" s="43"/>
      <c r="T880" s="1"/>
    </row>
    <row r="881" spans="1:20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89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88"/>
        <v>2980750.56</v>
      </c>
      <c r="K881" s="103">
        <v>72264</v>
      </c>
      <c r="L881" s="65">
        <v>1472922</v>
      </c>
      <c r="M881" s="3"/>
      <c r="N881" s="1"/>
      <c r="O881" s="151"/>
      <c r="P881" s="43"/>
      <c r="Q881" s="43"/>
      <c r="T881" s="1"/>
    </row>
    <row r="882" spans="1:20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89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88"/>
        <v>2958250.56</v>
      </c>
      <c r="K882" s="103">
        <v>72263</v>
      </c>
      <c r="L882" s="65">
        <v>1472922</v>
      </c>
      <c r="M882" s="3"/>
      <c r="N882" s="1"/>
      <c r="O882" s="150"/>
      <c r="P882" s="43"/>
      <c r="Q882" s="43"/>
      <c r="T882" s="1"/>
    </row>
    <row r="883" spans="1:20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89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88"/>
        <v>2935750.56</v>
      </c>
      <c r="K883" s="103">
        <v>72227</v>
      </c>
      <c r="L883" s="65">
        <v>1472922</v>
      </c>
      <c r="M883" s="3"/>
      <c r="N883" s="1"/>
      <c r="O883" s="150"/>
      <c r="P883" s="43"/>
      <c r="Q883" s="43"/>
      <c r="T883" s="1"/>
    </row>
    <row r="884" spans="1:20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89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88"/>
        <v>2913550.56</v>
      </c>
      <c r="K884" s="103">
        <v>72608</v>
      </c>
      <c r="L884" s="65">
        <v>1475460</v>
      </c>
      <c r="M884" s="3"/>
      <c r="N884" s="1"/>
      <c r="O884" s="150"/>
      <c r="P884" s="43"/>
      <c r="Q884" s="43"/>
      <c r="T884" s="1"/>
    </row>
    <row r="885" spans="1:20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89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88"/>
        <v>2887810.56</v>
      </c>
      <c r="K885" s="103">
        <v>75914</v>
      </c>
      <c r="L885" s="65">
        <v>1500321</v>
      </c>
      <c r="M885" s="3"/>
      <c r="N885" s="1"/>
      <c r="O885" s="150"/>
      <c r="P885" s="43"/>
      <c r="Q885" s="43"/>
      <c r="T885" s="1"/>
    </row>
    <row r="886" spans="1:20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89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88"/>
        <v>2857930.56</v>
      </c>
      <c r="K886" s="103">
        <v>72739</v>
      </c>
      <c r="L886" s="65">
        <v>1475686</v>
      </c>
      <c r="M886" s="3"/>
      <c r="N886" s="1"/>
      <c r="O886" s="150"/>
      <c r="P886" s="43"/>
      <c r="Q886" s="43"/>
      <c r="T886" s="1"/>
    </row>
    <row r="887" spans="1:20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89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88"/>
        <v>2828050.56</v>
      </c>
      <c r="K887" s="72">
        <v>72740</v>
      </c>
      <c r="L887" s="65">
        <v>1475686</v>
      </c>
      <c r="N887" s="1"/>
      <c r="O887" s="150"/>
      <c r="P887" s="43"/>
      <c r="Q887" s="43"/>
      <c r="T887" s="1"/>
    </row>
    <row r="888" spans="1:20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89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88"/>
        <v>2805640.56</v>
      </c>
      <c r="K888" s="103">
        <v>77747</v>
      </c>
      <c r="L888" s="65">
        <v>1508604</v>
      </c>
      <c r="M888" s="3"/>
      <c r="N888" s="1"/>
      <c r="O888" s="150"/>
      <c r="P888" s="43"/>
      <c r="Q888" s="43"/>
      <c r="T888" s="1"/>
    </row>
    <row r="889" spans="1:20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89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ref="J889:J920" si="90">J888-I889</f>
        <v>2785570.56</v>
      </c>
      <c r="K889" s="103">
        <v>74198</v>
      </c>
      <c r="L889" s="65">
        <v>1488709</v>
      </c>
      <c r="M889" s="3"/>
      <c r="N889" s="1"/>
      <c r="O889" s="150"/>
      <c r="P889" s="43"/>
      <c r="Q889" s="43"/>
      <c r="T889" s="1"/>
    </row>
    <row r="890" spans="1:20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89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90"/>
        <v>2772070.56</v>
      </c>
      <c r="K890" s="103">
        <v>77874</v>
      </c>
      <c r="L890" s="65">
        <v>1510450</v>
      </c>
      <c r="M890" s="3"/>
      <c r="N890" s="1"/>
      <c r="O890" s="150"/>
      <c r="P890" s="43"/>
      <c r="Q890" s="43"/>
      <c r="T890" s="1"/>
    </row>
    <row r="891" spans="1:20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89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90"/>
        <v>2759200.56</v>
      </c>
      <c r="K891" s="103">
        <v>76406</v>
      </c>
      <c r="L891" s="65">
        <v>1503211</v>
      </c>
      <c r="M891" s="3"/>
      <c r="N891" s="1"/>
      <c r="O891" s="150"/>
      <c r="P891" s="43"/>
      <c r="Q891" s="43"/>
      <c r="T891" s="1"/>
    </row>
    <row r="892" spans="1:20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89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90"/>
        <v>2746330.56</v>
      </c>
      <c r="K892" s="103">
        <v>77713</v>
      </c>
      <c r="L892" s="65">
        <v>1508563</v>
      </c>
      <c r="M892" s="3"/>
      <c r="N892" s="1"/>
      <c r="O892" s="150"/>
      <c r="P892" s="43"/>
      <c r="Q892" s="43"/>
      <c r="T892" s="1"/>
    </row>
    <row r="893" spans="1:20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89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90"/>
        <v>2728330.56</v>
      </c>
      <c r="K893" s="103">
        <v>77915</v>
      </c>
      <c r="L893" s="65">
        <v>1510829</v>
      </c>
      <c r="M893" s="3"/>
      <c r="N893" s="1"/>
      <c r="O893" s="150"/>
      <c r="P893" s="43"/>
      <c r="Q893" s="43"/>
      <c r="T893" s="1"/>
    </row>
    <row r="894" spans="1:20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89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90"/>
        <v>2709025.56</v>
      </c>
      <c r="K894" s="103">
        <v>76932</v>
      </c>
      <c r="L894" s="65">
        <v>1505701</v>
      </c>
      <c r="M894" s="3"/>
      <c r="N894" s="1"/>
      <c r="O894" s="150"/>
      <c r="P894" s="43"/>
      <c r="Q894" s="43"/>
      <c r="T894" s="1"/>
    </row>
    <row r="895" spans="1:20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89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90"/>
        <v>2676850.56</v>
      </c>
      <c r="K895" s="103">
        <v>77459</v>
      </c>
      <c r="L895" s="65">
        <v>1507788</v>
      </c>
      <c r="M895" s="3"/>
      <c r="N895" s="1"/>
      <c r="O895" s="151"/>
      <c r="P895" s="43"/>
      <c r="Q895" s="43"/>
      <c r="T895" s="1"/>
    </row>
    <row r="896" spans="1:20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89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90"/>
        <v>2654440.56</v>
      </c>
      <c r="K896" s="103">
        <v>75011</v>
      </c>
      <c r="L896" s="65">
        <v>1496067</v>
      </c>
      <c r="M896" s="3"/>
      <c r="N896" s="1"/>
      <c r="O896" s="150"/>
      <c r="P896" s="43"/>
      <c r="Q896" s="43"/>
      <c r="T896" s="1"/>
    </row>
    <row r="897" spans="1:20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89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90"/>
        <v>2645440.56</v>
      </c>
      <c r="K897" s="103">
        <v>77919</v>
      </c>
      <c r="L897" s="65">
        <v>1511098</v>
      </c>
      <c r="M897" s="3"/>
      <c r="N897" s="1"/>
      <c r="O897" s="150"/>
      <c r="P897" s="43"/>
      <c r="Q897" s="43"/>
      <c r="T897" s="1"/>
    </row>
    <row r="898" spans="1:20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89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90"/>
        <v>2636440.56</v>
      </c>
      <c r="K898" s="103">
        <v>77921</v>
      </c>
      <c r="L898" s="65">
        <v>1511165</v>
      </c>
      <c r="M898" s="3"/>
      <c r="N898" s="1"/>
      <c r="O898" s="150"/>
      <c r="P898" s="43"/>
      <c r="Q898" s="43"/>
      <c r="T898" s="1"/>
    </row>
    <row r="899" spans="1:20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89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90"/>
        <v>2617135.56</v>
      </c>
      <c r="K899" s="103">
        <v>77857</v>
      </c>
      <c r="L899" s="65">
        <v>1510039</v>
      </c>
      <c r="M899" s="3"/>
      <c r="N899" s="1"/>
      <c r="O899" s="150"/>
      <c r="P899" s="43"/>
      <c r="Q899" s="43"/>
      <c r="T899" s="1"/>
    </row>
    <row r="900" spans="1:20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89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90"/>
        <v>2594725.56</v>
      </c>
      <c r="K900" s="103">
        <v>75411</v>
      </c>
      <c r="L900" s="65">
        <v>1498075</v>
      </c>
      <c r="M900" s="3"/>
      <c r="N900" s="1"/>
      <c r="O900" s="150"/>
      <c r="P900" s="43"/>
      <c r="Q900" s="43"/>
      <c r="T900" s="1"/>
    </row>
    <row r="901" spans="1:20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89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90"/>
        <v>2555350.56</v>
      </c>
      <c r="K901" s="103">
        <v>71515</v>
      </c>
      <c r="L901" s="65">
        <v>1467821</v>
      </c>
      <c r="M901" s="3"/>
      <c r="N901" s="1"/>
      <c r="O901" s="150"/>
      <c r="P901" s="43"/>
      <c r="Q901" s="43"/>
      <c r="T901" s="1"/>
    </row>
    <row r="902" spans="1:20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89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90"/>
        <v>2546350.56</v>
      </c>
      <c r="K902" s="103">
        <v>77917</v>
      </c>
      <c r="L902" s="65">
        <v>1510917</v>
      </c>
      <c r="M902" s="3"/>
      <c r="N902" s="1"/>
      <c r="O902" s="151"/>
      <c r="P902" s="43"/>
      <c r="Q902" s="43"/>
      <c r="T902" s="1"/>
    </row>
    <row r="903" spans="1:20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89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90"/>
        <v>2533480.56</v>
      </c>
      <c r="K903" s="103">
        <v>75413</v>
      </c>
      <c r="L903" s="65">
        <v>1498084</v>
      </c>
      <c r="M903" s="3"/>
      <c r="N903" s="1"/>
      <c r="O903" s="150"/>
      <c r="P903" s="43"/>
      <c r="Q903" s="43"/>
      <c r="T903" s="1"/>
    </row>
    <row r="904" spans="1:20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89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90"/>
        <v>2519980.56</v>
      </c>
      <c r="K904" s="103">
        <v>77734</v>
      </c>
      <c r="L904" s="65">
        <v>1508794</v>
      </c>
      <c r="M904" s="3"/>
      <c r="N904" s="1"/>
      <c r="O904" s="151"/>
      <c r="P904" s="43"/>
      <c r="Q904" s="43"/>
      <c r="T904" s="1"/>
    </row>
    <row r="905" spans="1:20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89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90"/>
        <v>2510980.56</v>
      </c>
      <c r="K905" s="103">
        <v>77824</v>
      </c>
      <c r="L905" s="65">
        <v>1509544</v>
      </c>
      <c r="M905" s="3"/>
      <c r="N905" s="1"/>
      <c r="O905" s="151"/>
      <c r="P905" s="43"/>
      <c r="Q905" s="43"/>
      <c r="T905" s="1"/>
    </row>
    <row r="906" spans="1:20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89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90"/>
        <v>2497480.56</v>
      </c>
      <c r="K906" s="103">
        <v>77736</v>
      </c>
      <c r="L906" s="65">
        <v>1508794</v>
      </c>
      <c r="M906" s="3"/>
      <c r="N906" s="1"/>
      <c r="O906" s="150"/>
      <c r="P906" s="43"/>
      <c r="Q906" s="43"/>
      <c r="T906" s="1"/>
    </row>
    <row r="907" spans="1:20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89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90"/>
        <v>2484610.56</v>
      </c>
      <c r="K907" s="103">
        <v>76666</v>
      </c>
      <c r="L907" s="65">
        <v>1504777</v>
      </c>
      <c r="M907" s="3"/>
      <c r="N907" s="1"/>
      <c r="O907" s="150"/>
      <c r="P907" s="43"/>
      <c r="Q907" s="43"/>
      <c r="T907" s="1"/>
    </row>
    <row r="908" spans="1:20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89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90"/>
        <v>2471740.56</v>
      </c>
      <c r="K908" s="103">
        <v>76665</v>
      </c>
      <c r="L908" s="65">
        <v>1504777</v>
      </c>
      <c r="M908" s="3"/>
      <c r="N908" s="1"/>
      <c r="O908" s="150"/>
      <c r="P908" s="43"/>
      <c r="Q908" s="43"/>
      <c r="T908" s="1"/>
    </row>
    <row r="909" spans="1:20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89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90"/>
        <v>2462740.56</v>
      </c>
      <c r="K909" s="103">
        <v>74385</v>
      </c>
      <c r="L909" s="65">
        <v>1491849</v>
      </c>
      <c r="M909" s="3"/>
      <c r="N909" s="1"/>
      <c r="O909" s="150"/>
      <c r="P909" s="43"/>
      <c r="Q909" s="43"/>
      <c r="T909" s="1"/>
    </row>
    <row r="910" spans="1:20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89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90"/>
        <v>2453740.56</v>
      </c>
      <c r="K910" s="103">
        <v>74386</v>
      </c>
      <c r="L910" s="65">
        <v>1491849</v>
      </c>
      <c r="M910" s="3"/>
      <c r="N910" s="1"/>
      <c r="O910" s="150"/>
      <c r="P910" s="43"/>
      <c r="Q910" s="43"/>
      <c r="T910" s="1"/>
    </row>
    <row r="911" spans="1:20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89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90"/>
        <v>2444740.56</v>
      </c>
      <c r="K911" s="103">
        <v>74387</v>
      </c>
      <c r="L911" s="65">
        <v>1491849</v>
      </c>
      <c r="M911" s="3"/>
      <c r="N911" s="1"/>
      <c r="O911" s="150"/>
      <c r="P911" s="43"/>
      <c r="Q911" s="43"/>
      <c r="T911" s="1"/>
    </row>
    <row r="912" spans="1:20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89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90"/>
        <v>2435740.56</v>
      </c>
      <c r="K912" s="103">
        <v>74388</v>
      </c>
      <c r="L912" s="65">
        <v>1491849</v>
      </c>
      <c r="M912" s="3"/>
      <c r="N912" s="1"/>
      <c r="O912" s="150"/>
      <c r="P912" s="43"/>
      <c r="Q912" s="43"/>
      <c r="T912" s="1"/>
    </row>
    <row r="913" spans="1:20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89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90"/>
        <v>2426740.56</v>
      </c>
      <c r="K913" s="103">
        <v>77938</v>
      </c>
      <c r="L913" s="65">
        <v>1511750</v>
      </c>
      <c r="M913" s="3"/>
      <c r="N913" s="1"/>
      <c r="O913" s="150"/>
      <c r="P913" s="43"/>
      <c r="Q913" s="43"/>
      <c r="T913" s="1"/>
    </row>
    <row r="914" spans="1:20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89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90"/>
        <v>2407435.56</v>
      </c>
      <c r="K914" s="103">
        <v>77617</v>
      </c>
      <c r="L914" s="65">
        <v>1508150</v>
      </c>
      <c r="M914" s="3"/>
      <c r="N914" s="1"/>
      <c r="O914" s="150"/>
      <c r="P914" s="43"/>
      <c r="Q914" s="43"/>
      <c r="T914" s="1"/>
    </row>
    <row r="915" spans="1:20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89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90"/>
        <v>2398435.56</v>
      </c>
      <c r="K915" s="103">
        <v>75230</v>
      </c>
      <c r="L915" s="65">
        <v>1497406</v>
      </c>
      <c r="M915" s="3"/>
      <c r="N915" s="1"/>
      <c r="O915" s="150"/>
      <c r="P915" s="43"/>
      <c r="Q915" s="43"/>
      <c r="T915" s="1"/>
    </row>
    <row r="916" spans="1:20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89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90"/>
        <v>2372695.56</v>
      </c>
      <c r="K916" s="103">
        <v>77842</v>
      </c>
      <c r="L916" s="65">
        <v>1509748</v>
      </c>
      <c r="M916" s="3"/>
      <c r="N916" s="1"/>
      <c r="O916" s="150"/>
      <c r="P916" s="43"/>
      <c r="Q916" s="43"/>
      <c r="T916" s="1"/>
    </row>
    <row r="917" spans="1:20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89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90"/>
        <v>2363695.56</v>
      </c>
      <c r="K917" s="103">
        <v>75263</v>
      </c>
      <c r="L917" s="65">
        <v>1497774</v>
      </c>
      <c r="M917" s="3"/>
      <c r="N917" s="1"/>
      <c r="O917" s="150"/>
      <c r="P917" s="43"/>
      <c r="Q917" s="43"/>
      <c r="T917" s="1"/>
    </row>
    <row r="918" spans="1:20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89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90"/>
        <v>2354695.56</v>
      </c>
      <c r="K918" s="103">
        <v>75264</v>
      </c>
      <c r="L918" s="65">
        <v>1497774</v>
      </c>
      <c r="M918" s="3"/>
      <c r="N918" s="1"/>
      <c r="O918" s="151"/>
      <c r="P918" s="43"/>
      <c r="Q918" s="43"/>
      <c r="T918" s="1"/>
    </row>
    <row r="919" spans="1:20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89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90"/>
        <v>2332285.56</v>
      </c>
      <c r="K919" s="103">
        <v>75718</v>
      </c>
      <c r="L919" s="65">
        <v>1500072</v>
      </c>
      <c r="M919" s="3"/>
      <c r="N919" s="1"/>
      <c r="O919" s="150"/>
      <c r="P919" s="43"/>
      <c r="Q919" s="43"/>
      <c r="T919" s="1"/>
    </row>
    <row r="920" spans="1:20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89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90"/>
        <v>2309875.56</v>
      </c>
      <c r="K920" s="103">
        <v>76477</v>
      </c>
      <c r="L920" s="65">
        <v>1503469</v>
      </c>
      <c r="M920" s="3"/>
      <c r="N920" s="1"/>
      <c r="O920" s="150"/>
      <c r="P920" s="43"/>
      <c r="Q920" s="43"/>
      <c r="T920" s="1"/>
    </row>
    <row r="921" spans="1:20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89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ref="J921:J952" si="91">J920-I921</f>
        <v>2291875.56</v>
      </c>
      <c r="K921" s="103">
        <v>71450</v>
      </c>
      <c r="L921" s="65">
        <v>1467397</v>
      </c>
      <c r="M921" s="3"/>
      <c r="N921" s="1"/>
      <c r="O921" s="150"/>
      <c r="P921" s="43"/>
      <c r="Q921" s="43"/>
      <c r="T921" s="1"/>
    </row>
    <row r="922" spans="1:20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89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91"/>
        <v>2282875.56</v>
      </c>
      <c r="K922" s="103">
        <v>74415</v>
      </c>
      <c r="L922" s="65">
        <v>1491569</v>
      </c>
      <c r="M922" s="3"/>
      <c r="N922" s="1"/>
      <c r="O922" s="150"/>
      <c r="P922" s="43"/>
      <c r="Q922" s="43"/>
      <c r="T922" s="1"/>
    </row>
    <row r="923" spans="1:20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89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91"/>
        <v>2260375.56</v>
      </c>
      <c r="K923" s="103">
        <v>71998</v>
      </c>
      <c r="L923" s="65">
        <v>1468500</v>
      </c>
      <c r="M923" s="3"/>
      <c r="N923" s="1"/>
      <c r="O923" s="150"/>
      <c r="P923" s="43"/>
      <c r="Q923" s="43"/>
      <c r="T923" s="1"/>
    </row>
    <row r="924" spans="1:20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89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91"/>
        <v>2251375.56</v>
      </c>
      <c r="K924" s="103">
        <v>74416</v>
      </c>
      <c r="L924" s="65">
        <v>1491569</v>
      </c>
      <c r="M924" s="3"/>
      <c r="N924" s="1"/>
      <c r="O924" s="150"/>
      <c r="P924" s="43"/>
      <c r="Q924" s="43"/>
      <c r="T924" s="1"/>
    </row>
    <row r="925" spans="1:20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89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91"/>
        <v>2238505.56</v>
      </c>
      <c r="K925" s="103">
        <v>77162</v>
      </c>
      <c r="L925" s="65">
        <v>1506385</v>
      </c>
      <c r="M925" s="3"/>
      <c r="N925" s="1"/>
      <c r="O925" s="150"/>
      <c r="P925" s="43"/>
      <c r="Q925" s="43"/>
      <c r="T925" s="1"/>
    </row>
    <row r="926" spans="1:20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89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91"/>
        <v>2210500.56</v>
      </c>
      <c r="K926" s="103">
        <v>76676</v>
      </c>
      <c r="L926" s="65">
        <v>1505167</v>
      </c>
      <c r="M926" s="3"/>
      <c r="N926" s="1"/>
      <c r="O926" s="150"/>
      <c r="P926" s="43"/>
      <c r="Q926" s="43"/>
      <c r="T926" s="1"/>
    </row>
    <row r="927" spans="1:20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89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91"/>
        <v>2188090.56</v>
      </c>
      <c r="K927" s="103">
        <v>75422</v>
      </c>
      <c r="L927" s="65">
        <v>1498838</v>
      </c>
      <c r="M927" s="3"/>
      <c r="N927" s="1"/>
      <c r="O927" s="150"/>
      <c r="P927" s="43"/>
      <c r="Q927" s="43"/>
      <c r="T927" s="1"/>
    </row>
    <row r="928" spans="1:20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89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91"/>
        <v>2175220.56</v>
      </c>
      <c r="K928" s="103">
        <v>76342</v>
      </c>
      <c r="L928" s="65">
        <v>1502591</v>
      </c>
      <c r="M928" s="3"/>
      <c r="N928" s="1"/>
      <c r="O928" s="150"/>
      <c r="P928" s="43"/>
      <c r="Q928" s="43"/>
      <c r="T928" s="1"/>
    </row>
    <row r="929" spans="1:20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89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91"/>
        <v>2162350.56</v>
      </c>
      <c r="K929" s="103">
        <v>76344</v>
      </c>
      <c r="L929" s="65">
        <v>1502591</v>
      </c>
      <c r="M929" s="3"/>
      <c r="N929" s="1"/>
      <c r="O929" s="151"/>
      <c r="P929" s="43"/>
      <c r="Q929" s="43"/>
      <c r="T929" s="1"/>
    </row>
    <row r="930" spans="1:20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89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91"/>
        <v>2143045.56</v>
      </c>
      <c r="K930" s="103">
        <v>77729</v>
      </c>
      <c r="L930" s="65">
        <v>1508743</v>
      </c>
      <c r="M930" s="3"/>
      <c r="N930" s="1"/>
      <c r="O930" s="150"/>
      <c r="P930" s="43"/>
      <c r="Q930" s="43"/>
      <c r="T930" s="1"/>
    </row>
    <row r="931" spans="1:20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89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91"/>
        <v>2134045.56</v>
      </c>
      <c r="K931" s="103">
        <v>76152</v>
      </c>
      <c r="L931" s="65">
        <v>1500673</v>
      </c>
      <c r="M931" s="3"/>
      <c r="N931" s="1"/>
      <c r="O931" s="150"/>
      <c r="P931" s="43"/>
      <c r="Q931" s="43"/>
      <c r="T931" s="1"/>
    </row>
    <row r="932" spans="1:20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89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91"/>
        <v>2120545.56</v>
      </c>
      <c r="K932" s="103">
        <v>74525</v>
      </c>
      <c r="L932" s="65">
        <v>1492469</v>
      </c>
      <c r="M932" s="3"/>
      <c r="N932" s="1"/>
      <c r="O932" s="150"/>
      <c r="P932" s="43"/>
      <c r="Q932" s="43"/>
      <c r="T932" s="1"/>
    </row>
    <row r="933" spans="1:20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si="89"/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91"/>
        <v>2107045.56</v>
      </c>
      <c r="K933" s="103">
        <v>70219</v>
      </c>
      <c r="L933" s="65">
        <v>1461983</v>
      </c>
      <c r="M933" s="3"/>
      <c r="N933" s="1"/>
      <c r="O933" s="150"/>
      <c r="P933" s="43"/>
      <c r="Q933" s="43"/>
      <c r="T933" s="1"/>
    </row>
    <row r="934" spans="1:20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89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si="91"/>
        <v>2093545.56</v>
      </c>
      <c r="K934" s="103">
        <v>70220</v>
      </c>
      <c r="L934" s="65">
        <v>1461988</v>
      </c>
      <c r="M934" s="3"/>
      <c r="N934" s="1"/>
      <c r="O934" s="151"/>
      <c r="P934" s="43"/>
      <c r="Q934" s="43"/>
      <c r="T934" s="1"/>
    </row>
    <row r="935" spans="1:20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89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91"/>
        <v>2080675.56</v>
      </c>
      <c r="K935" s="103">
        <v>76213</v>
      </c>
      <c r="L935" s="65">
        <v>1501495</v>
      </c>
      <c r="M935" s="3"/>
      <c r="N935" s="1"/>
      <c r="O935" s="150"/>
      <c r="P935" s="43"/>
      <c r="Q935" s="43"/>
      <c r="T935" s="1"/>
    </row>
    <row r="936" spans="1:20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89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91"/>
        <v>2067175.56</v>
      </c>
      <c r="K936" s="103">
        <v>76200</v>
      </c>
      <c r="L936" s="65">
        <v>1501326</v>
      </c>
      <c r="M936" s="3"/>
      <c r="N936" s="1"/>
      <c r="O936" s="150"/>
      <c r="P936" s="43"/>
      <c r="Q936" s="43"/>
      <c r="T936" s="1"/>
    </row>
    <row r="937" spans="1:20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89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91"/>
        <v>2054305.56</v>
      </c>
      <c r="K937" s="103">
        <v>77934</v>
      </c>
      <c r="L937" s="65">
        <v>1511661</v>
      </c>
      <c r="M937" s="3"/>
      <c r="N937" s="1"/>
      <c r="O937" s="150"/>
      <c r="P937" s="43"/>
      <c r="Q937" s="43"/>
      <c r="T937" s="1"/>
    </row>
    <row r="938" spans="1:20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89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91"/>
        <v>2035000.56</v>
      </c>
      <c r="K938" s="103">
        <v>77879</v>
      </c>
      <c r="L938" s="65">
        <v>1510690</v>
      </c>
      <c r="M938" s="3"/>
      <c r="N938" s="1"/>
      <c r="O938" s="150"/>
      <c r="P938" s="43"/>
      <c r="Q938" s="43"/>
      <c r="T938" s="1"/>
    </row>
    <row r="939" spans="1:20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89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91"/>
        <v>2015695.56</v>
      </c>
      <c r="K939" s="103">
        <v>77877</v>
      </c>
      <c r="L939" s="65">
        <v>1510686</v>
      </c>
      <c r="M939" s="3"/>
      <c r="N939" s="1"/>
      <c r="O939" s="150"/>
      <c r="P939" s="43"/>
      <c r="Q939" s="43"/>
      <c r="T939" s="1"/>
    </row>
    <row r="940" spans="1:20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89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91"/>
        <v>1986095.56</v>
      </c>
      <c r="K940" s="103">
        <v>72593</v>
      </c>
      <c r="L940" s="65">
        <v>1475030</v>
      </c>
      <c r="M940" s="3"/>
      <c r="N940" s="1"/>
      <c r="O940" s="150"/>
      <c r="P940" s="43"/>
      <c r="Q940" s="43"/>
      <c r="T940" s="1"/>
    </row>
    <row r="941" spans="1:20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ref="E941:E945" si="92">C941-B941</f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ref="J941:J972" si="93">J940-I941</f>
        <v>1977095.56</v>
      </c>
      <c r="K941" s="103">
        <v>76336</v>
      </c>
      <c r="L941" s="65">
        <v>1502589</v>
      </c>
      <c r="M941" s="3"/>
      <c r="N941" s="1"/>
      <c r="O941" s="150"/>
      <c r="P941" s="43"/>
      <c r="Q941" s="43"/>
      <c r="T941" s="1"/>
    </row>
    <row r="942" spans="1:20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92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93"/>
        <v>1954387</v>
      </c>
      <c r="K942" s="72">
        <v>75686</v>
      </c>
      <c r="L942" s="129">
        <v>1499852</v>
      </c>
      <c r="M942" s="3"/>
      <c r="N942" s="1"/>
      <c r="O942" s="150"/>
      <c r="P942" s="43"/>
      <c r="Q942" s="43"/>
      <c r="T942" s="1"/>
    </row>
    <row r="943" spans="1:20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92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93"/>
        <v>1920772</v>
      </c>
      <c r="K943" s="103">
        <v>77935</v>
      </c>
      <c r="L943" s="65">
        <v>1511586</v>
      </c>
      <c r="M943" s="3"/>
      <c r="N943" s="1"/>
      <c r="O943" s="150"/>
      <c r="P943" s="43"/>
      <c r="Q943" s="43"/>
      <c r="T943" s="1"/>
    </row>
    <row r="944" spans="1:20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92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93"/>
        <v>1901467</v>
      </c>
      <c r="K944" s="103">
        <v>75266</v>
      </c>
      <c r="L944" s="65">
        <v>1497791</v>
      </c>
      <c r="M944" s="3"/>
      <c r="N944" s="1"/>
      <c r="O944" s="150"/>
      <c r="P944" s="43"/>
      <c r="Q944" s="43"/>
      <c r="T944" s="1"/>
    </row>
    <row r="945" spans="1:20">
      <c r="A945" s="14"/>
      <c r="B945" s="47">
        <v>43643</v>
      </c>
      <c r="C945" s="48">
        <v>43645</v>
      </c>
      <c r="D945" s="17" t="s">
        <v>15</v>
      </c>
      <c r="E945" s="49">
        <f t="shared" si="92"/>
        <v>2</v>
      </c>
      <c r="F945" s="50" t="s">
        <v>894</v>
      </c>
      <c r="G945" s="51">
        <v>9000</v>
      </c>
      <c r="H945" s="21">
        <v>0</v>
      </c>
      <c r="I945" s="51">
        <v>9000</v>
      </c>
      <c r="J945" s="62">
        <f t="shared" si="93"/>
        <v>1892467</v>
      </c>
      <c r="K945" s="49">
        <v>71498</v>
      </c>
      <c r="L945" s="65">
        <v>1467618</v>
      </c>
      <c r="M945" s="3"/>
      <c r="N945" s="1"/>
      <c r="O945" s="150"/>
      <c r="P945" s="43"/>
      <c r="Q945" s="43"/>
      <c r="T945" s="1"/>
    </row>
    <row r="946" spans="1:20">
      <c r="A946" s="14">
        <v>363</v>
      </c>
      <c r="B946" s="47">
        <v>43643</v>
      </c>
      <c r="C946" s="48">
        <v>43645</v>
      </c>
      <c r="D946" s="17" t="s">
        <v>15</v>
      </c>
      <c r="E946" s="49">
        <f t="shared" ref="E946:E967" si="94">C946-B946</f>
        <v>2</v>
      </c>
      <c r="F946" s="50" t="s">
        <v>894</v>
      </c>
      <c r="G946" s="51">
        <v>9000</v>
      </c>
      <c r="H946" s="21">
        <v>0</v>
      </c>
      <c r="I946" s="51">
        <v>9000</v>
      </c>
      <c r="J946" s="62">
        <f t="shared" si="93"/>
        <v>1883467</v>
      </c>
      <c r="K946" s="49">
        <v>71497</v>
      </c>
      <c r="L946" s="65">
        <v>1467618</v>
      </c>
      <c r="M946" s="3"/>
      <c r="N946" s="1"/>
      <c r="O946" s="150"/>
      <c r="P946" s="43"/>
      <c r="Q946" s="43"/>
      <c r="T946" s="1"/>
    </row>
    <row r="947" spans="1:20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94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93"/>
        <v>1876317</v>
      </c>
      <c r="K947" s="103">
        <v>73295</v>
      </c>
      <c r="L947" s="65">
        <v>1479377</v>
      </c>
      <c r="M947" s="3"/>
      <c r="N947" s="1"/>
      <c r="O947" s="151"/>
      <c r="P947" s="43"/>
      <c r="Q947" s="43"/>
      <c r="T947" s="1"/>
    </row>
    <row r="948" spans="1:20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94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93"/>
        <v>1849425</v>
      </c>
      <c r="K948" s="103">
        <v>74621</v>
      </c>
      <c r="L948" s="65">
        <v>1493488</v>
      </c>
      <c r="M948" s="3"/>
      <c r="N948" s="1"/>
      <c r="O948" s="150"/>
      <c r="P948" s="43"/>
      <c r="Q948" s="43"/>
      <c r="T948" s="1"/>
    </row>
    <row r="949" spans="1:20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94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93"/>
        <v>1835925</v>
      </c>
      <c r="K949" s="103">
        <v>72418</v>
      </c>
      <c r="L949" s="65">
        <v>1473891</v>
      </c>
      <c r="M949" s="3"/>
      <c r="N949" s="1"/>
      <c r="O949" s="150"/>
      <c r="P949" s="43"/>
      <c r="Q949" s="43"/>
      <c r="T949" s="1"/>
    </row>
    <row r="950" spans="1:20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94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93"/>
        <v>1822425</v>
      </c>
      <c r="K950" s="103">
        <v>72417</v>
      </c>
      <c r="L950" s="65">
        <v>1473891</v>
      </c>
      <c r="M950" s="3"/>
      <c r="N950" s="1"/>
      <c r="O950" s="151"/>
      <c r="P950" s="43"/>
      <c r="Q950" s="43"/>
      <c r="T950" s="1"/>
    </row>
    <row r="951" spans="1:20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94"/>
        <v>2</v>
      </c>
      <c r="F951" s="50" t="s">
        <v>899</v>
      </c>
      <c r="G951" s="51">
        <v>12870</v>
      </c>
      <c r="H951" s="21">
        <v>0</v>
      </c>
      <c r="I951" s="51">
        <f>+G951+H951</f>
        <v>12870</v>
      </c>
      <c r="J951" s="127">
        <f t="shared" si="93"/>
        <v>1809555</v>
      </c>
      <c r="K951" s="49">
        <v>74526</v>
      </c>
      <c r="L951" s="65">
        <v>1492475</v>
      </c>
      <c r="M951" s="3"/>
      <c r="N951" s="1"/>
      <c r="O951" s="150"/>
      <c r="P951" s="43"/>
      <c r="Q951" s="43"/>
      <c r="T951" s="1"/>
    </row>
    <row r="952" spans="1:20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94"/>
        <v>2</v>
      </c>
      <c r="F952" s="50" t="s">
        <v>900</v>
      </c>
      <c r="G952" s="51">
        <v>12870</v>
      </c>
      <c r="H952" s="21">
        <v>0</v>
      </c>
      <c r="I952" s="51">
        <f>+G952+H952</f>
        <v>12870</v>
      </c>
      <c r="J952" s="127">
        <f t="shared" si="93"/>
        <v>1796685</v>
      </c>
      <c r="K952" s="49">
        <v>74710</v>
      </c>
      <c r="L952" s="65">
        <v>1493549</v>
      </c>
      <c r="M952" s="3"/>
      <c r="N952" s="1"/>
      <c r="O952" s="150"/>
      <c r="P952" s="43"/>
      <c r="Q952" s="43"/>
      <c r="T952" s="1"/>
    </row>
    <row r="953" spans="1:20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94"/>
        <v>2</v>
      </c>
      <c r="F953" s="50" t="s">
        <v>901</v>
      </c>
      <c r="G953" s="51">
        <v>22410</v>
      </c>
      <c r="H953" s="21">
        <v>0</v>
      </c>
      <c r="I953" s="51">
        <f>+G953+H953</f>
        <v>22410</v>
      </c>
      <c r="J953" s="127">
        <f t="shared" si="93"/>
        <v>1774275</v>
      </c>
      <c r="K953" s="49">
        <v>74714</v>
      </c>
      <c r="L953" s="65">
        <v>1493552</v>
      </c>
      <c r="M953" s="3"/>
      <c r="N953" s="1"/>
      <c r="O953" s="150"/>
      <c r="P953" s="43"/>
      <c r="Q953" s="43"/>
      <c r="T953" s="1"/>
    </row>
    <row r="954" spans="1:20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94"/>
        <v>7</v>
      </c>
      <c r="F954" s="50" t="s">
        <v>902</v>
      </c>
      <c r="G954" s="51">
        <v>31500</v>
      </c>
      <c r="H954" s="21">
        <v>0</v>
      </c>
      <c r="I954" s="51">
        <f>+G954+H954</f>
        <v>31500</v>
      </c>
      <c r="J954" s="127">
        <f t="shared" si="93"/>
        <v>1742775</v>
      </c>
      <c r="K954" s="49">
        <v>70949</v>
      </c>
      <c r="L954" s="65">
        <v>1464340</v>
      </c>
      <c r="M954" s="3"/>
      <c r="N954" s="1"/>
      <c r="O954" s="150"/>
      <c r="P954" s="43"/>
      <c r="Q954" s="43"/>
      <c r="T954" s="1"/>
    </row>
    <row r="955" spans="1:20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94"/>
        <v>4</v>
      </c>
      <c r="F955" s="50" t="s">
        <v>460</v>
      </c>
      <c r="G955" s="51">
        <v>40140</v>
      </c>
      <c r="H955" s="21">
        <v>0</v>
      </c>
      <c r="I955" s="51">
        <f t="shared" ref="I955:I971" si="95">+G955+H955</f>
        <v>40140</v>
      </c>
      <c r="J955" s="127">
        <f t="shared" si="93"/>
        <v>1702635</v>
      </c>
      <c r="K955" s="49">
        <v>74499</v>
      </c>
      <c r="L955" s="65">
        <v>1492186</v>
      </c>
      <c r="M955" s="3"/>
      <c r="N955" s="1"/>
      <c r="O955" s="150"/>
      <c r="P955" s="43"/>
      <c r="Q955" s="43"/>
      <c r="T955" s="1"/>
    </row>
    <row r="956" spans="1:20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94"/>
        <v>2</v>
      </c>
      <c r="F956" s="50" t="s">
        <v>903</v>
      </c>
      <c r="G956" s="51">
        <v>9000</v>
      </c>
      <c r="H956" s="21">
        <v>0</v>
      </c>
      <c r="I956" s="51">
        <f t="shared" si="95"/>
        <v>9000</v>
      </c>
      <c r="J956" s="127">
        <f t="shared" si="93"/>
        <v>1693635</v>
      </c>
      <c r="K956" s="49">
        <v>73928</v>
      </c>
      <c r="L956" s="65">
        <v>1485330</v>
      </c>
      <c r="M956" s="3"/>
      <c r="N956" s="1"/>
      <c r="O956" s="150"/>
      <c r="P956" s="43"/>
      <c r="Q956" s="43"/>
      <c r="T956" s="1"/>
    </row>
    <row r="957" spans="1:20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94"/>
        <v>2</v>
      </c>
      <c r="F957" s="50" t="s">
        <v>904</v>
      </c>
      <c r="G957" s="51">
        <v>9000</v>
      </c>
      <c r="H957" s="21">
        <v>0</v>
      </c>
      <c r="I957" s="51">
        <f t="shared" si="95"/>
        <v>9000</v>
      </c>
      <c r="J957" s="127">
        <f t="shared" si="93"/>
        <v>1684635</v>
      </c>
      <c r="K957" s="49">
        <v>75680</v>
      </c>
      <c r="L957" s="65">
        <v>1499404</v>
      </c>
      <c r="M957" s="3"/>
      <c r="N957" s="1"/>
      <c r="O957" s="150"/>
      <c r="P957" s="43"/>
      <c r="Q957" s="43"/>
      <c r="T957" s="1"/>
    </row>
    <row r="958" spans="1:20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94"/>
        <v>3</v>
      </c>
      <c r="F958" s="50" t="s">
        <v>905</v>
      </c>
      <c r="G958" s="51">
        <v>23625</v>
      </c>
      <c r="H958" s="21">
        <v>0</v>
      </c>
      <c r="I958" s="51">
        <f t="shared" si="95"/>
        <v>23625</v>
      </c>
      <c r="J958" s="127">
        <f t="shared" si="93"/>
        <v>1661010</v>
      </c>
      <c r="K958" s="49">
        <v>70086</v>
      </c>
      <c r="L958" s="65">
        <v>1460419</v>
      </c>
      <c r="M958" s="3"/>
      <c r="N958" s="1"/>
      <c r="O958" s="150"/>
      <c r="P958" s="43"/>
      <c r="Q958" s="43"/>
      <c r="T958" s="1"/>
    </row>
    <row r="959" spans="1:20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94"/>
        <v>2</v>
      </c>
      <c r="F959" s="50" t="s">
        <v>906</v>
      </c>
      <c r="G959" s="51">
        <v>12870</v>
      </c>
      <c r="H959" s="21">
        <v>0</v>
      </c>
      <c r="I959" s="51">
        <f t="shared" si="95"/>
        <v>12870</v>
      </c>
      <c r="J959" s="127">
        <f t="shared" si="93"/>
        <v>1648140</v>
      </c>
      <c r="K959" s="49">
        <v>76284</v>
      </c>
      <c r="L959" s="65">
        <v>1501992</v>
      </c>
      <c r="M959" s="3"/>
      <c r="N959" s="1"/>
      <c r="O959" s="150"/>
      <c r="P959" s="43"/>
      <c r="Q959" s="43"/>
      <c r="T959" s="1"/>
    </row>
    <row r="960" spans="1:20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94"/>
        <v>2</v>
      </c>
      <c r="F960" s="50" t="s">
        <v>907</v>
      </c>
      <c r="G960" s="51">
        <v>9000</v>
      </c>
      <c r="H960" s="21">
        <v>0</v>
      </c>
      <c r="I960" s="51">
        <f t="shared" si="95"/>
        <v>9000</v>
      </c>
      <c r="J960" s="127">
        <f t="shared" si="93"/>
        <v>1639140</v>
      </c>
      <c r="K960" s="49">
        <v>74874</v>
      </c>
      <c r="L960" s="65">
        <v>1494532</v>
      </c>
      <c r="M960" s="3"/>
      <c r="N960" s="1"/>
      <c r="O960" s="150"/>
      <c r="P960" s="43"/>
      <c r="Q960" s="43"/>
      <c r="T960" s="1"/>
    </row>
    <row r="961" spans="1:20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94"/>
        <v>1</v>
      </c>
      <c r="F961" s="50" t="s">
        <v>908</v>
      </c>
      <c r="G961" s="51">
        <v>11150</v>
      </c>
      <c r="H961" s="21">
        <v>0</v>
      </c>
      <c r="I961" s="51">
        <f t="shared" si="95"/>
        <v>11150</v>
      </c>
      <c r="J961" s="127">
        <f t="shared" si="93"/>
        <v>1627990</v>
      </c>
      <c r="K961" s="49">
        <v>75703</v>
      </c>
      <c r="L961" s="65">
        <v>1499715</v>
      </c>
      <c r="M961" s="3"/>
      <c r="N961" s="1"/>
      <c r="O961" s="150"/>
      <c r="P961" s="43"/>
      <c r="Q961" s="43"/>
      <c r="T961" s="1"/>
    </row>
    <row r="962" spans="1:20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94"/>
        <v>4</v>
      </c>
      <c r="F962" s="50" t="s">
        <v>909</v>
      </c>
      <c r="G962" s="51">
        <v>25740</v>
      </c>
      <c r="H962" s="21">
        <v>0</v>
      </c>
      <c r="I962" s="51">
        <f t="shared" si="95"/>
        <v>25740</v>
      </c>
      <c r="J962" s="127">
        <f t="shared" si="93"/>
        <v>1602250</v>
      </c>
      <c r="K962" s="49">
        <v>75427</v>
      </c>
      <c r="L962" s="65">
        <v>1499064</v>
      </c>
      <c r="M962" s="3"/>
      <c r="N962" s="1"/>
      <c r="O962" s="150"/>
      <c r="P962" s="43"/>
      <c r="Q962" s="43"/>
      <c r="T962" s="1"/>
    </row>
    <row r="963" spans="1:20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94"/>
        <v>2</v>
      </c>
      <c r="F963" s="50" t="s">
        <v>910</v>
      </c>
      <c r="G963" s="51">
        <v>9000</v>
      </c>
      <c r="H963" s="21">
        <v>0</v>
      </c>
      <c r="I963" s="51">
        <f t="shared" si="95"/>
        <v>9000</v>
      </c>
      <c r="J963" s="127">
        <f t="shared" si="93"/>
        <v>1593250</v>
      </c>
      <c r="K963" s="49">
        <v>72839</v>
      </c>
      <c r="L963" s="65">
        <v>1477211</v>
      </c>
      <c r="M963" s="3"/>
      <c r="N963" s="1"/>
      <c r="O963" s="150"/>
      <c r="P963" s="43"/>
      <c r="Q963" s="43"/>
      <c r="T963" s="1"/>
    </row>
    <row r="964" spans="1:20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94"/>
        <v>2</v>
      </c>
      <c r="F964" s="50" t="s">
        <v>911</v>
      </c>
      <c r="G964" s="51">
        <v>12870</v>
      </c>
      <c r="H964" s="21">
        <v>0</v>
      </c>
      <c r="I964" s="51">
        <f t="shared" si="95"/>
        <v>12870</v>
      </c>
      <c r="J964" s="127">
        <f t="shared" si="93"/>
        <v>1580380</v>
      </c>
      <c r="K964" s="49">
        <v>76452</v>
      </c>
      <c r="L964" s="65">
        <v>1503939</v>
      </c>
      <c r="M964" s="3"/>
      <c r="N964" s="1"/>
      <c r="O964" s="150"/>
      <c r="P964" s="43"/>
      <c r="Q964" s="43"/>
      <c r="T964" s="1"/>
    </row>
    <row r="965" spans="1:20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94"/>
        <v>2</v>
      </c>
      <c r="F965" s="50" t="s">
        <v>912</v>
      </c>
      <c r="G965" s="51">
        <v>9000</v>
      </c>
      <c r="H965" s="21">
        <v>0</v>
      </c>
      <c r="I965" s="51">
        <f t="shared" si="95"/>
        <v>9000</v>
      </c>
      <c r="J965" s="127">
        <f t="shared" si="93"/>
        <v>1571380</v>
      </c>
      <c r="K965" s="49">
        <v>76658</v>
      </c>
      <c r="L965" s="65">
        <v>1504198</v>
      </c>
      <c r="M965" s="3"/>
      <c r="N965" s="1"/>
      <c r="O965" s="150"/>
      <c r="P965" s="43"/>
      <c r="Q965" s="43"/>
      <c r="T965" s="1"/>
    </row>
    <row r="966" spans="1:20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94"/>
        <v>2</v>
      </c>
      <c r="F966" s="50" t="s">
        <v>913</v>
      </c>
      <c r="G966" s="51">
        <v>9000</v>
      </c>
      <c r="H966" s="21">
        <v>0</v>
      </c>
      <c r="I966" s="51">
        <f t="shared" si="95"/>
        <v>9000</v>
      </c>
      <c r="J966" s="127">
        <f t="shared" si="93"/>
        <v>1562380</v>
      </c>
      <c r="K966" s="49">
        <v>76659</v>
      </c>
      <c r="L966" s="65">
        <v>1504201</v>
      </c>
      <c r="M966" s="3"/>
      <c r="N966" s="1"/>
      <c r="O966" s="150"/>
      <c r="P966" s="43"/>
      <c r="Q966" s="43"/>
      <c r="T966" s="1"/>
    </row>
    <row r="967" spans="1:20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94"/>
        <v>2</v>
      </c>
      <c r="F967" s="50" t="s">
        <v>914</v>
      </c>
      <c r="G967" s="51">
        <v>20070</v>
      </c>
      <c r="H967" s="21">
        <v>0</v>
      </c>
      <c r="I967" s="51">
        <f t="shared" si="95"/>
        <v>20070</v>
      </c>
      <c r="J967" s="127">
        <f t="shared" si="93"/>
        <v>1542310</v>
      </c>
      <c r="K967" s="49">
        <v>75706</v>
      </c>
      <c r="L967" s="65">
        <v>1500048</v>
      </c>
      <c r="M967" s="3"/>
      <c r="N967" s="1"/>
      <c r="O967" s="150"/>
      <c r="P967" s="43"/>
      <c r="Q967" s="43"/>
      <c r="T967" s="1"/>
    </row>
    <row r="968" spans="1:20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ref="E968:E1005" si="96">C968-B968</f>
        <v>2</v>
      </c>
      <c r="F968" s="50" t="s">
        <v>915</v>
      </c>
      <c r="G968" s="51">
        <v>12870</v>
      </c>
      <c r="H968" s="21">
        <v>0</v>
      </c>
      <c r="I968" s="51">
        <f t="shared" si="95"/>
        <v>12870</v>
      </c>
      <c r="J968" s="127">
        <f t="shared" si="93"/>
        <v>1529440</v>
      </c>
      <c r="K968" s="49">
        <v>74553</v>
      </c>
      <c r="L968" s="65">
        <v>1492739</v>
      </c>
      <c r="M968" s="3"/>
      <c r="N968" s="1"/>
      <c r="O968" s="150"/>
      <c r="P968" s="43"/>
      <c r="Q968" s="43"/>
      <c r="T968" s="1"/>
    </row>
    <row r="969" spans="1:20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96"/>
        <v>2</v>
      </c>
      <c r="F969" s="50" t="s">
        <v>916</v>
      </c>
      <c r="G969" s="51">
        <v>12870</v>
      </c>
      <c r="H969" s="21">
        <v>0</v>
      </c>
      <c r="I969" s="51">
        <f t="shared" si="95"/>
        <v>12870</v>
      </c>
      <c r="J969" s="127">
        <f t="shared" si="93"/>
        <v>1516570</v>
      </c>
      <c r="K969" s="49">
        <v>76216</v>
      </c>
      <c r="L969" s="65">
        <v>1501633</v>
      </c>
      <c r="M969" s="3"/>
      <c r="N969" s="1"/>
      <c r="O969" s="150"/>
      <c r="P969" s="43"/>
      <c r="Q969" s="43"/>
      <c r="T969" s="1"/>
    </row>
    <row r="970" spans="1:20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96"/>
        <v>2</v>
      </c>
      <c r="F970" s="50" t="s">
        <v>917</v>
      </c>
      <c r="G970" s="51">
        <v>12870</v>
      </c>
      <c r="H970" s="21">
        <v>0</v>
      </c>
      <c r="I970" s="51">
        <f t="shared" si="95"/>
        <v>12870</v>
      </c>
      <c r="J970" s="127">
        <f t="shared" si="93"/>
        <v>1503700</v>
      </c>
      <c r="K970" s="49">
        <v>76661</v>
      </c>
      <c r="L970" s="65">
        <v>1504530</v>
      </c>
      <c r="M970" s="3"/>
      <c r="N970" s="1"/>
      <c r="O970" s="150"/>
      <c r="P970" s="43"/>
      <c r="Q970" s="43"/>
      <c r="T970" s="1"/>
    </row>
    <row r="971" spans="1:20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96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93"/>
        <v>1481290</v>
      </c>
      <c r="K971" s="103">
        <v>76930</v>
      </c>
      <c r="L971" s="65">
        <v>1505256</v>
      </c>
      <c r="M971" s="3"/>
      <c r="N971" s="1"/>
      <c r="O971" s="150"/>
      <c r="P971" s="43"/>
      <c r="Q971" s="43"/>
      <c r="T971" s="1"/>
    </row>
    <row r="972" spans="1:20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96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93"/>
        <v>1468420</v>
      </c>
      <c r="K972" s="103">
        <v>75684</v>
      </c>
      <c r="L972" s="65">
        <v>1499497</v>
      </c>
      <c r="M972" s="3"/>
      <c r="N972" s="1"/>
      <c r="O972" s="150"/>
      <c r="P972" s="43"/>
      <c r="Q972" s="43"/>
      <c r="T972" s="1"/>
    </row>
    <row r="973" spans="1:20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96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ref="J973:J1003" si="97">J972-I973</f>
        <v>1442680</v>
      </c>
      <c r="K973" s="103">
        <v>76276</v>
      </c>
      <c r="L973" s="65">
        <v>1501824</v>
      </c>
      <c r="M973" s="3"/>
      <c r="N973" s="1"/>
      <c r="O973" s="150"/>
      <c r="P973" s="43"/>
      <c r="Q973" s="43"/>
      <c r="T973" s="1"/>
    </row>
    <row r="974" spans="1:20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96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97"/>
        <v>1423375</v>
      </c>
      <c r="K974" s="103">
        <v>76929</v>
      </c>
      <c r="L974" s="65">
        <v>1505466</v>
      </c>
      <c r="M974" s="3"/>
      <c r="N974" s="1"/>
      <c r="O974" s="150"/>
      <c r="P974" s="43"/>
      <c r="Q974" s="43"/>
      <c r="T974" s="1"/>
    </row>
    <row r="975" spans="1:20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96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97"/>
        <v>1414375</v>
      </c>
      <c r="K975" s="103">
        <v>73933</v>
      </c>
      <c r="L975" s="65">
        <v>1485350</v>
      </c>
      <c r="M975" s="3"/>
      <c r="N975" s="1"/>
      <c r="O975" s="150"/>
      <c r="P975" s="43"/>
      <c r="Q975" s="43"/>
      <c r="T975" s="1"/>
    </row>
    <row r="976" spans="1:20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96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97"/>
        <v>1384270</v>
      </c>
      <c r="K976" s="103">
        <v>74938</v>
      </c>
      <c r="L976" s="65">
        <v>1495260</v>
      </c>
      <c r="M976" s="3"/>
      <c r="N976" s="1"/>
      <c r="O976" s="151"/>
      <c r="P976" s="43"/>
      <c r="Q976" s="43"/>
      <c r="T976" s="1"/>
    </row>
    <row r="977" spans="1:20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96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97"/>
        <v>1361860</v>
      </c>
      <c r="K977" s="103">
        <v>76460</v>
      </c>
      <c r="L977" s="65">
        <v>1503818</v>
      </c>
      <c r="M977" s="3"/>
      <c r="N977" s="1"/>
      <c r="O977" s="150"/>
      <c r="P977" s="43"/>
      <c r="Q977" s="43"/>
      <c r="T977" s="1"/>
    </row>
    <row r="978" spans="1:20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96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97"/>
        <v>1352860</v>
      </c>
      <c r="K978" s="103">
        <v>75429</v>
      </c>
      <c r="L978" s="65">
        <v>1499100</v>
      </c>
      <c r="M978" s="3"/>
      <c r="N978" s="1"/>
      <c r="O978" s="150"/>
      <c r="P978" s="43"/>
      <c r="Q978" s="43"/>
      <c r="T978" s="1"/>
    </row>
    <row r="979" spans="1:20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96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97"/>
        <v>1343860</v>
      </c>
      <c r="K979" s="103">
        <v>77165</v>
      </c>
      <c r="L979" s="65">
        <v>1506861</v>
      </c>
      <c r="M979" s="3"/>
      <c r="N979" s="1"/>
      <c r="O979" s="150"/>
      <c r="P979" s="43"/>
      <c r="Q979" s="43"/>
      <c r="T979" s="1"/>
    </row>
    <row r="980" spans="1:20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96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97"/>
        <v>1321450</v>
      </c>
      <c r="K980" s="103">
        <v>76657</v>
      </c>
      <c r="L980" s="65">
        <v>1504184</v>
      </c>
      <c r="M980" s="3"/>
      <c r="N980" s="1"/>
      <c r="O980" s="151"/>
      <c r="P980" s="43"/>
      <c r="Q980" s="43"/>
      <c r="T980" s="1"/>
    </row>
    <row r="981" spans="1:20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96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97"/>
        <v>1312450</v>
      </c>
      <c r="K981" s="103">
        <v>76329</v>
      </c>
      <c r="L981" s="65">
        <v>1502284</v>
      </c>
      <c r="M981" s="3"/>
      <c r="N981" s="1"/>
      <c r="O981" s="151"/>
      <c r="P981" s="43"/>
      <c r="Q981" s="43"/>
      <c r="T981" s="1"/>
    </row>
    <row r="982" spans="1:20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96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97"/>
        <v>1278835</v>
      </c>
      <c r="K982" s="103">
        <v>77826</v>
      </c>
      <c r="L982" s="65">
        <v>1509547</v>
      </c>
      <c r="M982" s="3"/>
      <c r="N982" s="1"/>
      <c r="O982" s="150"/>
      <c r="P982" s="43"/>
      <c r="Q982" s="43"/>
      <c r="T982" s="1"/>
    </row>
    <row r="983" spans="1:20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96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97"/>
        <v>1265965</v>
      </c>
      <c r="K983" s="103">
        <v>75682</v>
      </c>
      <c r="L983" s="65">
        <v>1499419</v>
      </c>
      <c r="M983" s="3"/>
      <c r="N983" s="1"/>
      <c r="O983" s="150"/>
      <c r="P983" s="43"/>
      <c r="Q983" s="43"/>
      <c r="T983" s="1"/>
    </row>
    <row r="984" spans="1:20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96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97"/>
        <v>1253095</v>
      </c>
      <c r="K984" s="103">
        <v>76467</v>
      </c>
      <c r="L984" s="65">
        <v>1503294</v>
      </c>
      <c r="M984" s="3"/>
      <c r="N984" s="1"/>
      <c r="O984" s="150"/>
      <c r="P984" s="43"/>
      <c r="Q984" s="43"/>
      <c r="T984" s="1"/>
    </row>
    <row r="985" spans="1:20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96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97"/>
        <v>1239595</v>
      </c>
      <c r="K985" s="103">
        <v>76161</v>
      </c>
      <c r="L985" s="65">
        <v>1500954</v>
      </c>
      <c r="M985" s="3"/>
      <c r="N985" s="1"/>
      <c r="O985" s="150"/>
      <c r="P985" s="43"/>
      <c r="Q985" s="43"/>
      <c r="T985" s="1"/>
    </row>
    <row r="986" spans="1:20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96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97"/>
        <v>1226725</v>
      </c>
      <c r="K986" s="103">
        <v>78038</v>
      </c>
      <c r="L986" s="65">
        <v>1512665</v>
      </c>
      <c r="M986" s="3"/>
      <c r="N986" s="1"/>
      <c r="O986" s="150"/>
      <c r="P986" s="43"/>
      <c r="Q986" s="43"/>
      <c r="T986" s="1"/>
    </row>
    <row r="987" spans="1:20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96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97"/>
        <v>1213855</v>
      </c>
      <c r="K987" s="103">
        <v>78035</v>
      </c>
      <c r="L987" s="65">
        <v>1512147</v>
      </c>
      <c r="M987" s="3"/>
      <c r="N987" s="1"/>
      <c r="O987" s="150"/>
      <c r="P987" s="43"/>
      <c r="Q987" s="43"/>
      <c r="T987" s="1"/>
    </row>
    <row r="988" spans="1:20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96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97"/>
        <v>1204855</v>
      </c>
      <c r="K988" s="103">
        <v>76664</v>
      </c>
      <c r="L988" s="65">
        <v>1504620</v>
      </c>
      <c r="M988" s="3"/>
      <c r="N988" s="1"/>
      <c r="O988" s="151"/>
      <c r="P988" s="43"/>
      <c r="Q988" s="43"/>
      <c r="T988" s="1"/>
    </row>
    <row r="989" spans="1:20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96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97"/>
        <v>1191985</v>
      </c>
      <c r="K989" s="103">
        <v>76478</v>
      </c>
      <c r="L989" s="65">
        <v>1503597</v>
      </c>
      <c r="M989" s="3"/>
      <c r="N989" s="1"/>
      <c r="O989" s="151"/>
      <c r="P989" s="43"/>
      <c r="Q989" s="43"/>
      <c r="T989" s="1"/>
    </row>
    <row r="990" spans="1:20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96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97"/>
        <v>1184835</v>
      </c>
      <c r="K990" s="103">
        <v>76282</v>
      </c>
      <c r="L990" s="65">
        <v>1501979</v>
      </c>
      <c r="M990" s="3"/>
      <c r="N990" s="1"/>
      <c r="O990" s="150"/>
      <c r="P990" s="43"/>
      <c r="Q990" s="43"/>
      <c r="T990" s="1"/>
    </row>
    <row r="991" spans="1:20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96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97"/>
        <v>1177685</v>
      </c>
      <c r="K991" s="103">
        <v>76281</v>
      </c>
      <c r="L991" s="65">
        <v>1501979</v>
      </c>
      <c r="M991" s="3"/>
      <c r="N991" s="1"/>
      <c r="O991" s="150"/>
      <c r="P991" s="43"/>
      <c r="Q991" s="43"/>
      <c r="T991" s="1"/>
    </row>
    <row r="992" spans="1:20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96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97"/>
        <v>1155385</v>
      </c>
      <c r="K992" s="103">
        <v>77431</v>
      </c>
      <c r="L992" s="65">
        <v>1507553</v>
      </c>
      <c r="M992" s="3"/>
      <c r="N992" s="1"/>
      <c r="O992" s="150"/>
      <c r="P992" s="43"/>
      <c r="Q992" s="43"/>
      <c r="T992" s="1"/>
    </row>
    <row r="993" spans="1:20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96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97"/>
        <v>1142935</v>
      </c>
      <c r="K993" s="103">
        <v>77918</v>
      </c>
      <c r="L993" s="65">
        <v>1511711</v>
      </c>
      <c r="M993" s="3"/>
      <c r="N993" s="1"/>
      <c r="O993" s="150"/>
      <c r="P993" s="43"/>
      <c r="Q993" s="43"/>
      <c r="T993" s="1"/>
    </row>
    <row r="994" spans="1:20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96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97"/>
        <v>1133935</v>
      </c>
      <c r="K994" s="103">
        <v>76667</v>
      </c>
      <c r="L994" s="65">
        <v>1504938</v>
      </c>
      <c r="M994" s="3"/>
      <c r="N994" s="1"/>
      <c r="O994" s="150"/>
      <c r="P994" s="43"/>
      <c r="Q994" s="43"/>
      <c r="T994" s="1"/>
    </row>
    <row r="995" spans="1:20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96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97"/>
        <v>1121065</v>
      </c>
      <c r="K995" s="103">
        <v>77174</v>
      </c>
      <c r="L995" s="65">
        <v>1506900</v>
      </c>
      <c r="M995" s="3"/>
      <c r="N995" s="1"/>
      <c r="O995" s="150"/>
      <c r="P995" s="43"/>
      <c r="Q995" s="43"/>
      <c r="T995" s="1"/>
    </row>
    <row r="996" spans="1:20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96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97"/>
        <v>1108195</v>
      </c>
      <c r="K996" s="103">
        <v>77467</v>
      </c>
      <c r="L996" s="65">
        <v>1507921</v>
      </c>
      <c r="M996" s="3"/>
      <c r="N996" s="1"/>
      <c r="O996" s="150"/>
      <c r="P996" s="43"/>
      <c r="Q996" s="43"/>
      <c r="T996" s="1"/>
    </row>
    <row r="997" spans="1:20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si="96"/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97"/>
        <v>1095325</v>
      </c>
      <c r="K997" s="103">
        <v>77930</v>
      </c>
      <c r="L997" s="65">
        <v>1511371</v>
      </c>
      <c r="M997" s="3"/>
      <c r="N997" s="1"/>
      <c r="O997" s="150"/>
      <c r="P997" s="43"/>
      <c r="Q997" s="43"/>
      <c r="T997" s="1"/>
    </row>
    <row r="998" spans="1:20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96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si="97"/>
        <v>1076020</v>
      </c>
      <c r="K998" s="103">
        <v>76681</v>
      </c>
      <c r="L998" s="65">
        <v>1505238</v>
      </c>
      <c r="M998" s="3"/>
      <c r="N998" s="1"/>
      <c r="O998" s="150"/>
      <c r="P998" s="43"/>
      <c r="Q998" s="43"/>
      <c r="T998" s="1"/>
    </row>
    <row r="999" spans="1:20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96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97"/>
        <v>1056715</v>
      </c>
      <c r="K999" s="103">
        <v>76683</v>
      </c>
      <c r="L999" s="65">
        <v>1505238</v>
      </c>
      <c r="M999" s="3"/>
      <c r="N999" s="1"/>
      <c r="O999" s="150"/>
      <c r="P999" s="43"/>
      <c r="Q999" s="43"/>
      <c r="T999" s="1"/>
    </row>
    <row r="1000" spans="1:20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96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97"/>
        <v>1043845</v>
      </c>
      <c r="K1000" s="103">
        <v>76280</v>
      </c>
      <c r="L1000" s="65">
        <v>1502032</v>
      </c>
      <c r="M1000" s="3"/>
      <c r="N1000" s="1"/>
      <c r="O1000" s="150"/>
      <c r="P1000" s="43"/>
      <c r="Q1000" s="43"/>
      <c r="T1000" s="1"/>
    </row>
    <row r="1001" spans="1:20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96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97"/>
        <v>1030975</v>
      </c>
      <c r="K1001" s="103">
        <v>75419</v>
      </c>
      <c r="L1001" s="65">
        <v>1498484</v>
      </c>
      <c r="M1001" s="3"/>
      <c r="N1001" s="1"/>
      <c r="O1001" s="151"/>
      <c r="P1001" s="43"/>
      <c r="Q1001" s="43"/>
      <c r="T1001" s="1"/>
    </row>
    <row r="1002" spans="1:20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96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97"/>
        <v>1018105</v>
      </c>
      <c r="K1002" s="103">
        <v>75420</v>
      </c>
      <c r="L1002" s="65">
        <v>1498484</v>
      </c>
      <c r="M1002" s="3"/>
      <c r="N1002" s="1"/>
      <c r="O1002" s="150"/>
      <c r="P1002" s="43"/>
      <c r="Q1002" s="43"/>
      <c r="T1002" s="1"/>
    </row>
    <row r="1003" spans="1:20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96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97"/>
        <v>998800</v>
      </c>
      <c r="K1003" s="103">
        <v>77716</v>
      </c>
      <c r="L1003" s="65">
        <v>1508602</v>
      </c>
      <c r="M1003" s="3"/>
      <c r="N1003" s="1"/>
      <c r="O1003" s="150"/>
      <c r="P1003" s="43"/>
      <c r="Q1003" s="43"/>
      <c r="T1003" s="1"/>
    </row>
    <row r="1004" spans="1:20">
      <c r="A1004" s="4"/>
      <c r="C1004" s="1"/>
      <c r="I1004" s="1">
        <f>SUM(I869:I1003)</f>
        <v>2147320.56</v>
      </c>
      <c r="K1004" s="92" t="s">
        <v>943</v>
      </c>
      <c r="M1004" s="3"/>
      <c r="N1004" s="1"/>
      <c r="O1004" s="150"/>
      <c r="P1004" s="43"/>
      <c r="Q1004" s="43"/>
      <c r="T1004" s="1"/>
    </row>
    <row r="1005" spans="1:20">
      <c r="A1005" s="4"/>
      <c r="C1005" s="1"/>
      <c r="J1005" s="4"/>
      <c r="K1005" s="1"/>
      <c r="M1005" s="3"/>
      <c r="N1005" s="1"/>
      <c r="O1005" s="150"/>
      <c r="P1005" s="43"/>
      <c r="Q1005" s="43"/>
      <c r="T1005" s="1"/>
    </row>
    <row r="1006" spans="1:20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N1006" s="1"/>
      <c r="O1006" s="150"/>
      <c r="P1006" s="43"/>
      <c r="Q1006" s="43"/>
      <c r="T1006" s="1"/>
    </row>
    <row r="1007" spans="1:20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N1007" s="1"/>
      <c r="O1007" s="150"/>
      <c r="P1007" s="43"/>
      <c r="Q1007" s="43"/>
      <c r="T1007" s="1"/>
    </row>
    <row r="1008" spans="1:20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N1008" s="1"/>
      <c r="O1008" s="150"/>
      <c r="P1008" s="43"/>
      <c r="Q1008" s="43"/>
      <c r="T1008" s="1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 t="s">
        <v>946</v>
      </c>
      <c r="J1009" s="55">
        <v>2236031</v>
      </c>
      <c r="K1009" s="57">
        <v>43652</v>
      </c>
      <c r="L1009" s="25"/>
      <c r="M1009" s="3"/>
      <c r="O1009" s="150"/>
      <c r="P1009" s="43"/>
      <c r="Q1009" s="43"/>
      <c r="R1009" s="5"/>
      <c r="S1009" s="5"/>
    </row>
    <row r="1010" s="1" customFormat="1" spans="1:19">
      <c r="A1010" s="45"/>
      <c r="B1010" s="46"/>
      <c r="C1010" s="46"/>
      <c r="D1010" s="46"/>
      <c r="E1010" s="46"/>
      <c r="F1010" s="46"/>
      <c r="G1010" s="46"/>
      <c r="H1010" s="46"/>
      <c r="I1010" s="54" t="s">
        <v>946</v>
      </c>
      <c r="J1010" s="55">
        <v>994457.65</v>
      </c>
      <c r="K1010" s="57">
        <v>43675</v>
      </c>
      <c r="L1010" s="25"/>
      <c r="M1010" s="3"/>
      <c r="O1010" s="150"/>
      <c r="P1010" s="43"/>
      <c r="Q1010" s="43"/>
      <c r="R1010" s="5"/>
      <c r="S1010" s="5"/>
    </row>
    <row r="1011" spans="1:20">
      <c r="A1011" s="14">
        <v>12</v>
      </c>
      <c r="B1011" s="47">
        <v>43618</v>
      </c>
      <c r="C1011" s="48">
        <v>43619</v>
      </c>
      <c r="D1011" s="17" t="s">
        <v>15</v>
      </c>
      <c r="E1011" s="49">
        <f t="shared" ref="E1011:E1062" si="98">C1011-B1011</f>
        <v>1</v>
      </c>
      <c r="F1011" s="50" t="s">
        <v>947</v>
      </c>
      <c r="G1011" s="51">
        <v>5000</v>
      </c>
      <c r="H1011" s="21">
        <v>0</v>
      </c>
      <c r="I1011" s="51">
        <f t="shared" ref="I1011:I1062" si="99">+G1011+H1011</f>
        <v>5000</v>
      </c>
      <c r="J1011" s="62">
        <f>J1007+J1008-I1011+J1009+J1010</f>
        <v>6194223.96</v>
      </c>
      <c r="K1011" s="49">
        <v>78180</v>
      </c>
      <c r="L1011" s="130">
        <v>1514642</v>
      </c>
      <c r="M1011" s="3"/>
      <c r="N1011" s="1"/>
      <c r="O1011" s="150"/>
      <c r="P1011" s="43"/>
      <c r="Q1011" s="43"/>
      <c r="T1011" s="1"/>
    </row>
    <row r="1012" spans="1:20">
      <c r="A1012" s="14">
        <v>33</v>
      </c>
      <c r="B1012" s="47">
        <v>43620</v>
      </c>
      <c r="C1012" s="48">
        <v>43622</v>
      </c>
      <c r="D1012" s="17" t="s">
        <v>15</v>
      </c>
      <c r="E1012" s="49">
        <f t="shared" si="98"/>
        <v>2</v>
      </c>
      <c r="F1012" s="50" t="s">
        <v>948</v>
      </c>
      <c r="G1012" s="51">
        <v>9000</v>
      </c>
      <c r="H1012" s="21">
        <v>0</v>
      </c>
      <c r="I1012" s="51">
        <f t="shared" si="99"/>
        <v>9000</v>
      </c>
      <c r="J1012" s="62">
        <f t="shared" ref="J1012:J1030" si="100">J1011-I1012</f>
        <v>6185223.96</v>
      </c>
      <c r="K1012" s="49">
        <v>78412</v>
      </c>
      <c r="L1012" s="130">
        <v>1514914</v>
      </c>
      <c r="M1012" s="3"/>
      <c r="N1012" s="1"/>
      <c r="O1012" s="150"/>
      <c r="P1012" s="43"/>
      <c r="Q1012" s="43"/>
      <c r="T1012" s="1"/>
    </row>
    <row r="1013" spans="1:20">
      <c r="A1013" s="14">
        <v>39</v>
      </c>
      <c r="B1013" s="47">
        <v>43622</v>
      </c>
      <c r="C1013" s="48">
        <v>43623</v>
      </c>
      <c r="D1013" s="17" t="s">
        <v>15</v>
      </c>
      <c r="E1013" s="49">
        <f t="shared" si="98"/>
        <v>1</v>
      </c>
      <c r="F1013" s="50" t="s">
        <v>949</v>
      </c>
      <c r="G1013" s="51">
        <v>7150</v>
      </c>
      <c r="H1013" s="21">
        <v>0</v>
      </c>
      <c r="I1013" s="51">
        <f t="shared" si="99"/>
        <v>7150</v>
      </c>
      <c r="J1013" s="62">
        <f t="shared" si="100"/>
        <v>6178073.96</v>
      </c>
      <c r="K1013" s="49">
        <v>78969</v>
      </c>
      <c r="L1013" s="130">
        <v>1519097</v>
      </c>
      <c r="M1013" s="3"/>
      <c r="N1013" s="1"/>
      <c r="O1013" s="150"/>
      <c r="P1013" s="43"/>
      <c r="Q1013" s="43"/>
      <c r="T1013" s="1"/>
    </row>
    <row r="1014" spans="1:20">
      <c r="A1014" s="14">
        <v>57</v>
      </c>
      <c r="B1014" s="47">
        <v>43622</v>
      </c>
      <c r="C1014" s="48">
        <v>43625</v>
      </c>
      <c r="D1014" s="17" t="s">
        <v>15</v>
      </c>
      <c r="E1014" s="49">
        <f t="shared" si="98"/>
        <v>3</v>
      </c>
      <c r="F1014" s="50" t="s">
        <v>950</v>
      </c>
      <c r="G1014" s="51">
        <v>33615</v>
      </c>
      <c r="H1014" s="21">
        <v>0</v>
      </c>
      <c r="I1014" s="51">
        <f t="shared" si="99"/>
        <v>33615</v>
      </c>
      <c r="J1014" s="62">
        <f t="shared" si="100"/>
        <v>6144458.96</v>
      </c>
      <c r="K1014" s="49">
        <v>78414</v>
      </c>
      <c r="L1014" s="130">
        <v>1516522</v>
      </c>
      <c r="M1014" s="3"/>
      <c r="N1014" s="1"/>
      <c r="O1014" s="150"/>
      <c r="P1014" s="43"/>
      <c r="Q1014" s="43"/>
      <c r="T1014" s="1"/>
    </row>
    <row r="1015" spans="1:20">
      <c r="A1015" s="14">
        <v>68</v>
      </c>
      <c r="B1015" s="47">
        <v>43625</v>
      </c>
      <c r="C1015" s="48">
        <v>43626</v>
      </c>
      <c r="D1015" s="17" t="s">
        <v>15</v>
      </c>
      <c r="E1015" s="49">
        <f t="shared" si="98"/>
        <v>1</v>
      </c>
      <c r="F1015" s="50" t="s">
        <v>370</v>
      </c>
      <c r="G1015" s="51">
        <v>12450</v>
      </c>
      <c r="H1015" s="21">
        <v>0</v>
      </c>
      <c r="I1015" s="51">
        <f t="shared" si="99"/>
        <v>12450</v>
      </c>
      <c r="J1015" s="62">
        <f t="shared" si="100"/>
        <v>6132008.96</v>
      </c>
      <c r="K1015" s="49">
        <v>79031</v>
      </c>
      <c r="L1015" s="130">
        <v>1519267</v>
      </c>
      <c r="M1015" s="3"/>
      <c r="N1015" s="1"/>
      <c r="O1015" s="150"/>
      <c r="P1015" s="43"/>
      <c r="Q1015" s="43"/>
      <c r="T1015" s="1"/>
    </row>
    <row r="1016" spans="1:20">
      <c r="A1016" s="14">
        <v>69</v>
      </c>
      <c r="B1016" s="47">
        <v>43625</v>
      </c>
      <c r="C1016" s="48">
        <v>43626</v>
      </c>
      <c r="D1016" s="17" t="s">
        <v>15</v>
      </c>
      <c r="E1016" s="49">
        <f t="shared" si="98"/>
        <v>1</v>
      </c>
      <c r="F1016" s="50" t="s">
        <v>951</v>
      </c>
      <c r="G1016" s="51">
        <v>12450</v>
      </c>
      <c r="H1016" s="21">
        <v>0</v>
      </c>
      <c r="I1016" s="51">
        <f t="shared" si="99"/>
        <v>12450</v>
      </c>
      <c r="J1016" s="62">
        <f t="shared" si="100"/>
        <v>6119558.96</v>
      </c>
      <c r="K1016" s="49">
        <v>78248</v>
      </c>
      <c r="L1016" s="130">
        <v>1515946</v>
      </c>
      <c r="M1016" s="3"/>
      <c r="N1016" s="1"/>
      <c r="O1016" s="150"/>
      <c r="P1016" s="43"/>
      <c r="Q1016" s="43"/>
      <c r="T1016" s="1"/>
    </row>
    <row r="1017" spans="1:20">
      <c r="A1017" s="14">
        <v>70</v>
      </c>
      <c r="B1017" s="47">
        <v>43624</v>
      </c>
      <c r="C1017" s="48">
        <v>43626</v>
      </c>
      <c r="D1017" s="17" t="s">
        <v>15</v>
      </c>
      <c r="E1017" s="49">
        <f t="shared" si="98"/>
        <v>2</v>
      </c>
      <c r="F1017" s="50" t="s">
        <v>952</v>
      </c>
      <c r="G1017" s="51">
        <v>22410</v>
      </c>
      <c r="H1017" s="21">
        <v>0</v>
      </c>
      <c r="I1017" s="51">
        <f t="shared" si="99"/>
        <v>22410</v>
      </c>
      <c r="J1017" s="62">
        <f t="shared" si="100"/>
        <v>6097148.96</v>
      </c>
      <c r="K1017" s="49">
        <v>78410</v>
      </c>
      <c r="L1017" s="130">
        <v>1516403</v>
      </c>
      <c r="M1017" s="3"/>
      <c r="N1017" s="1"/>
      <c r="O1017" s="150"/>
      <c r="P1017" s="43"/>
      <c r="Q1017" s="43"/>
      <c r="T1017" s="1"/>
    </row>
    <row r="1018" spans="1:20">
      <c r="A1018" s="14">
        <v>91</v>
      </c>
      <c r="B1018" s="47">
        <v>43627</v>
      </c>
      <c r="C1018" s="48">
        <v>43629</v>
      </c>
      <c r="D1018" s="17" t="s">
        <v>15</v>
      </c>
      <c r="E1018" s="49">
        <f t="shared" si="98"/>
        <v>2</v>
      </c>
      <c r="F1018" s="50" t="s">
        <v>953</v>
      </c>
      <c r="G1018" s="51">
        <v>12870</v>
      </c>
      <c r="H1018" s="21">
        <v>0</v>
      </c>
      <c r="I1018" s="51">
        <f t="shared" si="99"/>
        <v>12870</v>
      </c>
      <c r="J1018" s="62">
        <f t="shared" si="100"/>
        <v>6084278.96</v>
      </c>
      <c r="K1018" s="49">
        <v>79032</v>
      </c>
      <c r="L1018" s="130">
        <v>1519582</v>
      </c>
      <c r="M1018" s="3"/>
      <c r="N1018" s="1"/>
      <c r="O1018" s="150"/>
      <c r="P1018" s="43"/>
      <c r="Q1018" s="43"/>
      <c r="T1018" s="1"/>
    </row>
    <row r="1019" spans="1:20">
      <c r="A1019" s="14">
        <v>95</v>
      </c>
      <c r="B1019" s="47">
        <v>43628</v>
      </c>
      <c r="C1019" s="48">
        <v>43630</v>
      </c>
      <c r="D1019" s="17" t="s">
        <v>15</v>
      </c>
      <c r="E1019" s="49">
        <f t="shared" si="98"/>
        <v>2</v>
      </c>
      <c r="F1019" s="50" t="s">
        <v>954</v>
      </c>
      <c r="G1019" s="51">
        <v>12870</v>
      </c>
      <c r="H1019" s="21">
        <v>0</v>
      </c>
      <c r="I1019" s="51">
        <f t="shared" si="99"/>
        <v>12870</v>
      </c>
      <c r="J1019" s="62">
        <f t="shared" si="100"/>
        <v>6071408.96</v>
      </c>
      <c r="K1019" s="49">
        <v>78657</v>
      </c>
      <c r="L1019" s="130">
        <v>1517363</v>
      </c>
      <c r="M1019" s="3"/>
      <c r="N1019" s="1"/>
      <c r="O1019" s="150"/>
      <c r="P1019" s="43"/>
      <c r="Q1019" s="43"/>
      <c r="T1019" s="1"/>
    </row>
    <row r="1020" spans="1:20">
      <c r="A1020" s="14">
        <v>96</v>
      </c>
      <c r="B1020" s="47">
        <v>43628</v>
      </c>
      <c r="C1020" s="48">
        <v>43630</v>
      </c>
      <c r="D1020" s="17" t="s">
        <v>15</v>
      </c>
      <c r="E1020" s="49">
        <f t="shared" si="98"/>
        <v>2</v>
      </c>
      <c r="F1020" s="50" t="s">
        <v>955</v>
      </c>
      <c r="G1020" s="51">
        <v>12870</v>
      </c>
      <c r="H1020" s="21">
        <v>0</v>
      </c>
      <c r="I1020" s="51">
        <f t="shared" si="99"/>
        <v>12870</v>
      </c>
      <c r="J1020" s="62">
        <f t="shared" si="100"/>
        <v>6058538.96</v>
      </c>
      <c r="K1020" s="49">
        <v>78233</v>
      </c>
      <c r="L1020" s="130">
        <v>1515625</v>
      </c>
      <c r="M1020" s="3"/>
      <c r="N1020" s="1"/>
      <c r="O1020" s="151"/>
      <c r="P1020" s="43"/>
      <c r="Q1020" s="43"/>
      <c r="T1020" s="1"/>
    </row>
    <row r="1021" spans="1:20">
      <c r="A1021" s="14">
        <v>98</v>
      </c>
      <c r="B1021" s="47">
        <v>43629</v>
      </c>
      <c r="C1021" s="48">
        <v>43631</v>
      </c>
      <c r="D1021" s="17" t="s">
        <v>15</v>
      </c>
      <c r="E1021" s="49">
        <f t="shared" si="98"/>
        <v>2</v>
      </c>
      <c r="F1021" s="50" t="s">
        <v>956</v>
      </c>
      <c r="G1021" s="51">
        <v>20070</v>
      </c>
      <c r="H1021" s="21">
        <v>0</v>
      </c>
      <c r="I1021" s="51">
        <f t="shared" si="99"/>
        <v>20070</v>
      </c>
      <c r="J1021" s="62">
        <f t="shared" si="100"/>
        <v>6038468.96</v>
      </c>
      <c r="K1021" s="49">
        <v>79650</v>
      </c>
      <c r="L1021" s="130">
        <v>1521901</v>
      </c>
      <c r="M1021" s="3"/>
      <c r="N1021" s="1"/>
      <c r="O1021" s="150"/>
      <c r="P1021" s="43"/>
      <c r="Q1021" s="43"/>
      <c r="T1021" s="1"/>
    </row>
    <row r="1022" spans="1:20">
      <c r="A1022" s="14">
        <v>108</v>
      </c>
      <c r="B1022" s="47">
        <v>43630</v>
      </c>
      <c r="C1022" s="48">
        <v>43632</v>
      </c>
      <c r="D1022" s="17" t="s">
        <v>15</v>
      </c>
      <c r="E1022" s="49">
        <f t="shared" si="98"/>
        <v>2</v>
      </c>
      <c r="F1022" s="50" t="s">
        <v>432</v>
      </c>
      <c r="G1022" s="51">
        <v>12870</v>
      </c>
      <c r="H1022" s="21">
        <v>0</v>
      </c>
      <c r="I1022" s="51">
        <f t="shared" si="99"/>
        <v>12870</v>
      </c>
      <c r="J1022" s="62">
        <f t="shared" si="100"/>
        <v>6025598.96</v>
      </c>
      <c r="K1022" s="49">
        <v>79968</v>
      </c>
      <c r="L1022" s="130">
        <v>1523608</v>
      </c>
      <c r="M1022" s="3"/>
      <c r="N1022" s="1"/>
      <c r="O1022" s="150"/>
      <c r="P1022" s="43"/>
      <c r="Q1022" s="43"/>
      <c r="T1022" s="1"/>
    </row>
    <row r="1023" spans="1:20">
      <c r="A1023" s="14">
        <v>111</v>
      </c>
      <c r="B1023" s="47">
        <v>43630</v>
      </c>
      <c r="C1023" s="48">
        <v>43632</v>
      </c>
      <c r="D1023" s="17" t="s">
        <v>15</v>
      </c>
      <c r="E1023" s="49">
        <f t="shared" si="98"/>
        <v>2</v>
      </c>
      <c r="F1023" s="50" t="s">
        <v>957</v>
      </c>
      <c r="G1023" s="51">
        <v>28210</v>
      </c>
      <c r="H1023" s="21">
        <v>0</v>
      </c>
      <c r="I1023" s="51">
        <f t="shared" si="99"/>
        <v>28210</v>
      </c>
      <c r="J1023" s="62">
        <f t="shared" si="100"/>
        <v>5997388.96</v>
      </c>
      <c r="K1023" s="49">
        <v>79403</v>
      </c>
      <c r="L1023" s="130">
        <v>1521428</v>
      </c>
      <c r="M1023" s="3"/>
      <c r="N1023" s="1"/>
      <c r="O1023" s="150"/>
      <c r="P1023" s="43"/>
      <c r="Q1023" s="43"/>
      <c r="T1023" s="1"/>
    </row>
    <row r="1024" spans="1:20">
      <c r="A1024" s="14">
        <v>112</v>
      </c>
      <c r="B1024" s="47">
        <v>43630</v>
      </c>
      <c r="C1024" s="48">
        <v>43632</v>
      </c>
      <c r="D1024" s="17" t="s">
        <v>15</v>
      </c>
      <c r="E1024" s="49">
        <f t="shared" si="98"/>
        <v>2</v>
      </c>
      <c r="F1024" s="50" t="s">
        <v>954</v>
      </c>
      <c r="G1024" s="51">
        <v>22410</v>
      </c>
      <c r="H1024" s="21">
        <v>0</v>
      </c>
      <c r="I1024" s="51">
        <f t="shared" si="99"/>
        <v>22410</v>
      </c>
      <c r="J1024" s="62">
        <f t="shared" si="100"/>
        <v>5974978.96</v>
      </c>
      <c r="K1024" s="49">
        <v>78656</v>
      </c>
      <c r="L1024" s="130">
        <v>1517336</v>
      </c>
      <c r="M1024" s="3"/>
      <c r="N1024" s="1"/>
      <c r="O1024" s="150"/>
      <c r="P1024" s="43"/>
      <c r="Q1024" s="43"/>
      <c r="T1024" s="1"/>
    </row>
    <row r="1025" spans="1:20">
      <c r="A1025" s="14">
        <v>114</v>
      </c>
      <c r="B1025" s="47">
        <v>43631</v>
      </c>
      <c r="C1025" s="48">
        <v>43633</v>
      </c>
      <c r="D1025" s="17" t="s">
        <v>15</v>
      </c>
      <c r="E1025" s="49">
        <f t="shared" si="98"/>
        <v>2</v>
      </c>
      <c r="F1025" s="50" t="s">
        <v>958</v>
      </c>
      <c r="G1025" s="51">
        <v>12870</v>
      </c>
      <c r="H1025" s="21">
        <v>0</v>
      </c>
      <c r="I1025" s="51">
        <f t="shared" si="99"/>
        <v>12870</v>
      </c>
      <c r="J1025" s="62">
        <f t="shared" si="100"/>
        <v>5962108.96</v>
      </c>
      <c r="K1025" s="49">
        <v>78968</v>
      </c>
      <c r="L1025" s="130">
        <v>1518967</v>
      </c>
      <c r="M1025" s="3"/>
      <c r="N1025" s="1"/>
      <c r="O1025" s="151"/>
      <c r="P1025" s="43"/>
      <c r="Q1025" s="43"/>
      <c r="T1025" s="1"/>
    </row>
    <row r="1026" spans="1:20">
      <c r="A1026" s="14">
        <v>117</v>
      </c>
      <c r="B1026" s="47">
        <v>43627</v>
      </c>
      <c r="C1026" s="48">
        <v>43634</v>
      </c>
      <c r="D1026" s="17" t="s">
        <v>15</v>
      </c>
      <c r="E1026" s="49">
        <f t="shared" si="98"/>
        <v>7</v>
      </c>
      <c r="F1026" s="50" t="s">
        <v>959</v>
      </c>
      <c r="G1026" s="51">
        <v>45045</v>
      </c>
      <c r="H1026" s="21">
        <v>0</v>
      </c>
      <c r="I1026" s="51">
        <f t="shared" si="99"/>
        <v>45045</v>
      </c>
      <c r="J1026" s="62">
        <f t="shared" si="100"/>
        <v>5917063.96</v>
      </c>
      <c r="K1026" s="49">
        <v>79106</v>
      </c>
      <c r="L1026" s="130">
        <v>1519195</v>
      </c>
      <c r="M1026" s="3"/>
      <c r="N1026" s="1"/>
      <c r="O1026" s="151"/>
      <c r="P1026" s="43"/>
      <c r="Q1026" s="43"/>
      <c r="T1026" s="1"/>
    </row>
    <row r="1027" spans="1:20">
      <c r="A1027" s="14">
        <v>120</v>
      </c>
      <c r="B1027" s="47">
        <v>43632</v>
      </c>
      <c r="C1027" s="48">
        <v>43634</v>
      </c>
      <c r="D1027" s="17" t="s">
        <v>15</v>
      </c>
      <c r="E1027" s="49">
        <f t="shared" si="98"/>
        <v>2</v>
      </c>
      <c r="F1027" s="50" t="s">
        <v>960</v>
      </c>
      <c r="G1027" s="51">
        <v>12870</v>
      </c>
      <c r="H1027" s="21">
        <v>0</v>
      </c>
      <c r="I1027" s="51">
        <f t="shared" si="99"/>
        <v>12870</v>
      </c>
      <c r="J1027" s="62">
        <f t="shared" si="100"/>
        <v>5904193.96</v>
      </c>
      <c r="K1027" s="49">
        <v>79401</v>
      </c>
      <c r="L1027" s="130">
        <v>1521100</v>
      </c>
      <c r="M1027" s="3"/>
      <c r="N1027" s="1"/>
      <c r="O1027" s="150"/>
      <c r="P1027" s="43"/>
      <c r="Q1027" s="43"/>
      <c r="T1027" s="1"/>
    </row>
    <row r="1028" spans="1:20">
      <c r="A1028" s="14">
        <v>124</v>
      </c>
      <c r="B1028" s="47">
        <v>43633</v>
      </c>
      <c r="C1028" s="48">
        <v>43635</v>
      </c>
      <c r="D1028" s="17" t="s">
        <v>15</v>
      </c>
      <c r="E1028" s="49">
        <f t="shared" si="98"/>
        <v>2</v>
      </c>
      <c r="F1028" s="50" t="s">
        <v>961</v>
      </c>
      <c r="G1028" s="51">
        <v>25740</v>
      </c>
      <c r="H1028" s="21">
        <v>0</v>
      </c>
      <c r="I1028" s="51">
        <f t="shared" si="99"/>
        <v>25740</v>
      </c>
      <c r="J1028" s="62">
        <f t="shared" si="100"/>
        <v>5878453.96</v>
      </c>
      <c r="K1028" s="49">
        <v>78659</v>
      </c>
      <c r="L1028" s="130">
        <v>1517155</v>
      </c>
      <c r="M1028" s="3"/>
      <c r="N1028" s="1"/>
      <c r="O1028" s="150"/>
      <c r="P1028" s="43"/>
      <c r="Q1028" s="43"/>
      <c r="T1028" s="1"/>
    </row>
    <row r="1029" spans="1:20">
      <c r="A1029" s="14">
        <v>126</v>
      </c>
      <c r="B1029" s="47">
        <v>43633</v>
      </c>
      <c r="C1029" s="48">
        <v>43635</v>
      </c>
      <c r="D1029" s="17" t="s">
        <v>15</v>
      </c>
      <c r="E1029" s="49">
        <f t="shared" si="98"/>
        <v>2</v>
      </c>
      <c r="F1029" s="50" t="s">
        <v>962</v>
      </c>
      <c r="G1029" s="51">
        <v>13585</v>
      </c>
      <c r="H1029" s="21">
        <v>0</v>
      </c>
      <c r="I1029" s="51">
        <f t="shared" si="99"/>
        <v>13585</v>
      </c>
      <c r="J1029" s="62">
        <f t="shared" si="100"/>
        <v>5864868.96</v>
      </c>
      <c r="K1029" s="49">
        <v>80176</v>
      </c>
      <c r="L1029" s="130">
        <v>1524721</v>
      </c>
      <c r="M1029" s="3"/>
      <c r="N1029" s="1"/>
      <c r="O1029" s="150"/>
      <c r="P1029" s="43"/>
      <c r="Q1029" s="43"/>
      <c r="T1029" s="1"/>
    </row>
    <row r="1030" spans="1:20">
      <c r="A1030" s="14">
        <v>127</v>
      </c>
      <c r="B1030" s="47">
        <v>43663</v>
      </c>
      <c r="C1030" s="48">
        <v>43665</v>
      </c>
      <c r="D1030" s="17" t="s">
        <v>15</v>
      </c>
      <c r="E1030" s="49">
        <f t="shared" si="98"/>
        <v>2</v>
      </c>
      <c r="F1030" s="50" t="s">
        <v>963</v>
      </c>
      <c r="G1030" s="51">
        <v>12870</v>
      </c>
      <c r="H1030" s="21">
        <v>0</v>
      </c>
      <c r="I1030" s="51">
        <f t="shared" si="99"/>
        <v>12870</v>
      </c>
      <c r="J1030" s="62">
        <f t="shared" si="100"/>
        <v>5851998.96</v>
      </c>
      <c r="K1030" s="49">
        <v>79407</v>
      </c>
      <c r="L1030" s="130">
        <v>1521702</v>
      </c>
      <c r="M1030" s="3"/>
      <c r="N1030" s="1"/>
      <c r="O1030" s="150"/>
      <c r="P1030" s="43"/>
      <c r="Q1030" s="43"/>
      <c r="T1030" s="1"/>
    </row>
    <row r="1031" spans="1:20">
      <c r="A1031" s="14">
        <v>132</v>
      </c>
      <c r="B1031" s="47">
        <v>43631</v>
      </c>
      <c r="C1031" s="48">
        <v>43636</v>
      </c>
      <c r="D1031" s="17" t="s">
        <v>15</v>
      </c>
      <c r="E1031" s="49">
        <f t="shared" si="98"/>
        <v>5</v>
      </c>
      <c r="F1031" s="50" t="s">
        <v>964</v>
      </c>
      <c r="G1031" s="51">
        <v>32175</v>
      </c>
      <c r="H1031" s="21">
        <v>0</v>
      </c>
      <c r="I1031" s="51">
        <f t="shared" si="99"/>
        <v>32175</v>
      </c>
      <c r="J1031" s="62">
        <f t="shared" ref="J1031:J1037" si="101">J1030-I1031</f>
        <v>5819823.96</v>
      </c>
      <c r="K1031" s="49">
        <v>78465</v>
      </c>
      <c r="L1031" s="130">
        <v>1517193</v>
      </c>
      <c r="M1031" s="3"/>
      <c r="N1031" s="1"/>
      <c r="O1031" s="150"/>
      <c r="P1031" s="43"/>
      <c r="Q1031" s="43"/>
      <c r="T1031" s="1"/>
    </row>
    <row r="1032" spans="1:20">
      <c r="A1032" s="14">
        <v>135</v>
      </c>
      <c r="B1032" s="47">
        <v>43635</v>
      </c>
      <c r="C1032" s="48">
        <v>43637</v>
      </c>
      <c r="D1032" s="17" t="s">
        <v>15</v>
      </c>
      <c r="E1032" s="49">
        <f t="shared" si="98"/>
        <v>2</v>
      </c>
      <c r="F1032" s="50" t="s">
        <v>965</v>
      </c>
      <c r="G1032" s="51">
        <v>9000</v>
      </c>
      <c r="H1032" s="21">
        <v>0</v>
      </c>
      <c r="I1032" s="51">
        <f t="shared" si="99"/>
        <v>9000</v>
      </c>
      <c r="J1032" s="62">
        <f t="shared" si="101"/>
        <v>5810823.96</v>
      </c>
      <c r="K1032" s="49">
        <v>78904</v>
      </c>
      <c r="L1032" s="130">
        <v>1518368</v>
      </c>
      <c r="M1032" s="3"/>
      <c r="N1032" s="1"/>
      <c r="O1032" s="150"/>
      <c r="P1032" s="43"/>
      <c r="Q1032" s="43"/>
      <c r="T1032" s="1"/>
    </row>
    <row r="1033" spans="1:20">
      <c r="A1033" s="14">
        <v>140</v>
      </c>
      <c r="B1033" s="47">
        <v>43635</v>
      </c>
      <c r="C1033" s="48">
        <v>43637</v>
      </c>
      <c r="D1033" s="17" t="s">
        <v>15</v>
      </c>
      <c r="E1033" s="49">
        <f t="shared" si="98"/>
        <v>2</v>
      </c>
      <c r="F1033" s="50" t="s">
        <v>966</v>
      </c>
      <c r="G1033" s="51">
        <v>20070</v>
      </c>
      <c r="H1033" s="21">
        <v>0</v>
      </c>
      <c r="I1033" s="51">
        <f t="shared" si="99"/>
        <v>20070</v>
      </c>
      <c r="J1033" s="62">
        <f t="shared" si="101"/>
        <v>5790753.96</v>
      </c>
      <c r="K1033" s="49">
        <v>79162</v>
      </c>
      <c r="L1033" s="130">
        <v>1520771</v>
      </c>
      <c r="M1033" s="3"/>
      <c r="N1033" s="1"/>
      <c r="O1033" s="150"/>
      <c r="P1033" s="43"/>
      <c r="Q1033" s="43"/>
      <c r="T1033" s="1"/>
    </row>
    <row r="1034" spans="1:20">
      <c r="A1034" s="14">
        <v>141</v>
      </c>
      <c r="B1034" s="47">
        <v>43636</v>
      </c>
      <c r="C1034" s="48">
        <v>43638</v>
      </c>
      <c r="D1034" s="17" t="s">
        <v>15</v>
      </c>
      <c r="E1034" s="49">
        <f t="shared" si="98"/>
        <v>2</v>
      </c>
      <c r="F1034" s="50" t="s">
        <v>967</v>
      </c>
      <c r="G1034" s="51">
        <v>12870</v>
      </c>
      <c r="H1034" s="21">
        <v>0</v>
      </c>
      <c r="I1034" s="51">
        <f t="shared" si="99"/>
        <v>12870</v>
      </c>
      <c r="J1034" s="62">
        <f t="shared" si="101"/>
        <v>5777883.96</v>
      </c>
      <c r="K1034" s="49">
        <v>80685</v>
      </c>
      <c r="L1034" s="82">
        <v>1526495</v>
      </c>
      <c r="M1034" s="3"/>
      <c r="N1034" s="1"/>
      <c r="O1034" s="151"/>
      <c r="P1034" s="43"/>
      <c r="Q1034" s="43"/>
      <c r="T1034" s="1"/>
    </row>
    <row r="1035" spans="1:20">
      <c r="A1035" s="14">
        <v>142</v>
      </c>
      <c r="B1035" s="47">
        <v>43636</v>
      </c>
      <c r="C1035" s="48">
        <v>43638</v>
      </c>
      <c r="D1035" s="17" t="s">
        <v>15</v>
      </c>
      <c r="E1035" s="49">
        <f t="shared" si="98"/>
        <v>2</v>
      </c>
      <c r="F1035" s="50" t="s">
        <v>968</v>
      </c>
      <c r="G1035" s="51">
        <v>12870</v>
      </c>
      <c r="H1035" s="21">
        <v>0</v>
      </c>
      <c r="I1035" s="51">
        <f t="shared" si="99"/>
        <v>12870</v>
      </c>
      <c r="J1035" s="62">
        <f t="shared" si="101"/>
        <v>5765013.96</v>
      </c>
      <c r="K1035" s="49">
        <v>80686</v>
      </c>
      <c r="L1035" s="82">
        <v>1526495</v>
      </c>
      <c r="M1035" s="3"/>
      <c r="N1035" s="1"/>
      <c r="O1035" s="150"/>
      <c r="P1035" s="43"/>
      <c r="Q1035" s="43"/>
      <c r="T1035" s="1"/>
    </row>
    <row r="1036" spans="1:20">
      <c r="A1036" s="14">
        <v>143</v>
      </c>
      <c r="B1036" s="47">
        <v>43633</v>
      </c>
      <c r="C1036" s="48">
        <v>43638</v>
      </c>
      <c r="D1036" s="17" t="s">
        <v>15</v>
      </c>
      <c r="E1036" s="49">
        <f t="shared" si="98"/>
        <v>5</v>
      </c>
      <c r="F1036" s="50" t="s">
        <v>969</v>
      </c>
      <c r="G1036" s="51">
        <v>22500</v>
      </c>
      <c r="H1036" s="21">
        <v>0</v>
      </c>
      <c r="I1036" s="51">
        <f t="shared" si="99"/>
        <v>22500</v>
      </c>
      <c r="J1036" s="62">
        <f t="shared" si="101"/>
        <v>5742513.96</v>
      </c>
      <c r="K1036" s="49">
        <v>78661</v>
      </c>
      <c r="L1036" s="130">
        <v>1517645</v>
      </c>
      <c r="M1036" s="3"/>
      <c r="N1036" s="1"/>
      <c r="O1036" s="150"/>
      <c r="P1036" s="43"/>
      <c r="Q1036" s="43"/>
      <c r="T1036" s="1"/>
    </row>
    <row r="1037" spans="1:20">
      <c r="A1037" s="14">
        <v>146</v>
      </c>
      <c r="B1037" s="47">
        <v>43636</v>
      </c>
      <c r="C1037" s="48">
        <v>43639</v>
      </c>
      <c r="D1037" s="17" t="s">
        <v>15</v>
      </c>
      <c r="E1037" s="49">
        <f t="shared" si="98"/>
        <v>3</v>
      </c>
      <c r="F1037" s="50" t="s">
        <v>970</v>
      </c>
      <c r="G1037" s="51">
        <v>19305</v>
      </c>
      <c r="H1037" s="21">
        <v>0</v>
      </c>
      <c r="I1037" s="51">
        <f t="shared" si="99"/>
        <v>19305</v>
      </c>
      <c r="J1037" s="62">
        <f t="shared" si="101"/>
        <v>5723208.96</v>
      </c>
      <c r="K1037" s="49">
        <v>79656</v>
      </c>
      <c r="L1037" s="130">
        <v>1522032</v>
      </c>
      <c r="M1037" s="3"/>
      <c r="N1037" s="1"/>
      <c r="O1037" s="151"/>
      <c r="P1037" s="43"/>
      <c r="Q1037" s="43"/>
      <c r="T1037" s="1"/>
    </row>
    <row r="1038" spans="1:20">
      <c r="A1038" s="14">
        <v>149</v>
      </c>
      <c r="B1038" s="47">
        <v>43638</v>
      </c>
      <c r="C1038" s="48">
        <v>43640</v>
      </c>
      <c r="D1038" s="17" t="s">
        <v>15</v>
      </c>
      <c r="E1038" s="49">
        <f t="shared" si="98"/>
        <v>2</v>
      </c>
      <c r="F1038" s="50" t="s">
        <v>971</v>
      </c>
      <c r="G1038" s="51">
        <v>25740</v>
      </c>
      <c r="H1038" s="21">
        <v>0</v>
      </c>
      <c r="I1038" s="51">
        <f t="shared" si="99"/>
        <v>25740</v>
      </c>
      <c r="J1038" s="62">
        <f t="shared" ref="J1032:J1062" si="102">J1037-I1038</f>
        <v>5697468.96</v>
      </c>
      <c r="K1038" s="49">
        <v>80912</v>
      </c>
      <c r="L1038" s="82">
        <v>1528092</v>
      </c>
      <c r="M1038" s="3"/>
      <c r="N1038" s="1"/>
      <c r="O1038" s="150"/>
      <c r="P1038" s="43"/>
      <c r="Q1038" s="43"/>
      <c r="T1038" s="1"/>
    </row>
    <row r="1039" spans="1:20">
      <c r="A1039" s="14">
        <v>153</v>
      </c>
      <c r="B1039" s="47">
        <v>43639</v>
      </c>
      <c r="C1039" s="48">
        <v>43641</v>
      </c>
      <c r="D1039" s="17" t="s">
        <v>15</v>
      </c>
      <c r="E1039" s="49">
        <f t="shared" si="98"/>
        <v>2</v>
      </c>
      <c r="F1039" s="50" t="s">
        <v>972</v>
      </c>
      <c r="G1039" s="51">
        <v>12870</v>
      </c>
      <c r="H1039" s="21">
        <v>0</v>
      </c>
      <c r="I1039" s="51">
        <f t="shared" si="99"/>
        <v>12870</v>
      </c>
      <c r="J1039" s="62">
        <f t="shared" si="102"/>
        <v>5684598.96</v>
      </c>
      <c r="K1039" s="49">
        <v>78662</v>
      </c>
      <c r="L1039" s="130">
        <v>1518029</v>
      </c>
      <c r="M1039" s="3"/>
      <c r="N1039" s="1"/>
      <c r="O1039" s="150"/>
      <c r="P1039" s="43"/>
      <c r="Q1039" s="43"/>
      <c r="T1039" s="1"/>
    </row>
    <row r="1040" spans="1:20">
      <c r="A1040" s="14">
        <v>154</v>
      </c>
      <c r="B1040" s="47">
        <v>43639</v>
      </c>
      <c r="C1040" s="48">
        <v>43641</v>
      </c>
      <c r="D1040" s="17" t="s">
        <v>15</v>
      </c>
      <c r="E1040" s="49">
        <f t="shared" si="98"/>
        <v>2</v>
      </c>
      <c r="F1040" s="50" t="s">
        <v>973</v>
      </c>
      <c r="G1040" s="51">
        <v>22410</v>
      </c>
      <c r="H1040" s="21">
        <v>0</v>
      </c>
      <c r="I1040" s="51">
        <f t="shared" si="99"/>
        <v>22410</v>
      </c>
      <c r="J1040" s="62">
        <f t="shared" si="102"/>
        <v>5662188.96</v>
      </c>
      <c r="K1040" s="49">
        <v>78663</v>
      </c>
      <c r="L1040" s="130">
        <v>1518033</v>
      </c>
      <c r="M1040" s="3"/>
      <c r="N1040" s="1"/>
      <c r="O1040" s="150"/>
      <c r="P1040" s="43"/>
      <c r="Q1040" s="43"/>
      <c r="T1040" s="1"/>
    </row>
    <row r="1041" spans="1:20">
      <c r="A1041" s="14">
        <v>155</v>
      </c>
      <c r="B1041" s="47">
        <v>43640</v>
      </c>
      <c r="C1041" s="48">
        <v>43641</v>
      </c>
      <c r="D1041" s="17" t="s">
        <v>15</v>
      </c>
      <c r="E1041" s="49">
        <f t="shared" si="98"/>
        <v>1</v>
      </c>
      <c r="F1041" s="50" t="s">
        <v>974</v>
      </c>
      <c r="G1041" s="51">
        <v>7150</v>
      </c>
      <c r="H1041" s="21">
        <v>0</v>
      </c>
      <c r="I1041" s="51">
        <f t="shared" si="99"/>
        <v>7150</v>
      </c>
      <c r="J1041" s="62">
        <f t="shared" si="102"/>
        <v>5655038.96</v>
      </c>
      <c r="K1041" s="49">
        <v>81172</v>
      </c>
      <c r="L1041" s="130">
        <v>1531593</v>
      </c>
      <c r="M1041" s="3"/>
      <c r="N1041" s="1"/>
      <c r="O1041" s="150"/>
      <c r="P1041" s="43"/>
      <c r="Q1041" s="43"/>
      <c r="T1041" s="1"/>
    </row>
    <row r="1042" spans="1:20">
      <c r="A1042" s="14">
        <v>163</v>
      </c>
      <c r="B1042" s="47">
        <v>43639</v>
      </c>
      <c r="C1042" s="48">
        <v>43642</v>
      </c>
      <c r="D1042" s="17" t="s">
        <v>15</v>
      </c>
      <c r="E1042" s="49">
        <f t="shared" si="98"/>
        <v>3</v>
      </c>
      <c r="F1042" s="50" t="s">
        <v>975</v>
      </c>
      <c r="G1042" s="51">
        <v>19305</v>
      </c>
      <c r="H1042" s="21">
        <v>0</v>
      </c>
      <c r="I1042" s="51">
        <f t="shared" si="99"/>
        <v>19305</v>
      </c>
      <c r="J1042" s="62">
        <f t="shared" si="102"/>
        <v>5635733.96</v>
      </c>
      <c r="K1042" s="49">
        <v>80739</v>
      </c>
      <c r="L1042" s="130">
        <v>1526577</v>
      </c>
      <c r="M1042" s="3"/>
      <c r="N1042" s="1"/>
      <c r="O1042" s="150"/>
      <c r="P1042" s="43"/>
      <c r="Q1042" s="43"/>
      <c r="T1042" s="1"/>
    </row>
    <row r="1043" spans="1:20">
      <c r="A1043" s="14">
        <v>165</v>
      </c>
      <c r="B1043" s="47">
        <v>43640</v>
      </c>
      <c r="C1043" s="48">
        <v>43642</v>
      </c>
      <c r="D1043" s="17" t="s">
        <v>15</v>
      </c>
      <c r="E1043" s="49">
        <f t="shared" si="98"/>
        <v>2</v>
      </c>
      <c r="F1043" s="50" t="s">
        <v>976</v>
      </c>
      <c r="G1043" s="51">
        <v>12870</v>
      </c>
      <c r="H1043" s="21">
        <v>0</v>
      </c>
      <c r="I1043" s="51">
        <f t="shared" si="99"/>
        <v>12870</v>
      </c>
      <c r="J1043" s="62">
        <f t="shared" si="102"/>
        <v>5622863.96</v>
      </c>
      <c r="K1043" s="49">
        <v>79970</v>
      </c>
      <c r="L1043" s="130">
        <v>1524004</v>
      </c>
      <c r="M1043" s="3"/>
      <c r="N1043" s="1"/>
      <c r="O1043" s="150"/>
      <c r="P1043" s="43"/>
      <c r="Q1043" s="43"/>
      <c r="T1043" s="1"/>
    </row>
    <row r="1044" spans="1:20">
      <c r="A1044" s="14">
        <v>167</v>
      </c>
      <c r="B1044" s="47">
        <v>43638</v>
      </c>
      <c r="C1044" s="48">
        <v>43643</v>
      </c>
      <c r="D1044" s="17" t="s">
        <v>15</v>
      </c>
      <c r="E1044" s="49">
        <f t="shared" si="98"/>
        <v>5</v>
      </c>
      <c r="F1044" s="50" t="s">
        <v>977</v>
      </c>
      <c r="G1044" s="51">
        <v>32175</v>
      </c>
      <c r="H1044" s="21">
        <v>0</v>
      </c>
      <c r="I1044" s="51">
        <f t="shared" si="99"/>
        <v>32175</v>
      </c>
      <c r="J1044" s="62">
        <f t="shared" si="102"/>
        <v>5590688.96</v>
      </c>
      <c r="K1044" s="49">
        <v>79660</v>
      </c>
      <c r="L1044" s="130">
        <v>1522651</v>
      </c>
      <c r="M1044" s="3"/>
      <c r="N1044" s="1"/>
      <c r="O1044" s="150"/>
      <c r="P1044" s="43"/>
      <c r="Q1044" s="43"/>
      <c r="T1044" s="1"/>
    </row>
    <row r="1045" spans="1:20">
      <c r="A1045" s="14">
        <v>168</v>
      </c>
      <c r="B1045" s="47">
        <v>43641</v>
      </c>
      <c r="C1045" s="48">
        <v>43643</v>
      </c>
      <c r="D1045" s="17" t="s">
        <v>15</v>
      </c>
      <c r="E1045" s="49">
        <f t="shared" si="98"/>
        <v>2</v>
      </c>
      <c r="F1045" s="50" t="s">
        <v>978</v>
      </c>
      <c r="G1045" s="51">
        <v>12870</v>
      </c>
      <c r="H1045" s="21">
        <v>0</v>
      </c>
      <c r="I1045" s="51">
        <f t="shared" si="99"/>
        <v>12870</v>
      </c>
      <c r="J1045" s="62">
        <f t="shared" si="102"/>
        <v>5577818.96</v>
      </c>
      <c r="K1045" s="49">
        <v>80175</v>
      </c>
      <c r="L1045" s="130">
        <v>1524458</v>
      </c>
      <c r="M1045" s="3"/>
      <c r="N1045" s="1"/>
      <c r="O1045" s="150"/>
      <c r="P1045" s="43"/>
      <c r="Q1045" s="43"/>
      <c r="T1045" s="1"/>
    </row>
    <row r="1046" spans="1:20">
      <c r="A1046" s="14">
        <v>169</v>
      </c>
      <c r="B1046" s="47">
        <v>43641</v>
      </c>
      <c r="C1046" s="48">
        <v>43643</v>
      </c>
      <c r="D1046" s="17" t="s">
        <v>15</v>
      </c>
      <c r="E1046" s="49">
        <f t="shared" si="98"/>
        <v>2</v>
      </c>
      <c r="F1046" s="50" t="s">
        <v>979</v>
      </c>
      <c r="G1046" s="51">
        <v>12870</v>
      </c>
      <c r="H1046" s="21">
        <v>0</v>
      </c>
      <c r="I1046" s="51">
        <f t="shared" si="99"/>
        <v>12870</v>
      </c>
      <c r="J1046" s="62">
        <f t="shared" si="102"/>
        <v>5564948.96</v>
      </c>
      <c r="K1046" s="49">
        <v>78232</v>
      </c>
      <c r="L1046" s="130">
        <v>1515396</v>
      </c>
      <c r="M1046" s="3"/>
      <c r="N1046" s="1"/>
      <c r="O1046" s="150"/>
      <c r="P1046" s="43"/>
      <c r="Q1046" s="43"/>
      <c r="T1046" s="1"/>
    </row>
    <row r="1047" spans="1:20">
      <c r="A1047" s="14">
        <v>170</v>
      </c>
      <c r="B1047" s="47">
        <v>43641</v>
      </c>
      <c r="C1047" s="48">
        <v>43643</v>
      </c>
      <c r="D1047" s="17" t="s">
        <v>15</v>
      </c>
      <c r="E1047" s="49">
        <f t="shared" si="98"/>
        <v>2</v>
      </c>
      <c r="F1047" s="50" t="s">
        <v>980</v>
      </c>
      <c r="G1047" s="51">
        <v>12870</v>
      </c>
      <c r="H1047" s="21">
        <v>0</v>
      </c>
      <c r="I1047" s="51">
        <f t="shared" si="99"/>
        <v>12870</v>
      </c>
      <c r="J1047" s="62">
        <f t="shared" si="102"/>
        <v>5552078.96</v>
      </c>
      <c r="K1047" s="49">
        <v>79157</v>
      </c>
      <c r="L1047" s="131">
        <v>1520640</v>
      </c>
      <c r="M1047" s="3"/>
      <c r="N1047" s="1"/>
      <c r="O1047" s="150"/>
      <c r="P1047" s="43"/>
      <c r="Q1047" s="43"/>
      <c r="T1047" s="1"/>
    </row>
    <row r="1048" spans="1:20">
      <c r="A1048" s="14">
        <v>171</v>
      </c>
      <c r="B1048" s="47">
        <v>43640</v>
      </c>
      <c r="C1048" s="48">
        <v>43643</v>
      </c>
      <c r="D1048" s="17" t="s">
        <v>15</v>
      </c>
      <c r="E1048" s="49">
        <f t="shared" si="98"/>
        <v>3</v>
      </c>
      <c r="F1048" s="50" t="s">
        <v>981</v>
      </c>
      <c r="G1048" s="51">
        <v>33615</v>
      </c>
      <c r="H1048" s="21">
        <v>0</v>
      </c>
      <c r="I1048" s="51">
        <f t="shared" si="99"/>
        <v>33615</v>
      </c>
      <c r="J1048" s="62">
        <f t="shared" si="102"/>
        <v>5518463.96</v>
      </c>
      <c r="K1048" s="49">
        <v>80800</v>
      </c>
      <c r="L1048" s="130">
        <v>1527897</v>
      </c>
      <c r="M1048" s="3"/>
      <c r="N1048" s="1"/>
      <c r="O1048" s="150"/>
      <c r="P1048" s="43"/>
      <c r="Q1048" s="43"/>
      <c r="T1048" s="1"/>
    </row>
    <row r="1049" spans="1:20">
      <c r="A1049" s="14">
        <v>172</v>
      </c>
      <c r="B1049" s="47">
        <v>43641</v>
      </c>
      <c r="C1049" s="48">
        <v>43643</v>
      </c>
      <c r="D1049" s="17" t="s">
        <v>15</v>
      </c>
      <c r="E1049" s="49">
        <f t="shared" si="98"/>
        <v>2</v>
      </c>
      <c r="F1049" s="50" t="s">
        <v>982</v>
      </c>
      <c r="G1049" s="51">
        <v>13585</v>
      </c>
      <c r="H1049" s="21">
        <v>0</v>
      </c>
      <c r="I1049" s="51">
        <f t="shared" si="99"/>
        <v>13585</v>
      </c>
      <c r="J1049" s="62">
        <f t="shared" si="102"/>
        <v>5504878.96</v>
      </c>
      <c r="K1049" s="49">
        <v>81287</v>
      </c>
      <c r="L1049" s="130">
        <v>1532887</v>
      </c>
      <c r="M1049" s="3"/>
      <c r="N1049" s="1"/>
      <c r="O1049" s="150"/>
      <c r="P1049" s="43"/>
      <c r="Q1049" s="43"/>
      <c r="T1049" s="1"/>
    </row>
    <row r="1050" spans="1:20">
      <c r="A1050" s="14">
        <v>173</v>
      </c>
      <c r="B1050" s="47">
        <v>43642</v>
      </c>
      <c r="C1050" s="48">
        <v>43644</v>
      </c>
      <c r="D1050" s="17" t="s">
        <v>15</v>
      </c>
      <c r="E1050" s="49">
        <f t="shared" si="98"/>
        <v>2</v>
      </c>
      <c r="F1050" s="50" t="s">
        <v>983</v>
      </c>
      <c r="G1050" s="51">
        <v>22410</v>
      </c>
      <c r="H1050" s="21">
        <v>0</v>
      </c>
      <c r="I1050" s="51">
        <f t="shared" si="99"/>
        <v>22410</v>
      </c>
      <c r="J1050" s="62">
        <f t="shared" si="102"/>
        <v>5482468.96</v>
      </c>
      <c r="K1050" s="49">
        <v>81525</v>
      </c>
      <c r="L1050" s="130">
        <v>1535134</v>
      </c>
      <c r="M1050" s="3"/>
      <c r="N1050" s="1"/>
      <c r="O1050" s="150"/>
      <c r="P1050" s="43"/>
      <c r="Q1050" s="43"/>
      <c r="T1050" s="1"/>
    </row>
    <row r="1051" spans="1:20">
      <c r="A1051" s="14">
        <v>175</v>
      </c>
      <c r="B1051" s="47">
        <v>43642</v>
      </c>
      <c r="C1051" s="48">
        <v>43644</v>
      </c>
      <c r="D1051" s="17" t="s">
        <v>15</v>
      </c>
      <c r="E1051" s="49">
        <f t="shared" si="98"/>
        <v>2</v>
      </c>
      <c r="F1051" s="50" t="s">
        <v>314</v>
      </c>
      <c r="G1051" s="51">
        <v>22410</v>
      </c>
      <c r="H1051" s="21">
        <v>0</v>
      </c>
      <c r="I1051" s="51">
        <f t="shared" si="99"/>
        <v>22410</v>
      </c>
      <c r="J1051" s="62">
        <f t="shared" si="102"/>
        <v>5460058.96</v>
      </c>
      <c r="K1051" s="49">
        <v>81294</v>
      </c>
      <c r="L1051" s="130">
        <v>1533005</v>
      </c>
      <c r="M1051" s="3"/>
      <c r="N1051" s="1"/>
      <c r="O1051" s="150"/>
      <c r="P1051" s="43"/>
      <c r="Q1051" s="43"/>
      <c r="T1051" s="1"/>
    </row>
    <row r="1052" spans="1:20">
      <c r="A1052" s="14">
        <v>176</v>
      </c>
      <c r="B1052" s="47">
        <v>43642</v>
      </c>
      <c r="C1052" s="48">
        <v>43644</v>
      </c>
      <c r="D1052" s="17" t="s">
        <v>15</v>
      </c>
      <c r="E1052" s="49">
        <f t="shared" si="98"/>
        <v>2</v>
      </c>
      <c r="F1052" s="50" t="s">
        <v>984</v>
      </c>
      <c r="G1052" s="51">
        <v>20070</v>
      </c>
      <c r="H1052" s="21">
        <v>0</v>
      </c>
      <c r="I1052" s="51">
        <f t="shared" si="99"/>
        <v>20070</v>
      </c>
      <c r="J1052" s="62">
        <f t="shared" si="102"/>
        <v>5439988.96</v>
      </c>
      <c r="K1052" s="49">
        <v>78123</v>
      </c>
      <c r="L1052" s="130">
        <v>1513306</v>
      </c>
      <c r="M1052" s="3"/>
      <c r="N1052" s="1"/>
      <c r="O1052" s="150"/>
      <c r="P1052" s="43"/>
      <c r="Q1052" s="43"/>
      <c r="T1052" s="1"/>
    </row>
    <row r="1053" spans="1:20">
      <c r="A1053" s="14">
        <v>179</v>
      </c>
      <c r="B1053" s="47">
        <v>43641</v>
      </c>
      <c r="C1053" s="48">
        <v>43644</v>
      </c>
      <c r="D1053" s="17" t="s">
        <v>15</v>
      </c>
      <c r="E1053" s="49">
        <f t="shared" si="98"/>
        <v>3</v>
      </c>
      <c r="F1053" s="50" t="s">
        <v>985</v>
      </c>
      <c r="G1053" s="51">
        <v>19305</v>
      </c>
      <c r="H1053" s="21">
        <v>0</v>
      </c>
      <c r="I1053" s="51">
        <f t="shared" si="99"/>
        <v>19305</v>
      </c>
      <c r="J1053" s="62">
        <f t="shared" si="102"/>
        <v>5420683.96</v>
      </c>
      <c r="K1053" s="49">
        <v>80416</v>
      </c>
      <c r="L1053" s="130">
        <v>1525198</v>
      </c>
      <c r="M1053" s="3"/>
      <c r="N1053" s="1"/>
      <c r="O1053" s="150"/>
      <c r="P1053" s="43"/>
      <c r="Q1053" s="43"/>
      <c r="T1053" s="1"/>
    </row>
    <row r="1054" spans="1:20">
      <c r="A1054" s="14">
        <v>180</v>
      </c>
      <c r="B1054" s="47">
        <v>43641</v>
      </c>
      <c r="C1054" s="48">
        <v>43644</v>
      </c>
      <c r="D1054" s="17" t="s">
        <v>15</v>
      </c>
      <c r="E1054" s="49">
        <f t="shared" si="98"/>
        <v>3</v>
      </c>
      <c r="F1054" s="50" t="s">
        <v>986</v>
      </c>
      <c r="G1054" s="51">
        <v>19305</v>
      </c>
      <c r="H1054" s="21">
        <v>0</v>
      </c>
      <c r="I1054" s="51">
        <f t="shared" si="99"/>
        <v>19305</v>
      </c>
      <c r="J1054" s="62">
        <f t="shared" si="102"/>
        <v>5401378.96</v>
      </c>
      <c r="K1054" s="49">
        <v>80665</v>
      </c>
      <c r="L1054" s="82">
        <v>1525846</v>
      </c>
      <c r="M1054" s="3"/>
      <c r="N1054" s="1"/>
      <c r="O1054" s="151"/>
      <c r="P1054" s="43"/>
      <c r="Q1054" s="43"/>
      <c r="T1054" s="1"/>
    </row>
    <row r="1055" spans="1:20">
      <c r="A1055" s="14">
        <v>181</v>
      </c>
      <c r="B1055" s="47">
        <v>43641</v>
      </c>
      <c r="C1055" s="48">
        <v>43644</v>
      </c>
      <c r="D1055" s="17" t="s">
        <v>15</v>
      </c>
      <c r="E1055" s="49">
        <f t="shared" si="98"/>
        <v>3</v>
      </c>
      <c r="F1055" s="50" t="s">
        <v>987</v>
      </c>
      <c r="G1055" s="51">
        <v>19305</v>
      </c>
      <c r="H1055" s="21">
        <v>0</v>
      </c>
      <c r="I1055" s="51">
        <f t="shared" si="99"/>
        <v>19305</v>
      </c>
      <c r="J1055" s="62">
        <f t="shared" si="102"/>
        <v>5382073.96</v>
      </c>
      <c r="K1055" s="49">
        <v>80666</v>
      </c>
      <c r="L1055" s="82">
        <v>1525846</v>
      </c>
      <c r="M1055" s="3"/>
      <c r="N1055" s="1"/>
      <c r="O1055" s="150"/>
      <c r="P1055" s="43"/>
      <c r="Q1055" s="43"/>
      <c r="T1055" s="1"/>
    </row>
    <row r="1056" spans="1:20">
      <c r="A1056" s="14">
        <v>184</v>
      </c>
      <c r="B1056" s="47">
        <v>43642</v>
      </c>
      <c r="C1056" s="48">
        <v>43645</v>
      </c>
      <c r="D1056" s="17" t="s">
        <v>15</v>
      </c>
      <c r="E1056" s="49">
        <f t="shared" si="98"/>
        <v>3</v>
      </c>
      <c r="F1056" s="50" t="s">
        <v>988</v>
      </c>
      <c r="G1056" s="51">
        <v>19305</v>
      </c>
      <c r="H1056" s="21">
        <v>0</v>
      </c>
      <c r="I1056" s="51">
        <f t="shared" si="99"/>
        <v>19305</v>
      </c>
      <c r="J1056" s="62">
        <f t="shared" si="102"/>
        <v>5362768.96</v>
      </c>
      <c r="K1056" s="49">
        <v>80661</v>
      </c>
      <c r="L1056" s="130">
        <v>1525460</v>
      </c>
      <c r="M1056" s="3"/>
      <c r="N1056" s="1"/>
      <c r="O1056" s="150"/>
      <c r="P1056" s="43"/>
      <c r="Q1056" s="43"/>
      <c r="T1056" s="1"/>
    </row>
    <row r="1057" spans="1:20">
      <c r="A1057" s="14">
        <v>3</v>
      </c>
      <c r="B1057" s="47">
        <v>43645</v>
      </c>
      <c r="C1057" s="48">
        <v>43647</v>
      </c>
      <c r="D1057" s="17" t="s">
        <v>15</v>
      </c>
      <c r="E1057" s="49">
        <f t="shared" si="98"/>
        <v>2</v>
      </c>
      <c r="F1057" s="50" t="s">
        <v>989</v>
      </c>
      <c r="G1057" s="51">
        <v>20070</v>
      </c>
      <c r="H1057" s="21">
        <v>0</v>
      </c>
      <c r="I1057" s="51">
        <f t="shared" si="99"/>
        <v>20070</v>
      </c>
      <c r="J1057" s="62">
        <f t="shared" si="102"/>
        <v>5342698.96</v>
      </c>
      <c r="K1057" s="49">
        <v>80957</v>
      </c>
      <c r="L1057" s="130">
        <v>1528309</v>
      </c>
      <c r="M1057" s="3"/>
      <c r="N1057" s="1"/>
      <c r="O1057" s="150"/>
      <c r="P1057" s="43"/>
      <c r="Q1057" s="43"/>
      <c r="T1057" s="1"/>
    </row>
    <row r="1058" spans="1:20">
      <c r="A1058" s="14">
        <v>4</v>
      </c>
      <c r="B1058" s="47">
        <v>43645</v>
      </c>
      <c r="C1058" s="48">
        <v>43647</v>
      </c>
      <c r="D1058" s="17" t="s">
        <v>15</v>
      </c>
      <c r="E1058" s="49">
        <f t="shared" si="98"/>
        <v>2</v>
      </c>
      <c r="F1058" s="50" t="s">
        <v>990</v>
      </c>
      <c r="G1058" s="51">
        <v>12870</v>
      </c>
      <c r="H1058" s="21">
        <v>0</v>
      </c>
      <c r="I1058" s="51">
        <f t="shared" si="99"/>
        <v>12870</v>
      </c>
      <c r="J1058" s="62">
        <f t="shared" si="102"/>
        <v>5329828.96</v>
      </c>
      <c r="K1058" s="49">
        <v>78407</v>
      </c>
      <c r="L1058" s="130">
        <v>1516096</v>
      </c>
      <c r="M1058" s="3"/>
      <c r="N1058" s="1"/>
      <c r="O1058" s="150"/>
      <c r="P1058" s="43"/>
      <c r="Q1058" s="43"/>
      <c r="T1058" s="1"/>
    </row>
    <row r="1059" spans="1:20">
      <c r="A1059" s="14">
        <v>5</v>
      </c>
      <c r="B1059" s="47">
        <v>43644</v>
      </c>
      <c r="C1059" s="48">
        <v>43647</v>
      </c>
      <c r="D1059" s="17" t="s">
        <v>15</v>
      </c>
      <c r="E1059" s="49">
        <f t="shared" si="98"/>
        <v>3</v>
      </c>
      <c r="F1059" s="50" t="s">
        <v>991</v>
      </c>
      <c r="G1059" s="51">
        <v>38610</v>
      </c>
      <c r="H1059" s="21">
        <v>0</v>
      </c>
      <c r="I1059" s="51">
        <f t="shared" si="99"/>
        <v>38610</v>
      </c>
      <c r="J1059" s="62">
        <f t="shared" si="102"/>
        <v>5291218.96</v>
      </c>
      <c r="K1059" s="49">
        <v>80915</v>
      </c>
      <c r="L1059" s="132">
        <v>1528473</v>
      </c>
      <c r="M1059" s="3"/>
      <c r="N1059" s="1"/>
      <c r="O1059" s="150"/>
      <c r="P1059" s="43"/>
      <c r="Q1059" s="43"/>
      <c r="T1059" s="1"/>
    </row>
    <row r="1060" spans="1:20">
      <c r="A1060" s="14">
        <v>6</v>
      </c>
      <c r="B1060" s="47">
        <v>43644</v>
      </c>
      <c r="C1060" s="48">
        <v>43647</v>
      </c>
      <c r="D1060" s="17" t="s">
        <v>15</v>
      </c>
      <c r="E1060" s="49">
        <f t="shared" si="98"/>
        <v>3</v>
      </c>
      <c r="F1060" s="50" t="s">
        <v>992</v>
      </c>
      <c r="G1060" s="51">
        <v>19305</v>
      </c>
      <c r="H1060" s="21">
        <v>0</v>
      </c>
      <c r="I1060" s="51">
        <f t="shared" si="99"/>
        <v>19305</v>
      </c>
      <c r="J1060" s="62">
        <f t="shared" si="102"/>
        <v>5271913.96</v>
      </c>
      <c r="K1060" s="49">
        <v>79902</v>
      </c>
      <c r="L1060" s="130">
        <v>1522746</v>
      </c>
      <c r="M1060" s="3"/>
      <c r="N1060" s="1"/>
      <c r="O1060" s="150"/>
      <c r="P1060" s="43"/>
      <c r="Q1060" s="43"/>
      <c r="T1060" s="1"/>
    </row>
    <row r="1061" spans="1:20">
      <c r="A1061" s="14">
        <v>7</v>
      </c>
      <c r="B1061" s="47">
        <v>43645</v>
      </c>
      <c r="C1061" s="48">
        <v>43647</v>
      </c>
      <c r="D1061" s="17" t="s">
        <v>15</v>
      </c>
      <c r="E1061" s="49">
        <f t="shared" si="98"/>
        <v>2</v>
      </c>
      <c r="F1061" s="50" t="s">
        <v>993</v>
      </c>
      <c r="G1061" s="51">
        <v>12870</v>
      </c>
      <c r="H1061" s="21">
        <v>0</v>
      </c>
      <c r="I1061" s="51">
        <f t="shared" si="99"/>
        <v>12870</v>
      </c>
      <c r="J1061" s="62">
        <f t="shared" si="102"/>
        <v>5259043.96</v>
      </c>
      <c r="K1061" s="49">
        <v>77759</v>
      </c>
      <c r="L1061" s="130">
        <v>1508928</v>
      </c>
      <c r="M1061" s="3"/>
      <c r="N1061" s="1"/>
      <c r="O1061" s="150"/>
      <c r="P1061" s="43"/>
      <c r="Q1061" s="43"/>
      <c r="T1061" s="1"/>
    </row>
    <row r="1062" spans="1:20">
      <c r="A1062" s="14">
        <v>190</v>
      </c>
      <c r="B1062" s="47">
        <v>43608</v>
      </c>
      <c r="C1062" s="48">
        <v>43612</v>
      </c>
      <c r="D1062" s="17" t="s">
        <v>15</v>
      </c>
      <c r="E1062" s="49">
        <f t="shared" si="98"/>
        <v>4</v>
      </c>
      <c r="F1062" s="50" t="s">
        <v>182</v>
      </c>
      <c r="G1062" s="51">
        <v>22708.56</v>
      </c>
      <c r="H1062" s="21">
        <v>0</v>
      </c>
      <c r="I1062" s="51">
        <f t="shared" si="99"/>
        <v>22708.56</v>
      </c>
      <c r="J1062" s="62">
        <f t="shared" si="102"/>
        <v>5236335.4</v>
      </c>
      <c r="K1062" s="49">
        <v>76934</v>
      </c>
      <c r="L1062" s="25">
        <v>1505617</v>
      </c>
      <c r="M1062" s="3"/>
      <c r="N1062" s="1"/>
      <c r="O1062" s="150"/>
      <c r="P1062" s="43"/>
      <c r="Q1062" s="43"/>
      <c r="T1062" s="1"/>
    </row>
    <row r="1063" spans="1:20">
      <c r="A1063" s="4"/>
      <c r="C1063" s="1"/>
      <c r="I1063" s="1">
        <f>SUM(I1011:I1062)</f>
        <v>962888.56</v>
      </c>
      <c r="J1063" s="4"/>
      <c r="K1063" s="92" t="s">
        <v>994</v>
      </c>
      <c r="M1063" s="3"/>
      <c r="N1063" s="1"/>
      <c r="O1063" s="150"/>
      <c r="P1063" s="43"/>
      <c r="Q1063" s="43"/>
      <c r="T1063" s="1"/>
    </row>
    <row r="1064" spans="1:20">
      <c r="A1064" s="4"/>
      <c r="C1064" s="1"/>
      <c r="J1064" s="4"/>
      <c r="K1064" s="92"/>
      <c r="M1064" s="3"/>
      <c r="N1064" s="1"/>
      <c r="O1064" s="152"/>
      <c r="P1064" s="153"/>
      <c r="Q1064" s="43"/>
      <c r="T1064" s="1"/>
    </row>
    <row r="1065" spans="1:20">
      <c r="A1065" s="8" t="s">
        <v>3</v>
      </c>
      <c r="B1065" s="9" t="s">
        <v>4</v>
      </c>
      <c r="C1065" s="9" t="s">
        <v>5</v>
      </c>
      <c r="D1065" s="10" t="s">
        <v>6</v>
      </c>
      <c r="E1065" s="10" t="s">
        <v>7</v>
      </c>
      <c r="F1065" s="10" t="s">
        <v>8</v>
      </c>
      <c r="G1065" s="10" t="s">
        <v>9</v>
      </c>
      <c r="H1065" s="11" t="s">
        <v>10</v>
      </c>
      <c r="I1065" s="30" t="s">
        <v>11</v>
      </c>
      <c r="J1065" s="30" t="s">
        <v>12</v>
      </c>
      <c r="K1065" s="154" t="s">
        <v>13</v>
      </c>
      <c r="L1065" s="65"/>
      <c r="M1065" s="2"/>
      <c r="N1065" s="2"/>
      <c r="Q1065" s="5"/>
      <c r="T1065" s="1"/>
    </row>
    <row r="1066" spans="1:20">
      <c r="A1066" s="14">
        <v>8</v>
      </c>
      <c r="B1066" s="47">
        <v>43646</v>
      </c>
      <c r="C1066" s="48">
        <v>43648</v>
      </c>
      <c r="D1066" s="17" t="s">
        <v>15</v>
      </c>
      <c r="E1066" s="49">
        <f t="shared" ref="E1066:E1108" si="103">C1066-B1066</f>
        <v>2</v>
      </c>
      <c r="F1066" s="50" t="s">
        <v>995</v>
      </c>
      <c r="G1066" s="51">
        <v>22410</v>
      </c>
      <c r="H1066" s="21">
        <v>0</v>
      </c>
      <c r="I1066" s="51">
        <f t="shared" ref="I1066:I1108" si="104">+G1066+H1066</f>
        <v>22410</v>
      </c>
      <c r="J1066" s="62">
        <f>J1062-I1066</f>
        <v>5213925.4</v>
      </c>
      <c r="K1066" s="81">
        <v>78405</v>
      </c>
      <c r="L1066" s="65">
        <v>1515824</v>
      </c>
      <c r="M1066" s="2"/>
      <c r="N1066" s="2"/>
      <c r="Q1066" s="5"/>
      <c r="T1066" s="1"/>
    </row>
    <row r="1067" spans="1:20">
      <c r="A1067" s="14">
        <v>9</v>
      </c>
      <c r="B1067" s="47">
        <v>43645</v>
      </c>
      <c r="C1067" s="48">
        <v>43648</v>
      </c>
      <c r="D1067" s="17" t="s">
        <v>15</v>
      </c>
      <c r="E1067" s="49">
        <f t="shared" si="103"/>
        <v>3</v>
      </c>
      <c r="F1067" s="50" t="s">
        <v>996</v>
      </c>
      <c r="G1067" s="51">
        <v>33615</v>
      </c>
      <c r="H1067" s="21">
        <v>0</v>
      </c>
      <c r="I1067" s="51">
        <f t="shared" si="104"/>
        <v>33615</v>
      </c>
      <c r="J1067" s="62">
        <f t="shared" ref="J1066:J1109" si="105">J1066-I1067</f>
        <v>5180310.4</v>
      </c>
      <c r="K1067" s="81">
        <v>78438</v>
      </c>
      <c r="L1067" s="65">
        <v>1516763</v>
      </c>
      <c r="M1067" s="2"/>
      <c r="N1067" s="2"/>
      <c r="Q1067" s="5"/>
      <c r="T1067" s="1"/>
    </row>
    <row r="1068" spans="1:20">
      <c r="A1068" s="14">
        <v>10</v>
      </c>
      <c r="B1068" s="47">
        <v>43646</v>
      </c>
      <c r="C1068" s="48">
        <v>43648</v>
      </c>
      <c r="D1068" s="17" t="s">
        <v>15</v>
      </c>
      <c r="E1068" s="49">
        <f t="shared" si="103"/>
        <v>2</v>
      </c>
      <c r="F1068" s="50" t="s">
        <v>997</v>
      </c>
      <c r="G1068" s="51">
        <v>12870</v>
      </c>
      <c r="H1068" s="21">
        <v>0</v>
      </c>
      <c r="I1068" s="51">
        <f t="shared" si="104"/>
        <v>12870</v>
      </c>
      <c r="J1068" s="62">
        <f t="shared" si="105"/>
        <v>5167440.4</v>
      </c>
      <c r="K1068" s="81">
        <v>82161</v>
      </c>
      <c r="L1068" s="65">
        <v>1536735</v>
      </c>
      <c r="M1068" s="2"/>
      <c r="N1068" s="2"/>
      <c r="Q1068" s="5"/>
      <c r="T1068" s="1"/>
    </row>
    <row r="1069" spans="1:20">
      <c r="A1069" s="14">
        <v>11</v>
      </c>
      <c r="B1069" s="47">
        <v>43645</v>
      </c>
      <c r="C1069" s="48">
        <v>43648</v>
      </c>
      <c r="D1069" s="17" t="s">
        <v>15</v>
      </c>
      <c r="E1069" s="49">
        <f t="shared" si="103"/>
        <v>3</v>
      </c>
      <c r="F1069" s="50" t="s">
        <v>998</v>
      </c>
      <c r="G1069" s="51">
        <v>19305</v>
      </c>
      <c r="H1069" s="21">
        <v>0</v>
      </c>
      <c r="I1069" s="51">
        <f t="shared" si="104"/>
        <v>19305</v>
      </c>
      <c r="J1069" s="62">
        <f t="shared" si="105"/>
        <v>5148135.4</v>
      </c>
      <c r="K1069" s="81">
        <v>81194</v>
      </c>
      <c r="L1069" s="65">
        <v>1531202</v>
      </c>
      <c r="M1069" s="2"/>
      <c r="N1069" s="2"/>
      <c r="Q1069" s="5"/>
      <c r="T1069" s="1"/>
    </row>
    <row r="1070" spans="1:20">
      <c r="A1070" s="14">
        <v>12</v>
      </c>
      <c r="B1070" s="47">
        <v>43663</v>
      </c>
      <c r="C1070" s="48">
        <v>43665</v>
      </c>
      <c r="D1070" s="17" t="s">
        <v>15</v>
      </c>
      <c r="E1070" s="49">
        <f t="shared" si="103"/>
        <v>2</v>
      </c>
      <c r="F1070" s="50" t="s">
        <v>999</v>
      </c>
      <c r="G1070" s="51">
        <v>3082.5</v>
      </c>
      <c r="H1070" s="21">
        <v>0</v>
      </c>
      <c r="I1070" s="51">
        <f t="shared" si="104"/>
        <v>3082.5</v>
      </c>
      <c r="J1070" s="62">
        <f t="shared" si="105"/>
        <v>5145052.9</v>
      </c>
      <c r="K1070" s="81">
        <v>80917</v>
      </c>
      <c r="L1070" s="65">
        <v>1528625</v>
      </c>
      <c r="M1070" s="2"/>
      <c r="N1070" s="2"/>
      <c r="Q1070" s="5"/>
      <c r="T1070" s="1"/>
    </row>
    <row r="1071" spans="1:20">
      <c r="A1071" s="14">
        <v>13</v>
      </c>
      <c r="B1071" s="47">
        <v>43647</v>
      </c>
      <c r="C1071" s="48">
        <v>43649</v>
      </c>
      <c r="D1071" s="17" t="s">
        <v>15</v>
      </c>
      <c r="E1071" s="49">
        <f t="shared" si="103"/>
        <v>2</v>
      </c>
      <c r="F1071" s="50" t="s">
        <v>1000</v>
      </c>
      <c r="G1071" s="51">
        <v>9000</v>
      </c>
      <c r="H1071" s="21">
        <v>0</v>
      </c>
      <c r="I1071" s="51">
        <f t="shared" si="104"/>
        <v>9000</v>
      </c>
      <c r="J1071" s="62">
        <f t="shared" si="105"/>
        <v>5136052.9</v>
      </c>
      <c r="K1071" s="81">
        <v>81529</v>
      </c>
      <c r="L1071" s="65">
        <v>1535118</v>
      </c>
      <c r="M1071" s="2"/>
      <c r="N1071" s="2"/>
      <c r="Q1071" s="5"/>
      <c r="T1071" s="1"/>
    </row>
    <row r="1072" spans="1:20">
      <c r="A1072" s="14">
        <v>14</v>
      </c>
      <c r="B1072" s="47">
        <v>43647</v>
      </c>
      <c r="C1072" s="48">
        <v>43649</v>
      </c>
      <c r="D1072" s="17" t="s">
        <v>15</v>
      </c>
      <c r="E1072" s="49">
        <f t="shared" si="103"/>
        <v>2</v>
      </c>
      <c r="F1072" s="50" t="s">
        <v>1001</v>
      </c>
      <c r="G1072" s="51">
        <v>12870</v>
      </c>
      <c r="H1072" s="21">
        <v>0</v>
      </c>
      <c r="I1072" s="51">
        <f t="shared" si="104"/>
        <v>12870</v>
      </c>
      <c r="J1072" s="62">
        <f t="shared" si="105"/>
        <v>5123182.9</v>
      </c>
      <c r="K1072" s="81">
        <v>73480</v>
      </c>
      <c r="L1072" s="65">
        <v>1481690</v>
      </c>
      <c r="M1072" s="2"/>
      <c r="N1072" s="2"/>
      <c r="Q1072" s="5"/>
      <c r="T1072" s="1"/>
    </row>
    <row r="1073" spans="1:20">
      <c r="A1073" s="14">
        <v>15</v>
      </c>
      <c r="B1073" s="47">
        <v>43647</v>
      </c>
      <c r="C1073" s="48">
        <v>43649</v>
      </c>
      <c r="D1073" s="17" t="s">
        <v>15</v>
      </c>
      <c r="E1073" s="49">
        <f t="shared" si="103"/>
        <v>2</v>
      </c>
      <c r="F1073" s="50" t="s">
        <v>1002</v>
      </c>
      <c r="G1073" s="51">
        <v>12870</v>
      </c>
      <c r="H1073" s="21">
        <v>0</v>
      </c>
      <c r="I1073" s="51">
        <f t="shared" si="104"/>
        <v>12870</v>
      </c>
      <c r="J1073" s="62">
        <f t="shared" si="105"/>
        <v>5110312.9</v>
      </c>
      <c r="K1073" s="81">
        <v>78118</v>
      </c>
      <c r="L1073" s="65">
        <v>1513170</v>
      </c>
      <c r="M1073" s="2"/>
      <c r="N1073" s="2"/>
      <c r="Q1073" s="5"/>
      <c r="T1073" s="1"/>
    </row>
    <row r="1074" spans="1:20">
      <c r="A1074" s="14">
        <v>16</v>
      </c>
      <c r="B1074" s="47">
        <v>43647</v>
      </c>
      <c r="C1074" s="48">
        <v>43649</v>
      </c>
      <c r="D1074" s="17" t="s">
        <v>15</v>
      </c>
      <c r="E1074" s="49">
        <f t="shared" si="103"/>
        <v>2</v>
      </c>
      <c r="F1074" s="50" t="s">
        <v>1003</v>
      </c>
      <c r="G1074" s="51">
        <v>12870</v>
      </c>
      <c r="H1074" s="21">
        <v>0</v>
      </c>
      <c r="I1074" s="51">
        <f t="shared" si="104"/>
        <v>12870</v>
      </c>
      <c r="J1074" s="62">
        <f t="shared" si="105"/>
        <v>5097442.9</v>
      </c>
      <c r="K1074" s="81">
        <v>80812</v>
      </c>
      <c r="L1074" s="65">
        <v>1527323</v>
      </c>
      <c r="M1074" s="2"/>
      <c r="N1074" s="2"/>
      <c r="Q1074" s="5"/>
      <c r="T1074" s="1"/>
    </row>
    <row r="1075" spans="1:20">
      <c r="A1075" s="14">
        <v>17</v>
      </c>
      <c r="B1075" s="47">
        <v>43647</v>
      </c>
      <c r="C1075" s="48">
        <v>43649</v>
      </c>
      <c r="D1075" s="17" t="s">
        <v>15</v>
      </c>
      <c r="E1075" s="49">
        <f t="shared" si="103"/>
        <v>2</v>
      </c>
      <c r="F1075" s="50" t="s">
        <v>1004</v>
      </c>
      <c r="G1075" s="51">
        <v>9000</v>
      </c>
      <c r="H1075" s="21">
        <v>0</v>
      </c>
      <c r="I1075" s="51">
        <f t="shared" si="104"/>
        <v>9000</v>
      </c>
      <c r="J1075" s="62">
        <f t="shared" si="105"/>
        <v>5088442.9</v>
      </c>
      <c r="K1075" s="81">
        <v>81241</v>
      </c>
      <c r="L1075" s="65">
        <v>1531979</v>
      </c>
      <c r="M1075" s="2"/>
      <c r="N1075" s="2"/>
      <c r="Q1075" s="5"/>
      <c r="T1075" s="1"/>
    </row>
    <row r="1076" spans="1:20">
      <c r="A1076" s="14">
        <v>18</v>
      </c>
      <c r="B1076" s="47">
        <v>43648</v>
      </c>
      <c r="C1076" s="48">
        <v>43650</v>
      </c>
      <c r="D1076" s="17" t="s">
        <v>15</v>
      </c>
      <c r="E1076" s="49">
        <f t="shared" si="103"/>
        <v>2</v>
      </c>
      <c r="F1076" s="50" t="s">
        <v>1005</v>
      </c>
      <c r="G1076" s="51">
        <v>12870</v>
      </c>
      <c r="H1076" s="21">
        <v>0</v>
      </c>
      <c r="I1076" s="51">
        <f t="shared" si="104"/>
        <v>12870</v>
      </c>
      <c r="J1076" s="62">
        <f t="shared" si="105"/>
        <v>5075572.9</v>
      </c>
      <c r="K1076" s="81">
        <v>72801</v>
      </c>
      <c r="L1076" s="65">
        <v>1476407</v>
      </c>
      <c r="M1076" s="2"/>
      <c r="N1076" s="2"/>
      <c r="Q1076" s="5"/>
      <c r="T1076" s="1"/>
    </row>
    <row r="1077" spans="1:20">
      <c r="A1077" s="14">
        <v>19</v>
      </c>
      <c r="B1077" s="47">
        <v>43648</v>
      </c>
      <c r="C1077" s="48">
        <v>43650</v>
      </c>
      <c r="D1077" s="17" t="s">
        <v>15</v>
      </c>
      <c r="E1077" s="49">
        <f t="shared" si="103"/>
        <v>2</v>
      </c>
      <c r="F1077" s="50" t="s">
        <v>1006</v>
      </c>
      <c r="G1077" s="51">
        <v>9000</v>
      </c>
      <c r="H1077" s="21">
        <v>0</v>
      </c>
      <c r="I1077" s="51">
        <f t="shared" si="104"/>
        <v>9000</v>
      </c>
      <c r="J1077" s="62">
        <f t="shared" si="105"/>
        <v>5066572.9</v>
      </c>
      <c r="K1077" s="81">
        <v>74369</v>
      </c>
      <c r="L1077" s="65">
        <v>1491240</v>
      </c>
      <c r="M1077" s="2"/>
      <c r="N1077" s="2"/>
      <c r="Q1077" s="5"/>
      <c r="T1077" s="1"/>
    </row>
    <row r="1078" spans="1:20">
      <c r="A1078" s="14">
        <v>20</v>
      </c>
      <c r="B1078" s="47">
        <v>43648</v>
      </c>
      <c r="C1078" s="48">
        <v>43650</v>
      </c>
      <c r="D1078" s="17" t="s">
        <v>15</v>
      </c>
      <c r="E1078" s="49">
        <f t="shared" si="103"/>
        <v>2</v>
      </c>
      <c r="F1078" s="50" t="s">
        <v>1007</v>
      </c>
      <c r="G1078" s="51">
        <v>12870</v>
      </c>
      <c r="H1078" s="21">
        <v>0</v>
      </c>
      <c r="I1078" s="51">
        <f t="shared" si="104"/>
        <v>12870</v>
      </c>
      <c r="J1078" s="62">
        <f t="shared" si="105"/>
        <v>5053702.9</v>
      </c>
      <c r="K1078" s="81">
        <v>81458</v>
      </c>
      <c r="L1078" s="65">
        <v>1533382</v>
      </c>
      <c r="M1078" s="2"/>
      <c r="N1078" s="2"/>
      <c r="Q1078" s="5"/>
      <c r="T1078" s="1"/>
    </row>
    <row r="1079" spans="1:20">
      <c r="A1079" s="14">
        <v>21</v>
      </c>
      <c r="B1079" s="47">
        <v>43646</v>
      </c>
      <c r="C1079" s="48">
        <v>43650</v>
      </c>
      <c r="D1079" s="17" t="s">
        <v>15</v>
      </c>
      <c r="E1079" s="49">
        <f t="shared" si="103"/>
        <v>4</v>
      </c>
      <c r="F1079" s="50" t="s">
        <v>1008</v>
      </c>
      <c r="G1079" s="51">
        <v>25740</v>
      </c>
      <c r="H1079" s="21">
        <v>0</v>
      </c>
      <c r="I1079" s="51">
        <f t="shared" si="104"/>
        <v>25740</v>
      </c>
      <c r="J1079" s="62">
        <f t="shared" si="105"/>
        <v>5027962.9</v>
      </c>
      <c r="K1079" s="81">
        <v>80435</v>
      </c>
      <c r="L1079" s="65">
        <v>1525288</v>
      </c>
      <c r="M1079" s="2"/>
      <c r="N1079" s="2"/>
      <c r="Q1079" s="5"/>
      <c r="T1079" s="1"/>
    </row>
    <row r="1080" spans="1:20">
      <c r="A1080" s="14">
        <v>22</v>
      </c>
      <c r="B1080" s="47">
        <v>43649</v>
      </c>
      <c r="C1080" s="48">
        <v>43651</v>
      </c>
      <c r="D1080" s="17" t="s">
        <v>15</v>
      </c>
      <c r="E1080" s="49">
        <f t="shared" si="103"/>
        <v>2</v>
      </c>
      <c r="F1080" s="50" t="s">
        <v>1009</v>
      </c>
      <c r="G1080" s="51">
        <v>12870</v>
      </c>
      <c r="H1080" s="21">
        <v>0</v>
      </c>
      <c r="I1080" s="51">
        <f t="shared" si="104"/>
        <v>12870</v>
      </c>
      <c r="J1080" s="62">
        <f t="shared" si="105"/>
        <v>5015092.9</v>
      </c>
      <c r="K1080" s="81">
        <v>80974</v>
      </c>
      <c r="L1080" s="82">
        <v>1529402</v>
      </c>
      <c r="M1080" s="2"/>
      <c r="N1080" s="2"/>
      <c r="Q1080" s="5"/>
      <c r="T1080" s="1"/>
    </row>
    <row r="1081" spans="1:20">
      <c r="A1081" s="14">
        <v>23</v>
      </c>
      <c r="B1081" s="47">
        <v>43649</v>
      </c>
      <c r="C1081" s="48">
        <v>43651</v>
      </c>
      <c r="D1081" s="17" t="s">
        <v>15</v>
      </c>
      <c r="E1081" s="49">
        <f t="shared" si="103"/>
        <v>2</v>
      </c>
      <c r="F1081" s="50" t="s">
        <v>1010</v>
      </c>
      <c r="G1081" s="51">
        <v>12870</v>
      </c>
      <c r="H1081" s="21">
        <v>0</v>
      </c>
      <c r="I1081" s="51">
        <f t="shared" si="104"/>
        <v>12870</v>
      </c>
      <c r="J1081" s="62">
        <f t="shared" si="105"/>
        <v>5002222.9</v>
      </c>
      <c r="K1081" s="81">
        <v>80975</v>
      </c>
      <c r="L1081" s="82">
        <v>1529402</v>
      </c>
      <c r="M1081" s="2"/>
      <c r="N1081" s="2"/>
      <c r="Q1081" s="5"/>
      <c r="T1081" s="1"/>
    </row>
    <row r="1082" spans="1:20">
      <c r="A1082" s="14">
        <v>24</v>
      </c>
      <c r="B1082" s="47">
        <v>43646</v>
      </c>
      <c r="C1082" s="48">
        <v>43651</v>
      </c>
      <c r="D1082" s="17" t="s">
        <v>15</v>
      </c>
      <c r="E1082" s="49">
        <f t="shared" si="103"/>
        <v>5</v>
      </c>
      <c r="F1082" s="50" t="s">
        <v>1011</v>
      </c>
      <c r="G1082" s="51">
        <v>32175</v>
      </c>
      <c r="H1082" s="21">
        <v>0</v>
      </c>
      <c r="I1082" s="51">
        <f t="shared" si="104"/>
        <v>32175</v>
      </c>
      <c r="J1082" s="62">
        <f t="shared" si="105"/>
        <v>4970047.9</v>
      </c>
      <c r="K1082" s="81">
        <v>78433</v>
      </c>
      <c r="L1082" s="65">
        <v>1516724</v>
      </c>
      <c r="M1082" s="2"/>
      <c r="N1082" s="2"/>
      <c r="Q1082" s="5"/>
      <c r="T1082" s="1"/>
    </row>
    <row r="1083" spans="1:20">
      <c r="A1083" s="14">
        <v>25</v>
      </c>
      <c r="B1083" s="47">
        <v>43649</v>
      </c>
      <c r="C1083" s="48">
        <v>43651</v>
      </c>
      <c r="D1083" s="17" t="s">
        <v>15</v>
      </c>
      <c r="E1083" s="49">
        <f t="shared" si="103"/>
        <v>2</v>
      </c>
      <c r="F1083" s="50" t="s">
        <v>78</v>
      </c>
      <c r="G1083" s="51">
        <v>9000</v>
      </c>
      <c r="H1083" s="21">
        <v>0</v>
      </c>
      <c r="I1083" s="51">
        <f t="shared" si="104"/>
        <v>9000</v>
      </c>
      <c r="J1083" s="62">
        <f t="shared" si="105"/>
        <v>4961047.9</v>
      </c>
      <c r="K1083" s="81">
        <v>81234</v>
      </c>
      <c r="L1083" s="65">
        <v>1531261</v>
      </c>
      <c r="M1083" s="2"/>
      <c r="N1083" s="2"/>
      <c r="Q1083" s="5"/>
      <c r="T1083" s="1"/>
    </row>
    <row r="1084" spans="1:20">
      <c r="A1084" s="14">
        <v>26</v>
      </c>
      <c r="B1084" s="47">
        <v>43650</v>
      </c>
      <c r="C1084" s="48">
        <v>43651</v>
      </c>
      <c r="D1084" s="17" t="s">
        <v>15</v>
      </c>
      <c r="E1084" s="49">
        <f t="shared" si="103"/>
        <v>1</v>
      </c>
      <c r="F1084" s="50" t="s">
        <v>446</v>
      </c>
      <c r="G1084" s="51">
        <v>12450</v>
      </c>
      <c r="H1084" s="21">
        <v>0</v>
      </c>
      <c r="I1084" s="51">
        <f t="shared" si="104"/>
        <v>12450</v>
      </c>
      <c r="J1084" s="62">
        <f t="shared" si="105"/>
        <v>4948597.9</v>
      </c>
      <c r="K1084" s="81">
        <v>81238</v>
      </c>
      <c r="L1084" s="65">
        <v>1531491</v>
      </c>
      <c r="M1084" s="2"/>
      <c r="N1084" s="2"/>
      <c r="Q1084" s="5"/>
      <c r="T1084" s="1"/>
    </row>
    <row r="1085" spans="1:20">
      <c r="A1085" s="14">
        <v>27</v>
      </c>
      <c r="B1085" s="47">
        <v>43649</v>
      </c>
      <c r="C1085" s="48">
        <v>43652</v>
      </c>
      <c r="D1085" s="17" t="s">
        <v>15</v>
      </c>
      <c r="E1085" s="49">
        <f t="shared" si="103"/>
        <v>3</v>
      </c>
      <c r="F1085" s="50" t="s">
        <v>1012</v>
      </c>
      <c r="G1085" s="51">
        <v>19305</v>
      </c>
      <c r="H1085" s="21">
        <v>0</v>
      </c>
      <c r="I1085" s="51">
        <f t="shared" si="104"/>
        <v>19305</v>
      </c>
      <c r="J1085" s="62">
        <f t="shared" si="105"/>
        <v>4929292.9</v>
      </c>
      <c r="K1085" s="81">
        <v>77840</v>
      </c>
      <c r="L1085" s="65">
        <v>1509790</v>
      </c>
      <c r="M1085" s="2"/>
      <c r="N1085" s="2"/>
      <c r="Q1085" s="5"/>
      <c r="T1085" s="1"/>
    </row>
    <row r="1086" spans="1:20">
      <c r="A1086" s="14">
        <v>28</v>
      </c>
      <c r="B1086" s="47">
        <v>43649</v>
      </c>
      <c r="C1086" s="48">
        <v>43652</v>
      </c>
      <c r="D1086" s="17" t="s">
        <v>15</v>
      </c>
      <c r="E1086" s="49">
        <f t="shared" si="103"/>
        <v>3</v>
      </c>
      <c r="F1086" s="50" t="s">
        <v>1013</v>
      </c>
      <c r="G1086" s="51">
        <v>19305</v>
      </c>
      <c r="H1086" s="21">
        <v>0</v>
      </c>
      <c r="I1086" s="51">
        <f t="shared" si="104"/>
        <v>19305</v>
      </c>
      <c r="J1086" s="62">
        <f t="shared" si="105"/>
        <v>4909987.9</v>
      </c>
      <c r="K1086" s="81">
        <v>80832</v>
      </c>
      <c r="L1086" s="65">
        <v>1527614</v>
      </c>
      <c r="M1086" s="2"/>
      <c r="N1086" s="2"/>
      <c r="Q1086" s="5"/>
      <c r="T1086" s="1"/>
    </row>
    <row r="1087" s="3" customFormat="1" spans="1:19">
      <c r="A1087" s="14">
        <v>29</v>
      </c>
      <c r="B1087" s="47">
        <v>43648</v>
      </c>
      <c r="C1087" s="48">
        <v>43652</v>
      </c>
      <c r="D1087" s="17" t="s">
        <v>15</v>
      </c>
      <c r="E1087" s="49">
        <f t="shared" si="103"/>
        <v>4</v>
      </c>
      <c r="F1087" s="50" t="s">
        <v>1014</v>
      </c>
      <c r="G1087" s="51">
        <v>35856</v>
      </c>
      <c r="H1087" s="21">
        <v>0</v>
      </c>
      <c r="I1087" s="51">
        <f t="shared" si="104"/>
        <v>35856</v>
      </c>
      <c r="J1087" s="62">
        <f t="shared" si="105"/>
        <v>4874131.9</v>
      </c>
      <c r="K1087" s="81">
        <v>76472</v>
      </c>
      <c r="L1087" s="131">
        <v>1503427</v>
      </c>
      <c r="M1087" s="2"/>
      <c r="N1087" s="2"/>
      <c r="O1087" s="149"/>
      <c r="Q1087" s="5"/>
      <c r="R1087" s="5"/>
      <c r="S1087" s="5"/>
    </row>
    <row r="1088" s="3" customFormat="1" spans="1:19">
      <c r="A1088" s="14">
        <v>30</v>
      </c>
      <c r="B1088" s="47">
        <v>43649</v>
      </c>
      <c r="C1088" s="48">
        <v>43652</v>
      </c>
      <c r="D1088" s="17" t="s">
        <v>15</v>
      </c>
      <c r="E1088" s="49">
        <f t="shared" si="103"/>
        <v>3</v>
      </c>
      <c r="F1088" s="50" t="s">
        <v>1015</v>
      </c>
      <c r="G1088" s="51">
        <v>33615</v>
      </c>
      <c r="H1088" s="21">
        <v>0</v>
      </c>
      <c r="I1088" s="51">
        <f t="shared" si="104"/>
        <v>33615</v>
      </c>
      <c r="J1088" s="62">
        <f t="shared" si="105"/>
        <v>4840516.9</v>
      </c>
      <c r="K1088" s="81">
        <v>78909</v>
      </c>
      <c r="L1088" s="65">
        <v>1518621</v>
      </c>
      <c r="M1088" s="2"/>
      <c r="N1088" s="2"/>
      <c r="O1088" s="149"/>
      <c r="Q1088" s="5"/>
      <c r="R1088" s="5"/>
      <c r="S1088" s="5"/>
    </row>
    <row r="1089" s="3" customFormat="1" spans="1:20">
      <c r="A1089" s="14">
        <v>31</v>
      </c>
      <c r="B1089" s="47">
        <v>43650</v>
      </c>
      <c r="C1089" s="48">
        <v>43652</v>
      </c>
      <c r="D1089" s="17" t="s">
        <v>15</v>
      </c>
      <c r="E1089" s="49">
        <f t="shared" si="103"/>
        <v>2</v>
      </c>
      <c r="F1089" s="50" t="s">
        <v>1016</v>
      </c>
      <c r="G1089" s="51">
        <v>19049.4</v>
      </c>
      <c r="H1089" s="21">
        <v>0</v>
      </c>
      <c r="I1089" s="51">
        <f t="shared" si="104"/>
        <v>19049.4</v>
      </c>
      <c r="J1089" s="62">
        <f t="shared" si="105"/>
        <v>4821467.5</v>
      </c>
      <c r="K1089" s="81">
        <v>70414</v>
      </c>
      <c r="L1089" s="65">
        <v>1463503</v>
      </c>
      <c r="M1089" s="2"/>
      <c r="N1089" s="2"/>
      <c r="O1089" s="149"/>
      <c r="R1089" s="5"/>
      <c r="S1089" s="5"/>
      <c r="T1089" s="5"/>
    </row>
    <row r="1090" s="3" customFormat="1" spans="1:20">
      <c r="A1090" s="14">
        <v>32</v>
      </c>
      <c r="B1090" s="47">
        <v>43650</v>
      </c>
      <c r="C1090" s="48">
        <v>43652</v>
      </c>
      <c r="D1090" s="17" t="s">
        <v>15</v>
      </c>
      <c r="E1090" s="49">
        <f t="shared" si="103"/>
        <v>2</v>
      </c>
      <c r="F1090" s="50" t="s">
        <v>1001</v>
      </c>
      <c r="G1090" s="51">
        <v>19049.4</v>
      </c>
      <c r="H1090" s="21">
        <v>0</v>
      </c>
      <c r="I1090" s="51">
        <f t="shared" si="104"/>
        <v>19049.4</v>
      </c>
      <c r="J1090" s="62">
        <f t="shared" si="105"/>
        <v>4802418.1</v>
      </c>
      <c r="K1090" s="81">
        <v>70415</v>
      </c>
      <c r="L1090" s="65">
        <v>1463504</v>
      </c>
      <c r="M1090" s="2"/>
      <c r="N1090" s="2"/>
      <c r="O1090" s="149"/>
      <c r="R1090" s="5"/>
      <c r="S1090" s="5"/>
      <c r="T1090" s="5"/>
    </row>
    <row r="1091" spans="1:14">
      <c r="A1091" s="14">
        <v>33</v>
      </c>
      <c r="B1091" s="47">
        <v>43648</v>
      </c>
      <c r="C1091" s="48">
        <v>43653</v>
      </c>
      <c r="D1091" s="17" t="s">
        <v>15</v>
      </c>
      <c r="E1091" s="49">
        <f t="shared" si="103"/>
        <v>5</v>
      </c>
      <c r="F1091" s="50" t="s">
        <v>1017</v>
      </c>
      <c r="G1091" s="51">
        <v>32175</v>
      </c>
      <c r="H1091" s="21">
        <v>0</v>
      </c>
      <c r="I1091" s="51">
        <f t="shared" si="104"/>
        <v>32175</v>
      </c>
      <c r="J1091" s="62">
        <f t="shared" si="105"/>
        <v>4770243.1</v>
      </c>
      <c r="K1091" s="81">
        <v>76196</v>
      </c>
      <c r="L1091" s="65">
        <v>1501298</v>
      </c>
      <c r="M1091" s="2"/>
      <c r="N1091" s="2"/>
    </row>
    <row r="1092" spans="1:14">
      <c r="A1092" s="14">
        <v>34</v>
      </c>
      <c r="B1092" s="47">
        <v>43651</v>
      </c>
      <c r="C1092" s="48">
        <v>43653</v>
      </c>
      <c r="D1092" s="17" t="s">
        <v>15</v>
      </c>
      <c r="E1092" s="49">
        <f t="shared" si="103"/>
        <v>2</v>
      </c>
      <c r="F1092" s="50" t="s">
        <v>1018</v>
      </c>
      <c r="G1092" s="51">
        <v>12870</v>
      </c>
      <c r="H1092" s="21">
        <v>0</v>
      </c>
      <c r="I1092" s="51">
        <f t="shared" si="104"/>
        <v>12870</v>
      </c>
      <c r="J1092" s="62">
        <f t="shared" si="105"/>
        <v>4757373.1</v>
      </c>
      <c r="K1092" s="81">
        <v>81232</v>
      </c>
      <c r="L1092" s="65">
        <v>1531238</v>
      </c>
      <c r="M1092" s="2"/>
      <c r="N1092" s="2"/>
    </row>
    <row r="1093" spans="1:14">
      <c r="A1093" s="14">
        <v>35</v>
      </c>
      <c r="B1093" s="47">
        <v>43651</v>
      </c>
      <c r="C1093" s="48">
        <v>43653</v>
      </c>
      <c r="D1093" s="17" t="s">
        <v>15</v>
      </c>
      <c r="E1093" s="49">
        <f t="shared" si="103"/>
        <v>2</v>
      </c>
      <c r="F1093" s="50" t="s">
        <v>1019</v>
      </c>
      <c r="G1093" s="51">
        <v>9000</v>
      </c>
      <c r="H1093" s="21">
        <v>0</v>
      </c>
      <c r="I1093" s="51">
        <f t="shared" si="104"/>
        <v>9000</v>
      </c>
      <c r="J1093" s="62">
        <f t="shared" si="105"/>
        <v>4748373.1</v>
      </c>
      <c r="K1093" s="81">
        <v>80662</v>
      </c>
      <c r="L1093" s="65">
        <v>1525704</v>
      </c>
      <c r="M1093" s="2"/>
      <c r="N1093" s="2"/>
    </row>
    <row r="1094" spans="1:14">
      <c r="A1094" s="14">
        <v>36</v>
      </c>
      <c r="B1094" s="47">
        <v>43648</v>
      </c>
      <c r="C1094" s="48">
        <v>43653</v>
      </c>
      <c r="D1094" s="17" t="s">
        <v>15</v>
      </c>
      <c r="E1094" s="49">
        <f t="shared" si="103"/>
        <v>5</v>
      </c>
      <c r="F1094" s="50" t="s">
        <v>1020</v>
      </c>
      <c r="G1094" s="51">
        <v>22500</v>
      </c>
      <c r="H1094" s="21">
        <v>0</v>
      </c>
      <c r="I1094" s="51">
        <f t="shared" si="104"/>
        <v>22500</v>
      </c>
      <c r="J1094" s="62">
        <f t="shared" si="105"/>
        <v>4725873.1</v>
      </c>
      <c r="K1094" s="81">
        <v>76198</v>
      </c>
      <c r="L1094" s="65">
        <v>1501312</v>
      </c>
      <c r="M1094" s="2"/>
      <c r="N1094" s="2"/>
    </row>
    <row r="1095" spans="1:14">
      <c r="A1095" s="14">
        <v>37</v>
      </c>
      <c r="B1095" s="47">
        <v>43649</v>
      </c>
      <c r="C1095" s="48">
        <v>43653</v>
      </c>
      <c r="D1095" s="17" t="s">
        <v>15</v>
      </c>
      <c r="E1095" s="49">
        <f t="shared" si="103"/>
        <v>4</v>
      </c>
      <c r="F1095" s="50" t="s">
        <v>1021</v>
      </c>
      <c r="G1095" s="51">
        <v>25740</v>
      </c>
      <c r="H1095" s="21">
        <v>0</v>
      </c>
      <c r="I1095" s="51">
        <f t="shared" si="104"/>
        <v>25740</v>
      </c>
      <c r="J1095" s="62">
        <f t="shared" si="105"/>
        <v>4700133.1</v>
      </c>
      <c r="K1095" s="81">
        <v>80400</v>
      </c>
      <c r="L1095" s="65">
        <v>1525069</v>
      </c>
      <c r="M1095" s="2"/>
      <c r="N1095" s="2"/>
    </row>
    <row r="1096" spans="1:14">
      <c r="A1096" s="14">
        <v>38</v>
      </c>
      <c r="B1096" s="47">
        <v>43651</v>
      </c>
      <c r="C1096" s="48">
        <v>43653</v>
      </c>
      <c r="D1096" s="17" t="s">
        <v>15</v>
      </c>
      <c r="E1096" s="49">
        <f t="shared" si="103"/>
        <v>2</v>
      </c>
      <c r="F1096" s="50" t="s">
        <v>290</v>
      </c>
      <c r="G1096" s="51">
        <v>12870</v>
      </c>
      <c r="H1096" s="21">
        <v>0</v>
      </c>
      <c r="I1096" s="51">
        <f t="shared" si="104"/>
        <v>12870</v>
      </c>
      <c r="J1096" s="62">
        <f t="shared" si="105"/>
        <v>4687263.1</v>
      </c>
      <c r="K1096" s="81">
        <v>81903</v>
      </c>
      <c r="L1096" s="65">
        <v>1536357</v>
      </c>
      <c r="M1096" s="2"/>
      <c r="N1096" s="2"/>
    </row>
    <row r="1097" spans="1:14">
      <c r="A1097" s="14">
        <v>39</v>
      </c>
      <c r="B1097" s="47">
        <v>43649</v>
      </c>
      <c r="C1097" s="48">
        <v>43653</v>
      </c>
      <c r="D1097" s="17" t="s">
        <v>15</v>
      </c>
      <c r="E1097" s="49">
        <f t="shared" si="103"/>
        <v>4</v>
      </c>
      <c r="F1097" s="50" t="s">
        <v>1022</v>
      </c>
      <c r="G1097" s="51">
        <v>18000</v>
      </c>
      <c r="H1097" s="21">
        <v>0</v>
      </c>
      <c r="I1097" s="51">
        <f t="shared" si="104"/>
        <v>18000</v>
      </c>
      <c r="J1097" s="62">
        <f t="shared" si="105"/>
        <v>4669263.1</v>
      </c>
      <c r="K1097" s="81">
        <v>80403</v>
      </c>
      <c r="L1097" s="65">
        <v>1525081</v>
      </c>
      <c r="M1097" s="2"/>
      <c r="N1097" s="2"/>
    </row>
    <row r="1098" spans="1:14">
      <c r="A1098" s="14">
        <v>40</v>
      </c>
      <c r="B1098" s="47">
        <v>43648</v>
      </c>
      <c r="C1098" s="48">
        <v>43653</v>
      </c>
      <c r="D1098" s="17" t="s">
        <v>15</v>
      </c>
      <c r="E1098" s="49">
        <f t="shared" si="103"/>
        <v>5</v>
      </c>
      <c r="F1098" s="50" t="s">
        <v>1023</v>
      </c>
      <c r="G1098" s="51">
        <v>22500</v>
      </c>
      <c r="H1098" s="21">
        <v>0</v>
      </c>
      <c r="I1098" s="51">
        <f t="shared" si="104"/>
        <v>22500</v>
      </c>
      <c r="J1098" s="62">
        <f t="shared" si="105"/>
        <v>4646763.1</v>
      </c>
      <c r="K1098" s="81">
        <v>76204</v>
      </c>
      <c r="L1098" s="65">
        <v>1501306</v>
      </c>
      <c r="M1098" s="2"/>
      <c r="N1098" s="2"/>
    </row>
    <row r="1099" spans="1:14">
      <c r="A1099" s="14">
        <v>41</v>
      </c>
      <c r="B1099" s="47">
        <v>43651</v>
      </c>
      <c r="C1099" s="48">
        <v>43653</v>
      </c>
      <c r="D1099" s="17" t="s">
        <v>15</v>
      </c>
      <c r="E1099" s="49">
        <f t="shared" si="103"/>
        <v>2</v>
      </c>
      <c r="F1099" s="50" t="s">
        <v>1024</v>
      </c>
      <c r="G1099" s="51">
        <v>12870</v>
      </c>
      <c r="H1099" s="21">
        <v>0</v>
      </c>
      <c r="I1099" s="51">
        <f t="shared" si="104"/>
        <v>12870</v>
      </c>
      <c r="J1099" s="62">
        <f t="shared" si="105"/>
        <v>4633893.1</v>
      </c>
      <c r="K1099" s="81">
        <v>80415</v>
      </c>
      <c r="L1099" s="65">
        <v>1525176</v>
      </c>
      <c r="M1099" s="2"/>
      <c r="N1099" s="2"/>
    </row>
    <row r="1100" spans="1:14">
      <c r="A1100" s="14">
        <v>42</v>
      </c>
      <c r="B1100" s="47">
        <v>43651</v>
      </c>
      <c r="C1100" s="48">
        <v>43653</v>
      </c>
      <c r="D1100" s="17" t="s">
        <v>15</v>
      </c>
      <c r="E1100" s="49">
        <f t="shared" si="103"/>
        <v>2</v>
      </c>
      <c r="F1100" s="50" t="s">
        <v>1025</v>
      </c>
      <c r="G1100" s="51">
        <v>22410</v>
      </c>
      <c r="H1100" s="21">
        <v>0</v>
      </c>
      <c r="I1100" s="51">
        <f t="shared" si="104"/>
        <v>22410</v>
      </c>
      <c r="J1100" s="62">
        <f t="shared" si="105"/>
        <v>4611483.1</v>
      </c>
      <c r="K1100" s="81">
        <v>78907</v>
      </c>
      <c r="L1100" s="162" t="s">
        <v>1026</v>
      </c>
      <c r="M1100" s="2"/>
      <c r="N1100" s="2"/>
    </row>
    <row r="1101" spans="1:14">
      <c r="A1101" s="14">
        <v>43</v>
      </c>
      <c r="B1101" s="47">
        <v>43651</v>
      </c>
      <c r="C1101" s="48">
        <v>43653</v>
      </c>
      <c r="D1101" s="17" t="s">
        <v>15</v>
      </c>
      <c r="E1101" s="49">
        <f t="shared" si="103"/>
        <v>2</v>
      </c>
      <c r="F1101" s="50" t="s">
        <v>1027</v>
      </c>
      <c r="G1101" s="51">
        <v>22410</v>
      </c>
      <c r="H1101" s="21">
        <v>0</v>
      </c>
      <c r="I1101" s="51">
        <f t="shared" si="104"/>
        <v>22410</v>
      </c>
      <c r="J1101" s="62">
        <f t="shared" si="105"/>
        <v>4589073.1</v>
      </c>
      <c r="K1101" s="81">
        <v>78908</v>
      </c>
      <c r="L1101" s="162" t="s">
        <v>1026</v>
      </c>
      <c r="M1101" s="2"/>
      <c r="N1101" s="2"/>
    </row>
    <row r="1102" spans="1:14">
      <c r="A1102" s="14">
        <v>44</v>
      </c>
      <c r="B1102" s="47">
        <v>43649</v>
      </c>
      <c r="C1102" s="48">
        <v>43654</v>
      </c>
      <c r="D1102" s="17" t="s">
        <v>15</v>
      </c>
      <c r="E1102" s="49">
        <f t="shared" si="103"/>
        <v>5</v>
      </c>
      <c r="F1102" s="50" t="s">
        <v>1028</v>
      </c>
      <c r="G1102" s="51">
        <v>32175</v>
      </c>
      <c r="H1102" s="21">
        <v>0</v>
      </c>
      <c r="I1102" s="51">
        <f t="shared" si="104"/>
        <v>32175</v>
      </c>
      <c r="J1102" s="62">
        <f t="shared" si="105"/>
        <v>4556898.1</v>
      </c>
      <c r="K1102" s="81">
        <v>73508</v>
      </c>
      <c r="L1102" s="65">
        <v>1481306</v>
      </c>
      <c r="M1102" s="2"/>
      <c r="N1102" s="2"/>
    </row>
    <row r="1103" spans="1:14">
      <c r="A1103" s="14">
        <v>45</v>
      </c>
      <c r="B1103" s="47">
        <v>43652</v>
      </c>
      <c r="C1103" s="48">
        <v>43654</v>
      </c>
      <c r="D1103" s="17" t="s">
        <v>15</v>
      </c>
      <c r="E1103" s="49">
        <f t="shared" si="103"/>
        <v>2</v>
      </c>
      <c r="F1103" s="50" t="s">
        <v>1029</v>
      </c>
      <c r="G1103" s="51">
        <v>9000</v>
      </c>
      <c r="H1103" s="21">
        <v>0</v>
      </c>
      <c r="I1103" s="51">
        <f t="shared" si="104"/>
        <v>9000</v>
      </c>
      <c r="J1103" s="62">
        <f t="shared" si="105"/>
        <v>4547898.1</v>
      </c>
      <c r="K1103" s="81">
        <v>74393</v>
      </c>
      <c r="L1103" s="65">
        <v>1491713</v>
      </c>
      <c r="M1103" s="2"/>
      <c r="N1103" s="2"/>
    </row>
    <row r="1104" spans="1:14">
      <c r="A1104" s="14">
        <v>46</v>
      </c>
      <c r="B1104" s="47">
        <v>43652</v>
      </c>
      <c r="C1104" s="48">
        <v>43654</v>
      </c>
      <c r="D1104" s="17" t="s">
        <v>15</v>
      </c>
      <c r="E1104" s="49">
        <f t="shared" si="103"/>
        <v>2</v>
      </c>
      <c r="F1104" s="50" t="s">
        <v>1030</v>
      </c>
      <c r="G1104" s="51">
        <v>12870</v>
      </c>
      <c r="H1104" s="21">
        <v>0</v>
      </c>
      <c r="I1104" s="51">
        <f t="shared" si="104"/>
        <v>12870</v>
      </c>
      <c r="J1104" s="62">
        <f t="shared" si="105"/>
        <v>4535028.1</v>
      </c>
      <c r="K1104" s="81">
        <v>75414</v>
      </c>
      <c r="L1104" s="65">
        <v>1498054</v>
      </c>
      <c r="M1104" s="2"/>
      <c r="N1104" s="2"/>
    </row>
    <row r="1105" spans="1:14">
      <c r="A1105" s="14">
        <v>47</v>
      </c>
      <c r="B1105" s="47">
        <v>43652</v>
      </c>
      <c r="C1105" s="48">
        <v>43654</v>
      </c>
      <c r="D1105" s="17" t="s">
        <v>15</v>
      </c>
      <c r="E1105" s="49">
        <f t="shared" si="103"/>
        <v>2</v>
      </c>
      <c r="F1105" s="50" t="s">
        <v>1031</v>
      </c>
      <c r="G1105" s="51">
        <v>17928</v>
      </c>
      <c r="H1105" s="21">
        <v>0</v>
      </c>
      <c r="I1105" s="51">
        <f t="shared" si="104"/>
        <v>17928</v>
      </c>
      <c r="J1105" s="62">
        <f t="shared" si="105"/>
        <v>4517100.1</v>
      </c>
      <c r="K1105" s="81">
        <v>75715</v>
      </c>
      <c r="L1105" s="162" t="s">
        <v>1032</v>
      </c>
      <c r="M1105" s="2"/>
      <c r="N1105" s="2"/>
    </row>
    <row r="1106" spans="1:14">
      <c r="A1106" s="14">
        <v>48</v>
      </c>
      <c r="B1106" s="134">
        <v>43652</v>
      </c>
      <c r="C1106" s="135">
        <v>43654</v>
      </c>
      <c r="D1106" s="136" t="s">
        <v>15</v>
      </c>
      <c r="E1106" s="137">
        <f t="shared" si="103"/>
        <v>2</v>
      </c>
      <c r="F1106" s="138" t="s">
        <v>1033</v>
      </c>
      <c r="G1106" s="139">
        <v>17928</v>
      </c>
      <c r="H1106" s="140">
        <v>0</v>
      </c>
      <c r="I1106" s="139">
        <f t="shared" si="104"/>
        <v>17928</v>
      </c>
      <c r="J1106" s="142">
        <f t="shared" si="105"/>
        <v>4499172.1</v>
      </c>
      <c r="K1106" s="163">
        <v>75716</v>
      </c>
      <c r="L1106" s="162" t="s">
        <v>1032</v>
      </c>
      <c r="M1106" s="2"/>
      <c r="N1106" s="2"/>
    </row>
    <row r="1107" spans="1:14">
      <c r="A1107" s="14">
        <v>49</v>
      </c>
      <c r="B1107" s="47">
        <v>43647</v>
      </c>
      <c r="C1107" s="48">
        <v>43654</v>
      </c>
      <c r="D1107" s="17" t="s">
        <v>15</v>
      </c>
      <c r="E1107" s="49">
        <f t="shared" si="103"/>
        <v>7</v>
      </c>
      <c r="F1107" s="50" t="s">
        <v>1011</v>
      </c>
      <c r="G1107" s="51">
        <v>70245</v>
      </c>
      <c r="H1107" s="21">
        <v>0</v>
      </c>
      <c r="I1107" s="51">
        <f t="shared" si="104"/>
        <v>70245</v>
      </c>
      <c r="J1107" s="62">
        <f t="shared" si="105"/>
        <v>4428927.1</v>
      </c>
      <c r="K1107" s="81">
        <v>80680</v>
      </c>
      <c r="L1107" s="162" t="s">
        <v>1034</v>
      </c>
      <c r="M1107" s="2"/>
      <c r="N1107" s="2"/>
    </row>
    <row r="1108" spans="1:14">
      <c r="A1108" s="14">
        <v>50</v>
      </c>
      <c r="B1108" s="47">
        <v>43647</v>
      </c>
      <c r="C1108" s="48">
        <v>43654</v>
      </c>
      <c r="D1108" s="17" t="s">
        <v>15</v>
      </c>
      <c r="E1108" s="49">
        <f t="shared" si="103"/>
        <v>7</v>
      </c>
      <c r="F1108" s="50" t="s">
        <v>1035</v>
      </c>
      <c r="G1108" s="51">
        <v>70245</v>
      </c>
      <c r="H1108" s="21">
        <v>0</v>
      </c>
      <c r="I1108" s="51">
        <f t="shared" si="104"/>
        <v>70245</v>
      </c>
      <c r="J1108" s="62">
        <f t="shared" si="105"/>
        <v>4358682.1</v>
      </c>
      <c r="K1108" s="81">
        <v>80683</v>
      </c>
      <c r="L1108" s="162" t="s">
        <v>1034</v>
      </c>
      <c r="M1108" s="2"/>
      <c r="N1108" s="2"/>
    </row>
    <row r="1109" spans="1:14">
      <c r="A1109" s="14"/>
      <c r="B1109" s="155"/>
      <c r="C1109" s="156"/>
      <c r="D1109" s="157"/>
      <c r="E1109" s="158"/>
      <c r="F1109" s="159"/>
      <c r="G1109" s="160"/>
      <c r="H1109" s="161"/>
      <c r="I1109" s="51">
        <f>SUM(I1066:I1108)</f>
        <v>877653.3</v>
      </c>
      <c r="J1109" s="62"/>
      <c r="K1109" s="92" t="s">
        <v>1036</v>
      </c>
      <c r="L1109" s="162"/>
      <c r="M1109" s="2"/>
      <c r="N1109" s="2"/>
    </row>
    <row r="1111" spans="10:10">
      <c r="J1111" s="164"/>
    </row>
    <row r="1112" spans="1:17">
      <c r="A1112" s="14">
        <v>51</v>
      </c>
      <c r="B1112" s="47">
        <v>43652</v>
      </c>
      <c r="C1112" s="48">
        <v>43655</v>
      </c>
      <c r="D1112" s="17" t="s">
        <v>15</v>
      </c>
      <c r="E1112" s="49">
        <f t="shared" ref="E1112:E1175" si="106">C1112-B1112</f>
        <v>3</v>
      </c>
      <c r="F1112" s="50" t="s">
        <v>1037</v>
      </c>
      <c r="G1112" s="51">
        <v>26892</v>
      </c>
      <c r="H1112" s="21">
        <v>0</v>
      </c>
      <c r="I1112" s="51">
        <f t="shared" ref="I1112:I1175" si="107">+G1112+H1112</f>
        <v>26892</v>
      </c>
      <c r="J1112" s="62">
        <f>J1108-I1112</f>
        <v>4331790.1</v>
      </c>
      <c r="K1112" s="49">
        <v>74872</v>
      </c>
      <c r="L1112" s="65">
        <v>1494511</v>
      </c>
      <c r="M1112" s="2"/>
      <c r="N1112" s="2"/>
      <c r="O1112" s="150"/>
      <c r="P1112" s="43"/>
      <c r="Q1112" s="43"/>
    </row>
    <row r="1113" spans="1:17">
      <c r="A1113" s="14">
        <v>52</v>
      </c>
      <c r="B1113" s="47">
        <v>43653</v>
      </c>
      <c r="C1113" s="48">
        <v>43655</v>
      </c>
      <c r="D1113" s="17" t="s">
        <v>15</v>
      </c>
      <c r="E1113" s="49">
        <f t="shared" si="106"/>
        <v>2</v>
      </c>
      <c r="F1113" s="50" t="s">
        <v>1038</v>
      </c>
      <c r="G1113" s="51">
        <v>9000</v>
      </c>
      <c r="H1113" s="21">
        <v>0</v>
      </c>
      <c r="I1113" s="51">
        <f t="shared" si="107"/>
        <v>9000</v>
      </c>
      <c r="J1113" s="62">
        <f t="shared" ref="J1112:J1176" si="108">J1112-I1113</f>
        <v>4322790.1</v>
      </c>
      <c r="K1113" s="49">
        <v>74373</v>
      </c>
      <c r="L1113" s="65">
        <v>1491252</v>
      </c>
      <c r="M1113" s="2"/>
      <c r="N1113" s="2"/>
      <c r="O1113" s="151"/>
      <c r="P1113" s="43"/>
      <c r="Q1113" s="43"/>
    </row>
    <row r="1114" spans="1:17">
      <c r="A1114" s="14">
        <v>53</v>
      </c>
      <c r="B1114" s="47">
        <v>43653</v>
      </c>
      <c r="C1114" s="48">
        <v>43655</v>
      </c>
      <c r="D1114" s="17" t="s">
        <v>15</v>
      </c>
      <c r="E1114" s="49">
        <f t="shared" si="106"/>
        <v>2</v>
      </c>
      <c r="F1114" s="50" t="s">
        <v>1039</v>
      </c>
      <c r="G1114" s="51">
        <v>9000</v>
      </c>
      <c r="H1114" s="21">
        <v>0</v>
      </c>
      <c r="I1114" s="51">
        <f t="shared" si="107"/>
        <v>9000</v>
      </c>
      <c r="J1114" s="62">
        <f t="shared" si="108"/>
        <v>4313790.1</v>
      </c>
      <c r="K1114" s="49">
        <v>74370</v>
      </c>
      <c r="L1114" s="65">
        <v>1491250</v>
      </c>
      <c r="M1114" s="2"/>
      <c r="N1114" s="2"/>
      <c r="O1114" s="150"/>
      <c r="P1114" s="43"/>
      <c r="Q1114" s="43"/>
    </row>
    <row r="1115" spans="1:17">
      <c r="A1115" s="14">
        <v>54</v>
      </c>
      <c r="B1115" s="47">
        <v>43653</v>
      </c>
      <c r="C1115" s="48">
        <v>43655</v>
      </c>
      <c r="D1115" s="17" t="s">
        <v>15</v>
      </c>
      <c r="E1115" s="49">
        <f t="shared" si="106"/>
        <v>2</v>
      </c>
      <c r="F1115" s="50" t="s">
        <v>540</v>
      </c>
      <c r="G1115" s="51">
        <v>9000</v>
      </c>
      <c r="H1115" s="21">
        <v>0</v>
      </c>
      <c r="I1115" s="51">
        <f t="shared" si="107"/>
        <v>9000</v>
      </c>
      <c r="J1115" s="62">
        <f t="shared" si="108"/>
        <v>4304790.1</v>
      </c>
      <c r="K1115" s="49">
        <v>74375</v>
      </c>
      <c r="L1115" s="65">
        <v>1491255</v>
      </c>
      <c r="M1115" s="2"/>
      <c r="N1115" s="2"/>
      <c r="O1115" s="150"/>
      <c r="P1115" s="43"/>
      <c r="Q1115" s="43"/>
    </row>
    <row r="1116" spans="1:17">
      <c r="A1116" s="14">
        <v>55</v>
      </c>
      <c r="B1116" s="47">
        <v>43653</v>
      </c>
      <c r="C1116" s="48">
        <v>43656</v>
      </c>
      <c r="D1116" s="17" t="s">
        <v>15</v>
      </c>
      <c r="E1116" s="49">
        <f t="shared" si="106"/>
        <v>3</v>
      </c>
      <c r="F1116" s="50" t="s">
        <v>1040</v>
      </c>
      <c r="G1116" s="51">
        <v>19305</v>
      </c>
      <c r="H1116" s="21">
        <v>0</v>
      </c>
      <c r="I1116" s="51">
        <f t="shared" si="107"/>
        <v>19305</v>
      </c>
      <c r="J1116" s="62">
        <f t="shared" si="108"/>
        <v>4285485.1</v>
      </c>
      <c r="K1116" s="49">
        <v>77973</v>
      </c>
      <c r="L1116" s="65">
        <v>1524030</v>
      </c>
      <c r="M1116" s="2"/>
      <c r="N1116" s="2"/>
      <c r="O1116" s="150"/>
      <c r="P1116" s="43"/>
      <c r="Q1116" s="43"/>
    </row>
    <row r="1117" spans="1:17">
      <c r="A1117" s="14">
        <v>56</v>
      </c>
      <c r="B1117" s="47">
        <v>43654</v>
      </c>
      <c r="C1117" s="48">
        <v>43656</v>
      </c>
      <c r="D1117" s="17" t="s">
        <v>15</v>
      </c>
      <c r="E1117" s="49">
        <f t="shared" si="106"/>
        <v>2</v>
      </c>
      <c r="F1117" s="50" t="s">
        <v>1041</v>
      </c>
      <c r="G1117" s="51">
        <v>12870</v>
      </c>
      <c r="H1117" s="21">
        <v>0</v>
      </c>
      <c r="I1117" s="51">
        <f t="shared" si="107"/>
        <v>12870</v>
      </c>
      <c r="J1117" s="62">
        <f t="shared" si="108"/>
        <v>4272615.1</v>
      </c>
      <c r="K1117" s="49">
        <v>82150</v>
      </c>
      <c r="L1117" s="65">
        <v>1536696</v>
      </c>
      <c r="M1117" s="2"/>
      <c r="N1117" s="2"/>
      <c r="O1117" s="150"/>
      <c r="P1117" s="43"/>
      <c r="Q1117" s="43"/>
    </row>
    <row r="1118" spans="1:17">
      <c r="A1118" s="14">
        <v>57</v>
      </c>
      <c r="B1118" s="47">
        <v>43654</v>
      </c>
      <c r="C1118" s="48">
        <v>43656</v>
      </c>
      <c r="D1118" s="17" t="s">
        <v>15</v>
      </c>
      <c r="E1118" s="49">
        <f t="shared" si="106"/>
        <v>2</v>
      </c>
      <c r="F1118" s="50" t="s">
        <v>1042</v>
      </c>
      <c r="G1118" s="51">
        <v>12870</v>
      </c>
      <c r="H1118" s="21">
        <v>0</v>
      </c>
      <c r="I1118" s="51">
        <f t="shared" si="107"/>
        <v>12870</v>
      </c>
      <c r="J1118" s="62">
        <f t="shared" si="108"/>
        <v>4259745.1</v>
      </c>
      <c r="K1118" s="49">
        <v>82151</v>
      </c>
      <c r="L1118" s="65">
        <v>1536696</v>
      </c>
      <c r="M1118" s="2"/>
      <c r="N1118" s="2"/>
      <c r="O1118" s="150"/>
      <c r="P1118" s="43"/>
      <c r="Q1118" s="43"/>
    </row>
    <row r="1119" spans="1:17">
      <c r="A1119" s="14">
        <v>58</v>
      </c>
      <c r="B1119" s="47">
        <v>43654</v>
      </c>
      <c r="C1119" s="48">
        <v>43656</v>
      </c>
      <c r="D1119" s="17" t="s">
        <v>15</v>
      </c>
      <c r="E1119" s="49">
        <f t="shared" si="106"/>
        <v>2</v>
      </c>
      <c r="F1119" s="50" t="s">
        <v>1043</v>
      </c>
      <c r="G1119" s="51">
        <v>12870</v>
      </c>
      <c r="H1119" s="21">
        <v>0</v>
      </c>
      <c r="I1119" s="51">
        <f t="shared" si="107"/>
        <v>12870</v>
      </c>
      <c r="J1119" s="62">
        <f t="shared" si="108"/>
        <v>4246875.1</v>
      </c>
      <c r="K1119" s="49">
        <v>82152</v>
      </c>
      <c r="L1119" s="65">
        <v>1536696</v>
      </c>
      <c r="M1119" s="2"/>
      <c r="N1119" s="2"/>
      <c r="O1119" s="150"/>
      <c r="P1119" s="43"/>
      <c r="Q1119" s="43"/>
    </row>
    <row r="1120" spans="1:17">
      <c r="A1120" s="14">
        <v>59</v>
      </c>
      <c r="B1120" s="47">
        <v>43654</v>
      </c>
      <c r="C1120" s="48">
        <v>43656</v>
      </c>
      <c r="D1120" s="17" t="s">
        <v>15</v>
      </c>
      <c r="E1120" s="49">
        <f t="shared" si="106"/>
        <v>2</v>
      </c>
      <c r="F1120" s="50" t="s">
        <v>1044</v>
      </c>
      <c r="G1120" s="51">
        <v>10000</v>
      </c>
      <c r="H1120" s="21">
        <v>0</v>
      </c>
      <c r="I1120" s="51">
        <f t="shared" si="107"/>
        <v>10000</v>
      </c>
      <c r="J1120" s="62">
        <f t="shared" si="108"/>
        <v>4236875.1</v>
      </c>
      <c r="K1120" s="49">
        <v>72198</v>
      </c>
      <c r="L1120" s="65">
        <v>1471999</v>
      </c>
      <c r="M1120" s="2"/>
      <c r="N1120" s="2"/>
      <c r="O1120" s="150"/>
      <c r="P1120" s="43"/>
      <c r="Q1120" s="43"/>
    </row>
    <row r="1121" spans="1:17">
      <c r="A1121" s="14">
        <v>60</v>
      </c>
      <c r="B1121" s="47">
        <v>43652</v>
      </c>
      <c r="C1121" s="48">
        <v>43656</v>
      </c>
      <c r="D1121" s="17" t="s">
        <v>15</v>
      </c>
      <c r="E1121" s="49">
        <f t="shared" si="106"/>
        <v>4</v>
      </c>
      <c r="F1121" s="50" t="s">
        <v>1045</v>
      </c>
      <c r="G1121" s="51">
        <v>44820</v>
      </c>
      <c r="H1121" s="21">
        <v>0</v>
      </c>
      <c r="I1121" s="51">
        <f t="shared" si="107"/>
        <v>44820</v>
      </c>
      <c r="J1121" s="62">
        <f t="shared" si="108"/>
        <v>4192055.1</v>
      </c>
      <c r="K1121" s="49">
        <v>79966</v>
      </c>
      <c r="L1121" s="65">
        <v>1523580</v>
      </c>
      <c r="M1121" s="2"/>
      <c r="N1121" s="2"/>
      <c r="O1121" s="150"/>
      <c r="P1121" s="43"/>
      <c r="Q1121" s="43"/>
    </row>
    <row r="1122" spans="1:17">
      <c r="A1122" s="14">
        <v>61</v>
      </c>
      <c r="B1122" s="47">
        <v>43655</v>
      </c>
      <c r="C1122" s="48">
        <v>43657</v>
      </c>
      <c r="D1122" s="17" t="s">
        <v>15</v>
      </c>
      <c r="E1122" s="49">
        <f t="shared" si="106"/>
        <v>2</v>
      </c>
      <c r="F1122" s="50" t="s">
        <v>1046</v>
      </c>
      <c r="G1122" s="51">
        <v>12870</v>
      </c>
      <c r="H1122" s="21">
        <v>0</v>
      </c>
      <c r="I1122" s="51">
        <f t="shared" si="107"/>
        <v>12870</v>
      </c>
      <c r="J1122" s="62">
        <f t="shared" si="108"/>
        <v>4179185.1</v>
      </c>
      <c r="K1122" s="49">
        <v>81284</v>
      </c>
      <c r="L1122" s="65">
        <v>1532863</v>
      </c>
      <c r="M1122" s="2"/>
      <c r="N1122" s="2"/>
      <c r="O1122" s="150"/>
      <c r="P1122" s="43"/>
      <c r="Q1122" s="43"/>
    </row>
    <row r="1123" spans="1:17">
      <c r="A1123" s="14">
        <v>62</v>
      </c>
      <c r="B1123" s="47">
        <v>43652</v>
      </c>
      <c r="C1123" s="48">
        <v>43657</v>
      </c>
      <c r="D1123" s="17" t="s">
        <v>15</v>
      </c>
      <c r="E1123" s="49">
        <f t="shared" si="106"/>
        <v>5</v>
      </c>
      <c r="F1123" s="50" t="s">
        <v>1047</v>
      </c>
      <c r="G1123" s="51">
        <v>22500</v>
      </c>
      <c r="H1123" s="21">
        <v>0</v>
      </c>
      <c r="I1123" s="51">
        <f t="shared" si="107"/>
        <v>22500</v>
      </c>
      <c r="J1123" s="62">
        <f t="shared" si="108"/>
        <v>4156685.1</v>
      </c>
      <c r="K1123" s="49">
        <v>73192</v>
      </c>
      <c r="L1123" s="65">
        <v>1477685</v>
      </c>
      <c r="M1123" s="2"/>
      <c r="N1123" s="2"/>
      <c r="O1123" s="150"/>
      <c r="P1123" s="43"/>
      <c r="Q1123" s="43"/>
    </row>
    <row r="1124" spans="1:17">
      <c r="A1124" s="14">
        <v>63</v>
      </c>
      <c r="B1124" s="47">
        <v>43655</v>
      </c>
      <c r="C1124" s="48">
        <v>43657</v>
      </c>
      <c r="D1124" s="17" t="s">
        <v>15</v>
      </c>
      <c r="E1124" s="49">
        <f t="shared" si="106"/>
        <v>2</v>
      </c>
      <c r="F1124" s="50" t="s">
        <v>1048</v>
      </c>
      <c r="G1124" s="51">
        <v>12870</v>
      </c>
      <c r="H1124" s="21">
        <v>0</v>
      </c>
      <c r="I1124" s="51">
        <f t="shared" si="107"/>
        <v>12870</v>
      </c>
      <c r="J1124" s="62">
        <f t="shared" si="108"/>
        <v>4143815.1</v>
      </c>
      <c r="K1124" s="49">
        <v>80674</v>
      </c>
      <c r="L1124" s="65">
        <v>1526059</v>
      </c>
      <c r="M1124" s="2"/>
      <c r="N1124" s="2"/>
      <c r="O1124" s="150"/>
      <c r="P1124" s="43"/>
      <c r="Q1124" s="43"/>
    </row>
    <row r="1125" spans="1:17">
      <c r="A1125" s="14">
        <v>64</v>
      </c>
      <c r="B1125" s="47">
        <v>43656</v>
      </c>
      <c r="C1125" s="48">
        <v>43658</v>
      </c>
      <c r="D1125" s="17" t="s">
        <v>15</v>
      </c>
      <c r="E1125" s="49">
        <f t="shared" si="106"/>
        <v>2</v>
      </c>
      <c r="F1125" s="50" t="s">
        <v>1049</v>
      </c>
      <c r="G1125" s="51">
        <v>12870</v>
      </c>
      <c r="H1125" s="21">
        <v>0</v>
      </c>
      <c r="I1125" s="51">
        <f t="shared" si="107"/>
        <v>12870</v>
      </c>
      <c r="J1125" s="62">
        <f t="shared" si="108"/>
        <v>4130945.1</v>
      </c>
      <c r="K1125" s="49">
        <v>72770</v>
      </c>
      <c r="L1125" s="65">
        <v>1476051</v>
      </c>
      <c r="M1125" s="2"/>
      <c r="N1125" s="2"/>
      <c r="O1125" s="150"/>
      <c r="P1125" s="43"/>
      <c r="Q1125" s="43"/>
    </row>
    <row r="1126" spans="1:17">
      <c r="A1126" s="14">
        <v>65</v>
      </c>
      <c r="B1126" s="47">
        <v>43656</v>
      </c>
      <c r="C1126" s="48">
        <v>43658</v>
      </c>
      <c r="D1126" s="17" t="s">
        <v>15</v>
      </c>
      <c r="E1126" s="49">
        <f t="shared" si="106"/>
        <v>2</v>
      </c>
      <c r="F1126" s="50" t="s">
        <v>1050</v>
      </c>
      <c r="G1126" s="51">
        <v>9000</v>
      </c>
      <c r="H1126" s="21">
        <v>0</v>
      </c>
      <c r="I1126" s="51">
        <f t="shared" si="107"/>
        <v>9000</v>
      </c>
      <c r="J1126" s="62">
        <f t="shared" si="108"/>
        <v>4121945.1</v>
      </c>
      <c r="K1126" s="49">
        <v>82168</v>
      </c>
      <c r="L1126" s="82">
        <v>1537732</v>
      </c>
      <c r="M1126" s="2"/>
      <c r="N1126" s="2"/>
      <c r="O1126" s="150"/>
      <c r="P1126" s="43"/>
      <c r="Q1126" s="43"/>
    </row>
    <row r="1127" spans="1:17">
      <c r="A1127" s="14">
        <v>66</v>
      </c>
      <c r="B1127" s="47">
        <v>43656</v>
      </c>
      <c r="C1127" s="48">
        <v>43658</v>
      </c>
      <c r="D1127" s="17" t="s">
        <v>15</v>
      </c>
      <c r="E1127" s="49">
        <f t="shared" si="106"/>
        <v>2</v>
      </c>
      <c r="F1127" s="50" t="s">
        <v>1051</v>
      </c>
      <c r="G1127" s="51">
        <v>9000</v>
      </c>
      <c r="H1127" s="21">
        <v>0</v>
      </c>
      <c r="I1127" s="51">
        <f t="shared" si="107"/>
        <v>9000</v>
      </c>
      <c r="J1127" s="62">
        <f t="shared" si="108"/>
        <v>4112945.1</v>
      </c>
      <c r="K1127" s="49">
        <v>82169</v>
      </c>
      <c r="L1127" s="82">
        <v>1537732</v>
      </c>
      <c r="M1127" s="2"/>
      <c r="N1127" s="2"/>
      <c r="O1127" s="150"/>
      <c r="P1127" s="43"/>
      <c r="Q1127" s="43"/>
    </row>
    <row r="1128" spans="1:17">
      <c r="A1128" s="14">
        <v>67</v>
      </c>
      <c r="B1128" s="47">
        <v>43656</v>
      </c>
      <c r="C1128" s="48">
        <v>43658</v>
      </c>
      <c r="D1128" s="17" t="s">
        <v>15</v>
      </c>
      <c r="E1128" s="49">
        <f t="shared" si="106"/>
        <v>2</v>
      </c>
      <c r="F1128" s="50" t="s">
        <v>1052</v>
      </c>
      <c r="G1128" s="51">
        <v>20070</v>
      </c>
      <c r="H1128" s="21">
        <v>0</v>
      </c>
      <c r="I1128" s="51">
        <f t="shared" si="107"/>
        <v>20070</v>
      </c>
      <c r="J1128" s="62">
        <f t="shared" si="108"/>
        <v>4092875.1</v>
      </c>
      <c r="K1128" s="49">
        <v>83478</v>
      </c>
      <c r="L1128" s="65">
        <v>1543589</v>
      </c>
      <c r="M1128" s="2"/>
      <c r="N1128" s="2"/>
      <c r="O1128" s="150"/>
      <c r="P1128" s="43"/>
      <c r="Q1128" s="43"/>
    </row>
    <row r="1129" spans="1:17">
      <c r="A1129" s="14">
        <v>68</v>
      </c>
      <c r="B1129" s="47">
        <v>43657</v>
      </c>
      <c r="C1129" s="48">
        <v>43659</v>
      </c>
      <c r="D1129" s="17" t="s">
        <v>15</v>
      </c>
      <c r="E1129" s="49">
        <f t="shared" si="106"/>
        <v>2</v>
      </c>
      <c r="F1129" s="50" t="s">
        <v>1053</v>
      </c>
      <c r="G1129" s="51">
        <v>12870</v>
      </c>
      <c r="H1129" s="21">
        <v>0</v>
      </c>
      <c r="I1129" s="51">
        <f t="shared" si="107"/>
        <v>12870</v>
      </c>
      <c r="J1129" s="62">
        <f t="shared" si="108"/>
        <v>4080005.1</v>
      </c>
      <c r="K1129" s="49">
        <v>81526</v>
      </c>
      <c r="L1129" s="65">
        <v>1534788</v>
      </c>
      <c r="M1129" s="2"/>
      <c r="N1129" s="2"/>
      <c r="O1129" s="150"/>
      <c r="P1129" s="43"/>
      <c r="Q1129" s="43"/>
    </row>
    <row r="1130" spans="1:17">
      <c r="A1130" s="14">
        <v>69</v>
      </c>
      <c r="B1130" s="47">
        <v>43656</v>
      </c>
      <c r="C1130" s="48">
        <v>43659</v>
      </c>
      <c r="D1130" s="17" t="s">
        <v>15</v>
      </c>
      <c r="E1130" s="49">
        <f t="shared" si="106"/>
        <v>3</v>
      </c>
      <c r="F1130" s="50" t="s">
        <v>1054</v>
      </c>
      <c r="G1130" s="51">
        <v>19305</v>
      </c>
      <c r="H1130" s="21">
        <v>0</v>
      </c>
      <c r="I1130" s="74">
        <f t="shared" si="107"/>
        <v>19305</v>
      </c>
      <c r="J1130" s="66">
        <f t="shared" si="108"/>
        <v>4060700.1</v>
      </c>
      <c r="K1130" s="72">
        <v>79654</v>
      </c>
      <c r="L1130" s="165">
        <v>1521813</v>
      </c>
      <c r="M1130" s="2"/>
      <c r="N1130" s="2"/>
      <c r="O1130" s="150"/>
      <c r="P1130" s="43"/>
      <c r="Q1130" s="43"/>
    </row>
    <row r="1131" spans="1:17">
      <c r="A1131" s="14">
        <v>70</v>
      </c>
      <c r="B1131" s="47">
        <v>43656</v>
      </c>
      <c r="C1131" s="48">
        <v>43659</v>
      </c>
      <c r="D1131" s="17" t="s">
        <v>15</v>
      </c>
      <c r="E1131" s="49">
        <f t="shared" si="106"/>
        <v>3</v>
      </c>
      <c r="F1131" s="50" t="s">
        <v>1055</v>
      </c>
      <c r="G1131" s="51">
        <v>19305</v>
      </c>
      <c r="H1131" s="21">
        <v>0</v>
      </c>
      <c r="I1131" s="74">
        <f t="shared" si="107"/>
        <v>19305</v>
      </c>
      <c r="J1131" s="66">
        <f t="shared" si="108"/>
        <v>4041395.1</v>
      </c>
      <c r="K1131" s="72">
        <v>79655</v>
      </c>
      <c r="L1131" s="165">
        <v>1521813</v>
      </c>
      <c r="M1131" s="2"/>
      <c r="N1131" s="2"/>
      <c r="O1131" s="150"/>
      <c r="P1131" s="43"/>
      <c r="Q1131" s="43"/>
    </row>
    <row r="1132" spans="1:17">
      <c r="A1132" s="14">
        <v>71</v>
      </c>
      <c r="B1132" s="47">
        <v>43656</v>
      </c>
      <c r="C1132" s="48">
        <v>43659</v>
      </c>
      <c r="D1132" s="17" t="s">
        <v>15</v>
      </c>
      <c r="E1132" s="49">
        <f t="shared" si="106"/>
        <v>3</v>
      </c>
      <c r="F1132" s="50" t="s">
        <v>1056</v>
      </c>
      <c r="G1132" s="51">
        <v>13500</v>
      </c>
      <c r="H1132" s="21">
        <v>0</v>
      </c>
      <c r="I1132" s="51">
        <f t="shared" si="107"/>
        <v>13500</v>
      </c>
      <c r="J1132" s="62">
        <f t="shared" si="108"/>
        <v>4027895.1</v>
      </c>
      <c r="K1132" s="49">
        <v>80973</v>
      </c>
      <c r="L1132" s="65">
        <v>1529172</v>
      </c>
      <c r="M1132" s="2"/>
      <c r="N1132" s="2"/>
      <c r="O1132" s="150"/>
      <c r="P1132" s="43"/>
      <c r="Q1132" s="43"/>
    </row>
    <row r="1133" spans="1:17">
      <c r="A1133" s="14">
        <v>72</v>
      </c>
      <c r="B1133" s="47">
        <v>43656</v>
      </c>
      <c r="C1133" s="48">
        <v>43659</v>
      </c>
      <c r="D1133" s="17" t="s">
        <v>15</v>
      </c>
      <c r="E1133" s="49">
        <f t="shared" si="106"/>
        <v>3</v>
      </c>
      <c r="F1133" s="50" t="s">
        <v>1055</v>
      </c>
      <c r="G1133" s="51">
        <v>19305</v>
      </c>
      <c r="H1133" s="21">
        <v>0</v>
      </c>
      <c r="I1133" s="74">
        <f t="shared" si="107"/>
        <v>19305</v>
      </c>
      <c r="J1133" s="66">
        <f t="shared" si="108"/>
        <v>4008590.1</v>
      </c>
      <c r="K1133" s="72">
        <v>79653</v>
      </c>
      <c r="L1133" s="165">
        <v>1521813</v>
      </c>
      <c r="M1133" s="2"/>
      <c r="N1133" s="2"/>
      <c r="O1133" s="150"/>
      <c r="P1133" s="43"/>
      <c r="Q1133" s="43"/>
    </row>
    <row r="1134" spans="1:17">
      <c r="A1134" s="14">
        <v>73</v>
      </c>
      <c r="B1134" s="47">
        <v>43656</v>
      </c>
      <c r="C1134" s="48">
        <v>43660</v>
      </c>
      <c r="D1134" s="17" t="s">
        <v>15</v>
      </c>
      <c r="E1134" s="49">
        <f t="shared" si="106"/>
        <v>4</v>
      </c>
      <c r="F1134" s="50" t="s">
        <v>1057</v>
      </c>
      <c r="G1134" s="51">
        <v>25740</v>
      </c>
      <c r="H1134" s="21">
        <v>0</v>
      </c>
      <c r="I1134" s="51">
        <f t="shared" si="107"/>
        <v>25740</v>
      </c>
      <c r="J1134" s="62">
        <f t="shared" si="108"/>
        <v>3982850.1</v>
      </c>
      <c r="K1134" s="49">
        <v>83410</v>
      </c>
      <c r="L1134" s="65">
        <v>1544782</v>
      </c>
      <c r="M1134" s="2"/>
      <c r="N1134" s="2"/>
      <c r="O1134" s="150"/>
      <c r="P1134" s="43"/>
      <c r="Q1134" s="43"/>
    </row>
    <row r="1135" spans="1:17">
      <c r="A1135" s="14">
        <v>74</v>
      </c>
      <c r="B1135" s="47">
        <v>43658</v>
      </c>
      <c r="C1135" s="48">
        <v>43660</v>
      </c>
      <c r="D1135" s="17" t="s">
        <v>15</v>
      </c>
      <c r="E1135" s="49">
        <f t="shared" si="106"/>
        <v>2</v>
      </c>
      <c r="F1135" s="50" t="s">
        <v>1058</v>
      </c>
      <c r="G1135" s="51">
        <v>9000</v>
      </c>
      <c r="H1135" s="21">
        <v>0</v>
      </c>
      <c r="I1135" s="51">
        <f t="shared" si="107"/>
        <v>9000</v>
      </c>
      <c r="J1135" s="62">
        <f t="shared" si="108"/>
        <v>3973850.1</v>
      </c>
      <c r="K1135" s="49">
        <v>82403</v>
      </c>
      <c r="L1135" s="65">
        <v>1537935</v>
      </c>
      <c r="M1135" s="2"/>
      <c r="N1135" s="2"/>
      <c r="O1135" s="151"/>
      <c r="P1135" s="43"/>
      <c r="Q1135" s="43"/>
    </row>
    <row r="1136" spans="1:17">
      <c r="A1136" s="14">
        <v>75</v>
      </c>
      <c r="B1136" s="47">
        <v>43658</v>
      </c>
      <c r="C1136" s="48">
        <v>43660</v>
      </c>
      <c r="D1136" s="17" t="s">
        <v>15</v>
      </c>
      <c r="E1136" s="49">
        <f t="shared" si="106"/>
        <v>2</v>
      </c>
      <c r="F1136" s="50" t="s">
        <v>1059</v>
      </c>
      <c r="G1136" s="51">
        <v>12870</v>
      </c>
      <c r="H1136" s="21">
        <v>0</v>
      </c>
      <c r="I1136" s="51">
        <f t="shared" si="107"/>
        <v>12870</v>
      </c>
      <c r="J1136" s="62">
        <f t="shared" si="108"/>
        <v>3960980.1</v>
      </c>
      <c r="K1136" s="49">
        <v>82615</v>
      </c>
      <c r="L1136" s="65">
        <v>1540168</v>
      </c>
      <c r="M1136" s="2"/>
      <c r="N1136" s="2"/>
      <c r="O1136" s="150"/>
      <c r="P1136" s="43"/>
      <c r="Q1136" s="43"/>
    </row>
    <row r="1137" spans="1:17">
      <c r="A1137" s="14">
        <v>76</v>
      </c>
      <c r="B1137" s="47">
        <v>43655</v>
      </c>
      <c r="C1137" s="48">
        <v>43660</v>
      </c>
      <c r="D1137" s="17" t="s">
        <v>15</v>
      </c>
      <c r="E1137" s="49">
        <f t="shared" si="106"/>
        <v>5</v>
      </c>
      <c r="F1137" s="50" t="s">
        <v>1060</v>
      </c>
      <c r="G1137" s="51">
        <v>50175</v>
      </c>
      <c r="H1137" s="21">
        <v>0</v>
      </c>
      <c r="I1137" s="51">
        <f t="shared" si="107"/>
        <v>50175</v>
      </c>
      <c r="J1137" s="62">
        <f t="shared" si="108"/>
        <v>3910805.1</v>
      </c>
      <c r="K1137" s="49">
        <v>81462</v>
      </c>
      <c r="L1137" s="65">
        <v>1533780</v>
      </c>
      <c r="M1137" s="2"/>
      <c r="N1137" s="2"/>
      <c r="O1137" s="150"/>
      <c r="P1137" s="43"/>
      <c r="Q1137" s="43"/>
    </row>
    <row r="1138" spans="1:17">
      <c r="A1138" s="14">
        <v>77</v>
      </c>
      <c r="B1138" s="47">
        <v>43656</v>
      </c>
      <c r="C1138" s="48">
        <v>43660</v>
      </c>
      <c r="D1138" s="17" t="s">
        <v>15</v>
      </c>
      <c r="E1138" s="49">
        <f t="shared" si="106"/>
        <v>4</v>
      </c>
      <c r="F1138" s="50" t="s">
        <v>1061</v>
      </c>
      <c r="G1138" s="51">
        <v>47456</v>
      </c>
      <c r="H1138" s="21">
        <v>0</v>
      </c>
      <c r="I1138" s="51">
        <f t="shared" si="107"/>
        <v>47456</v>
      </c>
      <c r="J1138" s="62">
        <f t="shared" si="108"/>
        <v>3863349.1</v>
      </c>
      <c r="K1138" s="49">
        <v>75274</v>
      </c>
      <c r="L1138" s="82">
        <v>1497948</v>
      </c>
      <c r="M1138" s="2"/>
      <c r="N1138" s="2"/>
      <c r="O1138" s="150"/>
      <c r="P1138" s="43"/>
      <c r="Q1138" s="43"/>
    </row>
    <row r="1139" spans="1:17">
      <c r="A1139" s="14">
        <v>78</v>
      </c>
      <c r="B1139" s="47">
        <v>43656</v>
      </c>
      <c r="C1139" s="48">
        <v>43660</v>
      </c>
      <c r="D1139" s="17" t="s">
        <v>15</v>
      </c>
      <c r="E1139" s="49">
        <f t="shared" si="106"/>
        <v>4</v>
      </c>
      <c r="F1139" s="50" t="s">
        <v>1062</v>
      </c>
      <c r="G1139" s="51">
        <v>47456</v>
      </c>
      <c r="H1139" s="21">
        <v>0</v>
      </c>
      <c r="I1139" s="51">
        <f t="shared" si="107"/>
        <v>47456</v>
      </c>
      <c r="J1139" s="62">
        <f t="shared" si="108"/>
        <v>3815893.1</v>
      </c>
      <c r="K1139" s="49">
        <v>75275</v>
      </c>
      <c r="L1139" s="82">
        <v>1497948</v>
      </c>
      <c r="M1139" s="2"/>
      <c r="N1139" s="2"/>
      <c r="O1139" s="150"/>
      <c r="P1139" s="43"/>
      <c r="Q1139" s="43"/>
    </row>
    <row r="1140" spans="1:17">
      <c r="A1140" s="14">
        <v>79</v>
      </c>
      <c r="B1140" s="47">
        <v>43656</v>
      </c>
      <c r="C1140" s="48">
        <v>43660</v>
      </c>
      <c r="D1140" s="17" t="s">
        <v>15</v>
      </c>
      <c r="E1140" s="49">
        <f t="shared" si="106"/>
        <v>4</v>
      </c>
      <c r="F1140" s="50" t="s">
        <v>1063</v>
      </c>
      <c r="G1140" s="51">
        <v>44820</v>
      </c>
      <c r="H1140" s="21">
        <v>0</v>
      </c>
      <c r="I1140" s="51">
        <f t="shared" si="107"/>
        <v>44820</v>
      </c>
      <c r="J1140" s="62">
        <f t="shared" si="108"/>
        <v>3771073.1</v>
      </c>
      <c r="K1140" s="49">
        <v>82208</v>
      </c>
      <c r="L1140" s="65">
        <v>1538035</v>
      </c>
      <c r="M1140" s="2"/>
      <c r="N1140" s="2"/>
      <c r="O1140" s="150"/>
      <c r="P1140" s="43"/>
      <c r="Q1140" s="43"/>
    </row>
    <row r="1141" spans="1:17">
      <c r="A1141" s="14">
        <v>80</v>
      </c>
      <c r="B1141" s="47">
        <v>43659</v>
      </c>
      <c r="C1141" s="48">
        <v>43661</v>
      </c>
      <c r="D1141" s="17" t="s">
        <v>15</v>
      </c>
      <c r="E1141" s="49">
        <f t="shared" si="106"/>
        <v>2</v>
      </c>
      <c r="F1141" s="50" t="s">
        <v>223</v>
      </c>
      <c r="G1141" s="51">
        <v>22410</v>
      </c>
      <c r="H1141" s="21">
        <v>0</v>
      </c>
      <c r="I1141" s="51">
        <f t="shared" si="107"/>
        <v>22410</v>
      </c>
      <c r="J1141" s="62">
        <f t="shared" si="108"/>
        <v>3748663.1</v>
      </c>
      <c r="K1141" s="49">
        <v>83106</v>
      </c>
      <c r="L1141" s="65">
        <v>1543602</v>
      </c>
      <c r="M1141" s="2"/>
      <c r="N1141" s="2"/>
      <c r="O1141" s="150"/>
      <c r="P1141" s="43"/>
      <c r="Q1141" s="43"/>
    </row>
    <row r="1142" spans="1:17">
      <c r="A1142" s="14">
        <v>81</v>
      </c>
      <c r="B1142" s="47">
        <v>43659</v>
      </c>
      <c r="C1142" s="48">
        <v>43661</v>
      </c>
      <c r="D1142" s="17" t="s">
        <v>15</v>
      </c>
      <c r="E1142" s="49">
        <f t="shared" si="106"/>
        <v>2</v>
      </c>
      <c r="F1142" s="50" t="s">
        <v>1064</v>
      </c>
      <c r="G1142" s="51">
        <v>12870</v>
      </c>
      <c r="H1142" s="21">
        <v>0</v>
      </c>
      <c r="I1142" s="51">
        <f t="shared" si="107"/>
        <v>12870</v>
      </c>
      <c r="J1142" s="62">
        <f t="shared" si="108"/>
        <v>3735793.1</v>
      </c>
      <c r="K1142" s="49">
        <v>79962</v>
      </c>
      <c r="L1142" s="65">
        <v>1523472</v>
      </c>
      <c r="M1142" s="2"/>
      <c r="N1142" s="2"/>
      <c r="O1142" s="150"/>
      <c r="P1142" s="43"/>
      <c r="Q1142" s="43"/>
    </row>
    <row r="1143" spans="1:17">
      <c r="A1143" s="14">
        <v>82</v>
      </c>
      <c r="B1143" s="47">
        <v>43658</v>
      </c>
      <c r="C1143" s="48">
        <v>43661</v>
      </c>
      <c r="D1143" s="17" t="s">
        <v>15</v>
      </c>
      <c r="E1143" s="49">
        <f t="shared" si="106"/>
        <v>3</v>
      </c>
      <c r="F1143" s="50" t="s">
        <v>1065</v>
      </c>
      <c r="G1143" s="51">
        <v>19305</v>
      </c>
      <c r="H1143" s="21">
        <v>0</v>
      </c>
      <c r="I1143" s="51">
        <f t="shared" si="107"/>
        <v>19305</v>
      </c>
      <c r="J1143" s="62">
        <f t="shared" si="108"/>
        <v>3716488.1</v>
      </c>
      <c r="K1143" s="49">
        <v>80429</v>
      </c>
      <c r="L1143" s="65">
        <v>1525204</v>
      </c>
      <c r="M1143" s="2"/>
      <c r="N1143" s="2"/>
      <c r="O1143" s="150"/>
      <c r="P1143" s="43"/>
      <c r="Q1143" s="43"/>
    </row>
    <row r="1144" spans="1:17">
      <c r="A1144" s="14">
        <v>83</v>
      </c>
      <c r="B1144" s="47">
        <v>43657</v>
      </c>
      <c r="C1144" s="48">
        <v>43661</v>
      </c>
      <c r="D1144" s="17" t="s">
        <v>15</v>
      </c>
      <c r="E1144" s="49">
        <f t="shared" si="106"/>
        <v>4</v>
      </c>
      <c r="F1144" s="50" t="s">
        <v>1066</v>
      </c>
      <c r="G1144" s="51">
        <v>25740</v>
      </c>
      <c r="H1144" s="21">
        <v>0</v>
      </c>
      <c r="I1144" s="51">
        <f t="shared" si="107"/>
        <v>25740</v>
      </c>
      <c r="J1144" s="62">
        <f t="shared" si="108"/>
        <v>3690748.1</v>
      </c>
      <c r="K1144" s="49">
        <v>83116</v>
      </c>
      <c r="L1144" s="165">
        <v>1543827</v>
      </c>
      <c r="M1144" s="2"/>
      <c r="N1144" s="2"/>
      <c r="O1144" s="150"/>
      <c r="P1144" s="43"/>
      <c r="Q1144" s="43"/>
    </row>
    <row r="1145" spans="1:17">
      <c r="A1145" s="14">
        <v>84</v>
      </c>
      <c r="B1145" s="47">
        <v>43657</v>
      </c>
      <c r="C1145" s="48">
        <v>43661</v>
      </c>
      <c r="D1145" s="17" t="s">
        <v>15</v>
      </c>
      <c r="E1145" s="49">
        <f t="shared" si="106"/>
        <v>4</v>
      </c>
      <c r="F1145" s="50" t="s">
        <v>1067</v>
      </c>
      <c r="G1145" s="51">
        <v>25740</v>
      </c>
      <c r="H1145" s="21">
        <v>0</v>
      </c>
      <c r="I1145" s="51">
        <f t="shared" si="107"/>
        <v>25740</v>
      </c>
      <c r="J1145" s="62">
        <f t="shared" si="108"/>
        <v>3665008.1</v>
      </c>
      <c r="K1145" s="49">
        <v>83115</v>
      </c>
      <c r="L1145" s="165">
        <v>1543827</v>
      </c>
      <c r="M1145" s="2"/>
      <c r="N1145" s="2"/>
      <c r="O1145" s="150"/>
      <c r="P1145" s="43"/>
      <c r="Q1145" s="43"/>
    </row>
    <row r="1146" spans="1:17">
      <c r="A1146" s="14">
        <v>85</v>
      </c>
      <c r="B1146" s="47">
        <v>43658</v>
      </c>
      <c r="C1146" s="48">
        <v>43661</v>
      </c>
      <c r="D1146" s="17" t="s">
        <v>15</v>
      </c>
      <c r="E1146" s="49">
        <f t="shared" si="106"/>
        <v>3</v>
      </c>
      <c r="F1146" s="50" t="s">
        <v>1068</v>
      </c>
      <c r="G1146" s="51">
        <v>19305</v>
      </c>
      <c r="H1146" s="21">
        <v>0</v>
      </c>
      <c r="I1146" s="51">
        <f t="shared" si="107"/>
        <v>19305</v>
      </c>
      <c r="J1146" s="62">
        <f t="shared" si="108"/>
        <v>3645703.1</v>
      </c>
      <c r="K1146" s="49">
        <v>79904</v>
      </c>
      <c r="L1146" s="65">
        <v>1523275</v>
      </c>
      <c r="M1146" s="2"/>
      <c r="N1146" s="2"/>
      <c r="O1146" s="151"/>
      <c r="P1146" s="43"/>
      <c r="Q1146" s="43"/>
    </row>
    <row r="1147" spans="1:17">
      <c r="A1147" s="14">
        <v>86</v>
      </c>
      <c r="B1147" s="47">
        <v>43659</v>
      </c>
      <c r="C1147" s="48">
        <v>43661</v>
      </c>
      <c r="D1147" s="17" t="s">
        <v>15</v>
      </c>
      <c r="E1147" s="49">
        <f t="shared" si="106"/>
        <v>2</v>
      </c>
      <c r="F1147" s="50" t="s">
        <v>1069</v>
      </c>
      <c r="G1147" s="51">
        <v>9000</v>
      </c>
      <c r="H1147" s="21">
        <v>0</v>
      </c>
      <c r="I1147" s="51">
        <f t="shared" si="107"/>
        <v>9000</v>
      </c>
      <c r="J1147" s="62">
        <f t="shared" si="108"/>
        <v>3636703.1</v>
      </c>
      <c r="K1147" s="49">
        <v>82625</v>
      </c>
      <c r="L1147" s="65">
        <v>1540430</v>
      </c>
      <c r="M1147" s="2"/>
      <c r="N1147" s="2"/>
      <c r="O1147" s="150"/>
      <c r="P1147" s="43"/>
      <c r="Q1147" s="43"/>
    </row>
    <row r="1148" spans="1:17">
      <c r="A1148" s="14">
        <v>87</v>
      </c>
      <c r="B1148" s="47">
        <v>43659</v>
      </c>
      <c r="C1148" s="48">
        <v>43661</v>
      </c>
      <c r="D1148" s="17" t="s">
        <v>15</v>
      </c>
      <c r="E1148" s="49">
        <f t="shared" si="106"/>
        <v>2</v>
      </c>
      <c r="F1148" s="50" t="s">
        <v>1070</v>
      </c>
      <c r="G1148" s="51">
        <v>9000</v>
      </c>
      <c r="H1148" s="21">
        <v>0</v>
      </c>
      <c r="I1148" s="51">
        <f t="shared" si="107"/>
        <v>9000</v>
      </c>
      <c r="J1148" s="62">
        <f t="shared" si="108"/>
        <v>3627703.1</v>
      </c>
      <c r="K1148" s="49">
        <v>82626</v>
      </c>
      <c r="L1148" s="65">
        <v>1540430</v>
      </c>
      <c r="M1148" s="2"/>
      <c r="N1148" s="2"/>
      <c r="O1148" s="150"/>
      <c r="P1148" s="43"/>
      <c r="Q1148" s="43"/>
    </row>
    <row r="1149" spans="1:17">
      <c r="A1149" s="14">
        <v>88</v>
      </c>
      <c r="B1149" s="47">
        <v>43659</v>
      </c>
      <c r="C1149" s="48">
        <v>43661</v>
      </c>
      <c r="D1149" s="17" t="s">
        <v>15</v>
      </c>
      <c r="E1149" s="49">
        <f t="shared" si="106"/>
        <v>2</v>
      </c>
      <c r="F1149" s="50" t="s">
        <v>1071</v>
      </c>
      <c r="G1149" s="51">
        <v>9000</v>
      </c>
      <c r="H1149" s="21">
        <v>0</v>
      </c>
      <c r="I1149" s="51">
        <f t="shared" si="107"/>
        <v>9000</v>
      </c>
      <c r="J1149" s="62">
        <f t="shared" si="108"/>
        <v>3618703.1</v>
      </c>
      <c r="K1149" s="49">
        <v>82624</v>
      </c>
      <c r="L1149" s="65">
        <v>1540430</v>
      </c>
      <c r="M1149" s="2"/>
      <c r="N1149" s="2"/>
      <c r="O1149" s="150"/>
      <c r="P1149" s="43"/>
      <c r="Q1149" s="43"/>
    </row>
    <row r="1150" spans="1:17">
      <c r="A1150" s="14">
        <v>89</v>
      </c>
      <c r="B1150" s="47">
        <v>43661</v>
      </c>
      <c r="C1150" s="48">
        <v>43662</v>
      </c>
      <c r="D1150" s="17" t="s">
        <v>15</v>
      </c>
      <c r="E1150" s="49">
        <f t="shared" si="106"/>
        <v>1</v>
      </c>
      <c r="F1150" s="50" t="s">
        <v>1072</v>
      </c>
      <c r="G1150" s="51">
        <v>7150</v>
      </c>
      <c r="H1150" s="21">
        <v>0</v>
      </c>
      <c r="I1150" s="51">
        <f t="shared" si="107"/>
        <v>7150</v>
      </c>
      <c r="J1150" s="62">
        <f t="shared" si="108"/>
        <v>3611553.1</v>
      </c>
      <c r="K1150" s="49">
        <v>84456</v>
      </c>
      <c r="L1150" s="65">
        <v>1551274</v>
      </c>
      <c r="M1150" s="2"/>
      <c r="N1150" s="2"/>
      <c r="O1150" s="150"/>
      <c r="P1150" s="43"/>
      <c r="Q1150" s="43"/>
    </row>
    <row r="1151" spans="1:17">
      <c r="A1151" s="14">
        <v>90</v>
      </c>
      <c r="B1151" s="47">
        <v>43657</v>
      </c>
      <c r="C1151" s="48">
        <v>43662</v>
      </c>
      <c r="D1151" s="17" t="s">
        <v>15</v>
      </c>
      <c r="E1151" s="49">
        <f t="shared" si="106"/>
        <v>5</v>
      </c>
      <c r="F1151" s="50" t="s">
        <v>1073</v>
      </c>
      <c r="G1151" s="51">
        <v>23793.75</v>
      </c>
      <c r="H1151" s="21">
        <v>0</v>
      </c>
      <c r="I1151" s="51">
        <f t="shared" si="107"/>
        <v>23793.75</v>
      </c>
      <c r="J1151" s="62">
        <f t="shared" si="108"/>
        <v>3587759.35</v>
      </c>
      <c r="K1151" s="49">
        <v>68601</v>
      </c>
      <c r="L1151" s="82">
        <v>1451759</v>
      </c>
      <c r="M1151" s="2"/>
      <c r="N1151" s="2"/>
      <c r="O1151" s="150"/>
      <c r="P1151" s="43"/>
      <c r="Q1151" s="43"/>
    </row>
    <row r="1152" spans="1:17">
      <c r="A1152" s="14">
        <v>91</v>
      </c>
      <c r="B1152" s="47">
        <v>43657</v>
      </c>
      <c r="C1152" s="48">
        <v>43662</v>
      </c>
      <c r="D1152" s="17" t="s">
        <v>15</v>
      </c>
      <c r="E1152" s="49">
        <f t="shared" si="106"/>
        <v>5</v>
      </c>
      <c r="F1152" s="50" t="s">
        <v>1074</v>
      </c>
      <c r="G1152" s="51">
        <v>23793.75</v>
      </c>
      <c r="H1152" s="21">
        <v>0</v>
      </c>
      <c r="I1152" s="51">
        <f t="shared" si="107"/>
        <v>23793.75</v>
      </c>
      <c r="J1152" s="62">
        <f t="shared" si="108"/>
        <v>3563965.6</v>
      </c>
      <c r="K1152" s="49">
        <v>68599</v>
      </c>
      <c r="L1152" s="82">
        <v>1451759</v>
      </c>
      <c r="M1152" s="2"/>
      <c r="N1152" s="2"/>
      <c r="O1152" s="150"/>
      <c r="P1152" s="43"/>
      <c r="Q1152" s="43"/>
    </row>
    <row r="1153" spans="1:17">
      <c r="A1153" s="14">
        <v>92</v>
      </c>
      <c r="B1153" s="47">
        <v>43660</v>
      </c>
      <c r="C1153" s="48">
        <v>43662</v>
      </c>
      <c r="D1153" s="17" t="s">
        <v>15</v>
      </c>
      <c r="E1153" s="49">
        <f t="shared" si="106"/>
        <v>2</v>
      </c>
      <c r="F1153" s="50" t="s">
        <v>1075</v>
      </c>
      <c r="G1153" s="51">
        <v>12870</v>
      </c>
      <c r="H1153" s="21">
        <v>0</v>
      </c>
      <c r="I1153" s="51">
        <f t="shared" si="107"/>
        <v>12870</v>
      </c>
      <c r="J1153" s="62">
        <f t="shared" si="108"/>
        <v>3551095.6</v>
      </c>
      <c r="K1153" s="49">
        <v>79657</v>
      </c>
      <c r="L1153" s="65">
        <v>1522601</v>
      </c>
      <c r="M1153" s="2"/>
      <c r="N1153" s="2"/>
      <c r="O1153" s="150"/>
      <c r="P1153" s="43"/>
      <c r="Q1153" s="43"/>
    </row>
    <row r="1154" spans="1:17">
      <c r="A1154" s="14">
        <v>93</v>
      </c>
      <c r="B1154" s="47">
        <v>43657</v>
      </c>
      <c r="C1154" s="48">
        <v>43662</v>
      </c>
      <c r="D1154" s="17" t="s">
        <v>15</v>
      </c>
      <c r="E1154" s="49">
        <f t="shared" si="106"/>
        <v>5</v>
      </c>
      <c r="F1154" s="50" t="s">
        <v>1076</v>
      </c>
      <c r="G1154" s="51">
        <v>23793.75</v>
      </c>
      <c r="H1154" s="21">
        <v>0</v>
      </c>
      <c r="I1154" s="51">
        <f t="shared" si="107"/>
        <v>23793.75</v>
      </c>
      <c r="J1154" s="62">
        <f t="shared" si="108"/>
        <v>3527301.85</v>
      </c>
      <c r="K1154" s="49">
        <v>68600</v>
      </c>
      <c r="L1154" s="82">
        <v>1451759</v>
      </c>
      <c r="M1154" s="2"/>
      <c r="N1154" s="2"/>
      <c r="O1154" s="150"/>
      <c r="P1154" s="43"/>
      <c r="Q1154" s="43"/>
    </row>
    <row r="1155" spans="1:17">
      <c r="A1155" s="14">
        <v>94</v>
      </c>
      <c r="B1155" s="47">
        <v>43659</v>
      </c>
      <c r="C1155" s="48">
        <v>43662</v>
      </c>
      <c r="D1155" s="17" t="s">
        <v>15</v>
      </c>
      <c r="E1155" s="49">
        <f t="shared" si="106"/>
        <v>3</v>
      </c>
      <c r="F1155" s="50" t="s">
        <v>1077</v>
      </c>
      <c r="G1155" s="51">
        <v>19305</v>
      </c>
      <c r="H1155" s="21">
        <v>0</v>
      </c>
      <c r="I1155" s="51">
        <f t="shared" si="107"/>
        <v>19305</v>
      </c>
      <c r="J1155" s="62">
        <f t="shared" si="108"/>
        <v>3507996.85</v>
      </c>
      <c r="K1155" s="49">
        <v>74218</v>
      </c>
      <c r="L1155" s="65">
        <v>1489340</v>
      </c>
      <c r="M1155" s="2"/>
      <c r="N1155" s="2"/>
      <c r="O1155" s="150"/>
      <c r="P1155" s="43"/>
      <c r="Q1155" s="43"/>
    </row>
    <row r="1156" spans="1:17">
      <c r="A1156" s="14">
        <v>95</v>
      </c>
      <c r="B1156" s="47">
        <v>43660</v>
      </c>
      <c r="C1156" s="48">
        <v>43662</v>
      </c>
      <c r="D1156" s="17" t="s">
        <v>15</v>
      </c>
      <c r="E1156" s="49">
        <f t="shared" si="106"/>
        <v>2</v>
      </c>
      <c r="F1156" s="50" t="s">
        <v>1078</v>
      </c>
      <c r="G1156" s="51">
        <v>12870</v>
      </c>
      <c r="H1156" s="21">
        <v>0</v>
      </c>
      <c r="I1156" s="51">
        <f t="shared" si="107"/>
        <v>12870</v>
      </c>
      <c r="J1156" s="62">
        <f t="shared" si="108"/>
        <v>3495126.85</v>
      </c>
      <c r="K1156" s="49">
        <v>84156</v>
      </c>
      <c r="L1156" s="65">
        <v>1548768</v>
      </c>
      <c r="M1156" s="2"/>
      <c r="N1156" s="2"/>
      <c r="O1156" s="150"/>
      <c r="P1156" s="43"/>
      <c r="Q1156" s="43"/>
    </row>
    <row r="1157" spans="1:17">
      <c r="A1157" s="14">
        <v>96</v>
      </c>
      <c r="B1157" s="47">
        <v>43660</v>
      </c>
      <c r="C1157" s="48">
        <v>43662</v>
      </c>
      <c r="D1157" s="17" t="s">
        <v>15</v>
      </c>
      <c r="E1157" s="49">
        <f t="shared" si="106"/>
        <v>2</v>
      </c>
      <c r="F1157" s="50" t="s">
        <v>1079</v>
      </c>
      <c r="G1157" s="51">
        <v>12870</v>
      </c>
      <c r="H1157" s="21">
        <v>0</v>
      </c>
      <c r="I1157" s="51">
        <f t="shared" si="107"/>
        <v>12870</v>
      </c>
      <c r="J1157" s="62">
        <f t="shared" si="108"/>
        <v>3482256.85</v>
      </c>
      <c r="K1157" s="49">
        <v>78655</v>
      </c>
      <c r="L1157" s="65">
        <v>1517234</v>
      </c>
      <c r="M1157" s="2"/>
      <c r="N1157" s="2"/>
      <c r="O1157" s="150"/>
      <c r="P1157" s="43"/>
      <c r="Q1157" s="43"/>
    </row>
    <row r="1158" spans="1:17">
      <c r="A1158" s="14">
        <v>97</v>
      </c>
      <c r="B1158" s="47">
        <v>43659</v>
      </c>
      <c r="C1158" s="48">
        <v>43662</v>
      </c>
      <c r="D1158" s="17" t="s">
        <v>15</v>
      </c>
      <c r="E1158" s="49">
        <f t="shared" si="106"/>
        <v>3</v>
      </c>
      <c r="F1158" s="50" t="s">
        <v>1080</v>
      </c>
      <c r="G1158" s="51">
        <v>19305</v>
      </c>
      <c r="H1158" s="21">
        <v>0</v>
      </c>
      <c r="I1158" s="51">
        <f t="shared" si="107"/>
        <v>19305</v>
      </c>
      <c r="J1158" s="62">
        <f t="shared" si="108"/>
        <v>3462951.85</v>
      </c>
      <c r="K1158" s="49">
        <v>81283</v>
      </c>
      <c r="L1158" s="65">
        <v>1532858</v>
      </c>
      <c r="M1158" s="2"/>
      <c r="N1158" s="2"/>
      <c r="O1158" s="151"/>
      <c r="P1158" s="43"/>
      <c r="Q1158" s="43"/>
    </row>
    <row r="1159" spans="1:17">
      <c r="A1159" s="14">
        <v>98</v>
      </c>
      <c r="B1159" s="47">
        <v>43660</v>
      </c>
      <c r="C1159" s="48">
        <v>43662</v>
      </c>
      <c r="D1159" s="17" t="s">
        <v>15</v>
      </c>
      <c r="E1159" s="49">
        <f t="shared" si="106"/>
        <v>2</v>
      </c>
      <c r="F1159" s="50" t="s">
        <v>1081</v>
      </c>
      <c r="G1159" s="51">
        <v>9000</v>
      </c>
      <c r="H1159" s="21">
        <v>0</v>
      </c>
      <c r="I1159" s="51">
        <f t="shared" si="107"/>
        <v>9000</v>
      </c>
      <c r="J1159" s="62">
        <f t="shared" si="108"/>
        <v>3453951.85</v>
      </c>
      <c r="K1159" s="49">
        <v>83428</v>
      </c>
      <c r="L1159" s="82">
        <v>1543823</v>
      </c>
      <c r="M1159" s="2"/>
      <c r="N1159" s="2"/>
      <c r="O1159" s="151"/>
      <c r="P1159" s="43"/>
      <c r="Q1159" s="43"/>
    </row>
    <row r="1160" spans="1:17">
      <c r="A1160" s="14">
        <v>99</v>
      </c>
      <c r="B1160" s="47">
        <v>43660</v>
      </c>
      <c r="C1160" s="48">
        <v>43662</v>
      </c>
      <c r="D1160" s="17" t="s">
        <v>15</v>
      </c>
      <c r="E1160" s="49">
        <f t="shared" si="106"/>
        <v>2</v>
      </c>
      <c r="F1160" s="50" t="s">
        <v>1082</v>
      </c>
      <c r="G1160" s="51">
        <v>12941.18</v>
      </c>
      <c r="H1160" s="21">
        <v>0</v>
      </c>
      <c r="I1160" s="51">
        <f t="shared" si="107"/>
        <v>12941.18</v>
      </c>
      <c r="J1160" s="62">
        <f t="shared" si="108"/>
        <v>3441010.67</v>
      </c>
      <c r="K1160" s="49">
        <v>83430</v>
      </c>
      <c r="L1160" s="82">
        <v>1543823</v>
      </c>
      <c r="M1160" s="2"/>
      <c r="N1160" s="2"/>
      <c r="O1160" s="150"/>
      <c r="P1160" s="43"/>
      <c r="Q1160" s="43"/>
    </row>
    <row r="1161" spans="1:17">
      <c r="A1161" s="14">
        <v>100</v>
      </c>
      <c r="B1161" s="47">
        <v>43659</v>
      </c>
      <c r="C1161" s="48">
        <v>43662</v>
      </c>
      <c r="D1161" s="17" t="s">
        <v>15</v>
      </c>
      <c r="E1161" s="49">
        <f t="shared" si="106"/>
        <v>3</v>
      </c>
      <c r="F1161" s="50" t="s">
        <v>1083</v>
      </c>
      <c r="G1161" s="51">
        <v>19305</v>
      </c>
      <c r="H1161" s="21">
        <v>0</v>
      </c>
      <c r="I1161" s="51">
        <f t="shared" si="107"/>
        <v>19305</v>
      </c>
      <c r="J1161" s="62">
        <f t="shared" si="108"/>
        <v>3421705.67</v>
      </c>
      <c r="K1161" s="49">
        <v>81282</v>
      </c>
      <c r="L1161" s="65">
        <v>1532858</v>
      </c>
      <c r="M1161" s="2"/>
      <c r="N1161" s="2"/>
      <c r="O1161" s="150"/>
      <c r="P1161" s="43"/>
      <c r="Q1161" s="43"/>
    </row>
    <row r="1162" spans="1:17">
      <c r="A1162" s="14">
        <v>101</v>
      </c>
      <c r="B1162" s="47">
        <v>43661</v>
      </c>
      <c r="C1162" s="48">
        <v>43663</v>
      </c>
      <c r="D1162" s="17" t="s">
        <v>15</v>
      </c>
      <c r="E1162" s="49">
        <f t="shared" si="106"/>
        <v>2</v>
      </c>
      <c r="F1162" s="50" t="s">
        <v>1084</v>
      </c>
      <c r="G1162" s="51">
        <v>17100</v>
      </c>
      <c r="H1162" s="21">
        <v>0</v>
      </c>
      <c r="I1162" s="51">
        <f t="shared" si="107"/>
        <v>17100</v>
      </c>
      <c r="J1162" s="62">
        <f t="shared" si="108"/>
        <v>3404605.67</v>
      </c>
      <c r="K1162" s="49">
        <v>84197</v>
      </c>
      <c r="L1162" s="65">
        <v>1549338</v>
      </c>
      <c r="M1162" s="2"/>
      <c r="N1162" s="2"/>
      <c r="O1162" s="151"/>
      <c r="P1162" s="43"/>
      <c r="Q1162" s="43"/>
    </row>
    <row r="1163" spans="1:17">
      <c r="A1163" s="14">
        <v>102</v>
      </c>
      <c r="B1163" s="47">
        <v>43661</v>
      </c>
      <c r="C1163" s="48">
        <v>43663</v>
      </c>
      <c r="D1163" s="17" t="s">
        <v>15</v>
      </c>
      <c r="E1163" s="49">
        <f t="shared" si="106"/>
        <v>2</v>
      </c>
      <c r="F1163" s="50" t="s">
        <v>1085</v>
      </c>
      <c r="G1163" s="51">
        <v>15390</v>
      </c>
      <c r="H1163" s="21">
        <v>0</v>
      </c>
      <c r="I1163" s="51">
        <f t="shared" si="107"/>
        <v>15390</v>
      </c>
      <c r="J1163" s="62">
        <f t="shared" si="108"/>
        <v>3389215.67</v>
      </c>
      <c r="K1163" s="49">
        <v>84153</v>
      </c>
      <c r="L1163" s="65">
        <v>1548753</v>
      </c>
      <c r="M1163" s="2"/>
      <c r="N1163" s="2"/>
      <c r="O1163" s="151"/>
      <c r="P1163" s="43"/>
      <c r="Q1163" s="43"/>
    </row>
    <row r="1164" spans="1:17">
      <c r="A1164" s="14">
        <v>103</v>
      </c>
      <c r="B1164" s="47">
        <v>43661</v>
      </c>
      <c r="C1164" s="48">
        <v>43663</v>
      </c>
      <c r="D1164" s="17" t="s">
        <v>15</v>
      </c>
      <c r="E1164" s="49">
        <f t="shared" si="106"/>
        <v>2</v>
      </c>
      <c r="F1164" s="50" t="s">
        <v>1086</v>
      </c>
      <c r="G1164" s="51">
        <v>15390</v>
      </c>
      <c r="H1164" s="21">
        <v>0</v>
      </c>
      <c r="I1164" s="51">
        <f t="shared" si="107"/>
        <v>15390</v>
      </c>
      <c r="J1164" s="62">
        <f t="shared" si="108"/>
        <v>3373825.67</v>
      </c>
      <c r="K1164" s="49">
        <v>82903</v>
      </c>
      <c r="L1164" s="82">
        <v>1541845</v>
      </c>
      <c r="M1164" s="2"/>
      <c r="N1164" s="2"/>
      <c r="O1164" s="150"/>
      <c r="P1164" s="43"/>
      <c r="Q1164" s="43"/>
    </row>
    <row r="1165" spans="1:17">
      <c r="A1165" s="14">
        <v>104</v>
      </c>
      <c r="B1165" s="47">
        <v>43661</v>
      </c>
      <c r="C1165" s="48">
        <v>43663</v>
      </c>
      <c r="D1165" s="17" t="s">
        <v>15</v>
      </c>
      <c r="E1165" s="49">
        <f t="shared" si="106"/>
        <v>2</v>
      </c>
      <c r="F1165" s="50" t="s">
        <v>1086</v>
      </c>
      <c r="G1165" s="51">
        <v>15390</v>
      </c>
      <c r="H1165" s="21">
        <v>0</v>
      </c>
      <c r="I1165" s="51">
        <f t="shared" si="107"/>
        <v>15390</v>
      </c>
      <c r="J1165" s="62">
        <f t="shared" si="108"/>
        <v>3358435.67</v>
      </c>
      <c r="K1165" s="49">
        <v>82902</v>
      </c>
      <c r="L1165" s="82">
        <v>1541845</v>
      </c>
      <c r="M1165" s="2"/>
      <c r="N1165" s="2"/>
      <c r="O1165" s="151"/>
      <c r="P1165" s="43"/>
      <c r="Q1165" s="43"/>
    </row>
    <row r="1166" spans="1:17">
      <c r="A1166" s="14">
        <v>105</v>
      </c>
      <c r="B1166" s="47">
        <v>43662</v>
      </c>
      <c r="C1166" s="48">
        <v>43663</v>
      </c>
      <c r="D1166" s="17" t="s">
        <v>15</v>
      </c>
      <c r="E1166" s="49">
        <f t="shared" si="106"/>
        <v>1</v>
      </c>
      <c r="F1166" s="50" t="s">
        <v>1087</v>
      </c>
      <c r="G1166" s="51">
        <v>17250</v>
      </c>
      <c r="H1166" s="21">
        <v>0</v>
      </c>
      <c r="I1166" s="51">
        <f t="shared" si="107"/>
        <v>17250</v>
      </c>
      <c r="J1166" s="62">
        <f t="shared" si="108"/>
        <v>3341185.67</v>
      </c>
      <c r="K1166" s="49">
        <v>80976</v>
      </c>
      <c r="L1166" s="65">
        <v>1529436</v>
      </c>
      <c r="M1166" s="2"/>
      <c r="N1166" s="2"/>
      <c r="O1166" s="150"/>
      <c r="P1166" s="43"/>
      <c r="Q1166" s="43"/>
    </row>
    <row r="1167" spans="1:17">
      <c r="A1167" s="14">
        <v>106</v>
      </c>
      <c r="B1167" s="47">
        <v>43661</v>
      </c>
      <c r="C1167" s="48">
        <v>43663</v>
      </c>
      <c r="D1167" s="17" t="s">
        <v>15</v>
      </c>
      <c r="E1167" s="49">
        <f t="shared" si="106"/>
        <v>2</v>
      </c>
      <c r="F1167" s="50" t="s">
        <v>1088</v>
      </c>
      <c r="G1167" s="51">
        <v>23625</v>
      </c>
      <c r="H1167" s="21">
        <v>0</v>
      </c>
      <c r="I1167" s="51">
        <f t="shared" si="107"/>
        <v>23625</v>
      </c>
      <c r="J1167" s="62">
        <f t="shared" si="108"/>
        <v>3317560.67</v>
      </c>
      <c r="K1167" s="49">
        <v>77804</v>
      </c>
      <c r="L1167" s="65">
        <v>1509365</v>
      </c>
      <c r="M1167" s="2"/>
      <c r="N1167" s="2"/>
      <c r="O1167" s="151"/>
      <c r="P1167" s="43"/>
      <c r="Q1167" s="43"/>
    </row>
    <row r="1168" spans="1:17">
      <c r="A1168" s="14">
        <v>107</v>
      </c>
      <c r="B1168" s="47">
        <v>43662</v>
      </c>
      <c r="C1168" s="48">
        <v>43664</v>
      </c>
      <c r="D1168" s="17" t="s">
        <v>15</v>
      </c>
      <c r="E1168" s="49">
        <f t="shared" si="106"/>
        <v>2</v>
      </c>
      <c r="F1168" s="50" t="s">
        <v>1089</v>
      </c>
      <c r="G1168" s="51">
        <v>12330</v>
      </c>
      <c r="H1168" s="21">
        <v>0</v>
      </c>
      <c r="I1168" s="51">
        <f t="shared" si="107"/>
        <v>12330</v>
      </c>
      <c r="J1168" s="62">
        <f t="shared" si="108"/>
        <v>3305230.67</v>
      </c>
      <c r="K1168" s="49">
        <v>82495</v>
      </c>
      <c r="L1168" s="65">
        <v>1539587</v>
      </c>
      <c r="M1168" s="2"/>
      <c r="N1168" s="2"/>
      <c r="O1168" s="150"/>
      <c r="P1168" s="43"/>
      <c r="Q1168" s="43"/>
    </row>
    <row r="1169" spans="1:17">
      <c r="A1169" s="14">
        <v>108</v>
      </c>
      <c r="B1169" s="47">
        <v>43662</v>
      </c>
      <c r="C1169" s="48">
        <v>43664</v>
      </c>
      <c r="D1169" s="17" t="s">
        <v>15</v>
      </c>
      <c r="E1169" s="49">
        <f t="shared" si="106"/>
        <v>2</v>
      </c>
      <c r="F1169" s="50" t="s">
        <v>1090</v>
      </c>
      <c r="G1169" s="51">
        <v>17910</v>
      </c>
      <c r="H1169" s="21">
        <v>0</v>
      </c>
      <c r="I1169" s="51">
        <f t="shared" si="107"/>
        <v>17910</v>
      </c>
      <c r="J1169" s="62">
        <f t="shared" si="108"/>
        <v>3287320.67</v>
      </c>
      <c r="K1169" s="49">
        <v>81564</v>
      </c>
      <c r="L1169" s="65">
        <v>1535583</v>
      </c>
      <c r="M1169" s="2"/>
      <c r="N1169" s="2"/>
      <c r="O1169" s="151"/>
      <c r="P1169" s="43"/>
      <c r="Q1169" s="43"/>
    </row>
    <row r="1170" spans="1:17">
      <c r="A1170" s="14">
        <v>109</v>
      </c>
      <c r="B1170" s="47">
        <v>43662</v>
      </c>
      <c r="C1170" s="48">
        <v>43664</v>
      </c>
      <c r="D1170" s="17" t="s">
        <v>15</v>
      </c>
      <c r="E1170" s="49">
        <f t="shared" si="106"/>
        <v>2</v>
      </c>
      <c r="F1170" s="50" t="s">
        <v>1091</v>
      </c>
      <c r="G1170" s="51">
        <v>17910</v>
      </c>
      <c r="H1170" s="21">
        <v>0</v>
      </c>
      <c r="I1170" s="51">
        <f t="shared" si="107"/>
        <v>17910</v>
      </c>
      <c r="J1170" s="62">
        <f t="shared" si="108"/>
        <v>3269410.67</v>
      </c>
      <c r="K1170" s="49">
        <v>83007</v>
      </c>
      <c r="L1170" s="82">
        <v>1542554</v>
      </c>
      <c r="M1170" s="2"/>
      <c r="N1170" s="2"/>
      <c r="O1170" s="150"/>
      <c r="P1170" s="43"/>
      <c r="Q1170" s="43"/>
    </row>
    <row r="1171" spans="1:17">
      <c r="A1171" s="14">
        <v>110</v>
      </c>
      <c r="B1171" s="47">
        <v>43662</v>
      </c>
      <c r="C1171" s="48">
        <v>43664</v>
      </c>
      <c r="D1171" s="17" t="s">
        <v>15</v>
      </c>
      <c r="E1171" s="49">
        <f t="shared" si="106"/>
        <v>2</v>
      </c>
      <c r="F1171" s="50" t="s">
        <v>1092</v>
      </c>
      <c r="G1171" s="51">
        <v>17910</v>
      </c>
      <c r="H1171" s="21">
        <v>0</v>
      </c>
      <c r="I1171" s="51">
        <f t="shared" si="107"/>
        <v>17910</v>
      </c>
      <c r="J1171" s="62">
        <f t="shared" si="108"/>
        <v>3251500.67</v>
      </c>
      <c r="K1171" s="49">
        <v>83006</v>
      </c>
      <c r="L1171" s="82">
        <v>1542554</v>
      </c>
      <c r="M1171" s="2"/>
      <c r="N1171" s="2"/>
      <c r="O1171" s="150"/>
      <c r="P1171" s="43"/>
      <c r="Q1171" s="43"/>
    </row>
    <row r="1172" spans="1:17">
      <c r="A1172" s="14">
        <v>111</v>
      </c>
      <c r="B1172" s="47">
        <v>43662</v>
      </c>
      <c r="C1172" s="48">
        <v>43664</v>
      </c>
      <c r="D1172" s="17" t="s">
        <v>15</v>
      </c>
      <c r="E1172" s="49">
        <f t="shared" si="106"/>
        <v>2</v>
      </c>
      <c r="F1172" s="50" t="s">
        <v>1093</v>
      </c>
      <c r="G1172" s="51">
        <v>12330</v>
      </c>
      <c r="H1172" s="21">
        <v>0</v>
      </c>
      <c r="I1172" s="51">
        <f t="shared" si="107"/>
        <v>12330</v>
      </c>
      <c r="J1172" s="62">
        <f t="shared" si="108"/>
        <v>3239170.67</v>
      </c>
      <c r="K1172" s="49">
        <v>71950</v>
      </c>
      <c r="L1172" s="65">
        <v>1470309</v>
      </c>
      <c r="M1172" s="2"/>
      <c r="N1172" s="2"/>
      <c r="O1172" s="150"/>
      <c r="P1172" s="43"/>
      <c r="Q1172" s="43"/>
    </row>
    <row r="1173" spans="1:17">
      <c r="A1173" s="14">
        <v>112</v>
      </c>
      <c r="B1173" s="47">
        <v>43662</v>
      </c>
      <c r="C1173" s="48">
        <v>43664</v>
      </c>
      <c r="D1173" s="17" t="s">
        <v>15</v>
      </c>
      <c r="E1173" s="49">
        <f t="shared" si="106"/>
        <v>2</v>
      </c>
      <c r="F1173" s="50" t="s">
        <v>1094</v>
      </c>
      <c r="G1173" s="51">
        <v>12330</v>
      </c>
      <c r="H1173" s="21">
        <v>0</v>
      </c>
      <c r="I1173" s="51">
        <f t="shared" si="107"/>
        <v>12330</v>
      </c>
      <c r="J1173" s="62">
        <f t="shared" si="108"/>
        <v>3226840.67</v>
      </c>
      <c r="K1173" s="49">
        <v>83024</v>
      </c>
      <c r="L1173" s="82">
        <v>1542897</v>
      </c>
      <c r="M1173" s="2"/>
      <c r="N1173" s="2"/>
      <c r="O1173" s="150"/>
      <c r="P1173" s="43"/>
      <c r="Q1173" s="43"/>
    </row>
    <row r="1174" spans="1:17">
      <c r="A1174" s="14">
        <v>113</v>
      </c>
      <c r="B1174" s="47">
        <v>43662</v>
      </c>
      <c r="C1174" s="48">
        <v>43664</v>
      </c>
      <c r="D1174" s="17" t="s">
        <v>15</v>
      </c>
      <c r="E1174" s="49">
        <f t="shared" si="106"/>
        <v>2</v>
      </c>
      <c r="F1174" s="50" t="s">
        <v>1095</v>
      </c>
      <c r="G1174" s="51">
        <v>12330</v>
      </c>
      <c r="H1174" s="21">
        <v>0</v>
      </c>
      <c r="I1174" s="51">
        <f t="shared" si="107"/>
        <v>12330</v>
      </c>
      <c r="J1174" s="62">
        <f t="shared" si="108"/>
        <v>3214510.67</v>
      </c>
      <c r="K1174" s="49">
        <v>83023</v>
      </c>
      <c r="L1174" s="82">
        <v>1542897</v>
      </c>
      <c r="M1174" s="2"/>
      <c r="N1174" s="2"/>
      <c r="O1174" s="150"/>
      <c r="P1174" s="43"/>
      <c r="Q1174" s="43"/>
    </row>
    <row r="1175" spans="1:17">
      <c r="A1175" s="14">
        <v>114</v>
      </c>
      <c r="B1175" s="47">
        <v>43661</v>
      </c>
      <c r="C1175" s="48">
        <v>43665</v>
      </c>
      <c r="D1175" s="17" t="s">
        <v>15</v>
      </c>
      <c r="E1175" s="49">
        <f t="shared" si="106"/>
        <v>4</v>
      </c>
      <c r="F1175" s="50" t="s">
        <v>1096</v>
      </c>
      <c r="G1175" s="51">
        <v>49680</v>
      </c>
      <c r="H1175" s="21">
        <v>0</v>
      </c>
      <c r="I1175" s="51">
        <f t="shared" si="107"/>
        <v>49680</v>
      </c>
      <c r="J1175" s="62">
        <f t="shared" si="108"/>
        <v>3164830.67</v>
      </c>
      <c r="K1175" s="49">
        <v>77923</v>
      </c>
      <c r="L1175" s="65">
        <v>1511358</v>
      </c>
      <c r="M1175" s="2"/>
      <c r="N1175" s="2"/>
      <c r="O1175" s="150"/>
      <c r="P1175" s="43"/>
      <c r="Q1175" s="43"/>
    </row>
    <row r="1176" spans="1:17">
      <c r="A1176" s="14">
        <v>115</v>
      </c>
      <c r="B1176" s="47">
        <v>43664</v>
      </c>
      <c r="C1176" s="48">
        <v>43666</v>
      </c>
      <c r="D1176" s="17" t="s">
        <v>15</v>
      </c>
      <c r="E1176" s="49">
        <f t="shared" ref="E1176:E1186" si="109">C1176-B1176</f>
        <v>2</v>
      </c>
      <c r="F1176" s="50" t="s">
        <v>1097</v>
      </c>
      <c r="G1176" s="51">
        <v>12330</v>
      </c>
      <c r="H1176" s="21">
        <v>0</v>
      </c>
      <c r="I1176" s="51">
        <f t="shared" ref="I1176:I1186" si="110">+G1176+H1176</f>
        <v>12330</v>
      </c>
      <c r="J1176" s="62">
        <f t="shared" si="108"/>
        <v>3152500.67</v>
      </c>
      <c r="K1176" s="49">
        <v>79964</v>
      </c>
      <c r="L1176" s="82">
        <v>1523556</v>
      </c>
      <c r="M1176" s="2"/>
      <c r="N1176" s="2"/>
      <c r="O1176" s="150"/>
      <c r="P1176" s="43"/>
      <c r="Q1176" s="43"/>
    </row>
    <row r="1177" spans="1:17">
      <c r="A1177" s="14">
        <v>116</v>
      </c>
      <c r="B1177" s="47">
        <v>43664</v>
      </c>
      <c r="C1177" s="48">
        <v>43666</v>
      </c>
      <c r="D1177" s="17" t="s">
        <v>15</v>
      </c>
      <c r="E1177" s="49">
        <f t="shared" si="109"/>
        <v>2</v>
      </c>
      <c r="F1177" s="50" t="s">
        <v>1098</v>
      </c>
      <c r="G1177" s="51">
        <v>12330</v>
      </c>
      <c r="H1177" s="21">
        <v>0</v>
      </c>
      <c r="I1177" s="51">
        <f t="shared" si="110"/>
        <v>12330</v>
      </c>
      <c r="J1177" s="62">
        <f t="shared" ref="J1177:J1186" si="111">J1176-I1177</f>
        <v>3140170.67</v>
      </c>
      <c r="K1177" s="49">
        <v>79963</v>
      </c>
      <c r="L1177" s="82">
        <v>1523556</v>
      </c>
      <c r="M1177" s="2"/>
      <c r="N1177" s="2"/>
      <c r="O1177" s="150"/>
      <c r="P1177" s="43"/>
      <c r="Q1177" s="43"/>
    </row>
    <row r="1178" spans="1:17">
      <c r="A1178" s="14">
        <v>117</v>
      </c>
      <c r="B1178" s="47">
        <v>43664</v>
      </c>
      <c r="C1178" s="48">
        <v>43666</v>
      </c>
      <c r="D1178" s="17" t="s">
        <v>15</v>
      </c>
      <c r="E1178" s="49">
        <f t="shared" si="109"/>
        <v>2</v>
      </c>
      <c r="F1178" s="50" t="s">
        <v>1099</v>
      </c>
      <c r="G1178" s="51">
        <v>12330</v>
      </c>
      <c r="H1178" s="21">
        <v>0</v>
      </c>
      <c r="I1178" s="51">
        <f t="shared" si="110"/>
        <v>12330</v>
      </c>
      <c r="J1178" s="62">
        <f t="shared" si="111"/>
        <v>3127840.67</v>
      </c>
      <c r="K1178" s="49">
        <v>72196</v>
      </c>
      <c r="L1178" s="65">
        <v>1471914</v>
      </c>
      <c r="M1178" s="2"/>
      <c r="N1178" s="2"/>
      <c r="O1178" s="150"/>
      <c r="P1178" s="43"/>
      <c r="Q1178" s="43"/>
    </row>
    <row r="1179" spans="1:17">
      <c r="A1179" s="14">
        <v>118</v>
      </c>
      <c r="B1179" s="47">
        <v>43665</v>
      </c>
      <c r="C1179" s="48">
        <v>43667</v>
      </c>
      <c r="D1179" s="17" t="s">
        <v>15</v>
      </c>
      <c r="E1179" s="49">
        <f t="shared" si="109"/>
        <v>2</v>
      </c>
      <c r="F1179" s="50" t="s">
        <v>1100</v>
      </c>
      <c r="G1179" s="51">
        <v>21735</v>
      </c>
      <c r="H1179" s="21">
        <v>0</v>
      </c>
      <c r="I1179" s="51">
        <f t="shared" si="110"/>
        <v>21735</v>
      </c>
      <c r="J1179" s="62">
        <f t="shared" si="111"/>
        <v>3106105.67</v>
      </c>
      <c r="K1179" s="49">
        <v>72607</v>
      </c>
      <c r="L1179" s="65">
        <v>1475455</v>
      </c>
      <c r="M1179" s="2"/>
      <c r="N1179" s="2"/>
      <c r="O1179" s="150"/>
      <c r="P1179" s="43"/>
      <c r="Q1179" s="43"/>
    </row>
    <row r="1180" spans="1:17">
      <c r="A1180" s="14">
        <v>119</v>
      </c>
      <c r="B1180" s="47">
        <v>43666</v>
      </c>
      <c r="C1180" s="48">
        <v>43667</v>
      </c>
      <c r="D1180" s="17" t="s">
        <v>15</v>
      </c>
      <c r="E1180" s="49">
        <f t="shared" si="109"/>
        <v>1</v>
      </c>
      <c r="F1180" s="50" t="s">
        <v>1101</v>
      </c>
      <c r="G1180" s="51">
        <v>9950</v>
      </c>
      <c r="H1180" s="21">
        <v>0</v>
      </c>
      <c r="I1180" s="51">
        <f t="shared" si="110"/>
        <v>9950</v>
      </c>
      <c r="J1180" s="62">
        <f t="shared" si="111"/>
        <v>3096155.67</v>
      </c>
      <c r="K1180" s="49">
        <v>84243</v>
      </c>
      <c r="L1180" s="83">
        <v>1549456</v>
      </c>
      <c r="M1180" s="2"/>
      <c r="N1180" s="2"/>
      <c r="O1180" s="150"/>
      <c r="P1180" s="43"/>
      <c r="Q1180" s="43"/>
    </row>
    <row r="1181" spans="1:17">
      <c r="A1181" s="14">
        <v>120</v>
      </c>
      <c r="B1181" s="47">
        <v>43665</v>
      </c>
      <c r="C1181" s="48">
        <v>43667</v>
      </c>
      <c r="D1181" s="17" t="s">
        <v>15</v>
      </c>
      <c r="E1181" s="49">
        <f t="shared" si="109"/>
        <v>2</v>
      </c>
      <c r="F1181" s="50" t="s">
        <v>1102</v>
      </c>
      <c r="G1181" s="51">
        <v>12330</v>
      </c>
      <c r="H1181" s="21">
        <v>0</v>
      </c>
      <c r="I1181" s="51">
        <f t="shared" si="110"/>
        <v>12330</v>
      </c>
      <c r="J1181" s="62">
        <f t="shared" si="111"/>
        <v>3083825.67</v>
      </c>
      <c r="K1181" s="49">
        <v>82173</v>
      </c>
      <c r="L1181" s="82">
        <v>1537766</v>
      </c>
      <c r="M1181" s="2"/>
      <c r="N1181" s="2"/>
      <c r="O1181" s="151"/>
      <c r="P1181" s="43"/>
      <c r="Q1181" s="43"/>
    </row>
    <row r="1182" spans="1:17">
      <c r="A1182" s="14">
        <v>121</v>
      </c>
      <c r="B1182" s="47">
        <v>43665</v>
      </c>
      <c r="C1182" s="48">
        <v>43667</v>
      </c>
      <c r="D1182" s="17" t="s">
        <v>15</v>
      </c>
      <c r="E1182" s="49">
        <f t="shared" si="109"/>
        <v>2</v>
      </c>
      <c r="F1182" s="50" t="s">
        <v>1103</v>
      </c>
      <c r="G1182" s="51">
        <v>12330</v>
      </c>
      <c r="H1182" s="21">
        <v>0</v>
      </c>
      <c r="I1182" s="51">
        <f t="shared" si="110"/>
        <v>12330</v>
      </c>
      <c r="J1182" s="62">
        <f t="shared" si="111"/>
        <v>3071495.67</v>
      </c>
      <c r="K1182" s="49">
        <v>82171</v>
      </c>
      <c r="L1182" s="82">
        <v>1537766</v>
      </c>
      <c r="M1182" s="2"/>
      <c r="N1182" s="2"/>
      <c r="O1182" s="150"/>
      <c r="P1182" s="43"/>
      <c r="Q1182" s="43"/>
    </row>
    <row r="1183" spans="1:17">
      <c r="A1183" s="14">
        <v>122</v>
      </c>
      <c r="B1183" s="47">
        <v>43665</v>
      </c>
      <c r="C1183" s="48">
        <v>43667</v>
      </c>
      <c r="D1183" s="17" t="s">
        <v>15</v>
      </c>
      <c r="E1183" s="49">
        <f t="shared" si="109"/>
        <v>2</v>
      </c>
      <c r="F1183" s="50" t="s">
        <v>1104</v>
      </c>
      <c r="G1183" s="51">
        <v>12330</v>
      </c>
      <c r="H1183" s="21">
        <v>0</v>
      </c>
      <c r="I1183" s="51">
        <f t="shared" si="110"/>
        <v>12330</v>
      </c>
      <c r="J1183" s="62">
        <f t="shared" si="111"/>
        <v>3059165.67</v>
      </c>
      <c r="K1183" s="49">
        <v>82172</v>
      </c>
      <c r="L1183" s="82">
        <v>1537766</v>
      </c>
      <c r="M1183" s="2"/>
      <c r="N1183" s="2"/>
      <c r="O1183" s="150"/>
      <c r="P1183" s="43"/>
      <c r="Q1183" s="43"/>
    </row>
    <row r="1184" spans="1:17">
      <c r="A1184" s="14">
        <v>123</v>
      </c>
      <c r="B1184" s="47">
        <v>43665</v>
      </c>
      <c r="C1184" s="48">
        <v>43667</v>
      </c>
      <c r="D1184" s="17" t="s">
        <v>15</v>
      </c>
      <c r="E1184" s="49">
        <f t="shared" si="109"/>
        <v>2</v>
      </c>
      <c r="F1184" s="50" t="s">
        <v>1105</v>
      </c>
      <c r="G1184" s="51">
        <v>12330</v>
      </c>
      <c r="H1184" s="21">
        <v>0</v>
      </c>
      <c r="I1184" s="51">
        <f t="shared" si="110"/>
        <v>12330</v>
      </c>
      <c r="J1184" s="62">
        <f t="shared" si="111"/>
        <v>3046835.67</v>
      </c>
      <c r="K1184" s="49">
        <v>82174</v>
      </c>
      <c r="L1184" s="82">
        <v>1537766</v>
      </c>
      <c r="M1184" s="2"/>
      <c r="N1184" s="2"/>
      <c r="O1184" s="150"/>
      <c r="P1184" s="43"/>
      <c r="Q1184" s="43"/>
    </row>
    <row r="1185" spans="1:17">
      <c r="A1185" s="14">
        <v>124</v>
      </c>
      <c r="B1185" s="47">
        <v>43665</v>
      </c>
      <c r="C1185" s="48">
        <v>43667</v>
      </c>
      <c r="D1185" s="17" t="s">
        <v>15</v>
      </c>
      <c r="E1185" s="49">
        <f t="shared" si="109"/>
        <v>2</v>
      </c>
      <c r="F1185" s="50" t="s">
        <v>1106</v>
      </c>
      <c r="G1185" s="51">
        <v>17380.16</v>
      </c>
      <c r="H1185" s="21">
        <v>0</v>
      </c>
      <c r="I1185" s="51">
        <f t="shared" si="110"/>
        <v>17380.16</v>
      </c>
      <c r="J1185" s="62">
        <f t="shared" si="111"/>
        <v>3029455.51</v>
      </c>
      <c r="K1185" s="49">
        <v>84930</v>
      </c>
      <c r="L1185" s="65">
        <v>1553105</v>
      </c>
      <c r="M1185" s="2"/>
      <c r="N1185" s="2"/>
      <c r="O1185" s="150"/>
      <c r="P1185" s="43"/>
      <c r="Q1185" s="43"/>
    </row>
    <row r="1186" spans="1:17">
      <c r="A1186" s="14">
        <v>125</v>
      </c>
      <c r="B1186" s="47">
        <v>43665</v>
      </c>
      <c r="C1186" s="48">
        <v>43668</v>
      </c>
      <c r="D1186" s="17" t="s">
        <v>15</v>
      </c>
      <c r="E1186" s="49">
        <f t="shared" si="109"/>
        <v>3</v>
      </c>
      <c r="F1186" s="50" t="s">
        <v>1107</v>
      </c>
      <c r="G1186" s="51">
        <v>21942.99</v>
      </c>
      <c r="H1186" s="21">
        <v>0</v>
      </c>
      <c r="I1186" s="51">
        <f t="shared" si="110"/>
        <v>21942.99</v>
      </c>
      <c r="J1186" s="62">
        <f t="shared" si="111"/>
        <v>3007512.52</v>
      </c>
      <c r="K1186" s="49">
        <v>83527</v>
      </c>
      <c r="L1186" s="65">
        <v>1544457</v>
      </c>
      <c r="M1186" s="2"/>
      <c r="N1186" s="2"/>
      <c r="O1186" s="150"/>
      <c r="P1186" s="43"/>
      <c r="Q1186" s="43"/>
    </row>
    <row r="1187" spans="1:17">
      <c r="A1187" s="14"/>
      <c r="B1187" s="155"/>
      <c r="C1187" s="156"/>
      <c r="D1187" s="157"/>
      <c r="E1187" s="158"/>
      <c r="F1187" s="159"/>
      <c r="G1187" s="160"/>
      <c r="H1187" s="161"/>
      <c r="I1187" s="51">
        <f>SUM(I1112:I1186)</f>
        <v>1351169.58</v>
      </c>
      <c r="J1187" s="62"/>
      <c r="K1187" s="92" t="s">
        <v>1108</v>
      </c>
      <c r="L1187" s="2"/>
      <c r="M1187" s="2"/>
      <c r="N1187" s="2"/>
      <c r="O1187" s="150"/>
      <c r="P1187" s="43"/>
      <c r="Q1187" s="43"/>
    </row>
    <row r="1188" spans="1:16">
      <c r="A1188" s="2"/>
      <c r="B1188" s="76"/>
      <c r="C1188" s="76"/>
      <c r="D1188" s="2"/>
      <c r="E1188" s="2"/>
      <c r="F1188" s="2"/>
      <c r="G1188" s="2"/>
      <c r="H1188" s="2"/>
      <c r="I1188" s="2"/>
      <c r="J1188" s="2"/>
      <c r="K1188" s="76"/>
      <c r="L1188" s="2"/>
      <c r="M1188" s="2"/>
      <c r="N1188" s="2"/>
      <c r="O1188" s="148"/>
      <c r="P1188" s="2"/>
    </row>
    <row r="1189" spans="1:20">
      <c r="A1189" s="14">
        <v>126</v>
      </c>
      <c r="B1189" s="47">
        <v>43667</v>
      </c>
      <c r="C1189" s="48">
        <v>43669</v>
      </c>
      <c r="D1189" s="17" t="s">
        <v>15</v>
      </c>
      <c r="E1189" s="49">
        <f t="shared" ref="E1189:E1227" si="112">C1189-B1189</f>
        <v>2</v>
      </c>
      <c r="F1189" s="50" t="s">
        <v>1109</v>
      </c>
      <c r="G1189" s="51">
        <v>12330</v>
      </c>
      <c r="H1189" s="21">
        <v>0</v>
      </c>
      <c r="I1189" s="51">
        <f t="shared" ref="I1189:I1227" si="113">+G1189+H1189</f>
        <v>12330</v>
      </c>
      <c r="J1189" s="62">
        <f>J1186-I1189</f>
        <v>2995182.52</v>
      </c>
      <c r="K1189" s="49">
        <v>80670</v>
      </c>
      <c r="L1189" s="65">
        <f>VLOOKUP(K1189,[1]应付款管理!$A$1:$B$65536,2,0)</f>
        <v>1525973</v>
      </c>
      <c r="M1189" s="148"/>
      <c r="N1189" s="2"/>
      <c r="O1189" s="1"/>
      <c r="P1189" s="5"/>
      <c r="Q1189" s="5"/>
      <c r="S1189" s="1"/>
      <c r="T1189" s="1"/>
    </row>
    <row r="1190" spans="1:20">
      <c r="A1190" s="14">
        <v>127</v>
      </c>
      <c r="B1190" s="47">
        <v>43667</v>
      </c>
      <c r="C1190" s="48">
        <v>43669</v>
      </c>
      <c r="D1190" s="17" t="s">
        <v>15</v>
      </c>
      <c r="E1190" s="49">
        <f t="shared" si="112"/>
        <v>2</v>
      </c>
      <c r="F1190" s="50" t="s">
        <v>1101</v>
      </c>
      <c r="G1190" s="51">
        <v>12330</v>
      </c>
      <c r="H1190" s="21">
        <v>0</v>
      </c>
      <c r="I1190" s="51">
        <f t="shared" si="113"/>
        <v>12330</v>
      </c>
      <c r="J1190" s="62">
        <f t="shared" ref="J1189:J1227" si="114">J1189-I1190</f>
        <v>2982852.52</v>
      </c>
      <c r="K1190" s="49">
        <v>84238</v>
      </c>
      <c r="L1190" s="65">
        <f>VLOOKUP(K1190,[1]应付款管理!$A$1:$B$65536,2,0)</f>
        <v>1549457</v>
      </c>
      <c r="M1190" s="148"/>
      <c r="N1190" s="2"/>
      <c r="O1190" s="1"/>
      <c r="P1190" s="5"/>
      <c r="Q1190" s="5"/>
      <c r="S1190" s="1"/>
      <c r="T1190" s="1"/>
    </row>
    <row r="1191" spans="1:20">
      <c r="A1191" s="14">
        <v>128</v>
      </c>
      <c r="B1191" s="47">
        <v>43667</v>
      </c>
      <c r="C1191" s="48">
        <v>43669</v>
      </c>
      <c r="D1191" s="17" t="s">
        <v>15</v>
      </c>
      <c r="E1191" s="49">
        <f t="shared" si="112"/>
        <v>2</v>
      </c>
      <c r="F1191" s="50" t="s">
        <v>1110</v>
      </c>
      <c r="G1191" s="51">
        <v>12330</v>
      </c>
      <c r="H1191" s="21">
        <v>0</v>
      </c>
      <c r="I1191" s="51">
        <f t="shared" si="113"/>
        <v>12330</v>
      </c>
      <c r="J1191" s="62">
        <f t="shared" si="114"/>
        <v>2970522.52</v>
      </c>
      <c r="K1191" s="49">
        <v>80668</v>
      </c>
      <c r="L1191" s="65">
        <f>VLOOKUP(K1191,[1]应付款管理!$A$1:$B$65536,2,0)</f>
        <v>1525939</v>
      </c>
      <c r="M1191" s="148"/>
      <c r="N1191" s="2"/>
      <c r="O1191" s="1"/>
      <c r="P1191" s="5"/>
      <c r="Q1191" s="5"/>
      <c r="S1191" s="1"/>
      <c r="T1191" s="1"/>
    </row>
    <row r="1192" spans="1:20">
      <c r="A1192" s="14">
        <v>129</v>
      </c>
      <c r="B1192" s="47">
        <v>43667</v>
      </c>
      <c r="C1192" s="48">
        <v>43669</v>
      </c>
      <c r="D1192" s="17" t="s">
        <v>15</v>
      </c>
      <c r="E1192" s="49">
        <f t="shared" si="112"/>
        <v>2</v>
      </c>
      <c r="F1192" s="50" t="s">
        <v>1111</v>
      </c>
      <c r="G1192" s="51">
        <v>12330</v>
      </c>
      <c r="H1192" s="21">
        <v>0</v>
      </c>
      <c r="I1192" s="51">
        <f t="shared" si="113"/>
        <v>12330</v>
      </c>
      <c r="J1192" s="62">
        <f t="shared" si="114"/>
        <v>2958192.52</v>
      </c>
      <c r="K1192" s="49">
        <v>82714</v>
      </c>
      <c r="L1192" s="65">
        <f>VLOOKUP(K1192,[1]应付款管理!$A$1:$B$65536,2,0)</f>
        <v>1541180</v>
      </c>
      <c r="M1192" s="148"/>
      <c r="N1192" s="2"/>
      <c r="O1192" s="1"/>
      <c r="P1192" s="5"/>
      <c r="Q1192" s="5"/>
      <c r="S1192" s="1"/>
      <c r="T1192" s="1"/>
    </row>
    <row r="1193" spans="1:20">
      <c r="A1193" s="14">
        <v>130</v>
      </c>
      <c r="B1193" s="47">
        <v>43668</v>
      </c>
      <c r="C1193" s="48">
        <v>43670</v>
      </c>
      <c r="D1193" s="17" t="s">
        <v>15</v>
      </c>
      <c r="E1193" s="49">
        <f t="shared" si="112"/>
        <v>2</v>
      </c>
      <c r="F1193" s="50" t="s">
        <v>1112</v>
      </c>
      <c r="G1193" s="51">
        <v>24840</v>
      </c>
      <c r="H1193" s="21">
        <v>0</v>
      </c>
      <c r="I1193" s="51">
        <f t="shared" si="113"/>
        <v>24840</v>
      </c>
      <c r="J1193" s="62">
        <f t="shared" si="114"/>
        <v>2933352.52</v>
      </c>
      <c r="K1193" s="49">
        <v>78119</v>
      </c>
      <c r="L1193" s="65">
        <f>VLOOKUP(K1193,[1]应付款管理!$A$1:$B$65536,2,0)</f>
        <v>1513192</v>
      </c>
      <c r="M1193" s="148"/>
      <c r="N1193" s="2"/>
      <c r="O1193" s="1"/>
      <c r="P1193" s="5"/>
      <c r="Q1193" s="5"/>
      <c r="S1193" s="1"/>
      <c r="T1193" s="1"/>
    </row>
    <row r="1194" spans="1:20">
      <c r="A1194" s="14">
        <v>131</v>
      </c>
      <c r="B1194" s="47">
        <v>43668</v>
      </c>
      <c r="C1194" s="48">
        <v>43670</v>
      </c>
      <c r="D1194" s="17" t="s">
        <v>15</v>
      </c>
      <c r="E1194" s="49">
        <f t="shared" si="112"/>
        <v>2</v>
      </c>
      <c r="F1194" s="50" t="s">
        <v>1113</v>
      </c>
      <c r="G1194" s="51">
        <v>13080</v>
      </c>
      <c r="H1194" s="21">
        <v>0</v>
      </c>
      <c r="I1194" s="51">
        <f t="shared" si="113"/>
        <v>13080</v>
      </c>
      <c r="J1194" s="62">
        <f t="shared" si="114"/>
        <v>2920272.52</v>
      </c>
      <c r="K1194" s="49">
        <v>77805</v>
      </c>
      <c r="L1194" s="65">
        <f>VLOOKUP(K1194,[1]应付款管理!$A$1:$B$65536,2,0)</f>
        <v>1509372</v>
      </c>
      <c r="M1194" s="148"/>
      <c r="N1194" s="2"/>
      <c r="O1194" s="1"/>
      <c r="P1194" s="5"/>
      <c r="Q1194" s="5"/>
      <c r="S1194" s="1"/>
      <c r="T1194" s="1"/>
    </row>
    <row r="1195" spans="1:20">
      <c r="A1195" s="14">
        <v>132</v>
      </c>
      <c r="B1195" s="47">
        <v>43668</v>
      </c>
      <c r="C1195" s="48">
        <v>43670</v>
      </c>
      <c r="D1195" s="17" t="s">
        <v>15</v>
      </c>
      <c r="E1195" s="49">
        <f t="shared" si="112"/>
        <v>2</v>
      </c>
      <c r="F1195" s="50" t="s">
        <v>1114</v>
      </c>
      <c r="G1195" s="51">
        <v>24660</v>
      </c>
      <c r="H1195" s="21">
        <v>0</v>
      </c>
      <c r="I1195" s="51">
        <f t="shared" si="113"/>
        <v>24660</v>
      </c>
      <c r="J1195" s="62">
        <f t="shared" si="114"/>
        <v>2895612.52</v>
      </c>
      <c r="K1195" s="49">
        <v>82433</v>
      </c>
      <c r="L1195" s="166">
        <v>1538615</v>
      </c>
      <c r="M1195" s="148"/>
      <c r="N1195" s="2"/>
      <c r="O1195" s="1"/>
      <c r="P1195" s="5"/>
      <c r="Q1195" s="5"/>
      <c r="S1195" s="1"/>
      <c r="T1195" s="1"/>
    </row>
    <row r="1196" spans="1:20">
      <c r="A1196" s="14">
        <v>133</v>
      </c>
      <c r="B1196" s="47">
        <v>43668</v>
      </c>
      <c r="C1196" s="48">
        <v>43670</v>
      </c>
      <c r="D1196" s="17" t="s">
        <v>15</v>
      </c>
      <c r="E1196" s="49">
        <f t="shared" si="112"/>
        <v>2</v>
      </c>
      <c r="F1196" s="50" t="s">
        <v>1115</v>
      </c>
      <c r="G1196" s="51">
        <v>18130</v>
      </c>
      <c r="H1196" s="21">
        <v>0</v>
      </c>
      <c r="I1196" s="51">
        <f t="shared" si="113"/>
        <v>18130</v>
      </c>
      <c r="J1196" s="62">
        <f t="shared" si="114"/>
        <v>2877482.52</v>
      </c>
      <c r="K1196" s="49">
        <v>72438</v>
      </c>
      <c r="L1196" s="129">
        <f>VLOOKUP(K1196,[1]应付款管理!$A$1:$B$65536,2,0)</f>
        <v>1474083</v>
      </c>
      <c r="M1196" s="167"/>
      <c r="N1196" s="2"/>
      <c r="O1196" s="1"/>
      <c r="P1196" s="5"/>
      <c r="Q1196" s="5"/>
      <c r="S1196" s="1"/>
      <c r="T1196" s="1"/>
    </row>
    <row r="1197" spans="1:20">
      <c r="A1197" s="14">
        <v>134</v>
      </c>
      <c r="B1197" s="47">
        <v>43668</v>
      </c>
      <c r="C1197" s="48">
        <v>43670</v>
      </c>
      <c r="D1197" s="17" t="s">
        <v>15</v>
      </c>
      <c r="E1197" s="49">
        <f t="shared" si="112"/>
        <v>2</v>
      </c>
      <c r="F1197" s="50" t="s">
        <v>1116</v>
      </c>
      <c r="G1197" s="51">
        <v>12330</v>
      </c>
      <c r="H1197" s="21">
        <v>0</v>
      </c>
      <c r="I1197" s="51">
        <f t="shared" si="113"/>
        <v>12330</v>
      </c>
      <c r="J1197" s="62">
        <f t="shared" si="114"/>
        <v>2865152.52</v>
      </c>
      <c r="K1197" s="49">
        <v>82157</v>
      </c>
      <c r="L1197" s="65">
        <f>VLOOKUP(K1197,[1]应付款管理!$A$1:$B$65536,2,0)</f>
        <v>1536711</v>
      </c>
      <c r="M1197" s="148"/>
      <c r="N1197" s="2"/>
      <c r="O1197" s="1"/>
      <c r="P1197" s="5"/>
      <c r="Q1197" s="5"/>
      <c r="S1197" s="1"/>
      <c r="T1197" s="1"/>
    </row>
    <row r="1198" spans="1:20">
      <c r="A1198" s="14">
        <v>135</v>
      </c>
      <c r="B1198" s="47">
        <v>43668</v>
      </c>
      <c r="C1198" s="48">
        <v>43670</v>
      </c>
      <c r="D1198" s="17" t="s">
        <v>15</v>
      </c>
      <c r="E1198" s="49">
        <f t="shared" si="112"/>
        <v>2</v>
      </c>
      <c r="F1198" s="50" t="s">
        <v>1117</v>
      </c>
      <c r="G1198" s="51">
        <v>23710</v>
      </c>
      <c r="H1198" s="21">
        <v>0</v>
      </c>
      <c r="I1198" s="51">
        <f t="shared" si="113"/>
        <v>23710</v>
      </c>
      <c r="J1198" s="62">
        <f t="shared" si="114"/>
        <v>2841442.52</v>
      </c>
      <c r="K1198" s="49">
        <v>80799</v>
      </c>
      <c r="L1198" s="65">
        <f>VLOOKUP(K1198,[1]应付款管理!$A$1:$B$65536,2,0)</f>
        <v>1527939</v>
      </c>
      <c r="M1198" s="148"/>
      <c r="N1198" s="2"/>
      <c r="O1198" s="1"/>
      <c r="P1198" s="5"/>
      <c r="Q1198" s="5"/>
      <c r="S1198" s="1"/>
      <c r="T1198" s="1"/>
    </row>
    <row r="1199" spans="1:20">
      <c r="A1199" s="14">
        <v>136</v>
      </c>
      <c r="B1199" s="47">
        <v>43668</v>
      </c>
      <c r="C1199" s="48">
        <v>43670</v>
      </c>
      <c r="D1199" s="17" t="s">
        <v>15</v>
      </c>
      <c r="E1199" s="49">
        <f t="shared" si="112"/>
        <v>2</v>
      </c>
      <c r="F1199" s="50" t="s">
        <v>1118</v>
      </c>
      <c r="G1199" s="51">
        <v>12330</v>
      </c>
      <c r="H1199" s="21">
        <v>0</v>
      </c>
      <c r="I1199" s="51">
        <f t="shared" si="113"/>
        <v>12330</v>
      </c>
      <c r="J1199" s="62">
        <f t="shared" si="114"/>
        <v>2829112.52</v>
      </c>
      <c r="K1199" s="49">
        <v>78245</v>
      </c>
      <c r="L1199" s="65">
        <f>VLOOKUP(K1199,[1]应付款管理!$A$1:$B$65536,2,0)</f>
        <v>1515636</v>
      </c>
      <c r="M1199" s="148"/>
      <c r="N1199" s="2"/>
      <c r="O1199" s="1"/>
      <c r="P1199" s="5"/>
      <c r="Q1199" s="5"/>
      <c r="S1199" s="1"/>
      <c r="T1199" s="1"/>
    </row>
    <row r="1200" spans="1:20">
      <c r="A1200" s="14">
        <v>137</v>
      </c>
      <c r="B1200" s="47">
        <v>43669</v>
      </c>
      <c r="C1200" s="48">
        <v>43671</v>
      </c>
      <c r="D1200" s="17" t="s">
        <v>15</v>
      </c>
      <c r="E1200" s="49">
        <f t="shared" si="112"/>
        <v>2</v>
      </c>
      <c r="F1200" s="50" t="s">
        <v>1119</v>
      </c>
      <c r="G1200" s="51">
        <v>12330</v>
      </c>
      <c r="H1200" s="21">
        <v>0</v>
      </c>
      <c r="I1200" s="51">
        <f t="shared" si="113"/>
        <v>12330</v>
      </c>
      <c r="J1200" s="62">
        <f t="shared" si="114"/>
        <v>2816782.52</v>
      </c>
      <c r="K1200" s="49">
        <v>84410</v>
      </c>
      <c r="L1200" s="65">
        <f>VLOOKUP(K1200,[1]应付款管理!$A$1:$B$65536,2,0)</f>
        <v>1550217</v>
      </c>
      <c r="M1200" s="148"/>
      <c r="N1200" s="2"/>
      <c r="O1200" s="1"/>
      <c r="P1200" s="5"/>
      <c r="Q1200" s="5"/>
      <c r="S1200" s="1"/>
      <c r="T1200" s="1"/>
    </row>
    <row r="1201" spans="1:20">
      <c r="A1201" s="14">
        <v>138</v>
      </c>
      <c r="B1201" s="47">
        <v>43669</v>
      </c>
      <c r="C1201" s="48">
        <v>43671</v>
      </c>
      <c r="D1201" s="17" t="s">
        <v>15</v>
      </c>
      <c r="E1201" s="49">
        <f t="shared" si="112"/>
        <v>2</v>
      </c>
      <c r="F1201" s="50" t="s">
        <v>1120</v>
      </c>
      <c r="G1201" s="51">
        <v>12330</v>
      </c>
      <c r="H1201" s="21">
        <v>0</v>
      </c>
      <c r="I1201" s="51">
        <f t="shared" si="113"/>
        <v>12330</v>
      </c>
      <c r="J1201" s="62">
        <f t="shared" si="114"/>
        <v>2804452.52</v>
      </c>
      <c r="K1201" s="49">
        <v>83158</v>
      </c>
      <c r="L1201" s="168">
        <v>1542970</v>
      </c>
      <c r="M1201" s="148"/>
      <c r="N1201" s="2"/>
      <c r="O1201" s="1"/>
      <c r="P1201" s="5"/>
      <c r="Q1201" s="5"/>
      <c r="S1201" s="1"/>
      <c r="T1201" s="1"/>
    </row>
    <row r="1202" spans="1:20">
      <c r="A1202" s="14">
        <v>139</v>
      </c>
      <c r="B1202" s="47">
        <v>43669</v>
      </c>
      <c r="C1202" s="48">
        <v>43671</v>
      </c>
      <c r="D1202" s="17" t="s">
        <v>15</v>
      </c>
      <c r="E1202" s="49">
        <f t="shared" si="112"/>
        <v>2</v>
      </c>
      <c r="F1202" s="50" t="s">
        <v>1121</v>
      </c>
      <c r="G1202" s="51">
        <v>12330</v>
      </c>
      <c r="H1202" s="21">
        <v>0</v>
      </c>
      <c r="I1202" s="51">
        <f t="shared" si="113"/>
        <v>12330</v>
      </c>
      <c r="J1202" s="62">
        <f t="shared" si="114"/>
        <v>2792122.52</v>
      </c>
      <c r="K1202" s="49">
        <v>72439</v>
      </c>
      <c r="L1202" s="65">
        <f>VLOOKUP(K1202,[1]应付款管理!$A$1:$B$65536,2,0)</f>
        <v>1474085</v>
      </c>
      <c r="M1202" s="148"/>
      <c r="N1202" s="2"/>
      <c r="O1202" s="1"/>
      <c r="P1202" s="5"/>
      <c r="Q1202" s="5"/>
      <c r="S1202" s="1"/>
      <c r="T1202" s="1"/>
    </row>
    <row r="1203" spans="1:20">
      <c r="A1203" s="14">
        <v>140</v>
      </c>
      <c r="B1203" s="47">
        <v>43669</v>
      </c>
      <c r="C1203" s="48">
        <v>43671</v>
      </c>
      <c r="D1203" s="17" t="s">
        <v>15</v>
      </c>
      <c r="E1203" s="49">
        <f t="shared" si="112"/>
        <v>2</v>
      </c>
      <c r="F1203" s="50" t="s">
        <v>1122</v>
      </c>
      <c r="G1203" s="51">
        <v>12330</v>
      </c>
      <c r="H1203" s="21">
        <v>0</v>
      </c>
      <c r="I1203" s="51">
        <f t="shared" si="113"/>
        <v>12330</v>
      </c>
      <c r="J1203" s="62">
        <f t="shared" si="114"/>
        <v>2779792.52</v>
      </c>
      <c r="K1203" s="49">
        <v>73307</v>
      </c>
      <c r="L1203" s="65">
        <f>VLOOKUP(K1203,[1]应付款管理!$A$1:$B$65536,2,0)</f>
        <v>1479820</v>
      </c>
      <c r="M1203" s="148"/>
      <c r="N1203" s="2"/>
      <c r="O1203" s="1"/>
      <c r="P1203" s="5"/>
      <c r="Q1203" s="5"/>
      <c r="S1203" s="1"/>
      <c r="T1203" s="1"/>
    </row>
    <row r="1204" spans="1:20">
      <c r="A1204" s="14">
        <v>141</v>
      </c>
      <c r="B1204" s="47">
        <v>43670</v>
      </c>
      <c r="C1204" s="48">
        <v>43672</v>
      </c>
      <c r="D1204" s="17" t="s">
        <v>15</v>
      </c>
      <c r="E1204" s="49">
        <f t="shared" si="112"/>
        <v>2</v>
      </c>
      <c r="F1204" s="50" t="s">
        <v>1123</v>
      </c>
      <c r="G1204" s="51">
        <v>12330</v>
      </c>
      <c r="H1204" s="21">
        <v>0</v>
      </c>
      <c r="I1204" s="51">
        <f t="shared" si="113"/>
        <v>12330</v>
      </c>
      <c r="J1204" s="62">
        <f t="shared" si="114"/>
        <v>2767462.52</v>
      </c>
      <c r="K1204" s="49">
        <v>78666</v>
      </c>
      <c r="L1204" s="65">
        <f>VLOOKUP(K1204,[1]应付款管理!$A$1:$B$65536,2,0)</f>
        <v>1517821</v>
      </c>
      <c r="M1204" s="148"/>
      <c r="N1204" s="2"/>
      <c r="O1204" s="1"/>
      <c r="P1204" s="5"/>
      <c r="Q1204" s="5"/>
      <c r="S1204" s="1"/>
      <c r="T1204" s="1"/>
    </row>
    <row r="1205" spans="1:20">
      <c r="A1205" s="14">
        <v>142</v>
      </c>
      <c r="B1205" s="47">
        <v>43670</v>
      </c>
      <c r="C1205" s="48">
        <v>43672</v>
      </c>
      <c r="D1205" s="17" t="s">
        <v>15</v>
      </c>
      <c r="E1205" s="49">
        <f t="shared" si="112"/>
        <v>2</v>
      </c>
      <c r="F1205" s="50" t="s">
        <v>1124</v>
      </c>
      <c r="G1205" s="51">
        <v>12330</v>
      </c>
      <c r="H1205" s="21">
        <v>0</v>
      </c>
      <c r="I1205" s="51">
        <f t="shared" si="113"/>
        <v>12330</v>
      </c>
      <c r="J1205" s="62">
        <f t="shared" si="114"/>
        <v>2755132.52</v>
      </c>
      <c r="K1205" s="49">
        <v>79060</v>
      </c>
      <c r="L1205" s="65">
        <f>VLOOKUP(K1205,[1]应付款管理!$A$1:$B$65536,2,0)</f>
        <v>1519769</v>
      </c>
      <c r="M1205" s="148"/>
      <c r="N1205" s="2"/>
      <c r="O1205" s="1"/>
      <c r="P1205" s="5"/>
      <c r="Q1205" s="5"/>
      <c r="S1205" s="1"/>
      <c r="T1205" s="1"/>
    </row>
    <row r="1206" spans="1:20">
      <c r="A1206" s="14">
        <v>143</v>
      </c>
      <c r="B1206" s="47">
        <v>43670</v>
      </c>
      <c r="C1206" s="48">
        <v>43672</v>
      </c>
      <c r="D1206" s="17" t="s">
        <v>15</v>
      </c>
      <c r="E1206" s="49">
        <f t="shared" si="112"/>
        <v>2</v>
      </c>
      <c r="F1206" s="50" t="s">
        <v>1125</v>
      </c>
      <c r="G1206" s="51">
        <v>17910</v>
      </c>
      <c r="H1206" s="21">
        <v>0</v>
      </c>
      <c r="I1206" s="51">
        <f t="shared" si="113"/>
        <v>17910</v>
      </c>
      <c r="J1206" s="62">
        <f t="shared" si="114"/>
        <v>2737222.52</v>
      </c>
      <c r="K1206" s="49">
        <v>83105</v>
      </c>
      <c r="L1206" s="65">
        <f>VLOOKUP(K1206,[1]应付款管理!$A$1:$B$65536,2,0)</f>
        <v>1542848</v>
      </c>
      <c r="M1206" s="148"/>
      <c r="N1206" s="2"/>
      <c r="O1206" s="1"/>
      <c r="P1206" s="5"/>
      <c r="Q1206" s="5"/>
      <c r="S1206" s="1"/>
      <c r="T1206" s="1"/>
    </row>
    <row r="1207" spans="1:20">
      <c r="A1207" s="14">
        <v>144</v>
      </c>
      <c r="B1207" s="47">
        <v>43670</v>
      </c>
      <c r="C1207" s="48">
        <v>43672</v>
      </c>
      <c r="D1207" s="17" t="s">
        <v>15</v>
      </c>
      <c r="E1207" s="49">
        <f t="shared" si="112"/>
        <v>2</v>
      </c>
      <c r="F1207" s="50" t="s">
        <v>1126</v>
      </c>
      <c r="G1207" s="51">
        <v>12330</v>
      </c>
      <c r="H1207" s="21">
        <v>0</v>
      </c>
      <c r="I1207" s="51">
        <f t="shared" si="113"/>
        <v>12330</v>
      </c>
      <c r="J1207" s="62">
        <f t="shared" si="114"/>
        <v>2724892.52</v>
      </c>
      <c r="K1207" s="49">
        <v>78902</v>
      </c>
      <c r="L1207" s="65">
        <f>VLOOKUP(K1207,[1]应付款管理!$A$1:$B$65536,2,0)</f>
        <v>1517767</v>
      </c>
      <c r="M1207" s="148"/>
      <c r="N1207" s="2"/>
      <c r="O1207" s="1"/>
      <c r="P1207" s="5"/>
      <c r="Q1207" s="5"/>
      <c r="S1207" s="1"/>
      <c r="T1207" s="1"/>
    </row>
    <row r="1208" spans="1:20">
      <c r="A1208" s="14">
        <v>145</v>
      </c>
      <c r="B1208" s="47">
        <v>43670</v>
      </c>
      <c r="C1208" s="48">
        <v>43672</v>
      </c>
      <c r="D1208" s="17" t="s">
        <v>15</v>
      </c>
      <c r="E1208" s="49">
        <f t="shared" si="112"/>
        <v>2</v>
      </c>
      <c r="F1208" s="50" t="s">
        <v>1127</v>
      </c>
      <c r="G1208" s="51">
        <v>12330</v>
      </c>
      <c r="H1208" s="21">
        <v>0</v>
      </c>
      <c r="I1208" s="51">
        <f t="shared" si="113"/>
        <v>12330</v>
      </c>
      <c r="J1208" s="62">
        <f t="shared" si="114"/>
        <v>2712562.52</v>
      </c>
      <c r="K1208" s="49">
        <v>78664</v>
      </c>
      <c r="L1208" s="65">
        <f>VLOOKUP(K1208,[1]应付款管理!$A$1:$B$65536,2,0)</f>
        <v>1517765</v>
      </c>
      <c r="M1208" s="148"/>
      <c r="N1208" s="2"/>
      <c r="O1208" s="1"/>
      <c r="P1208" s="5"/>
      <c r="Q1208" s="5"/>
      <c r="S1208" s="1"/>
      <c r="T1208" s="1"/>
    </row>
    <row r="1209" spans="1:20">
      <c r="A1209" s="14">
        <v>146</v>
      </c>
      <c r="B1209" s="47">
        <v>43671</v>
      </c>
      <c r="C1209" s="48">
        <v>43672</v>
      </c>
      <c r="D1209" s="17" t="s">
        <v>15</v>
      </c>
      <c r="E1209" s="49">
        <f t="shared" si="112"/>
        <v>1</v>
      </c>
      <c r="F1209" s="50" t="s">
        <v>223</v>
      </c>
      <c r="G1209" s="51">
        <v>6850</v>
      </c>
      <c r="H1209" s="21">
        <v>0</v>
      </c>
      <c r="I1209" s="51">
        <f t="shared" si="113"/>
        <v>6850</v>
      </c>
      <c r="J1209" s="62">
        <f t="shared" si="114"/>
        <v>2705712.52</v>
      </c>
      <c r="K1209" s="49">
        <v>84953</v>
      </c>
      <c r="L1209" s="65">
        <f>VLOOKUP(K1209,[1]应付款管理!$A$1:$B$65536,2,0)</f>
        <v>1552544</v>
      </c>
      <c r="M1209" s="148"/>
      <c r="N1209" s="2"/>
      <c r="O1209" s="1"/>
      <c r="P1209" s="5"/>
      <c r="Q1209" s="5"/>
      <c r="S1209" s="1"/>
      <c r="T1209" s="1"/>
    </row>
    <row r="1210" spans="1:20">
      <c r="A1210" s="14">
        <v>147</v>
      </c>
      <c r="B1210" s="47">
        <v>43667</v>
      </c>
      <c r="C1210" s="48">
        <v>43672</v>
      </c>
      <c r="D1210" s="17" t="s">
        <v>15</v>
      </c>
      <c r="E1210" s="49">
        <f t="shared" si="112"/>
        <v>5</v>
      </c>
      <c r="F1210" s="50" t="s">
        <v>1128</v>
      </c>
      <c r="G1210" s="51">
        <v>44775</v>
      </c>
      <c r="H1210" s="21">
        <v>0</v>
      </c>
      <c r="I1210" s="51">
        <f t="shared" si="113"/>
        <v>44775</v>
      </c>
      <c r="J1210" s="62">
        <f t="shared" si="114"/>
        <v>2660937.52</v>
      </c>
      <c r="K1210" s="49">
        <v>79076</v>
      </c>
      <c r="L1210" s="65">
        <f>VLOOKUP(K1210,[1]应付款管理!$A$1:$B$65536,2,0)</f>
        <v>1519904</v>
      </c>
      <c r="M1210" s="148"/>
      <c r="N1210" s="2"/>
      <c r="O1210" s="1"/>
      <c r="P1210" s="5"/>
      <c r="Q1210" s="5"/>
      <c r="S1210" s="1"/>
      <c r="T1210" s="1"/>
    </row>
    <row r="1211" spans="1:20">
      <c r="A1211" s="14">
        <v>148</v>
      </c>
      <c r="B1211" s="47">
        <v>43670</v>
      </c>
      <c r="C1211" s="48">
        <v>43673</v>
      </c>
      <c r="D1211" s="17" t="s">
        <v>15</v>
      </c>
      <c r="E1211" s="49">
        <f t="shared" si="112"/>
        <v>3</v>
      </c>
      <c r="F1211" s="50" t="s">
        <v>1129</v>
      </c>
      <c r="G1211" s="51">
        <v>18495</v>
      </c>
      <c r="H1211" s="21">
        <v>0</v>
      </c>
      <c r="I1211" s="51">
        <f t="shared" si="113"/>
        <v>18495</v>
      </c>
      <c r="J1211" s="62">
        <f t="shared" si="114"/>
        <v>2642442.52</v>
      </c>
      <c r="K1211" s="49">
        <v>77807</v>
      </c>
      <c r="L1211" s="65">
        <f>VLOOKUP(K1211,[1]应付款管理!$A$1:$B$65536,2,0)</f>
        <v>1509377</v>
      </c>
      <c r="M1211" s="148"/>
      <c r="N1211" s="2"/>
      <c r="O1211" s="1"/>
      <c r="P1211" s="5"/>
      <c r="Q1211" s="5"/>
      <c r="S1211" s="1"/>
      <c r="T1211" s="1"/>
    </row>
    <row r="1212" spans="1:20">
      <c r="A1212" s="14">
        <v>149</v>
      </c>
      <c r="B1212" s="47">
        <v>43669</v>
      </c>
      <c r="C1212" s="48">
        <v>43673</v>
      </c>
      <c r="D1212" s="17" t="s">
        <v>15</v>
      </c>
      <c r="E1212" s="49">
        <f t="shared" si="112"/>
        <v>4</v>
      </c>
      <c r="F1212" s="50" t="s">
        <v>1130</v>
      </c>
      <c r="G1212" s="51">
        <v>24660</v>
      </c>
      <c r="H1212" s="21">
        <v>0</v>
      </c>
      <c r="I1212" s="51">
        <f t="shared" si="113"/>
        <v>24660</v>
      </c>
      <c r="J1212" s="62">
        <f t="shared" si="114"/>
        <v>2617782.52</v>
      </c>
      <c r="K1212" s="49">
        <v>83622</v>
      </c>
      <c r="L1212" s="65">
        <f>VLOOKUP(K1212,[1]应付款管理!$A$1:$B$65536,2,0)</f>
        <v>1545784</v>
      </c>
      <c r="M1212" s="148"/>
      <c r="N1212" s="2"/>
      <c r="O1212" s="1"/>
      <c r="P1212" s="5"/>
      <c r="Q1212" s="5"/>
      <c r="S1212" s="1"/>
      <c r="T1212" s="1"/>
    </row>
    <row r="1213" spans="1:20">
      <c r="A1213" s="14">
        <v>150</v>
      </c>
      <c r="B1213" s="47">
        <v>43690</v>
      </c>
      <c r="C1213" s="48">
        <v>43692</v>
      </c>
      <c r="D1213" s="17" t="s">
        <v>15</v>
      </c>
      <c r="E1213" s="49">
        <f t="shared" si="112"/>
        <v>2</v>
      </c>
      <c r="F1213" s="50" t="s">
        <v>1131</v>
      </c>
      <c r="G1213" s="51">
        <v>4477.5</v>
      </c>
      <c r="H1213" s="21">
        <v>0</v>
      </c>
      <c r="I1213" s="51">
        <f t="shared" si="113"/>
        <v>4477.5</v>
      </c>
      <c r="J1213" s="62">
        <f t="shared" si="114"/>
        <v>2613305.02</v>
      </c>
      <c r="K1213" s="49">
        <v>86434</v>
      </c>
      <c r="L1213" s="83">
        <v>1562975</v>
      </c>
      <c r="M1213" s="148"/>
      <c r="N1213" s="2"/>
      <c r="O1213" s="1"/>
      <c r="P1213" s="5"/>
      <c r="Q1213" s="5"/>
      <c r="S1213" s="1"/>
      <c r="T1213" s="1"/>
    </row>
    <row r="1214" spans="1:20">
      <c r="A1214" s="14">
        <v>151</v>
      </c>
      <c r="B1214" s="47">
        <v>43670</v>
      </c>
      <c r="C1214" s="48">
        <v>43674</v>
      </c>
      <c r="D1214" s="17" t="s">
        <v>15</v>
      </c>
      <c r="E1214" s="49">
        <f t="shared" si="112"/>
        <v>4</v>
      </c>
      <c r="F1214" s="50" t="s">
        <v>1132</v>
      </c>
      <c r="G1214" s="51">
        <v>35820</v>
      </c>
      <c r="H1214" s="21">
        <v>0</v>
      </c>
      <c r="I1214" s="51">
        <f t="shared" si="113"/>
        <v>35820</v>
      </c>
      <c r="J1214" s="62">
        <f t="shared" si="114"/>
        <v>2577485.02</v>
      </c>
      <c r="K1214" s="49">
        <v>85172</v>
      </c>
      <c r="L1214" s="65">
        <f>VLOOKUP(K1214,[1]应付款管理!$A$1:$B$65536,2,0)</f>
        <v>1552951</v>
      </c>
      <c r="M1214" s="148"/>
      <c r="N1214" s="2"/>
      <c r="O1214" s="1"/>
      <c r="P1214" s="5"/>
      <c r="Q1214" s="5"/>
      <c r="S1214" s="1"/>
      <c r="T1214" s="1"/>
    </row>
    <row r="1215" spans="1:20">
      <c r="A1215" s="14">
        <v>152</v>
      </c>
      <c r="B1215" s="47">
        <v>43672</v>
      </c>
      <c r="C1215" s="48">
        <v>43675</v>
      </c>
      <c r="D1215" s="17" t="s">
        <v>15</v>
      </c>
      <c r="E1215" s="49">
        <f t="shared" si="112"/>
        <v>3</v>
      </c>
      <c r="F1215" s="50" t="s">
        <v>1133</v>
      </c>
      <c r="G1215" s="51">
        <v>53730</v>
      </c>
      <c r="H1215" s="21">
        <v>0</v>
      </c>
      <c r="I1215" s="51">
        <f t="shared" si="113"/>
        <v>53730</v>
      </c>
      <c r="J1215" s="62">
        <f t="shared" si="114"/>
        <v>2523755.02</v>
      </c>
      <c r="K1215" s="49">
        <v>74875</v>
      </c>
      <c r="L1215" s="65">
        <f>VLOOKUP(K1215,[1]应付款管理!$A$1:$B$65536,2,0)</f>
        <v>1494575</v>
      </c>
      <c r="M1215" s="148"/>
      <c r="N1215" s="2"/>
      <c r="O1215" s="1"/>
      <c r="P1215" s="5"/>
      <c r="Q1215" s="5"/>
      <c r="S1215" s="1"/>
      <c r="T1215" s="1"/>
    </row>
    <row r="1216" spans="1:20">
      <c r="A1216" s="14">
        <v>153</v>
      </c>
      <c r="B1216" s="47">
        <v>43672</v>
      </c>
      <c r="C1216" s="48">
        <v>43675</v>
      </c>
      <c r="D1216" s="17" t="s">
        <v>15</v>
      </c>
      <c r="E1216" s="49">
        <f t="shared" si="112"/>
        <v>3</v>
      </c>
      <c r="F1216" s="50" t="s">
        <v>1134</v>
      </c>
      <c r="G1216" s="51">
        <v>18495</v>
      </c>
      <c r="H1216" s="21">
        <v>0</v>
      </c>
      <c r="I1216" s="51">
        <f t="shared" si="113"/>
        <v>18495</v>
      </c>
      <c r="J1216" s="62">
        <f t="shared" si="114"/>
        <v>2505260.02</v>
      </c>
      <c r="K1216" s="49">
        <v>85161</v>
      </c>
      <c r="L1216" s="65">
        <f>VLOOKUP(K1216,[1]应付款管理!$A$1:$B$65536,2,0)</f>
        <v>1552822</v>
      </c>
      <c r="M1216" s="148"/>
      <c r="N1216" s="2"/>
      <c r="O1216" s="1"/>
      <c r="P1216" s="5"/>
      <c r="Q1216" s="5"/>
      <c r="S1216" s="1"/>
      <c r="T1216" s="1"/>
    </row>
    <row r="1217" spans="1:20">
      <c r="A1217" s="14">
        <v>154</v>
      </c>
      <c r="B1217" s="47">
        <v>43672</v>
      </c>
      <c r="C1217" s="48">
        <v>43675</v>
      </c>
      <c r="D1217" s="17" t="s">
        <v>15</v>
      </c>
      <c r="E1217" s="49">
        <f t="shared" si="112"/>
        <v>3</v>
      </c>
      <c r="F1217" s="50" t="s">
        <v>1135</v>
      </c>
      <c r="G1217" s="51">
        <v>134325</v>
      </c>
      <c r="H1217" s="21">
        <v>0</v>
      </c>
      <c r="I1217" s="51">
        <f t="shared" si="113"/>
        <v>134325</v>
      </c>
      <c r="J1217" s="62">
        <f t="shared" si="114"/>
        <v>2370935.02</v>
      </c>
      <c r="K1217" s="49">
        <v>74867</v>
      </c>
      <c r="L1217" s="65">
        <v>1494502</v>
      </c>
      <c r="M1217" s="148"/>
      <c r="N1217" s="2"/>
      <c r="O1217" s="1"/>
      <c r="P1217" s="5"/>
      <c r="Q1217" s="5"/>
      <c r="S1217" s="1"/>
      <c r="T1217" s="1"/>
    </row>
    <row r="1218" spans="1:20">
      <c r="A1218" s="14">
        <v>155</v>
      </c>
      <c r="B1218" s="47">
        <v>43673</v>
      </c>
      <c r="C1218" s="48">
        <v>43675</v>
      </c>
      <c r="D1218" s="17" t="s">
        <v>15</v>
      </c>
      <c r="E1218" s="49">
        <f t="shared" si="112"/>
        <v>2</v>
      </c>
      <c r="F1218" s="50" t="s">
        <v>1136</v>
      </c>
      <c r="G1218" s="51">
        <v>24840</v>
      </c>
      <c r="H1218" s="21">
        <v>0</v>
      </c>
      <c r="I1218" s="51">
        <f t="shared" si="113"/>
        <v>24840</v>
      </c>
      <c r="J1218" s="62">
        <f t="shared" si="114"/>
        <v>2346095.02</v>
      </c>
      <c r="K1218" s="49">
        <v>76172</v>
      </c>
      <c r="L1218" s="65">
        <f>VLOOKUP(K1218,[1]应付款管理!$A$1:$B$65536,2,0)</f>
        <v>1501098</v>
      </c>
      <c r="M1218" s="148"/>
      <c r="N1218" s="2"/>
      <c r="O1218" s="1"/>
      <c r="P1218" s="5"/>
      <c r="Q1218" s="5"/>
      <c r="S1218" s="1"/>
      <c r="T1218" s="1"/>
    </row>
    <row r="1219" spans="1:20">
      <c r="A1219" s="14">
        <v>156</v>
      </c>
      <c r="B1219" s="47">
        <v>43673</v>
      </c>
      <c r="C1219" s="48">
        <v>43675</v>
      </c>
      <c r="D1219" s="17" t="s">
        <v>15</v>
      </c>
      <c r="E1219" s="49">
        <f t="shared" si="112"/>
        <v>2</v>
      </c>
      <c r="F1219" s="50" t="s">
        <v>1137</v>
      </c>
      <c r="G1219" s="51">
        <v>18130</v>
      </c>
      <c r="H1219" s="21">
        <v>0</v>
      </c>
      <c r="I1219" s="51">
        <f t="shared" si="113"/>
        <v>18130</v>
      </c>
      <c r="J1219" s="62">
        <f t="shared" si="114"/>
        <v>2327965.02</v>
      </c>
      <c r="K1219" s="49">
        <v>84403</v>
      </c>
      <c r="L1219" s="65">
        <f>VLOOKUP(K1219,[1]应付款管理!$A$1:$B$65536,2,0)</f>
        <v>1549891</v>
      </c>
      <c r="M1219" s="148"/>
      <c r="N1219" s="2"/>
      <c r="O1219" s="1"/>
      <c r="P1219" s="5"/>
      <c r="Q1219" s="5"/>
      <c r="S1219" s="1"/>
      <c r="T1219" s="1"/>
    </row>
    <row r="1220" spans="1:20">
      <c r="A1220" s="14">
        <v>157</v>
      </c>
      <c r="B1220" s="47">
        <v>43670</v>
      </c>
      <c r="C1220" s="48">
        <v>43675</v>
      </c>
      <c r="D1220" s="17" t="s">
        <v>15</v>
      </c>
      <c r="E1220" s="49">
        <f t="shared" si="112"/>
        <v>5</v>
      </c>
      <c r="F1220" s="50" t="s">
        <v>1138</v>
      </c>
      <c r="G1220" s="51">
        <v>44775</v>
      </c>
      <c r="H1220" s="21">
        <v>0</v>
      </c>
      <c r="I1220" s="51">
        <f t="shared" si="113"/>
        <v>44775</v>
      </c>
      <c r="J1220" s="62">
        <f t="shared" si="114"/>
        <v>2283190.02</v>
      </c>
      <c r="K1220" s="49">
        <v>83633</v>
      </c>
      <c r="L1220" s="65">
        <f>VLOOKUP(K1220,[1]应付款管理!$A$1:$B$65536,2,0)</f>
        <v>1546479</v>
      </c>
      <c r="M1220" s="148"/>
      <c r="N1220" s="2"/>
      <c r="O1220" s="1"/>
      <c r="P1220" s="5"/>
      <c r="Q1220" s="5"/>
      <c r="S1220" s="1"/>
      <c r="T1220" s="1"/>
    </row>
    <row r="1221" spans="1:20">
      <c r="A1221" s="14">
        <v>158</v>
      </c>
      <c r="B1221" s="47">
        <v>43670</v>
      </c>
      <c r="C1221" s="48">
        <v>43675</v>
      </c>
      <c r="D1221" s="17" t="s">
        <v>15</v>
      </c>
      <c r="E1221" s="49">
        <f t="shared" si="112"/>
        <v>5</v>
      </c>
      <c r="F1221" s="50" t="s">
        <v>1139</v>
      </c>
      <c r="G1221" s="51">
        <v>44775</v>
      </c>
      <c r="H1221" s="21">
        <v>0</v>
      </c>
      <c r="I1221" s="51">
        <f t="shared" si="113"/>
        <v>44775</v>
      </c>
      <c r="J1221" s="62">
        <f t="shared" si="114"/>
        <v>2238415.02</v>
      </c>
      <c r="K1221" s="49">
        <v>83636</v>
      </c>
      <c r="L1221" s="65">
        <f>VLOOKUP(K1221,[1]应付款管理!$A$1:$B$65536,2,0)</f>
        <v>1546483</v>
      </c>
      <c r="M1221" s="148"/>
      <c r="N1221" s="2"/>
      <c r="O1221" s="1"/>
      <c r="P1221" s="5"/>
      <c r="Q1221" s="5"/>
      <c r="S1221" s="1"/>
      <c r="T1221" s="1"/>
    </row>
    <row r="1222" spans="1:20">
      <c r="A1222" s="14">
        <v>159</v>
      </c>
      <c r="B1222" s="47">
        <v>43671</v>
      </c>
      <c r="C1222" s="48">
        <v>43676</v>
      </c>
      <c r="D1222" s="17" t="s">
        <v>15</v>
      </c>
      <c r="E1222" s="49">
        <f t="shared" si="112"/>
        <v>5</v>
      </c>
      <c r="F1222" s="50" t="s">
        <v>1140</v>
      </c>
      <c r="G1222" s="51">
        <v>30825</v>
      </c>
      <c r="H1222" s="21">
        <v>0</v>
      </c>
      <c r="I1222" s="51">
        <f t="shared" si="113"/>
        <v>30825</v>
      </c>
      <c r="J1222" s="62">
        <f t="shared" si="114"/>
        <v>2207590.02</v>
      </c>
      <c r="K1222" s="49">
        <v>82680</v>
      </c>
      <c r="L1222" s="166">
        <v>1540620</v>
      </c>
      <c r="M1222" s="148"/>
      <c r="N1222" s="2"/>
      <c r="O1222" s="1"/>
      <c r="P1222" s="5"/>
      <c r="Q1222" s="5"/>
      <c r="S1222" s="1"/>
      <c r="T1222" s="1"/>
    </row>
    <row r="1223" spans="1:20">
      <c r="A1223" s="14">
        <v>160</v>
      </c>
      <c r="B1223" s="47">
        <v>43671</v>
      </c>
      <c r="C1223" s="48">
        <v>43676</v>
      </c>
      <c r="D1223" s="17" t="s">
        <v>15</v>
      </c>
      <c r="E1223" s="49">
        <f t="shared" si="112"/>
        <v>5</v>
      </c>
      <c r="F1223" s="50" t="s">
        <v>1141</v>
      </c>
      <c r="G1223" s="51">
        <v>30825</v>
      </c>
      <c r="H1223" s="21">
        <v>0</v>
      </c>
      <c r="I1223" s="51">
        <f t="shared" si="113"/>
        <v>30825</v>
      </c>
      <c r="J1223" s="62">
        <f t="shared" si="114"/>
        <v>2176765.02</v>
      </c>
      <c r="K1223" s="49">
        <v>82679</v>
      </c>
      <c r="L1223" s="166">
        <v>1540620</v>
      </c>
      <c r="M1223" s="148"/>
      <c r="N1223" s="2"/>
      <c r="O1223" s="1"/>
      <c r="P1223" s="5"/>
      <c r="Q1223" s="5"/>
      <c r="S1223" s="1"/>
      <c r="T1223" s="1"/>
    </row>
    <row r="1224" spans="1:20">
      <c r="A1224" s="14">
        <v>161</v>
      </c>
      <c r="B1224" s="47">
        <v>43674</v>
      </c>
      <c r="C1224" s="48">
        <v>43676</v>
      </c>
      <c r="D1224" s="17" t="s">
        <v>15</v>
      </c>
      <c r="E1224" s="49">
        <f t="shared" si="112"/>
        <v>2</v>
      </c>
      <c r="F1224" s="50" t="s">
        <v>1142</v>
      </c>
      <c r="G1224" s="51">
        <v>35820</v>
      </c>
      <c r="H1224" s="21">
        <v>0</v>
      </c>
      <c r="I1224" s="51">
        <f t="shared" si="113"/>
        <v>35820</v>
      </c>
      <c r="J1224" s="62">
        <f t="shared" si="114"/>
        <v>2140945.02</v>
      </c>
      <c r="K1224" s="49">
        <v>81164</v>
      </c>
      <c r="L1224" s="166">
        <v>1530807</v>
      </c>
      <c r="M1224" s="148"/>
      <c r="N1224" s="2"/>
      <c r="O1224" s="1"/>
      <c r="P1224" s="5"/>
      <c r="Q1224" s="5"/>
      <c r="S1224" s="1"/>
      <c r="T1224" s="1"/>
    </row>
    <row r="1225" spans="1:20">
      <c r="A1225" s="14">
        <v>162</v>
      </c>
      <c r="B1225" s="47">
        <v>43674</v>
      </c>
      <c r="C1225" s="48">
        <v>43677</v>
      </c>
      <c r="D1225" s="17" t="s">
        <v>15</v>
      </c>
      <c r="E1225" s="49">
        <f t="shared" si="112"/>
        <v>3</v>
      </c>
      <c r="F1225" s="50" t="s">
        <v>1143</v>
      </c>
      <c r="G1225" s="51">
        <v>32602.5</v>
      </c>
      <c r="H1225" s="21">
        <v>0</v>
      </c>
      <c r="I1225" s="51">
        <f t="shared" si="113"/>
        <v>32602.5</v>
      </c>
      <c r="J1225" s="62">
        <f t="shared" si="114"/>
        <v>2108342.52</v>
      </c>
      <c r="K1225" s="49">
        <v>74764</v>
      </c>
      <c r="L1225" s="65">
        <f>VLOOKUP(K1225,[1]应付款管理!$A$1:$B$65536,2,0)</f>
        <v>1493899</v>
      </c>
      <c r="M1225" s="148"/>
      <c r="N1225" s="2"/>
      <c r="O1225" s="1"/>
      <c r="P1225" s="5"/>
      <c r="Q1225" s="5"/>
      <c r="S1225" s="1"/>
      <c r="T1225" s="1"/>
    </row>
    <row r="1226" spans="1:20">
      <c r="A1226" s="14">
        <v>163</v>
      </c>
      <c r="B1226" s="47">
        <v>43675</v>
      </c>
      <c r="C1226" s="48">
        <v>43677</v>
      </c>
      <c r="D1226" s="17" t="s">
        <v>15</v>
      </c>
      <c r="E1226" s="49">
        <f t="shared" si="112"/>
        <v>2</v>
      </c>
      <c r="F1226" s="50" t="s">
        <v>1139</v>
      </c>
      <c r="G1226" s="51">
        <v>19467</v>
      </c>
      <c r="H1226" s="21">
        <v>0</v>
      </c>
      <c r="I1226" s="51">
        <f t="shared" si="113"/>
        <v>19467</v>
      </c>
      <c r="J1226" s="62">
        <f t="shared" si="114"/>
        <v>2088875.52</v>
      </c>
      <c r="K1226" s="49">
        <v>74242</v>
      </c>
      <c r="L1226" s="65">
        <f>VLOOKUP(K1226,[1]应付款管理!$A$1:$B$65536,2,0)</f>
        <v>1490237</v>
      </c>
      <c r="M1226" s="148"/>
      <c r="N1226" s="2"/>
      <c r="O1226" s="1"/>
      <c r="P1226" s="5"/>
      <c r="Q1226" s="5"/>
      <c r="S1226" s="1"/>
      <c r="T1226" s="1"/>
    </row>
    <row r="1227" spans="1:20">
      <c r="A1227" s="14">
        <v>164</v>
      </c>
      <c r="B1227" s="47">
        <v>43675</v>
      </c>
      <c r="C1227" s="48">
        <v>43677</v>
      </c>
      <c r="D1227" s="17" t="s">
        <v>15</v>
      </c>
      <c r="E1227" s="49">
        <f t="shared" si="112"/>
        <v>2</v>
      </c>
      <c r="F1227" s="50" t="s">
        <v>1138</v>
      </c>
      <c r="G1227" s="51">
        <v>19467</v>
      </c>
      <c r="H1227" s="21">
        <v>0</v>
      </c>
      <c r="I1227" s="51">
        <f t="shared" si="113"/>
        <v>19467</v>
      </c>
      <c r="J1227" s="62">
        <f t="shared" si="114"/>
        <v>2069408.52</v>
      </c>
      <c r="K1227" s="49">
        <v>74241</v>
      </c>
      <c r="L1227" s="65">
        <f>VLOOKUP(K1227,[1]应付款管理!$A$1:$B$65536,2,0)</f>
        <v>1490241</v>
      </c>
      <c r="M1227" s="148"/>
      <c r="N1227" s="2"/>
      <c r="O1227" s="1"/>
      <c r="P1227" s="5"/>
      <c r="Q1227" s="5"/>
      <c r="S1227" s="1"/>
      <c r="T1227" s="1"/>
    </row>
    <row r="1228" ht="14.25" spans="1:20">
      <c r="A1228" s="52" t="s">
        <v>18</v>
      </c>
      <c r="B1228" s="52"/>
      <c r="C1228" s="52"/>
      <c r="D1228" s="52"/>
      <c r="E1228" s="52"/>
      <c r="F1228" s="52"/>
      <c r="G1228" s="52"/>
      <c r="H1228" s="52"/>
      <c r="I1228" s="34">
        <f>SUM(I1189:I1227)</f>
        <v>938104</v>
      </c>
      <c r="J1228" s="35"/>
      <c r="K1228" s="36"/>
      <c r="L1228" s="169"/>
      <c r="M1228" s="146"/>
      <c r="N1228" s="1"/>
      <c r="O1228" s="1"/>
      <c r="P1228" s="5"/>
      <c r="Q1228" s="5"/>
      <c r="S1228" s="1"/>
      <c r="T1228" s="1"/>
    </row>
    <row r="1229" spans="1:20">
      <c r="A1229" s="2"/>
      <c r="B1229" s="76"/>
      <c r="C1229" s="76"/>
      <c r="D1229" s="2"/>
      <c r="E1229" s="2"/>
      <c r="F1229" s="2"/>
      <c r="G1229" s="2"/>
      <c r="H1229" s="2"/>
      <c r="I1229" s="2"/>
      <c r="J1229" s="2"/>
      <c r="K1229" s="76"/>
      <c r="L1229" s="3"/>
      <c r="M1229" s="146"/>
      <c r="N1229" s="1"/>
      <c r="O1229" s="1"/>
      <c r="P1229" s="5"/>
      <c r="Q1229" s="5"/>
      <c r="S1229" s="1"/>
      <c r="T1229" s="1"/>
    </row>
    <row r="1230" spans="1:20">
      <c r="A1230" s="6" t="s">
        <v>1144</v>
      </c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3"/>
      <c r="M1230" s="146"/>
      <c r="N1230" s="1"/>
      <c r="O1230" s="1"/>
      <c r="P1230" s="5"/>
      <c r="Q1230" s="5"/>
      <c r="S1230" s="1"/>
      <c r="T1230" s="1"/>
    </row>
    <row r="1231" spans="1:20">
      <c r="A1231" s="45" t="s">
        <v>1145</v>
      </c>
      <c r="B1231" s="46"/>
      <c r="C1231" s="46"/>
      <c r="D1231" s="46"/>
      <c r="E1231" s="46"/>
      <c r="F1231" s="46"/>
      <c r="G1231" s="46"/>
      <c r="H1231" s="46"/>
      <c r="I1231" s="54"/>
      <c r="J1231" s="55">
        <f>J1227</f>
        <v>2069408.52</v>
      </c>
      <c r="K1231" s="56"/>
      <c r="L1231" s="3"/>
      <c r="M1231" s="146"/>
      <c r="N1231" s="1"/>
      <c r="O1231" s="1"/>
      <c r="P1231" s="5"/>
      <c r="Q1231" s="5"/>
      <c r="S1231" s="1"/>
      <c r="T1231" s="1"/>
    </row>
    <row r="1232" spans="1:20">
      <c r="A1232" s="45"/>
      <c r="B1232" s="46"/>
      <c r="C1232" s="46"/>
      <c r="D1232" s="46"/>
      <c r="E1232" s="46"/>
      <c r="F1232" s="46"/>
      <c r="G1232" s="46"/>
      <c r="H1232" s="46"/>
      <c r="I1232" s="54" t="s">
        <v>1146</v>
      </c>
      <c r="J1232" s="60">
        <v>1892548.34</v>
      </c>
      <c r="K1232" s="57">
        <v>43696</v>
      </c>
      <c r="L1232" s="3"/>
      <c r="M1232" s="146"/>
      <c r="N1232" s="1"/>
      <c r="O1232" s="1"/>
      <c r="P1232" s="5"/>
      <c r="Q1232" s="5"/>
      <c r="S1232" s="1"/>
      <c r="T1232" s="1"/>
    </row>
    <row r="1233" spans="1:20">
      <c r="A1233" s="45"/>
      <c r="B1233" s="46"/>
      <c r="C1233" s="46"/>
      <c r="D1233" s="46"/>
      <c r="E1233" s="46"/>
      <c r="F1233" s="46"/>
      <c r="G1233" s="46"/>
      <c r="H1233" s="46"/>
      <c r="I1233" s="54" t="s">
        <v>1146</v>
      </c>
      <c r="J1233" s="60">
        <v>2915552.65</v>
      </c>
      <c r="K1233" s="57">
        <v>43707</v>
      </c>
      <c r="L1233" s="3"/>
      <c r="M1233" s="146"/>
      <c r="N1233" s="1"/>
      <c r="O1233" s="1"/>
      <c r="P1233" s="5"/>
      <c r="Q1233" s="5"/>
      <c r="S1233" s="1"/>
      <c r="T1233" s="1"/>
    </row>
    <row r="1234" spans="1:20">
      <c r="A1234" s="45"/>
      <c r="B1234" s="46"/>
      <c r="C1234" s="46"/>
      <c r="D1234" s="46"/>
      <c r="E1234" s="46"/>
      <c r="F1234" s="46"/>
      <c r="G1234" s="46"/>
      <c r="H1234" s="46"/>
      <c r="I1234" s="54"/>
      <c r="J1234" s="61"/>
      <c r="K1234" s="56"/>
      <c r="L1234" s="3"/>
      <c r="M1234" s="146"/>
      <c r="N1234" s="1"/>
      <c r="O1234" s="1"/>
      <c r="P1234" s="5"/>
      <c r="Q1234" s="5"/>
      <c r="S1234" s="1"/>
      <c r="T1234" s="1"/>
    </row>
    <row r="1235" spans="1:20">
      <c r="A1235" s="45" t="s">
        <v>21</v>
      </c>
      <c r="B1235" s="46"/>
      <c r="C1235" s="46"/>
      <c r="D1235" s="46"/>
      <c r="E1235" s="46"/>
      <c r="F1235" s="46"/>
      <c r="G1235" s="46"/>
      <c r="H1235" s="46"/>
      <c r="I1235" s="54"/>
      <c r="J1235" s="58">
        <f>SUM(J1231:J1234)</f>
        <v>6877509.51</v>
      </c>
      <c r="K1235" s="56"/>
      <c r="L1235" s="3"/>
      <c r="M1235" s="146"/>
      <c r="N1235" s="1"/>
      <c r="O1235" s="1"/>
      <c r="P1235" s="5"/>
      <c r="Q1235" s="5"/>
      <c r="S1235" s="1"/>
      <c r="T1235" s="1"/>
    </row>
    <row r="1236" spans="1:20">
      <c r="A1236" s="8" t="s">
        <v>3</v>
      </c>
      <c r="B1236" s="9" t="s">
        <v>4</v>
      </c>
      <c r="C1236" s="9" t="s">
        <v>5</v>
      </c>
      <c r="D1236" s="10" t="s">
        <v>6</v>
      </c>
      <c r="E1236" s="10" t="s">
        <v>7</v>
      </c>
      <c r="F1236" s="10" t="s">
        <v>8</v>
      </c>
      <c r="G1236" s="10" t="s">
        <v>9</v>
      </c>
      <c r="H1236" s="11" t="s">
        <v>10</v>
      </c>
      <c r="I1236" s="30" t="s">
        <v>11</v>
      </c>
      <c r="J1236" s="30" t="s">
        <v>12</v>
      </c>
      <c r="K1236" s="10" t="s">
        <v>13</v>
      </c>
      <c r="L1236" s="3"/>
      <c r="M1236" s="146"/>
      <c r="N1236" s="1"/>
      <c r="O1236" s="1"/>
      <c r="P1236" s="5"/>
      <c r="Q1236" s="5"/>
      <c r="S1236" s="1"/>
      <c r="T1236" s="1"/>
    </row>
    <row r="1237" spans="1:20">
      <c r="A1237" s="14">
        <v>1</v>
      </c>
      <c r="B1237" s="47">
        <v>43675</v>
      </c>
      <c r="C1237" s="48">
        <v>43678</v>
      </c>
      <c r="D1237" s="17" t="s">
        <v>15</v>
      </c>
      <c r="E1237" s="49">
        <f t="shared" ref="E1237:E1300" si="115">C1237-B1237</f>
        <v>3</v>
      </c>
      <c r="F1237" s="50" t="s">
        <v>1147</v>
      </c>
      <c r="G1237" s="51">
        <v>37260</v>
      </c>
      <c r="H1237" s="21">
        <v>0</v>
      </c>
      <c r="I1237" s="51">
        <f t="shared" ref="I1237:I1300" si="116">+G1237+H1237</f>
        <v>37260</v>
      </c>
      <c r="J1237" s="62">
        <f>J1235-I1237</f>
        <v>6840249.51</v>
      </c>
      <c r="K1237" s="49">
        <v>80767</v>
      </c>
      <c r="L1237" s="65">
        <f>VLOOKUP(K1237,[1]应付款管理!$A$1:$B$65536,2,0)</f>
        <v>1526837</v>
      </c>
      <c r="M1237" s="148"/>
      <c r="N1237" s="2"/>
      <c r="O1237" s="1"/>
      <c r="P1237" s="5"/>
      <c r="Q1237" s="5"/>
      <c r="S1237" s="1"/>
      <c r="T1237" s="1"/>
    </row>
    <row r="1238" spans="1:20">
      <c r="A1238" s="14">
        <v>2</v>
      </c>
      <c r="B1238" s="47">
        <v>43676</v>
      </c>
      <c r="C1238" s="48">
        <v>43678</v>
      </c>
      <c r="D1238" s="17" t="s">
        <v>15</v>
      </c>
      <c r="E1238" s="49">
        <f t="shared" si="115"/>
        <v>2</v>
      </c>
      <c r="F1238" s="50" t="s">
        <v>1148</v>
      </c>
      <c r="G1238" s="51">
        <v>17910</v>
      </c>
      <c r="H1238" s="21">
        <v>0</v>
      </c>
      <c r="I1238" s="51">
        <f t="shared" si="116"/>
        <v>17910</v>
      </c>
      <c r="J1238" s="62">
        <f t="shared" ref="J1238:J1301" si="117">J1237-I1238</f>
        <v>6822339.51</v>
      </c>
      <c r="K1238" s="49">
        <v>84408</v>
      </c>
      <c r="L1238" s="65">
        <f>VLOOKUP(K1238,[1]应付款管理!$A$1:$B$65536,2,0)</f>
        <v>1550600</v>
      </c>
      <c r="M1238" s="148"/>
      <c r="N1238" s="2"/>
      <c r="O1238" s="1"/>
      <c r="P1238" s="5"/>
      <c r="Q1238" s="5"/>
      <c r="S1238" s="1"/>
      <c r="T1238" s="1"/>
    </row>
    <row r="1239" spans="1:20">
      <c r="A1239" s="14">
        <v>3</v>
      </c>
      <c r="B1239" s="47">
        <v>43677</v>
      </c>
      <c r="C1239" s="48">
        <v>43679</v>
      </c>
      <c r="D1239" s="17" t="s">
        <v>15</v>
      </c>
      <c r="E1239" s="49">
        <f t="shared" si="115"/>
        <v>2</v>
      </c>
      <c r="F1239" s="50" t="s">
        <v>1149</v>
      </c>
      <c r="G1239" s="51">
        <v>17910</v>
      </c>
      <c r="H1239" s="21">
        <v>0</v>
      </c>
      <c r="I1239" s="51">
        <f t="shared" si="116"/>
        <v>17910</v>
      </c>
      <c r="J1239" s="62">
        <f t="shared" si="117"/>
        <v>6804429.51</v>
      </c>
      <c r="K1239" s="49">
        <v>85856</v>
      </c>
      <c r="L1239" s="65">
        <f>VLOOKUP(K1239,[1]应付款管理!$A$1:$B$65536,2,0)</f>
        <v>1561630</v>
      </c>
      <c r="M1239" s="148"/>
      <c r="N1239" s="2"/>
      <c r="O1239" s="1"/>
      <c r="P1239" s="5"/>
      <c r="Q1239" s="5"/>
      <c r="S1239" s="1"/>
      <c r="T1239" s="1"/>
    </row>
    <row r="1240" spans="1:20">
      <c r="A1240" s="14">
        <v>4</v>
      </c>
      <c r="B1240" s="47">
        <v>43675</v>
      </c>
      <c r="C1240" s="48">
        <v>43679</v>
      </c>
      <c r="D1240" s="17" t="s">
        <v>15</v>
      </c>
      <c r="E1240" s="49">
        <f t="shared" si="115"/>
        <v>4</v>
      </c>
      <c r="F1240" s="50" t="s">
        <v>1150</v>
      </c>
      <c r="G1240" s="51">
        <v>47420</v>
      </c>
      <c r="H1240" s="21">
        <v>0</v>
      </c>
      <c r="I1240" s="51">
        <f t="shared" si="116"/>
        <v>47420</v>
      </c>
      <c r="J1240" s="62">
        <f t="shared" si="117"/>
        <v>6757009.51</v>
      </c>
      <c r="K1240" s="49">
        <v>82718</v>
      </c>
      <c r="L1240" s="65">
        <f>VLOOKUP(K1240,[1]应付款管理!$A$1:$B$65536,2,0)</f>
        <v>1541334</v>
      </c>
      <c r="M1240" s="148"/>
      <c r="N1240" s="2"/>
      <c r="O1240" s="1"/>
      <c r="P1240" s="5"/>
      <c r="Q1240" s="5"/>
      <c r="S1240" s="1"/>
      <c r="T1240" s="1"/>
    </row>
    <row r="1241" spans="1:20">
      <c r="A1241" s="14">
        <v>5</v>
      </c>
      <c r="B1241" s="47">
        <v>43677</v>
      </c>
      <c r="C1241" s="48">
        <v>43679</v>
      </c>
      <c r="D1241" s="17" t="s">
        <v>15</v>
      </c>
      <c r="E1241" s="49">
        <f t="shared" si="115"/>
        <v>2</v>
      </c>
      <c r="F1241" s="50" t="s">
        <v>1151</v>
      </c>
      <c r="G1241" s="51">
        <v>17910</v>
      </c>
      <c r="H1241" s="21">
        <v>0</v>
      </c>
      <c r="I1241" s="51">
        <f t="shared" si="116"/>
        <v>17910</v>
      </c>
      <c r="J1241" s="62">
        <f t="shared" si="117"/>
        <v>6739099.51</v>
      </c>
      <c r="K1241" s="49">
        <v>82408</v>
      </c>
      <c r="L1241" s="65">
        <f>VLOOKUP(K1241,[1]应付款管理!$A$1:$B$65536,2,0)</f>
        <v>1538254</v>
      </c>
      <c r="M1241" s="148"/>
      <c r="N1241" s="2"/>
      <c r="O1241" s="1"/>
      <c r="P1241" s="5"/>
      <c r="Q1241" s="5"/>
      <c r="S1241" s="1"/>
      <c r="T1241" s="1"/>
    </row>
    <row r="1242" spans="1:20">
      <c r="A1242" s="14">
        <v>6</v>
      </c>
      <c r="B1242" s="47">
        <v>43676</v>
      </c>
      <c r="C1242" s="48">
        <v>43680</v>
      </c>
      <c r="D1242" s="17" t="s">
        <v>15</v>
      </c>
      <c r="E1242" s="49">
        <f t="shared" si="115"/>
        <v>4</v>
      </c>
      <c r="F1242" s="50" t="s">
        <v>1152</v>
      </c>
      <c r="G1242" s="51">
        <v>35820</v>
      </c>
      <c r="H1242" s="21">
        <v>0</v>
      </c>
      <c r="I1242" s="51">
        <f t="shared" si="116"/>
        <v>35820</v>
      </c>
      <c r="J1242" s="62">
        <f t="shared" si="117"/>
        <v>6703279.51</v>
      </c>
      <c r="K1242" s="49">
        <v>80970</v>
      </c>
      <c r="L1242" s="65">
        <f>VLOOKUP(K1242,[1]应付款管理!$A$1:$B$65536,2,0)</f>
        <v>1528651</v>
      </c>
      <c r="M1242" s="148"/>
      <c r="N1242" s="2"/>
      <c r="O1242" s="1"/>
      <c r="P1242" s="5"/>
      <c r="Q1242" s="5"/>
      <c r="S1242" s="1"/>
      <c r="T1242" s="1"/>
    </row>
    <row r="1243" spans="1:20">
      <c r="A1243" s="14">
        <v>7</v>
      </c>
      <c r="B1243" s="47">
        <v>43679</v>
      </c>
      <c r="C1243" s="48">
        <v>43680</v>
      </c>
      <c r="D1243" s="17" t="s">
        <v>15</v>
      </c>
      <c r="E1243" s="49">
        <f t="shared" si="115"/>
        <v>1</v>
      </c>
      <c r="F1243" s="50" t="s">
        <v>1153</v>
      </c>
      <c r="G1243" s="51">
        <v>6850</v>
      </c>
      <c r="H1243" s="21">
        <v>0</v>
      </c>
      <c r="I1243" s="51">
        <f t="shared" si="116"/>
        <v>6850</v>
      </c>
      <c r="J1243" s="62">
        <f t="shared" si="117"/>
        <v>6696429.51</v>
      </c>
      <c r="K1243" s="49">
        <v>86545</v>
      </c>
      <c r="L1243" s="65">
        <f>VLOOKUP(K1243,[1]应付款管理!$A$1:$B$65536,2,0)</f>
        <v>1564896</v>
      </c>
      <c r="M1243" s="148"/>
      <c r="N1243" s="2"/>
      <c r="O1243" s="1"/>
      <c r="P1243" s="5"/>
      <c r="Q1243" s="5"/>
      <c r="S1243" s="1"/>
      <c r="T1243" s="1"/>
    </row>
    <row r="1244" spans="1:20">
      <c r="A1244" s="14">
        <v>8</v>
      </c>
      <c r="B1244" s="47">
        <v>43676</v>
      </c>
      <c r="C1244" s="48">
        <v>43680</v>
      </c>
      <c r="D1244" s="17" t="s">
        <v>15</v>
      </c>
      <c r="E1244" s="49">
        <f t="shared" si="115"/>
        <v>4</v>
      </c>
      <c r="F1244" s="50" t="s">
        <v>1154</v>
      </c>
      <c r="G1244" s="51">
        <v>35820</v>
      </c>
      <c r="H1244" s="21">
        <v>0</v>
      </c>
      <c r="I1244" s="51">
        <f t="shared" si="116"/>
        <v>35820</v>
      </c>
      <c r="J1244" s="62">
        <f t="shared" si="117"/>
        <v>6660609.51</v>
      </c>
      <c r="K1244" s="49">
        <v>85426</v>
      </c>
      <c r="L1244" s="166">
        <v>1556106</v>
      </c>
      <c r="M1244" s="148"/>
      <c r="N1244" s="2"/>
      <c r="O1244" s="1"/>
      <c r="P1244" s="5"/>
      <c r="Q1244" s="5"/>
      <c r="S1244" s="1"/>
      <c r="T1244" s="1"/>
    </row>
    <row r="1245" spans="1:20">
      <c r="A1245" s="14">
        <v>9</v>
      </c>
      <c r="B1245" s="47">
        <v>43676</v>
      </c>
      <c r="C1245" s="48">
        <v>43680</v>
      </c>
      <c r="D1245" s="17" t="s">
        <v>15</v>
      </c>
      <c r="E1245" s="49">
        <f t="shared" si="115"/>
        <v>4</v>
      </c>
      <c r="F1245" s="50" t="s">
        <v>1155</v>
      </c>
      <c r="G1245" s="51">
        <v>35820</v>
      </c>
      <c r="H1245" s="21">
        <v>0</v>
      </c>
      <c r="I1245" s="51">
        <f t="shared" si="116"/>
        <v>35820</v>
      </c>
      <c r="J1245" s="62">
        <f t="shared" si="117"/>
        <v>6624789.51</v>
      </c>
      <c r="K1245" s="49">
        <v>85427</v>
      </c>
      <c r="L1245" s="166">
        <v>1556106</v>
      </c>
      <c r="M1245" s="148"/>
      <c r="N1245" s="2"/>
      <c r="O1245" s="1"/>
      <c r="P1245" s="5"/>
      <c r="Q1245" s="5"/>
      <c r="S1245" s="1"/>
      <c r="T1245" s="1"/>
    </row>
    <row r="1246" spans="1:20">
      <c r="A1246" s="14">
        <v>10</v>
      </c>
      <c r="B1246" s="47">
        <v>43678</v>
      </c>
      <c r="C1246" s="48">
        <v>43680</v>
      </c>
      <c r="D1246" s="17" t="s">
        <v>15</v>
      </c>
      <c r="E1246" s="49">
        <f t="shared" si="115"/>
        <v>2</v>
      </c>
      <c r="F1246" s="50" t="s">
        <v>1156</v>
      </c>
      <c r="G1246" s="51">
        <v>12330</v>
      </c>
      <c r="H1246" s="21">
        <v>0</v>
      </c>
      <c r="I1246" s="51">
        <f t="shared" si="116"/>
        <v>12330</v>
      </c>
      <c r="J1246" s="62">
        <f t="shared" si="117"/>
        <v>6612459.51</v>
      </c>
      <c r="K1246" s="49">
        <v>81298</v>
      </c>
      <c r="L1246" s="65">
        <v>1532844</v>
      </c>
      <c r="M1246" s="148"/>
      <c r="N1246" s="2"/>
      <c r="O1246" s="1"/>
      <c r="P1246" s="5"/>
      <c r="Q1246" s="5"/>
      <c r="S1246" s="1"/>
      <c r="T1246" s="1"/>
    </row>
    <row r="1247" spans="1:20">
      <c r="A1247" s="14">
        <v>11</v>
      </c>
      <c r="B1247" s="47">
        <v>43678</v>
      </c>
      <c r="C1247" s="48">
        <v>43680</v>
      </c>
      <c r="D1247" s="17" t="s">
        <v>15</v>
      </c>
      <c r="E1247" s="49">
        <f t="shared" si="115"/>
        <v>2</v>
      </c>
      <c r="F1247" s="50" t="s">
        <v>344</v>
      </c>
      <c r="G1247" s="51">
        <v>12330</v>
      </c>
      <c r="H1247" s="21">
        <v>0</v>
      </c>
      <c r="I1247" s="51">
        <f t="shared" si="116"/>
        <v>12330</v>
      </c>
      <c r="J1247" s="62">
        <f t="shared" si="117"/>
        <v>6600129.51</v>
      </c>
      <c r="K1247" s="49">
        <v>81297</v>
      </c>
      <c r="L1247" s="65">
        <v>1532844</v>
      </c>
      <c r="M1247" s="148"/>
      <c r="N1247" s="2"/>
      <c r="O1247" s="1"/>
      <c r="P1247" s="5"/>
      <c r="Q1247" s="5"/>
      <c r="S1247" s="1"/>
      <c r="T1247" s="1"/>
    </row>
    <row r="1248" spans="1:20">
      <c r="A1248" s="14">
        <v>12</v>
      </c>
      <c r="B1248" s="47">
        <v>43676</v>
      </c>
      <c r="C1248" s="48">
        <v>43680</v>
      </c>
      <c r="D1248" s="17" t="s">
        <v>15</v>
      </c>
      <c r="E1248" s="49">
        <f t="shared" si="115"/>
        <v>4</v>
      </c>
      <c r="F1248" s="50" t="s">
        <v>1157</v>
      </c>
      <c r="G1248" s="51">
        <v>35820</v>
      </c>
      <c r="H1248" s="21">
        <v>0</v>
      </c>
      <c r="I1248" s="51">
        <f t="shared" si="116"/>
        <v>35820</v>
      </c>
      <c r="J1248" s="62">
        <f t="shared" si="117"/>
        <v>6564309.51</v>
      </c>
      <c r="K1248" s="49">
        <v>82613</v>
      </c>
      <c r="L1248" s="165">
        <v>1540087</v>
      </c>
      <c r="M1248" s="148"/>
      <c r="N1248" s="2"/>
      <c r="O1248" s="1"/>
      <c r="P1248" s="5"/>
      <c r="Q1248" s="5"/>
      <c r="S1248" s="1"/>
      <c r="T1248" s="1"/>
    </row>
    <row r="1249" spans="1:20">
      <c r="A1249" s="14">
        <v>13</v>
      </c>
      <c r="B1249" s="47">
        <v>43676</v>
      </c>
      <c r="C1249" s="48">
        <v>43680</v>
      </c>
      <c r="D1249" s="17" t="s">
        <v>15</v>
      </c>
      <c r="E1249" s="49">
        <f t="shared" si="115"/>
        <v>4</v>
      </c>
      <c r="F1249" s="50" t="s">
        <v>1158</v>
      </c>
      <c r="G1249" s="51">
        <v>35820</v>
      </c>
      <c r="H1249" s="21">
        <v>0</v>
      </c>
      <c r="I1249" s="51">
        <f t="shared" si="116"/>
        <v>35820</v>
      </c>
      <c r="J1249" s="62">
        <f t="shared" si="117"/>
        <v>6528489.51</v>
      </c>
      <c r="K1249" s="49">
        <v>82614</v>
      </c>
      <c r="L1249" s="165">
        <v>1540087</v>
      </c>
      <c r="M1249" s="148"/>
      <c r="N1249" s="2"/>
      <c r="O1249" s="1"/>
      <c r="P1249" s="5"/>
      <c r="Q1249" s="5"/>
      <c r="S1249" s="1"/>
      <c r="T1249" s="1"/>
    </row>
    <row r="1250" spans="1:20">
      <c r="A1250" s="14">
        <v>14</v>
      </c>
      <c r="B1250" s="47">
        <v>43677</v>
      </c>
      <c r="C1250" s="48">
        <v>43680</v>
      </c>
      <c r="D1250" s="17" t="s">
        <v>15</v>
      </c>
      <c r="E1250" s="49">
        <f t="shared" si="115"/>
        <v>3</v>
      </c>
      <c r="F1250" s="50" t="s">
        <v>1143</v>
      </c>
      <c r="G1250" s="51">
        <v>26865</v>
      </c>
      <c r="H1250" s="21">
        <v>0</v>
      </c>
      <c r="I1250" s="51">
        <f t="shared" si="116"/>
        <v>26865</v>
      </c>
      <c r="J1250" s="62">
        <f t="shared" si="117"/>
        <v>6501624.51</v>
      </c>
      <c r="K1250" s="49">
        <v>85475</v>
      </c>
      <c r="L1250" s="166">
        <v>1556301</v>
      </c>
      <c r="M1250" s="148"/>
      <c r="N1250" s="2"/>
      <c r="O1250" s="1"/>
      <c r="P1250" s="5"/>
      <c r="Q1250" s="5"/>
      <c r="S1250" s="1"/>
      <c r="T1250" s="1"/>
    </row>
    <row r="1251" spans="1:20">
      <c r="A1251" s="14">
        <v>15</v>
      </c>
      <c r="B1251" s="47">
        <v>43678</v>
      </c>
      <c r="C1251" s="48">
        <v>43680</v>
      </c>
      <c r="D1251" s="17" t="s">
        <v>15</v>
      </c>
      <c r="E1251" s="49">
        <f t="shared" si="115"/>
        <v>2</v>
      </c>
      <c r="F1251" s="50" t="s">
        <v>1159</v>
      </c>
      <c r="G1251" s="51">
        <v>12330</v>
      </c>
      <c r="H1251" s="21">
        <v>0</v>
      </c>
      <c r="I1251" s="51">
        <f t="shared" si="116"/>
        <v>12330</v>
      </c>
      <c r="J1251" s="62">
        <f t="shared" si="117"/>
        <v>6489294.51</v>
      </c>
      <c r="K1251" s="49">
        <v>84412</v>
      </c>
      <c r="L1251" s="65">
        <f>VLOOKUP(K1251,[1]应付款管理!$A$1:$B$65536,2,0)</f>
        <v>1550664</v>
      </c>
      <c r="M1251" s="148"/>
      <c r="N1251" s="2"/>
      <c r="O1251" s="1"/>
      <c r="P1251" s="5"/>
      <c r="Q1251" s="5"/>
      <c r="S1251" s="1"/>
      <c r="T1251" s="1"/>
    </row>
    <row r="1252" spans="1:20">
      <c r="A1252" s="14">
        <v>16</v>
      </c>
      <c r="B1252" s="47">
        <v>43678</v>
      </c>
      <c r="C1252" s="48">
        <v>43680</v>
      </c>
      <c r="D1252" s="17" t="s">
        <v>15</v>
      </c>
      <c r="E1252" s="49">
        <f t="shared" si="115"/>
        <v>2</v>
      </c>
      <c r="F1252" s="50" t="s">
        <v>1160</v>
      </c>
      <c r="G1252" s="51">
        <v>12330</v>
      </c>
      <c r="H1252" s="21">
        <v>0</v>
      </c>
      <c r="I1252" s="51">
        <f t="shared" si="116"/>
        <v>12330</v>
      </c>
      <c r="J1252" s="62">
        <f t="shared" si="117"/>
        <v>6476964.51</v>
      </c>
      <c r="K1252" s="49">
        <v>87178</v>
      </c>
      <c r="L1252" s="65">
        <v>1550664</v>
      </c>
      <c r="M1252" s="148"/>
      <c r="N1252" s="2"/>
      <c r="O1252" s="1"/>
      <c r="P1252" s="5"/>
      <c r="Q1252" s="5"/>
      <c r="S1252" s="1"/>
      <c r="T1252" s="1"/>
    </row>
    <row r="1253" spans="1:20">
      <c r="A1253" s="14">
        <v>17</v>
      </c>
      <c r="B1253" s="47">
        <v>43678</v>
      </c>
      <c r="C1253" s="48">
        <v>43680</v>
      </c>
      <c r="D1253" s="17" t="s">
        <v>15</v>
      </c>
      <c r="E1253" s="49">
        <f t="shared" si="115"/>
        <v>2</v>
      </c>
      <c r="F1253" s="50" t="s">
        <v>1161</v>
      </c>
      <c r="G1253" s="51">
        <v>12330</v>
      </c>
      <c r="H1253" s="21">
        <v>0</v>
      </c>
      <c r="I1253" s="51">
        <f t="shared" si="116"/>
        <v>12330</v>
      </c>
      <c r="J1253" s="62">
        <f t="shared" si="117"/>
        <v>6464634.51</v>
      </c>
      <c r="K1253" s="49">
        <v>81289</v>
      </c>
      <c r="L1253" s="65">
        <f>VLOOKUP(K1253,[1]应付款管理!$A$1:$B$65536,2,0)</f>
        <v>1532844</v>
      </c>
      <c r="M1253" s="148"/>
      <c r="N1253" s="2"/>
      <c r="O1253" s="1"/>
      <c r="P1253" s="5"/>
      <c r="Q1253" s="5"/>
      <c r="S1253" s="1"/>
      <c r="T1253" s="1"/>
    </row>
    <row r="1254" spans="1:20">
      <c r="A1254" s="14">
        <v>18</v>
      </c>
      <c r="B1254" s="47">
        <v>43678</v>
      </c>
      <c r="C1254" s="48">
        <v>43680</v>
      </c>
      <c r="D1254" s="17" t="s">
        <v>15</v>
      </c>
      <c r="E1254" s="49">
        <f t="shared" si="115"/>
        <v>2</v>
      </c>
      <c r="F1254" s="50" t="s">
        <v>1162</v>
      </c>
      <c r="G1254" s="51">
        <v>12330</v>
      </c>
      <c r="H1254" s="21">
        <v>0</v>
      </c>
      <c r="I1254" s="51">
        <f t="shared" si="116"/>
        <v>12330</v>
      </c>
      <c r="J1254" s="62">
        <f t="shared" si="117"/>
        <v>6452304.51</v>
      </c>
      <c r="K1254" s="49">
        <v>81531</v>
      </c>
      <c r="L1254" s="65">
        <f>VLOOKUP(K1254,[1]应付款管理!$A$1:$B$65536,2,0)</f>
        <v>1535126</v>
      </c>
      <c r="M1254" s="148"/>
      <c r="N1254" s="2"/>
      <c r="O1254" s="1"/>
      <c r="P1254" s="5"/>
      <c r="Q1254" s="5"/>
      <c r="S1254" s="1"/>
      <c r="T1254" s="1"/>
    </row>
    <row r="1255" spans="1:20">
      <c r="A1255" s="14">
        <v>19</v>
      </c>
      <c r="B1255" s="47">
        <v>43679</v>
      </c>
      <c r="C1255" s="48">
        <v>43680</v>
      </c>
      <c r="D1255" s="17" t="s">
        <v>15</v>
      </c>
      <c r="E1255" s="49">
        <f t="shared" si="115"/>
        <v>1</v>
      </c>
      <c r="F1255" s="50" t="s">
        <v>1163</v>
      </c>
      <c r="G1255" s="51">
        <v>9950</v>
      </c>
      <c r="H1255" s="21">
        <v>0</v>
      </c>
      <c r="I1255" s="51">
        <f t="shared" si="116"/>
        <v>9950</v>
      </c>
      <c r="J1255" s="62">
        <f t="shared" si="117"/>
        <v>6442354.51</v>
      </c>
      <c r="K1255" s="49">
        <v>86177</v>
      </c>
      <c r="L1255" s="65">
        <f>VLOOKUP(K1255,[1]应付款管理!$A$1:$B$65536,2,0)</f>
        <v>1562523</v>
      </c>
      <c r="M1255" s="148"/>
      <c r="N1255" s="2"/>
      <c r="O1255" s="1"/>
      <c r="P1255" s="5"/>
      <c r="Q1255" s="5"/>
      <c r="S1255" s="1"/>
      <c r="T1255" s="1"/>
    </row>
    <row r="1256" spans="1:20">
      <c r="A1256" s="14">
        <v>20</v>
      </c>
      <c r="B1256" s="47">
        <v>43678</v>
      </c>
      <c r="C1256" s="48">
        <v>43680</v>
      </c>
      <c r="D1256" s="17" t="s">
        <v>15</v>
      </c>
      <c r="E1256" s="49">
        <f t="shared" si="115"/>
        <v>2</v>
      </c>
      <c r="F1256" s="50" t="s">
        <v>1164</v>
      </c>
      <c r="G1256" s="51">
        <v>17910</v>
      </c>
      <c r="H1256" s="21">
        <v>0</v>
      </c>
      <c r="I1256" s="51">
        <f t="shared" si="116"/>
        <v>17910</v>
      </c>
      <c r="J1256" s="62">
        <f t="shared" si="117"/>
        <v>6424444.51</v>
      </c>
      <c r="K1256" s="49">
        <v>83626</v>
      </c>
      <c r="L1256" s="65">
        <f>VLOOKUP(K1256,[1]应付款管理!$A$1:$B$65536,2,0)</f>
        <v>1546261</v>
      </c>
      <c r="M1256" s="148"/>
      <c r="N1256" s="2"/>
      <c r="O1256" s="1"/>
      <c r="P1256" s="5"/>
      <c r="Q1256" s="5"/>
      <c r="S1256" s="1"/>
      <c r="T1256" s="1"/>
    </row>
    <row r="1257" spans="1:20">
      <c r="A1257" s="14">
        <v>21</v>
      </c>
      <c r="B1257" s="47">
        <v>43680</v>
      </c>
      <c r="C1257" s="48">
        <v>43681</v>
      </c>
      <c r="D1257" s="17" t="s">
        <v>15</v>
      </c>
      <c r="E1257" s="49">
        <f t="shared" si="115"/>
        <v>1</v>
      </c>
      <c r="F1257" s="50" t="s">
        <v>1165</v>
      </c>
      <c r="G1257" s="51">
        <v>9950</v>
      </c>
      <c r="H1257" s="21">
        <v>0</v>
      </c>
      <c r="I1257" s="51">
        <f t="shared" si="116"/>
        <v>9950</v>
      </c>
      <c r="J1257" s="62">
        <f t="shared" si="117"/>
        <v>6414494.51</v>
      </c>
      <c r="K1257" s="49">
        <v>86547</v>
      </c>
      <c r="L1257" s="65">
        <f>VLOOKUP(K1257,[1]应付款管理!$A$1:$B$65536,2,0)</f>
        <v>1564852</v>
      </c>
      <c r="M1257" s="148"/>
      <c r="N1257" s="2"/>
      <c r="O1257" s="1"/>
      <c r="P1257" s="5"/>
      <c r="Q1257" s="5"/>
      <c r="S1257" s="1"/>
      <c r="T1257" s="1"/>
    </row>
    <row r="1258" spans="1:20">
      <c r="A1258" s="14">
        <v>22</v>
      </c>
      <c r="B1258" s="47">
        <v>43680</v>
      </c>
      <c r="C1258" s="48">
        <v>43681</v>
      </c>
      <c r="D1258" s="17" t="s">
        <v>15</v>
      </c>
      <c r="E1258" s="49">
        <f t="shared" si="115"/>
        <v>1</v>
      </c>
      <c r="F1258" s="50" t="s">
        <v>1159</v>
      </c>
      <c r="G1258" s="51">
        <v>9950</v>
      </c>
      <c r="H1258" s="21">
        <v>0</v>
      </c>
      <c r="I1258" s="51">
        <f t="shared" si="116"/>
        <v>9950</v>
      </c>
      <c r="J1258" s="62">
        <f t="shared" si="117"/>
        <v>6404544.51</v>
      </c>
      <c r="K1258" s="49">
        <v>84668</v>
      </c>
      <c r="L1258" s="65">
        <f>VLOOKUP(K1258,[1]应付款管理!$A$1:$B$65536,2,0)</f>
        <v>1551741</v>
      </c>
      <c r="M1258" s="148"/>
      <c r="N1258" s="2"/>
      <c r="O1258" s="1"/>
      <c r="P1258" s="5"/>
      <c r="Q1258" s="5"/>
      <c r="S1258" s="1"/>
      <c r="T1258" s="1"/>
    </row>
    <row r="1259" spans="1:20">
      <c r="A1259" s="14">
        <v>23</v>
      </c>
      <c r="B1259" s="47">
        <v>43679</v>
      </c>
      <c r="C1259" s="48">
        <v>43681</v>
      </c>
      <c r="D1259" s="17" t="s">
        <v>15</v>
      </c>
      <c r="E1259" s="49">
        <f t="shared" si="115"/>
        <v>2</v>
      </c>
      <c r="F1259" s="50" t="s">
        <v>1166</v>
      </c>
      <c r="G1259" s="51">
        <v>24750</v>
      </c>
      <c r="H1259" s="21">
        <v>0</v>
      </c>
      <c r="I1259" s="51">
        <f t="shared" si="116"/>
        <v>24750</v>
      </c>
      <c r="J1259" s="62">
        <f t="shared" si="117"/>
        <v>6379794.51</v>
      </c>
      <c r="K1259" s="49">
        <v>86219</v>
      </c>
      <c r="L1259" s="65">
        <f>VLOOKUP(K1259,[1]应付款管理!$A$1:$B$65536,2,0)</f>
        <v>1562307</v>
      </c>
      <c r="M1259" s="148"/>
      <c r="N1259" s="2"/>
      <c r="O1259" s="1"/>
      <c r="P1259" s="5"/>
      <c r="Q1259" s="5"/>
      <c r="S1259" s="1"/>
      <c r="T1259" s="1"/>
    </row>
    <row r="1260" spans="1:20">
      <c r="A1260" s="14">
        <v>24</v>
      </c>
      <c r="B1260" s="47">
        <v>43678</v>
      </c>
      <c r="C1260" s="48">
        <v>43682</v>
      </c>
      <c r="D1260" s="17" t="s">
        <v>15</v>
      </c>
      <c r="E1260" s="49">
        <f t="shared" si="115"/>
        <v>4</v>
      </c>
      <c r="F1260" s="50" t="s">
        <v>1167</v>
      </c>
      <c r="G1260" s="51">
        <v>24660</v>
      </c>
      <c r="H1260" s="21">
        <v>0</v>
      </c>
      <c r="I1260" s="51">
        <f t="shared" si="116"/>
        <v>24660</v>
      </c>
      <c r="J1260" s="62">
        <f t="shared" si="117"/>
        <v>6355134.51</v>
      </c>
      <c r="K1260" s="49">
        <v>85296</v>
      </c>
      <c r="L1260" s="65">
        <f>VLOOKUP(K1260,[1]应付款管理!$A$1:$B$65536,2,0)</f>
        <v>1554436</v>
      </c>
      <c r="M1260" s="148"/>
      <c r="N1260" s="2"/>
      <c r="O1260" s="1"/>
      <c r="P1260" s="5"/>
      <c r="Q1260" s="5"/>
      <c r="S1260" s="1"/>
      <c r="T1260" s="1"/>
    </row>
    <row r="1261" spans="1:20">
      <c r="A1261" s="14">
        <v>25</v>
      </c>
      <c r="B1261" s="47">
        <v>43679</v>
      </c>
      <c r="C1261" s="48">
        <v>43682</v>
      </c>
      <c r="D1261" s="17" t="s">
        <v>15</v>
      </c>
      <c r="E1261" s="49">
        <f t="shared" si="115"/>
        <v>3</v>
      </c>
      <c r="F1261" s="50" t="s">
        <v>1168</v>
      </c>
      <c r="G1261" s="51">
        <v>80595</v>
      </c>
      <c r="H1261" s="21">
        <v>0</v>
      </c>
      <c r="I1261" s="51">
        <f t="shared" si="116"/>
        <v>80595</v>
      </c>
      <c r="J1261" s="62">
        <f t="shared" si="117"/>
        <v>6274539.51</v>
      </c>
      <c r="K1261" s="49">
        <v>83548</v>
      </c>
      <c r="L1261" s="165">
        <v>1545484</v>
      </c>
      <c r="M1261" s="148"/>
      <c r="N1261" s="2"/>
      <c r="O1261" s="1"/>
      <c r="P1261" s="5"/>
      <c r="Q1261" s="5"/>
      <c r="S1261" s="1"/>
      <c r="T1261" s="1"/>
    </row>
    <row r="1262" spans="1:20">
      <c r="A1262" s="14">
        <v>26</v>
      </c>
      <c r="B1262" s="47">
        <v>43680</v>
      </c>
      <c r="C1262" s="48">
        <v>43682</v>
      </c>
      <c r="D1262" s="17" t="s">
        <v>15</v>
      </c>
      <c r="E1262" s="49">
        <f t="shared" si="115"/>
        <v>2</v>
      </c>
      <c r="F1262" s="50" t="s">
        <v>1169</v>
      </c>
      <c r="G1262" s="51">
        <v>17910</v>
      </c>
      <c r="H1262" s="21">
        <v>0</v>
      </c>
      <c r="I1262" s="51">
        <f t="shared" si="116"/>
        <v>17910</v>
      </c>
      <c r="J1262" s="62">
        <f t="shared" si="117"/>
        <v>6256629.51</v>
      </c>
      <c r="K1262" s="49">
        <v>80736</v>
      </c>
      <c r="L1262" s="65">
        <f>VLOOKUP(K1262,[1]应付款管理!$A$1:$B$65536,2,0)</f>
        <v>1526402</v>
      </c>
      <c r="M1262" s="148"/>
      <c r="N1262" s="2"/>
      <c r="O1262" s="1"/>
      <c r="P1262" s="5"/>
      <c r="Q1262" s="5"/>
      <c r="S1262" s="1"/>
      <c r="T1262" s="1"/>
    </row>
    <row r="1263" spans="1:20">
      <c r="A1263" s="14">
        <v>27</v>
      </c>
      <c r="B1263" s="47">
        <v>43681</v>
      </c>
      <c r="C1263" s="48">
        <v>43683</v>
      </c>
      <c r="D1263" s="17" t="s">
        <v>15</v>
      </c>
      <c r="E1263" s="49">
        <f t="shared" si="115"/>
        <v>2</v>
      </c>
      <c r="F1263" s="50" t="s">
        <v>1170</v>
      </c>
      <c r="G1263" s="51">
        <v>12330</v>
      </c>
      <c r="H1263" s="21">
        <v>0</v>
      </c>
      <c r="I1263" s="51">
        <f t="shared" si="116"/>
        <v>12330</v>
      </c>
      <c r="J1263" s="62">
        <f t="shared" si="117"/>
        <v>6244299.51</v>
      </c>
      <c r="K1263" s="49">
        <v>85431</v>
      </c>
      <c r="L1263" s="65">
        <f>VLOOKUP(K1263,[1]应付款管理!$A$1:$B$65536,2,0)</f>
        <v>1556054</v>
      </c>
      <c r="M1263" s="148"/>
      <c r="N1263" s="2"/>
      <c r="O1263" s="1"/>
      <c r="P1263" s="5"/>
      <c r="Q1263" s="5"/>
      <c r="S1263" s="1"/>
      <c r="T1263" s="1"/>
    </row>
    <row r="1264" spans="1:20">
      <c r="A1264" s="14">
        <v>28</v>
      </c>
      <c r="B1264" s="47">
        <v>43681</v>
      </c>
      <c r="C1264" s="48">
        <v>43683</v>
      </c>
      <c r="D1264" s="17" t="s">
        <v>15</v>
      </c>
      <c r="E1264" s="49">
        <f t="shared" si="115"/>
        <v>2</v>
      </c>
      <c r="F1264" s="50" t="s">
        <v>1171</v>
      </c>
      <c r="G1264" s="51">
        <v>27535</v>
      </c>
      <c r="H1264" s="21">
        <v>0</v>
      </c>
      <c r="I1264" s="51">
        <f t="shared" si="116"/>
        <v>27535</v>
      </c>
      <c r="J1264" s="62">
        <f t="shared" si="117"/>
        <v>6216764.51</v>
      </c>
      <c r="K1264" s="49">
        <v>76385</v>
      </c>
      <c r="L1264" s="65">
        <f>VLOOKUP(K1264,[1]应付款管理!$A$1:$B$65536,2,0)</f>
        <v>1502905</v>
      </c>
      <c r="M1264" s="148"/>
      <c r="N1264" s="2"/>
      <c r="O1264" s="1"/>
      <c r="P1264" s="5"/>
      <c r="Q1264" s="5"/>
      <c r="S1264" s="1"/>
      <c r="T1264" s="1"/>
    </row>
    <row r="1265" spans="1:20">
      <c r="A1265" s="14">
        <v>29</v>
      </c>
      <c r="B1265" s="47">
        <v>43681</v>
      </c>
      <c r="C1265" s="48">
        <v>43683</v>
      </c>
      <c r="D1265" s="17" t="s">
        <v>15</v>
      </c>
      <c r="E1265" s="49">
        <f t="shared" si="115"/>
        <v>2</v>
      </c>
      <c r="F1265" s="50" t="s">
        <v>1172</v>
      </c>
      <c r="G1265" s="51">
        <v>24840</v>
      </c>
      <c r="H1265" s="21">
        <v>0</v>
      </c>
      <c r="I1265" s="51">
        <f t="shared" si="116"/>
        <v>24840</v>
      </c>
      <c r="J1265" s="62">
        <f t="shared" si="117"/>
        <v>6191924.51</v>
      </c>
      <c r="K1265" s="49">
        <v>79402</v>
      </c>
      <c r="L1265" s="65">
        <f>VLOOKUP(K1265,[1]应付款管理!$A$1:$B$65536,2,0)</f>
        <v>1521307</v>
      </c>
      <c r="M1265" s="148"/>
      <c r="N1265" s="2"/>
      <c r="O1265" s="1"/>
      <c r="P1265" s="5"/>
      <c r="Q1265" s="5"/>
      <c r="S1265" s="1"/>
      <c r="T1265" s="1"/>
    </row>
    <row r="1266" spans="1:20">
      <c r="A1266" s="14">
        <v>30</v>
      </c>
      <c r="B1266" s="47">
        <v>43681</v>
      </c>
      <c r="C1266" s="48">
        <v>43683</v>
      </c>
      <c r="D1266" s="17" t="s">
        <v>15</v>
      </c>
      <c r="E1266" s="49">
        <f t="shared" si="115"/>
        <v>2</v>
      </c>
      <c r="F1266" s="50" t="s">
        <v>1173</v>
      </c>
      <c r="G1266" s="51">
        <v>17910</v>
      </c>
      <c r="H1266" s="21">
        <v>0</v>
      </c>
      <c r="I1266" s="51">
        <f t="shared" si="116"/>
        <v>17910</v>
      </c>
      <c r="J1266" s="62">
        <f t="shared" si="117"/>
        <v>6174014.51</v>
      </c>
      <c r="K1266" s="49">
        <v>86179</v>
      </c>
      <c r="L1266" s="65">
        <f>VLOOKUP(K1266,[1]应付款管理!$A$1:$B$65536,2,0)</f>
        <v>1561783</v>
      </c>
      <c r="M1266" s="148"/>
      <c r="N1266" s="2"/>
      <c r="O1266" s="1"/>
      <c r="P1266" s="5"/>
      <c r="Q1266" s="5"/>
      <c r="S1266" s="1"/>
      <c r="T1266" s="1"/>
    </row>
    <row r="1267" spans="1:20">
      <c r="A1267" s="14">
        <v>31</v>
      </c>
      <c r="B1267" s="47">
        <v>43681</v>
      </c>
      <c r="C1267" s="48">
        <v>43683</v>
      </c>
      <c r="D1267" s="17" t="s">
        <v>15</v>
      </c>
      <c r="E1267" s="49">
        <f t="shared" si="115"/>
        <v>2</v>
      </c>
      <c r="F1267" s="50" t="s">
        <v>1174</v>
      </c>
      <c r="G1267" s="51">
        <v>12330</v>
      </c>
      <c r="H1267" s="21">
        <v>0</v>
      </c>
      <c r="I1267" s="51">
        <f t="shared" si="116"/>
        <v>12330</v>
      </c>
      <c r="J1267" s="62">
        <f t="shared" si="117"/>
        <v>6161684.51</v>
      </c>
      <c r="K1267" s="49">
        <v>86559</v>
      </c>
      <c r="L1267" s="65">
        <f>VLOOKUP(K1267,[1]应付款管理!$A$1:$B$65536,2,0)</f>
        <v>1564929</v>
      </c>
      <c r="M1267" s="148"/>
      <c r="N1267" s="2"/>
      <c r="O1267" s="1"/>
      <c r="P1267" s="5"/>
      <c r="Q1267" s="5"/>
      <c r="S1267" s="1"/>
      <c r="T1267" s="1"/>
    </row>
    <row r="1268" spans="1:20">
      <c r="A1268" s="14">
        <v>32</v>
      </c>
      <c r="B1268" s="47">
        <v>43679</v>
      </c>
      <c r="C1268" s="48">
        <v>43683</v>
      </c>
      <c r="D1268" s="17" t="s">
        <v>15</v>
      </c>
      <c r="E1268" s="49">
        <f t="shared" si="115"/>
        <v>4</v>
      </c>
      <c r="F1268" s="50" t="s">
        <v>1175</v>
      </c>
      <c r="G1268" s="51">
        <v>35820</v>
      </c>
      <c r="H1268" s="21">
        <v>0</v>
      </c>
      <c r="I1268" s="51">
        <f t="shared" si="116"/>
        <v>35820</v>
      </c>
      <c r="J1268" s="62">
        <f t="shared" si="117"/>
        <v>6125864.51</v>
      </c>
      <c r="K1268" s="49">
        <v>81553</v>
      </c>
      <c r="L1268" s="65">
        <f>VLOOKUP(K1268,[1]应付款管理!$A$1:$B$65536,2,0)</f>
        <v>1535510</v>
      </c>
      <c r="M1268" s="148"/>
      <c r="N1268" s="2"/>
      <c r="O1268" s="1"/>
      <c r="P1268" s="5"/>
      <c r="Q1268" s="5"/>
      <c r="S1268" s="1"/>
      <c r="T1268" s="1"/>
    </row>
    <row r="1269" spans="1:20">
      <c r="A1269" s="14">
        <v>33</v>
      </c>
      <c r="B1269" s="47">
        <v>43681</v>
      </c>
      <c r="C1269" s="48">
        <v>43683</v>
      </c>
      <c r="D1269" s="17" t="s">
        <v>15</v>
      </c>
      <c r="E1269" s="49">
        <f t="shared" si="115"/>
        <v>2</v>
      </c>
      <c r="F1269" s="50" t="s">
        <v>1176</v>
      </c>
      <c r="G1269" s="51">
        <v>12330</v>
      </c>
      <c r="H1269" s="21">
        <v>0</v>
      </c>
      <c r="I1269" s="51">
        <f t="shared" si="116"/>
        <v>12330</v>
      </c>
      <c r="J1269" s="62">
        <f t="shared" si="117"/>
        <v>6113534.51</v>
      </c>
      <c r="K1269" s="49">
        <v>83690</v>
      </c>
      <c r="L1269" s="65">
        <f>VLOOKUP(K1269,[1]应付款管理!$A$1:$B$65536,2,0)</f>
        <v>1547456</v>
      </c>
      <c r="M1269" s="148"/>
      <c r="N1269" s="2"/>
      <c r="O1269" s="1"/>
      <c r="P1269" s="5"/>
      <c r="Q1269" s="5"/>
      <c r="S1269" s="1"/>
      <c r="T1269" s="1"/>
    </row>
    <row r="1270" spans="1:20">
      <c r="A1270" s="14">
        <v>34</v>
      </c>
      <c r="B1270" s="47">
        <v>43681</v>
      </c>
      <c r="C1270" s="48">
        <v>43683</v>
      </c>
      <c r="D1270" s="17" t="s">
        <v>15</v>
      </c>
      <c r="E1270" s="49">
        <f t="shared" si="115"/>
        <v>2</v>
      </c>
      <c r="F1270" s="50" t="s">
        <v>1177</v>
      </c>
      <c r="G1270" s="51">
        <v>17910</v>
      </c>
      <c r="H1270" s="21">
        <v>0</v>
      </c>
      <c r="I1270" s="51">
        <f t="shared" si="116"/>
        <v>17910</v>
      </c>
      <c r="J1270" s="62">
        <f t="shared" si="117"/>
        <v>6095624.51</v>
      </c>
      <c r="K1270" s="49">
        <v>86158</v>
      </c>
      <c r="L1270" s="65">
        <f>VLOOKUP(K1270,[1]应付款管理!$A$1:$B$65536,2,0)</f>
        <v>1562260</v>
      </c>
      <c r="M1270" s="148"/>
      <c r="N1270" s="2"/>
      <c r="O1270" s="1"/>
      <c r="P1270" s="5"/>
      <c r="Q1270" s="5"/>
      <c r="S1270" s="1"/>
      <c r="T1270" s="1"/>
    </row>
    <row r="1271" spans="1:20">
      <c r="A1271" s="14">
        <v>35</v>
      </c>
      <c r="B1271" s="47">
        <v>43681</v>
      </c>
      <c r="C1271" s="48">
        <v>43683</v>
      </c>
      <c r="D1271" s="17" t="s">
        <v>15</v>
      </c>
      <c r="E1271" s="49">
        <f t="shared" si="115"/>
        <v>2</v>
      </c>
      <c r="F1271" s="50" t="s">
        <v>1178</v>
      </c>
      <c r="G1271" s="51">
        <v>24660</v>
      </c>
      <c r="H1271" s="21">
        <v>0</v>
      </c>
      <c r="I1271" s="51">
        <f t="shared" si="116"/>
        <v>24660</v>
      </c>
      <c r="J1271" s="62">
        <f t="shared" si="117"/>
        <v>6070964.51</v>
      </c>
      <c r="K1271" s="49">
        <v>85861</v>
      </c>
      <c r="L1271" s="166">
        <v>1561136</v>
      </c>
      <c r="M1271" s="148"/>
      <c r="N1271" s="2"/>
      <c r="O1271" s="1"/>
      <c r="P1271" s="5"/>
      <c r="Q1271" s="5"/>
      <c r="S1271" s="1"/>
      <c r="T1271" s="1"/>
    </row>
    <row r="1272" spans="1:20">
      <c r="A1272" s="14">
        <v>36</v>
      </c>
      <c r="B1272" s="47">
        <v>43679</v>
      </c>
      <c r="C1272" s="48">
        <v>43684</v>
      </c>
      <c r="D1272" s="17" t="s">
        <v>15</v>
      </c>
      <c r="E1272" s="49">
        <f t="shared" si="115"/>
        <v>5</v>
      </c>
      <c r="F1272" s="50" t="s">
        <v>1179</v>
      </c>
      <c r="G1272" s="51">
        <v>30825</v>
      </c>
      <c r="H1272" s="21">
        <v>0</v>
      </c>
      <c r="I1272" s="51">
        <f t="shared" si="116"/>
        <v>30825</v>
      </c>
      <c r="J1272" s="62">
        <f t="shared" si="117"/>
        <v>6040139.51</v>
      </c>
      <c r="K1272" s="49">
        <v>72197</v>
      </c>
      <c r="L1272" s="65">
        <f>VLOOKUP(K1272,[1]应付款管理!$A$1:$B$65536,2,0)</f>
        <v>1471933</v>
      </c>
      <c r="M1272" s="148"/>
      <c r="N1272" s="2"/>
      <c r="O1272" s="1"/>
      <c r="P1272" s="5"/>
      <c r="Q1272" s="5"/>
      <c r="S1272" s="1"/>
      <c r="T1272" s="1"/>
    </row>
    <row r="1273" spans="1:20">
      <c r="A1273" s="14">
        <v>37</v>
      </c>
      <c r="B1273" s="47">
        <v>43679</v>
      </c>
      <c r="C1273" s="48">
        <v>43684</v>
      </c>
      <c r="D1273" s="17" t="s">
        <v>15</v>
      </c>
      <c r="E1273" s="49">
        <f t="shared" si="115"/>
        <v>5</v>
      </c>
      <c r="F1273" s="50" t="s">
        <v>1180</v>
      </c>
      <c r="G1273" s="51">
        <v>30825</v>
      </c>
      <c r="H1273" s="21">
        <v>0</v>
      </c>
      <c r="I1273" s="51">
        <f t="shared" si="116"/>
        <v>30825</v>
      </c>
      <c r="J1273" s="62">
        <f t="shared" si="117"/>
        <v>6009314.51</v>
      </c>
      <c r="K1273" s="49">
        <v>73973</v>
      </c>
      <c r="L1273" s="65">
        <f>VLOOKUP(K1273,[1]应付款管理!$A$1:$B$65536,2,0)</f>
        <v>1485944</v>
      </c>
      <c r="M1273" s="148"/>
      <c r="N1273" s="2"/>
      <c r="O1273" s="1"/>
      <c r="P1273" s="5"/>
      <c r="Q1273" s="5"/>
      <c r="S1273" s="1"/>
      <c r="T1273" s="1"/>
    </row>
    <row r="1274" spans="1:20">
      <c r="A1274" s="14">
        <v>38</v>
      </c>
      <c r="B1274" s="47">
        <v>43681</v>
      </c>
      <c r="C1274" s="48">
        <v>43684</v>
      </c>
      <c r="D1274" s="17" t="s">
        <v>15</v>
      </c>
      <c r="E1274" s="49">
        <f t="shared" si="115"/>
        <v>3</v>
      </c>
      <c r="F1274" s="50" t="s">
        <v>1181</v>
      </c>
      <c r="G1274" s="51">
        <v>26865</v>
      </c>
      <c r="H1274" s="21">
        <v>0</v>
      </c>
      <c r="I1274" s="51">
        <f t="shared" si="116"/>
        <v>26865</v>
      </c>
      <c r="J1274" s="62">
        <f t="shared" si="117"/>
        <v>5982449.51</v>
      </c>
      <c r="K1274" s="49">
        <v>84921</v>
      </c>
      <c r="L1274" s="65">
        <f>VLOOKUP(K1274,[1]应付款管理!$A$1:$B$65536,2,0)</f>
        <v>1552198</v>
      </c>
      <c r="M1274" s="148"/>
      <c r="N1274" s="2"/>
      <c r="O1274" s="1"/>
      <c r="P1274" s="5"/>
      <c r="Q1274" s="5"/>
      <c r="S1274" s="1"/>
      <c r="T1274" s="1"/>
    </row>
    <row r="1275" spans="1:20">
      <c r="A1275" s="14">
        <v>39</v>
      </c>
      <c r="B1275" s="47">
        <v>43683</v>
      </c>
      <c r="C1275" s="48">
        <v>43684</v>
      </c>
      <c r="D1275" s="17" t="s">
        <v>15</v>
      </c>
      <c r="E1275" s="49">
        <f t="shared" si="115"/>
        <v>1</v>
      </c>
      <c r="F1275" s="50" t="s">
        <v>1182</v>
      </c>
      <c r="G1275" s="51">
        <v>9950</v>
      </c>
      <c r="H1275" s="21">
        <v>0</v>
      </c>
      <c r="I1275" s="51">
        <f t="shared" si="116"/>
        <v>9950</v>
      </c>
      <c r="J1275" s="62">
        <f t="shared" si="117"/>
        <v>5972499.51</v>
      </c>
      <c r="K1275" s="49">
        <v>86932</v>
      </c>
      <c r="L1275" s="65">
        <f>VLOOKUP(K1275,[1]应付款管理!$A$1:$B$65536,2,0)</f>
        <v>1567524</v>
      </c>
      <c r="M1275" s="148"/>
      <c r="N1275" s="2"/>
      <c r="O1275" s="1"/>
      <c r="P1275" s="5"/>
      <c r="Q1275" s="5"/>
      <c r="S1275" s="1"/>
      <c r="T1275" s="1"/>
    </row>
    <row r="1276" spans="1:20">
      <c r="A1276" s="14">
        <v>40</v>
      </c>
      <c r="B1276" s="47">
        <v>43681</v>
      </c>
      <c r="C1276" s="48">
        <v>43684</v>
      </c>
      <c r="D1276" s="17" t="s">
        <v>15</v>
      </c>
      <c r="E1276" s="49">
        <f t="shared" si="115"/>
        <v>3</v>
      </c>
      <c r="F1276" s="50" t="s">
        <v>1183</v>
      </c>
      <c r="G1276" s="51">
        <v>53730</v>
      </c>
      <c r="H1276" s="21">
        <v>0</v>
      </c>
      <c r="I1276" s="51">
        <f t="shared" si="116"/>
        <v>53730</v>
      </c>
      <c r="J1276" s="62">
        <f t="shared" si="117"/>
        <v>5918769.51</v>
      </c>
      <c r="K1276" s="49">
        <v>83560</v>
      </c>
      <c r="L1276" s="166">
        <v>1545508</v>
      </c>
      <c r="M1276" s="148"/>
      <c r="N1276" s="2"/>
      <c r="O1276" s="1"/>
      <c r="P1276" s="5"/>
      <c r="Q1276" s="5"/>
      <c r="S1276" s="1"/>
      <c r="T1276" s="1"/>
    </row>
    <row r="1277" spans="1:20">
      <c r="A1277" s="14">
        <v>41</v>
      </c>
      <c r="B1277" s="47">
        <v>43682</v>
      </c>
      <c r="C1277" s="48">
        <v>43684</v>
      </c>
      <c r="D1277" s="17" t="s">
        <v>15</v>
      </c>
      <c r="E1277" s="49">
        <f t="shared" si="115"/>
        <v>2</v>
      </c>
      <c r="F1277" s="50" t="s">
        <v>1184</v>
      </c>
      <c r="G1277" s="51">
        <v>17910</v>
      </c>
      <c r="H1277" s="21">
        <v>0</v>
      </c>
      <c r="I1277" s="51">
        <f t="shared" si="116"/>
        <v>17910</v>
      </c>
      <c r="J1277" s="62">
        <f t="shared" si="117"/>
        <v>5900859.51</v>
      </c>
      <c r="K1277" s="49">
        <v>86233</v>
      </c>
      <c r="L1277" s="65">
        <f>VLOOKUP(K1277,[1]应付款管理!$A$1:$B$65536,2,0)</f>
        <v>1563360</v>
      </c>
      <c r="M1277" s="148"/>
      <c r="N1277" s="2"/>
      <c r="O1277" s="1"/>
      <c r="P1277" s="5"/>
      <c r="Q1277" s="5"/>
      <c r="S1277" s="1"/>
      <c r="T1277" s="1"/>
    </row>
    <row r="1278" spans="1:20">
      <c r="A1278" s="14">
        <v>42</v>
      </c>
      <c r="B1278" s="47">
        <v>43682</v>
      </c>
      <c r="C1278" s="48">
        <v>43684</v>
      </c>
      <c r="D1278" s="17" t="s">
        <v>15</v>
      </c>
      <c r="E1278" s="49">
        <f t="shared" si="115"/>
        <v>2</v>
      </c>
      <c r="F1278" s="50" t="s">
        <v>1185</v>
      </c>
      <c r="G1278" s="51">
        <v>24660</v>
      </c>
      <c r="H1278" s="21">
        <v>0</v>
      </c>
      <c r="I1278" s="51">
        <f t="shared" si="116"/>
        <v>24660</v>
      </c>
      <c r="J1278" s="62">
        <f t="shared" si="117"/>
        <v>5876199.51</v>
      </c>
      <c r="K1278" s="49">
        <v>86238</v>
      </c>
      <c r="L1278" s="166">
        <v>1563165</v>
      </c>
      <c r="M1278" s="148"/>
      <c r="N1278" s="2"/>
      <c r="O1278" s="1"/>
      <c r="P1278" s="5"/>
      <c r="Q1278" s="5"/>
      <c r="S1278" s="1"/>
      <c r="T1278" s="1"/>
    </row>
    <row r="1279" spans="1:20">
      <c r="A1279" s="14">
        <v>43</v>
      </c>
      <c r="B1279" s="47">
        <v>43682</v>
      </c>
      <c r="C1279" s="48">
        <v>43684</v>
      </c>
      <c r="D1279" s="17" t="s">
        <v>15</v>
      </c>
      <c r="E1279" s="49">
        <f t="shared" si="115"/>
        <v>2</v>
      </c>
      <c r="F1279" s="50" t="s">
        <v>1186</v>
      </c>
      <c r="G1279" s="51">
        <v>17910</v>
      </c>
      <c r="H1279" s="21">
        <v>0</v>
      </c>
      <c r="I1279" s="51">
        <f t="shared" si="116"/>
        <v>17910</v>
      </c>
      <c r="J1279" s="62">
        <f t="shared" si="117"/>
        <v>5858289.51</v>
      </c>
      <c r="K1279" s="49">
        <v>83027</v>
      </c>
      <c r="L1279" s="65">
        <f>VLOOKUP(K1279,[1]应付款管理!$A$1:$B$65536,2,0)</f>
        <v>1543264</v>
      </c>
      <c r="M1279" s="148"/>
      <c r="N1279" s="2"/>
      <c r="O1279" s="1"/>
      <c r="P1279" s="5"/>
      <c r="Q1279" s="5"/>
      <c r="S1279" s="1"/>
      <c r="T1279" s="1"/>
    </row>
    <row r="1280" spans="1:20">
      <c r="A1280" s="14">
        <v>44</v>
      </c>
      <c r="B1280" s="47">
        <v>43682</v>
      </c>
      <c r="C1280" s="48">
        <v>43684</v>
      </c>
      <c r="D1280" s="17" t="s">
        <v>15</v>
      </c>
      <c r="E1280" s="49">
        <f t="shared" si="115"/>
        <v>2</v>
      </c>
      <c r="F1280" s="50" t="s">
        <v>1187</v>
      </c>
      <c r="G1280" s="51">
        <v>12330</v>
      </c>
      <c r="H1280" s="21">
        <v>0</v>
      </c>
      <c r="I1280" s="51">
        <f t="shared" si="116"/>
        <v>12330</v>
      </c>
      <c r="J1280" s="62">
        <f t="shared" si="117"/>
        <v>5845959.51</v>
      </c>
      <c r="K1280" s="49">
        <v>85755</v>
      </c>
      <c r="L1280" s="65">
        <f>VLOOKUP(K1280,[1]应付款管理!$A$1:$B$65536,2,0)</f>
        <v>1559223</v>
      </c>
      <c r="M1280" s="148"/>
      <c r="N1280" s="2"/>
      <c r="O1280" s="1"/>
      <c r="P1280" s="5"/>
      <c r="Q1280" s="5"/>
      <c r="S1280" s="1"/>
      <c r="T1280" s="1"/>
    </row>
    <row r="1281" spans="1:20">
      <c r="A1281" s="14">
        <v>45</v>
      </c>
      <c r="B1281" s="47">
        <v>43682</v>
      </c>
      <c r="C1281" s="48">
        <v>43684</v>
      </c>
      <c r="D1281" s="17" t="s">
        <v>15</v>
      </c>
      <c r="E1281" s="49">
        <f t="shared" si="115"/>
        <v>2</v>
      </c>
      <c r="F1281" s="50" t="s">
        <v>1188</v>
      </c>
      <c r="G1281" s="51">
        <v>17910</v>
      </c>
      <c r="H1281" s="21">
        <v>0</v>
      </c>
      <c r="I1281" s="51">
        <f t="shared" si="116"/>
        <v>17910</v>
      </c>
      <c r="J1281" s="62">
        <f t="shared" si="117"/>
        <v>5828049.51</v>
      </c>
      <c r="K1281" s="49">
        <v>86568</v>
      </c>
      <c r="L1281" s="65">
        <f>VLOOKUP(K1281,[1]应付款管理!$A$1:$B$65536,2,0)</f>
        <v>1565158</v>
      </c>
      <c r="M1281" s="148"/>
      <c r="N1281" s="2"/>
      <c r="O1281" s="1"/>
      <c r="P1281" s="5"/>
      <c r="Q1281" s="5"/>
      <c r="S1281" s="1"/>
      <c r="T1281" s="1"/>
    </row>
    <row r="1282" spans="1:20">
      <c r="A1282" s="14">
        <v>46</v>
      </c>
      <c r="B1282" s="47">
        <v>43683</v>
      </c>
      <c r="C1282" s="48">
        <v>43685</v>
      </c>
      <c r="D1282" s="17" t="s">
        <v>15</v>
      </c>
      <c r="E1282" s="49">
        <f t="shared" si="115"/>
        <v>2</v>
      </c>
      <c r="F1282" s="50" t="s">
        <v>1189</v>
      </c>
      <c r="G1282" s="51">
        <v>21735</v>
      </c>
      <c r="H1282" s="21">
        <v>0</v>
      </c>
      <c r="I1282" s="51">
        <f t="shared" si="116"/>
        <v>21735</v>
      </c>
      <c r="J1282" s="62">
        <f t="shared" si="117"/>
        <v>5806314.51</v>
      </c>
      <c r="K1282" s="49">
        <v>74391</v>
      </c>
      <c r="L1282" s="65">
        <f>VLOOKUP(K1282,[1]应付款管理!$A$1:$B$65536,2,0)</f>
        <v>1491769</v>
      </c>
      <c r="M1282" s="148"/>
      <c r="N1282" s="2"/>
      <c r="O1282" s="1"/>
      <c r="P1282" s="5"/>
      <c r="Q1282" s="5"/>
      <c r="S1282" s="1"/>
      <c r="T1282" s="1"/>
    </row>
    <row r="1283" spans="1:20">
      <c r="A1283" s="14">
        <v>47</v>
      </c>
      <c r="B1283" s="47">
        <v>43683</v>
      </c>
      <c r="C1283" s="48">
        <v>43685</v>
      </c>
      <c r="D1283" s="17" t="s">
        <v>15</v>
      </c>
      <c r="E1283" s="49">
        <f t="shared" si="115"/>
        <v>2</v>
      </c>
      <c r="F1283" s="50" t="s">
        <v>1190</v>
      </c>
      <c r="G1283" s="51">
        <v>19467</v>
      </c>
      <c r="H1283" s="21">
        <v>0</v>
      </c>
      <c r="I1283" s="51">
        <f t="shared" si="116"/>
        <v>19467</v>
      </c>
      <c r="J1283" s="62">
        <f t="shared" si="117"/>
        <v>5786847.51</v>
      </c>
      <c r="K1283" s="49">
        <v>74761</v>
      </c>
      <c r="L1283" s="65">
        <f>VLOOKUP(K1283,[1]应付款管理!$A$1:$B$65536,2,0)</f>
        <v>1493878</v>
      </c>
      <c r="M1283" s="148"/>
      <c r="N1283" s="2"/>
      <c r="O1283" s="1"/>
      <c r="P1283" s="5"/>
      <c r="Q1283" s="5"/>
      <c r="S1283" s="1"/>
      <c r="T1283" s="1"/>
    </row>
    <row r="1284" spans="1:20">
      <c r="A1284" s="14">
        <v>48</v>
      </c>
      <c r="B1284" s="134">
        <v>43683</v>
      </c>
      <c r="C1284" s="135">
        <v>43685</v>
      </c>
      <c r="D1284" s="136" t="s">
        <v>15</v>
      </c>
      <c r="E1284" s="137">
        <f t="shared" si="115"/>
        <v>2</v>
      </c>
      <c r="F1284" s="138" t="s">
        <v>468</v>
      </c>
      <c r="G1284" s="139">
        <v>17910</v>
      </c>
      <c r="H1284" s="140">
        <v>0</v>
      </c>
      <c r="I1284" s="139">
        <f t="shared" si="116"/>
        <v>17910</v>
      </c>
      <c r="J1284" s="142">
        <f t="shared" si="117"/>
        <v>5768937.51</v>
      </c>
      <c r="K1284" s="143">
        <v>85757</v>
      </c>
      <c r="L1284" s="65">
        <f>VLOOKUP(K1284,[1]应付款管理!$A$1:$B$65536,2,0)</f>
        <v>1559579</v>
      </c>
      <c r="M1284" s="148"/>
      <c r="N1284" s="2"/>
      <c r="O1284" s="1"/>
      <c r="P1284" s="5"/>
      <c r="Q1284" s="5"/>
      <c r="S1284" s="1"/>
      <c r="T1284" s="1"/>
    </row>
    <row r="1285" spans="1:20">
      <c r="A1285" s="14">
        <v>49</v>
      </c>
      <c r="B1285" s="47">
        <v>43681</v>
      </c>
      <c r="C1285" s="48">
        <v>43685</v>
      </c>
      <c r="D1285" s="17" t="s">
        <v>15</v>
      </c>
      <c r="E1285" s="49">
        <f t="shared" si="115"/>
        <v>4</v>
      </c>
      <c r="F1285" s="50" t="s">
        <v>1191</v>
      </c>
      <c r="G1285" s="51">
        <v>35820</v>
      </c>
      <c r="H1285" s="21">
        <v>0</v>
      </c>
      <c r="I1285" s="51">
        <f t="shared" si="116"/>
        <v>35820</v>
      </c>
      <c r="J1285" s="62">
        <f t="shared" si="117"/>
        <v>5733117.51</v>
      </c>
      <c r="K1285" s="49">
        <v>80971</v>
      </c>
      <c r="L1285" s="65">
        <f>VLOOKUP(K1285,[1]应付款管理!$A$1:$B$65536,2,0)</f>
        <v>1528808</v>
      </c>
      <c r="M1285" s="148"/>
      <c r="N1285" s="2"/>
      <c r="O1285" s="1"/>
      <c r="P1285" s="5"/>
      <c r="Q1285" s="5"/>
      <c r="S1285" s="1"/>
      <c r="T1285" s="1"/>
    </row>
    <row r="1286" spans="1:20">
      <c r="A1286" s="14">
        <v>50</v>
      </c>
      <c r="B1286" s="47">
        <v>43683</v>
      </c>
      <c r="C1286" s="48">
        <v>43685</v>
      </c>
      <c r="D1286" s="17" t="s">
        <v>15</v>
      </c>
      <c r="E1286" s="49">
        <f t="shared" si="115"/>
        <v>2</v>
      </c>
      <c r="F1286" s="50" t="s">
        <v>1192</v>
      </c>
      <c r="G1286" s="51">
        <v>17910</v>
      </c>
      <c r="H1286" s="21">
        <v>0</v>
      </c>
      <c r="I1286" s="51">
        <f t="shared" si="116"/>
        <v>17910</v>
      </c>
      <c r="J1286" s="62">
        <f t="shared" si="117"/>
        <v>5715207.51</v>
      </c>
      <c r="K1286" s="49">
        <v>86277</v>
      </c>
      <c r="L1286" s="65">
        <f>VLOOKUP(K1286,[1]应付款管理!$A$1:$B$65536,2,0)</f>
        <v>1563553</v>
      </c>
      <c r="M1286" s="148"/>
      <c r="N1286" s="2"/>
      <c r="O1286" s="1"/>
      <c r="P1286" s="5"/>
      <c r="Q1286" s="5"/>
      <c r="S1286" s="1"/>
      <c r="T1286" s="1"/>
    </row>
    <row r="1287" spans="1:20">
      <c r="A1287" s="14">
        <v>51</v>
      </c>
      <c r="B1287" s="47">
        <v>43683</v>
      </c>
      <c r="C1287" s="48">
        <v>43685</v>
      </c>
      <c r="D1287" s="17" t="s">
        <v>15</v>
      </c>
      <c r="E1287" s="49">
        <f t="shared" si="115"/>
        <v>2</v>
      </c>
      <c r="F1287" s="50" t="s">
        <v>1193</v>
      </c>
      <c r="G1287" s="51">
        <v>17910</v>
      </c>
      <c r="H1287" s="21">
        <v>0</v>
      </c>
      <c r="I1287" s="51">
        <f t="shared" si="116"/>
        <v>17910</v>
      </c>
      <c r="J1287" s="62">
        <f t="shared" si="117"/>
        <v>5697297.51</v>
      </c>
      <c r="K1287" s="49">
        <v>88160</v>
      </c>
      <c r="L1287" s="65">
        <v>1563553</v>
      </c>
      <c r="M1287" s="148"/>
      <c r="N1287" s="2"/>
      <c r="O1287" s="1"/>
      <c r="P1287" s="5"/>
      <c r="Q1287" s="5"/>
      <c r="S1287" s="1"/>
      <c r="T1287" s="1"/>
    </row>
    <row r="1288" spans="1:20">
      <c r="A1288" s="14">
        <v>52</v>
      </c>
      <c r="B1288" s="47">
        <v>43684</v>
      </c>
      <c r="C1288" s="48">
        <v>43686</v>
      </c>
      <c r="D1288" s="17" t="s">
        <v>15</v>
      </c>
      <c r="E1288" s="49">
        <f t="shared" si="115"/>
        <v>2</v>
      </c>
      <c r="F1288" s="50" t="s">
        <v>1194</v>
      </c>
      <c r="G1288" s="51">
        <v>24840</v>
      </c>
      <c r="H1288" s="21">
        <v>0</v>
      </c>
      <c r="I1288" s="51">
        <f t="shared" si="116"/>
        <v>24840</v>
      </c>
      <c r="J1288" s="62">
        <f t="shared" si="117"/>
        <v>5672457.51</v>
      </c>
      <c r="K1288" s="49">
        <v>78429</v>
      </c>
      <c r="L1288" s="65">
        <f>VLOOKUP(K1288,[1]应付款管理!$A$1:$B$65536,2,0)</f>
        <v>1516679</v>
      </c>
      <c r="M1288" s="148"/>
      <c r="N1288" s="2"/>
      <c r="O1288" s="1"/>
      <c r="P1288" s="5"/>
      <c r="Q1288" s="5"/>
      <c r="S1288" s="1"/>
      <c r="T1288" s="1"/>
    </row>
    <row r="1289" spans="1:20">
      <c r="A1289" s="14">
        <v>53</v>
      </c>
      <c r="B1289" s="47">
        <v>43684</v>
      </c>
      <c r="C1289" s="48">
        <v>43686</v>
      </c>
      <c r="D1289" s="17" t="s">
        <v>15</v>
      </c>
      <c r="E1289" s="49">
        <f t="shared" si="115"/>
        <v>2</v>
      </c>
      <c r="F1289" s="50" t="s">
        <v>1195</v>
      </c>
      <c r="G1289" s="51">
        <v>24750</v>
      </c>
      <c r="H1289" s="21">
        <v>0</v>
      </c>
      <c r="I1289" s="51">
        <f t="shared" si="116"/>
        <v>24750</v>
      </c>
      <c r="J1289" s="62">
        <f t="shared" si="117"/>
        <v>5647707.51</v>
      </c>
      <c r="K1289" s="49">
        <v>86947</v>
      </c>
      <c r="L1289" s="166">
        <v>1568119</v>
      </c>
      <c r="M1289" s="148"/>
      <c r="N1289" s="2"/>
      <c r="O1289" s="1"/>
      <c r="P1289" s="5"/>
      <c r="Q1289" s="5"/>
      <c r="S1289" s="1"/>
      <c r="T1289" s="1"/>
    </row>
    <row r="1290" spans="1:20">
      <c r="A1290" s="14">
        <v>54</v>
      </c>
      <c r="B1290" s="47">
        <v>43684</v>
      </c>
      <c r="C1290" s="48">
        <v>43686</v>
      </c>
      <c r="D1290" s="17" t="s">
        <v>15</v>
      </c>
      <c r="E1290" s="49">
        <f t="shared" si="115"/>
        <v>2</v>
      </c>
      <c r="F1290" s="50" t="s">
        <v>1196</v>
      </c>
      <c r="G1290" s="51">
        <v>12330</v>
      </c>
      <c r="H1290" s="21">
        <v>0</v>
      </c>
      <c r="I1290" s="51">
        <f t="shared" si="116"/>
        <v>12330</v>
      </c>
      <c r="J1290" s="62">
        <f t="shared" si="117"/>
        <v>5635377.51</v>
      </c>
      <c r="K1290" s="49">
        <v>86224</v>
      </c>
      <c r="L1290" s="65">
        <f>VLOOKUP(K1290,[1]应付款管理!$A$1:$B$65536,2,0)</f>
        <v>1562732</v>
      </c>
      <c r="M1290" s="148"/>
      <c r="N1290" s="2"/>
      <c r="O1290" s="1"/>
      <c r="P1290" s="5"/>
      <c r="Q1290" s="5"/>
      <c r="S1290" s="1"/>
      <c r="T1290" s="1"/>
    </row>
    <row r="1291" spans="1:20">
      <c r="A1291" s="14">
        <v>55</v>
      </c>
      <c r="B1291" s="47">
        <v>43684</v>
      </c>
      <c r="C1291" s="48">
        <v>43686</v>
      </c>
      <c r="D1291" s="17" t="s">
        <v>15</v>
      </c>
      <c r="E1291" s="49">
        <f t="shared" si="115"/>
        <v>2</v>
      </c>
      <c r="F1291" s="50" t="s">
        <v>1197</v>
      </c>
      <c r="G1291" s="51">
        <v>17910</v>
      </c>
      <c r="H1291" s="21">
        <v>0</v>
      </c>
      <c r="I1291" s="51">
        <f t="shared" si="116"/>
        <v>17910</v>
      </c>
      <c r="J1291" s="62">
        <f t="shared" si="117"/>
        <v>5617467.51</v>
      </c>
      <c r="K1291" s="49">
        <v>76660</v>
      </c>
      <c r="L1291" s="65">
        <f>VLOOKUP(K1291,[1]应付款管理!$A$1:$B$65536,2,0)</f>
        <v>1504482</v>
      </c>
      <c r="M1291" s="148"/>
      <c r="N1291" s="2"/>
      <c r="O1291" s="1"/>
      <c r="P1291" s="5"/>
      <c r="Q1291" s="5"/>
      <c r="S1291" s="1"/>
      <c r="T1291" s="1"/>
    </row>
    <row r="1292" spans="1:20">
      <c r="A1292" s="14">
        <v>56</v>
      </c>
      <c r="B1292" s="47">
        <v>43683</v>
      </c>
      <c r="C1292" s="48">
        <v>43687</v>
      </c>
      <c r="D1292" s="17" t="s">
        <v>15</v>
      </c>
      <c r="E1292" s="49">
        <f t="shared" si="115"/>
        <v>4</v>
      </c>
      <c r="F1292" s="50" t="s">
        <v>1198</v>
      </c>
      <c r="G1292" s="51">
        <v>35820</v>
      </c>
      <c r="H1292" s="21">
        <v>0</v>
      </c>
      <c r="I1292" s="51">
        <f t="shared" si="116"/>
        <v>35820</v>
      </c>
      <c r="J1292" s="62">
        <f t="shared" si="117"/>
        <v>5581647.51</v>
      </c>
      <c r="K1292" s="49">
        <v>86278</v>
      </c>
      <c r="L1292" s="65">
        <f>VLOOKUP(K1292,[1]应付款管理!$A$1:$B$65536,2,0)</f>
        <v>1563666</v>
      </c>
      <c r="M1292" s="148"/>
      <c r="N1292" s="2"/>
      <c r="O1292" s="1"/>
      <c r="P1292" s="5"/>
      <c r="Q1292" s="5"/>
      <c r="S1292" s="1"/>
      <c r="T1292" s="1"/>
    </row>
    <row r="1293" spans="1:20">
      <c r="A1293" s="14">
        <v>57</v>
      </c>
      <c r="B1293" s="47">
        <v>43685</v>
      </c>
      <c r="C1293" s="48">
        <v>43687</v>
      </c>
      <c r="D1293" s="17" t="s">
        <v>15</v>
      </c>
      <c r="E1293" s="49">
        <f t="shared" si="115"/>
        <v>2</v>
      </c>
      <c r="F1293" s="50" t="s">
        <v>1199</v>
      </c>
      <c r="G1293" s="51">
        <v>21735</v>
      </c>
      <c r="H1293" s="21">
        <v>0</v>
      </c>
      <c r="I1293" s="51">
        <f t="shared" si="116"/>
        <v>21735</v>
      </c>
      <c r="J1293" s="62">
        <f t="shared" si="117"/>
        <v>5559912.51</v>
      </c>
      <c r="K1293" s="49">
        <v>74895</v>
      </c>
      <c r="L1293" s="65">
        <f>VLOOKUP(K1293,[1]应付款管理!$A$1:$B$65536,2,0)</f>
        <v>1494961</v>
      </c>
      <c r="M1293" s="148"/>
      <c r="N1293" s="2"/>
      <c r="O1293" s="1"/>
      <c r="P1293" s="5"/>
      <c r="Q1293" s="5"/>
      <c r="S1293" s="1"/>
      <c r="T1293" s="1"/>
    </row>
    <row r="1294" spans="1:20">
      <c r="A1294" s="14">
        <v>58</v>
      </c>
      <c r="B1294" s="47">
        <v>43686</v>
      </c>
      <c r="C1294" s="48">
        <v>43688</v>
      </c>
      <c r="D1294" s="17" t="s">
        <v>15</v>
      </c>
      <c r="E1294" s="49">
        <f t="shared" si="115"/>
        <v>2</v>
      </c>
      <c r="F1294" s="50" t="s">
        <v>1200</v>
      </c>
      <c r="G1294" s="51">
        <v>21735</v>
      </c>
      <c r="H1294" s="21">
        <v>0</v>
      </c>
      <c r="I1294" s="51">
        <f t="shared" si="116"/>
        <v>21735</v>
      </c>
      <c r="J1294" s="62">
        <f t="shared" si="117"/>
        <v>5538177.51</v>
      </c>
      <c r="K1294" s="49">
        <v>77159</v>
      </c>
      <c r="L1294" s="65">
        <f>VLOOKUP(K1294,[1]应付款管理!$A$1:$B$65536,2,0)</f>
        <v>1506368</v>
      </c>
      <c r="M1294" s="148"/>
      <c r="N1294" s="2"/>
      <c r="O1294" s="1"/>
      <c r="P1294" s="5"/>
      <c r="Q1294" s="5"/>
      <c r="S1294" s="1"/>
      <c r="T1294" s="1"/>
    </row>
    <row r="1295" spans="1:20">
      <c r="A1295" s="14">
        <v>59</v>
      </c>
      <c r="B1295" s="47">
        <v>43686</v>
      </c>
      <c r="C1295" s="48">
        <v>43688</v>
      </c>
      <c r="D1295" s="17" t="s">
        <v>15</v>
      </c>
      <c r="E1295" s="49">
        <f t="shared" si="115"/>
        <v>2</v>
      </c>
      <c r="F1295" s="50" t="s">
        <v>1201</v>
      </c>
      <c r="G1295" s="51">
        <v>22230</v>
      </c>
      <c r="H1295" s="21">
        <v>0</v>
      </c>
      <c r="I1295" s="51">
        <f t="shared" si="116"/>
        <v>22230</v>
      </c>
      <c r="J1295" s="62">
        <f t="shared" si="117"/>
        <v>5515947.51</v>
      </c>
      <c r="K1295" s="49">
        <v>87418</v>
      </c>
      <c r="L1295" s="65">
        <f>VLOOKUP(K1295,[1]应付款管理!$A$1:$B$65536,2,0)</f>
        <v>1569714</v>
      </c>
      <c r="M1295" s="148"/>
      <c r="N1295" s="2"/>
      <c r="O1295" s="1"/>
      <c r="P1295" s="5"/>
      <c r="Q1295" s="5"/>
      <c r="S1295" s="1"/>
      <c r="T1295" s="1"/>
    </row>
    <row r="1296" spans="1:20">
      <c r="A1296" s="14">
        <v>60</v>
      </c>
      <c r="B1296" s="47">
        <v>43686</v>
      </c>
      <c r="C1296" s="48">
        <v>43688</v>
      </c>
      <c r="D1296" s="17" t="s">
        <v>15</v>
      </c>
      <c r="E1296" s="49">
        <f t="shared" si="115"/>
        <v>2</v>
      </c>
      <c r="F1296" s="50" t="s">
        <v>1202</v>
      </c>
      <c r="G1296" s="51">
        <v>17910</v>
      </c>
      <c r="H1296" s="21">
        <v>0</v>
      </c>
      <c r="I1296" s="51">
        <f t="shared" si="116"/>
        <v>17910</v>
      </c>
      <c r="J1296" s="62">
        <f t="shared" si="117"/>
        <v>5498037.51</v>
      </c>
      <c r="K1296" s="49">
        <v>79903</v>
      </c>
      <c r="L1296" s="65">
        <f>VLOOKUP(K1296,[1]应付款管理!$A$1:$B$65536,2,0)</f>
        <v>1522955</v>
      </c>
      <c r="M1296" s="148"/>
      <c r="N1296" s="2"/>
      <c r="O1296" s="1"/>
      <c r="P1296" s="5"/>
      <c r="Q1296" s="5"/>
      <c r="S1296" s="1"/>
      <c r="T1296" s="1"/>
    </row>
    <row r="1297" spans="1:20">
      <c r="A1297" s="14">
        <v>61</v>
      </c>
      <c r="B1297" s="47">
        <v>43686</v>
      </c>
      <c r="C1297" s="48">
        <v>43688</v>
      </c>
      <c r="D1297" s="17" t="s">
        <v>15</v>
      </c>
      <c r="E1297" s="49">
        <f t="shared" si="115"/>
        <v>2</v>
      </c>
      <c r="F1297" s="50" t="s">
        <v>1203</v>
      </c>
      <c r="G1297" s="51">
        <v>17910</v>
      </c>
      <c r="H1297" s="21">
        <v>0</v>
      </c>
      <c r="I1297" s="51">
        <f t="shared" si="116"/>
        <v>17910</v>
      </c>
      <c r="J1297" s="62">
        <f t="shared" si="117"/>
        <v>5480127.51</v>
      </c>
      <c r="K1297" s="49">
        <v>80439</v>
      </c>
      <c r="L1297" s="65">
        <f>VLOOKUP(K1297,[1]应付款管理!$A$1:$B$65536,2,0)</f>
        <v>1525320</v>
      </c>
      <c r="M1297" s="148"/>
      <c r="N1297" s="2"/>
      <c r="O1297" s="1"/>
      <c r="P1297" s="5"/>
      <c r="Q1297" s="5"/>
      <c r="S1297" s="1"/>
      <c r="T1297" s="1"/>
    </row>
    <row r="1298" spans="1:20">
      <c r="A1298" s="14">
        <v>62</v>
      </c>
      <c r="B1298" s="47">
        <v>43685</v>
      </c>
      <c r="C1298" s="48">
        <v>43688</v>
      </c>
      <c r="D1298" s="17" t="s">
        <v>15</v>
      </c>
      <c r="E1298" s="49">
        <f t="shared" si="115"/>
        <v>3</v>
      </c>
      <c r="F1298" s="50" t="s">
        <v>1204</v>
      </c>
      <c r="G1298" s="51">
        <v>62655</v>
      </c>
      <c r="H1298" s="21">
        <v>0</v>
      </c>
      <c r="I1298" s="51">
        <f t="shared" si="116"/>
        <v>62655</v>
      </c>
      <c r="J1298" s="62">
        <f t="shared" si="117"/>
        <v>5417472.51</v>
      </c>
      <c r="K1298" s="49">
        <v>86554</v>
      </c>
      <c r="L1298" s="165">
        <v>1562689</v>
      </c>
      <c r="M1298" s="148"/>
      <c r="N1298" s="2"/>
      <c r="O1298" s="1"/>
      <c r="P1298" s="5"/>
      <c r="Q1298" s="5"/>
      <c r="S1298" s="1"/>
      <c r="T1298" s="1"/>
    </row>
    <row r="1299" spans="1:20">
      <c r="A1299" s="14">
        <v>63</v>
      </c>
      <c r="B1299" s="47">
        <v>43686</v>
      </c>
      <c r="C1299" s="48">
        <v>43688</v>
      </c>
      <c r="D1299" s="17" t="s">
        <v>15</v>
      </c>
      <c r="E1299" s="49">
        <f t="shared" si="115"/>
        <v>2</v>
      </c>
      <c r="F1299" s="50" t="s">
        <v>1205</v>
      </c>
      <c r="G1299" s="51">
        <v>24660</v>
      </c>
      <c r="H1299" s="21">
        <v>0</v>
      </c>
      <c r="I1299" s="51">
        <f t="shared" si="116"/>
        <v>24660</v>
      </c>
      <c r="J1299" s="62">
        <f t="shared" si="117"/>
        <v>5392812.51</v>
      </c>
      <c r="K1299" s="49">
        <v>85266</v>
      </c>
      <c r="L1299" s="166">
        <v>1553724</v>
      </c>
      <c r="M1299" s="148"/>
      <c r="N1299" s="2"/>
      <c r="O1299" s="1"/>
      <c r="P1299" s="5"/>
      <c r="Q1299" s="5"/>
      <c r="S1299" s="1"/>
      <c r="T1299" s="1"/>
    </row>
    <row r="1300" spans="1:20">
      <c r="A1300" s="14">
        <v>64</v>
      </c>
      <c r="B1300" s="47">
        <v>43687</v>
      </c>
      <c r="C1300" s="48">
        <v>43689</v>
      </c>
      <c r="D1300" s="17" t="s">
        <v>15</v>
      </c>
      <c r="E1300" s="49">
        <f t="shared" si="115"/>
        <v>2</v>
      </c>
      <c r="F1300" s="50" t="s">
        <v>1206</v>
      </c>
      <c r="G1300" s="51">
        <v>17910</v>
      </c>
      <c r="H1300" s="21">
        <v>0</v>
      </c>
      <c r="I1300" s="51">
        <f t="shared" si="116"/>
        <v>17910</v>
      </c>
      <c r="J1300" s="62">
        <f t="shared" si="117"/>
        <v>5374902.51</v>
      </c>
      <c r="K1300" s="49">
        <v>86761</v>
      </c>
      <c r="L1300" s="65">
        <f>VLOOKUP(K1300,[1]应付款管理!$A$1:$B$65536,2,0)</f>
        <v>1566177</v>
      </c>
      <c r="M1300" s="148"/>
      <c r="N1300" s="2"/>
      <c r="O1300" s="1"/>
      <c r="P1300" s="5"/>
      <c r="Q1300" s="5"/>
      <c r="S1300" s="1"/>
      <c r="T1300" s="1"/>
    </row>
    <row r="1301" spans="1:20">
      <c r="A1301" s="14">
        <v>65</v>
      </c>
      <c r="B1301" s="47">
        <v>43686</v>
      </c>
      <c r="C1301" s="48">
        <v>43689</v>
      </c>
      <c r="D1301" s="17" t="s">
        <v>15</v>
      </c>
      <c r="E1301" s="49">
        <f t="shared" ref="E1301:E1344" si="118">C1301-B1301</f>
        <v>3</v>
      </c>
      <c r="F1301" s="50" t="s">
        <v>1207</v>
      </c>
      <c r="G1301" s="51">
        <v>26865</v>
      </c>
      <c r="H1301" s="21">
        <v>0</v>
      </c>
      <c r="I1301" s="51">
        <f t="shared" ref="I1301:I1344" si="119">+G1301+H1301</f>
        <v>26865</v>
      </c>
      <c r="J1301" s="62">
        <f t="shared" si="117"/>
        <v>5348037.51</v>
      </c>
      <c r="K1301" s="49">
        <v>86763</v>
      </c>
      <c r="L1301" s="65">
        <f>VLOOKUP(K1301,[1]应付款管理!$A$1:$B$65536,2,0)</f>
        <v>1566192</v>
      </c>
      <c r="M1301" s="148"/>
      <c r="N1301" s="2"/>
      <c r="O1301" s="1"/>
      <c r="P1301" s="5"/>
      <c r="Q1301" s="5"/>
      <c r="S1301" s="1"/>
      <c r="T1301" s="1"/>
    </row>
    <row r="1302" spans="1:20">
      <c r="A1302" s="14">
        <v>66</v>
      </c>
      <c r="B1302" s="47">
        <v>43687</v>
      </c>
      <c r="C1302" s="48">
        <v>43690</v>
      </c>
      <c r="D1302" s="17" t="s">
        <v>15</v>
      </c>
      <c r="E1302" s="49">
        <f t="shared" si="118"/>
        <v>3</v>
      </c>
      <c r="F1302" s="50" t="s">
        <v>1208</v>
      </c>
      <c r="G1302" s="51">
        <v>41302.5</v>
      </c>
      <c r="H1302" s="21">
        <v>0</v>
      </c>
      <c r="I1302" s="51">
        <f t="shared" si="119"/>
        <v>41302.5</v>
      </c>
      <c r="J1302" s="62">
        <f t="shared" ref="J1302:J1365" si="120">J1301-I1302</f>
        <v>5306735.01</v>
      </c>
      <c r="K1302" s="49">
        <v>76662</v>
      </c>
      <c r="L1302" s="65">
        <f>VLOOKUP(K1302,[1]应付款管理!$A$1:$B$65536,2,0)</f>
        <v>1504611</v>
      </c>
      <c r="M1302" s="148"/>
      <c r="N1302" s="2"/>
      <c r="O1302" s="1"/>
      <c r="P1302" s="5"/>
      <c r="Q1302" s="5"/>
      <c r="S1302" s="1"/>
      <c r="T1302" s="1"/>
    </row>
    <row r="1303" spans="1:20">
      <c r="A1303" s="14">
        <v>67</v>
      </c>
      <c r="B1303" s="47">
        <v>43687</v>
      </c>
      <c r="C1303" s="48">
        <v>43690</v>
      </c>
      <c r="D1303" s="17" t="s">
        <v>15</v>
      </c>
      <c r="E1303" s="49">
        <f t="shared" si="118"/>
        <v>3</v>
      </c>
      <c r="F1303" s="50" t="s">
        <v>1209</v>
      </c>
      <c r="G1303" s="51">
        <v>80595</v>
      </c>
      <c r="H1303" s="21">
        <v>0</v>
      </c>
      <c r="I1303" s="51">
        <f t="shared" si="119"/>
        <v>80595</v>
      </c>
      <c r="J1303" s="62">
        <f t="shared" si="120"/>
        <v>5226140.01</v>
      </c>
      <c r="K1303" s="49">
        <v>81161</v>
      </c>
      <c r="L1303" s="166">
        <v>1530910</v>
      </c>
      <c r="M1303" s="148"/>
      <c r="N1303" s="2"/>
      <c r="O1303" s="1"/>
      <c r="P1303" s="5"/>
      <c r="Q1303" s="5"/>
      <c r="S1303" s="1"/>
      <c r="T1303" s="1"/>
    </row>
    <row r="1304" spans="1:20">
      <c r="A1304" s="14">
        <v>68</v>
      </c>
      <c r="B1304" s="47">
        <v>43688</v>
      </c>
      <c r="C1304" s="48">
        <v>43690</v>
      </c>
      <c r="D1304" s="17" t="s">
        <v>15</v>
      </c>
      <c r="E1304" s="49">
        <f t="shared" si="118"/>
        <v>2</v>
      </c>
      <c r="F1304" s="50" t="s">
        <v>1210</v>
      </c>
      <c r="G1304" s="51">
        <v>12330</v>
      </c>
      <c r="H1304" s="21">
        <v>0</v>
      </c>
      <c r="I1304" s="51">
        <f t="shared" si="119"/>
        <v>12330</v>
      </c>
      <c r="J1304" s="62">
        <f t="shared" si="120"/>
        <v>5213810.01</v>
      </c>
      <c r="K1304" s="49">
        <v>86801</v>
      </c>
      <c r="L1304" s="65">
        <f>VLOOKUP(K1304,[1]应付款管理!$A$1:$B$65536,2,0)</f>
        <v>1566894</v>
      </c>
      <c r="M1304" s="148"/>
      <c r="N1304" s="2"/>
      <c r="O1304" s="1"/>
      <c r="P1304" s="5"/>
      <c r="Q1304" s="5"/>
      <c r="S1304" s="1"/>
      <c r="T1304" s="1"/>
    </row>
    <row r="1305" spans="1:20">
      <c r="A1305" s="14">
        <v>69</v>
      </c>
      <c r="B1305" s="47">
        <v>43687</v>
      </c>
      <c r="C1305" s="48">
        <v>43690</v>
      </c>
      <c r="D1305" s="17" t="s">
        <v>15</v>
      </c>
      <c r="E1305" s="49">
        <f t="shared" si="118"/>
        <v>3</v>
      </c>
      <c r="F1305" s="50" t="s">
        <v>1211</v>
      </c>
      <c r="G1305" s="51">
        <v>26865</v>
      </c>
      <c r="H1305" s="21">
        <v>0</v>
      </c>
      <c r="I1305" s="51">
        <f t="shared" si="119"/>
        <v>26865</v>
      </c>
      <c r="J1305" s="62">
        <f t="shared" si="120"/>
        <v>5186945.01</v>
      </c>
      <c r="K1305" s="49">
        <v>81242</v>
      </c>
      <c r="L1305" s="65">
        <f>VLOOKUP(K1305,[1]应付款管理!$A$1:$B$65536,2,0)</f>
        <v>1531498</v>
      </c>
      <c r="M1305" s="148"/>
      <c r="N1305" s="2"/>
      <c r="O1305" s="1"/>
      <c r="P1305" s="5"/>
      <c r="Q1305" s="5"/>
      <c r="S1305" s="1"/>
      <c r="T1305" s="1"/>
    </row>
    <row r="1306" spans="1:20">
      <c r="A1306" s="14">
        <v>70</v>
      </c>
      <c r="B1306" s="47">
        <v>43689</v>
      </c>
      <c r="C1306" s="48">
        <v>43691</v>
      </c>
      <c r="D1306" s="17" t="s">
        <v>15</v>
      </c>
      <c r="E1306" s="49">
        <f t="shared" si="118"/>
        <v>2</v>
      </c>
      <c r="F1306" s="50" t="s">
        <v>1212</v>
      </c>
      <c r="G1306" s="51">
        <v>15517.8</v>
      </c>
      <c r="H1306" s="21">
        <v>0</v>
      </c>
      <c r="I1306" s="51">
        <f t="shared" si="119"/>
        <v>15517.8</v>
      </c>
      <c r="J1306" s="62">
        <f t="shared" si="120"/>
        <v>5171427.21</v>
      </c>
      <c r="K1306" s="49">
        <v>86958</v>
      </c>
      <c r="L1306" s="65">
        <f>VLOOKUP(K1306,[1]应付款管理!$A$1:$B$65536,2,0)</f>
        <v>1566891</v>
      </c>
      <c r="M1306" s="148"/>
      <c r="N1306" s="2"/>
      <c r="O1306" s="1"/>
      <c r="P1306" s="5"/>
      <c r="Q1306" s="5"/>
      <c r="S1306" s="1"/>
      <c r="T1306" s="1"/>
    </row>
    <row r="1307" spans="1:20">
      <c r="A1307" s="14">
        <v>71</v>
      </c>
      <c r="B1307" s="47">
        <v>43686</v>
      </c>
      <c r="C1307" s="48">
        <v>43691</v>
      </c>
      <c r="D1307" s="17" t="s">
        <v>15</v>
      </c>
      <c r="E1307" s="49">
        <f t="shared" si="118"/>
        <v>5</v>
      </c>
      <c r="F1307" s="50" t="s">
        <v>1213</v>
      </c>
      <c r="G1307" s="51">
        <v>30825</v>
      </c>
      <c r="H1307" s="21">
        <v>0</v>
      </c>
      <c r="I1307" s="51">
        <f t="shared" si="119"/>
        <v>30825</v>
      </c>
      <c r="J1307" s="62">
        <f t="shared" si="120"/>
        <v>5140602.21</v>
      </c>
      <c r="K1307" s="49">
        <v>85855</v>
      </c>
      <c r="L1307" s="65">
        <f>VLOOKUP(K1307,[1]应付款管理!$A$1:$B$65536,2,0)</f>
        <v>1561053</v>
      </c>
      <c r="M1307" s="148"/>
      <c r="N1307" s="2"/>
      <c r="O1307" s="1"/>
      <c r="P1307" s="5"/>
      <c r="Q1307" s="5"/>
      <c r="S1307" s="1"/>
      <c r="T1307" s="1"/>
    </row>
    <row r="1308" spans="1:20">
      <c r="A1308" s="14">
        <v>72</v>
      </c>
      <c r="B1308" s="47">
        <v>43687</v>
      </c>
      <c r="C1308" s="48">
        <v>43691</v>
      </c>
      <c r="D1308" s="17" t="s">
        <v>15</v>
      </c>
      <c r="E1308" s="49">
        <f t="shared" si="118"/>
        <v>4</v>
      </c>
      <c r="F1308" s="50" t="s">
        <v>1214</v>
      </c>
      <c r="G1308" s="51">
        <v>35820</v>
      </c>
      <c r="H1308" s="21">
        <v>0</v>
      </c>
      <c r="I1308" s="51">
        <f t="shared" si="119"/>
        <v>35820</v>
      </c>
      <c r="J1308" s="62">
        <f t="shared" si="120"/>
        <v>5104782.21</v>
      </c>
      <c r="K1308" s="49">
        <v>73299</v>
      </c>
      <c r="L1308" s="166">
        <v>1479450</v>
      </c>
      <c r="M1308" s="148"/>
      <c r="N1308" s="2"/>
      <c r="O1308" s="1"/>
      <c r="P1308" s="5"/>
      <c r="Q1308" s="5"/>
      <c r="S1308" s="1"/>
      <c r="T1308" s="1"/>
    </row>
    <row r="1309" spans="1:20">
      <c r="A1309" s="14">
        <v>73</v>
      </c>
      <c r="B1309" s="47">
        <v>43687</v>
      </c>
      <c r="C1309" s="48">
        <v>43691</v>
      </c>
      <c r="D1309" s="17" t="s">
        <v>15</v>
      </c>
      <c r="E1309" s="49">
        <f t="shared" si="118"/>
        <v>4</v>
      </c>
      <c r="F1309" s="50" t="s">
        <v>1214</v>
      </c>
      <c r="G1309" s="51">
        <v>35820</v>
      </c>
      <c r="H1309" s="21">
        <v>0</v>
      </c>
      <c r="I1309" s="51">
        <f t="shared" si="119"/>
        <v>35820</v>
      </c>
      <c r="J1309" s="62">
        <f t="shared" si="120"/>
        <v>5068962.21</v>
      </c>
      <c r="K1309" s="49">
        <v>73297</v>
      </c>
      <c r="L1309" s="166">
        <v>1479450</v>
      </c>
      <c r="M1309" s="148"/>
      <c r="N1309" s="2"/>
      <c r="O1309" s="1"/>
      <c r="P1309" s="5"/>
      <c r="Q1309" s="5"/>
      <c r="S1309" s="1"/>
      <c r="T1309" s="1"/>
    </row>
    <row r="1310" spans="1:20">
      <c r="A1310" s="14">
        <v>74</v>
      </c>
      <c r="B1310" s="47">
        <v>43687</v>
      </c>
      <c r="C1310" s="48">
        <v>43691</v>
      </c>
      <c r="D1310" s="17" t="s">
        <v>15</v>
      </c>
      <c r="E1310" s="49">
        <f t="shared" si="118"/>
        <v>4</v>
      </c>
      <c r="F1310" s="50" t="s">
        <v>1214</v>
      </c>
      <c r="G1310" s="51">
        <v>35820</v>
      </c>
      <c r="H1310" s="21">
        <v>0</v>
      </c>
      <c r="I1310" s="51">
        <f t="shared" si="119"/>
        <v>35820</v>
      </c>
      <c r="J1310" s="62">
        <f t="shared" si="120"/>
        <v>5033142.21</v>
      </c>
      <c r="K1310" s="49">
        <v>73298</v>
      </c>
      <c r="L1310" s="166">
        <v>1479450</v>
      </c>
      <c r="M1310" s="148"/>
      <c r="N1310" s="2"/>
      <c r="O1310" s="1"/>
      <c r="P1310" s="5"/>
      <c r="Q1310" s="5"/>
      <c r="S1310" s="1"/>
      <c r="T1310" s="1"/>
    </row>
    <row r="1311" spans="1:20">
      <c r="A1311" s="14">
        <v>75</v>
      </c>
      <c r="B1311" s="47">
        <v>43689</v>
      </c>
      <c r="C1311" s="48">
        <v>43692</v>
      </c>
      <c r="D1311" s="17" t="s">
        <v>15</v>
      </c>
      <c r="E1311" s="49">
        <f t="shared" si="118"/>
        <v>3</v>
      </c>
      <c r="F1311" s="50" t="s">
        <v>1215</v>
      </c>
      <c r="G1311" s="51">
        <v>32602.5</v>
      </c>
      <c r="H1311" s="21">
        <v>0</v>
      </c>
      <c r="I1311" s="51">
        <f t="shared" si="119"/>
        <v>32602.5</v>
      </c>
      <c r="J1311" s="62">
        <f t="shared" si="120"/>
        <v>5000539.71</v>
      </c>
      <c r="K1311" s="49">
        <v>76480</v>
      </c>
      <c r="L1311" s="65">
        <f>VLOOKUP(K1311,[1]应付款管理!$A$1:$B$65536,2,0)</f>
        <v>1503803</v>
      </c>
      <c r="M1311" s="148"/>
      <c r="N1311" s="2"/>
      <c r="O1311" s="1"/>
      <c r="P1311" s="5"/>
      <c r="Q1311" s="5"/>
      <c r="S1311" s="1"/>
      <c r="T1311" s="1"/>
    </row>
    <row r="1312" spans="1:20">
      <c r="A1312" s="14">
        <v>76</v>
      </c>
      <c r="B1312" s="47">
        <v>43689</v>
      </c>
      <c r="C1312" s="48">
        <v>43692</v>
      </c>
      <c r="D1312" s="17" t="s">
        <v>15</v>
      </c>
      <c r="E1312" s="49">
        <f t="shared" si="118"/>
        <v>3</v>
      </c>
      <c r="F1312" s="50" t="s">
        <v>1216</v>
      </c>
      <c r="G1312" s="51">
        <v>32602.5</v>
      </c>
      <c r="H1312" s="21">
        <v>0</v>
      </c>
      <c r="I1312" s="51">
        <f t="shared" si="119"/>
        <v>32602.5</v>
      </c>
      <c r="J1312" s="62">
        <f t="shared" si="120"/>
        <v>4967937.21</v>
      </c>
      <c r="K1312" s="49">
        <v>74378</v>
      </c>
      <c r="L1312" s="65">
        <f>VLOOKUP(K1312,[1]应付款管理!$A$1:$B$65536,2,0)</f>
        <v>1491771</v>
      </c>
      <c r="M1312" s="148"/>
      <c r="N1312" s="2"/>
      <c r="O1312" s="1"/>
      <c r="P1312" s="5"/>
      <c r="Q1312" s="5"/>
      <c r="S1312" s="1"/>
      <c r="T1312" s="1"/>
    </row>
    <row r="1313" spans="1:20">
      <c r="A1313" s="14">
        <v>77</v>
      </c>
      <c r="B1313" s="47">
        <v>43690</v>
      </c>
      <c r="C1313" s="48">
        <v>43692</v>
      </c>
      <c r="D1313" s="17" t="s">
        <v>15</v>
      </c>
      <c r="E1313" s="49">
        <f t="shared" si="118"/>
        <v>2</v>
      </c>
      <c r="F1313" s="50" t="s">
        <v>1217</v>
      </c>
      <c r="G1313" s="51">
        <v>22230</v>
      </c>
      <c r="H1313" s="21">
        <v>0</v>
      </c>
      <c r="I1313" s="51">
        <f t="shared" si="119"/>
        <v>22230</v>
      </c>
      <c r="J1313" s="62">
        <f t="shared" si="120"/>
        <v>4945707.21</v>
      </c>
      <c r="K1313" s="49">
        <v>87442</v>
      </c>
      <c r="L1313" s="65">
        <f>VLOOKUP(K1313,[1]应付款管理!$A$1:$B$65536,2,0)</f>
        <v>1570309</v>
      </c>
      <c r="M1313" s="148"/>
      <c r="N1313" s="2"/>
      <c r="O1313" s="1"/>
      <c r="P1313" s="5"/>
      <c r="Q1313" s="5"/>
      <c r="S1313" s="1"/>
      <c r="T1313" s="1"/>
    </row>
    <row r="1314" spans="1:20">
      <c r="A1314" s="14">
        <v>78</v>
      </c>
      <c r="B1314" s="47">
        <v>43690</v>
      </c>
      <c r="C1314" s="48">
        <v>43692</v>
      </c>
      <c r="D1314" s="17" t="s">
        <v>15</v>
      </c>
      <c r="E1314" s="49">
        <f t="shared" si="118"/>
        <v>2</v>
      </c>
      <c r="F1314" s="50" t="s">
        <v>1131</v>
      </c>
      <c r="G1314" s="51">
        <v>35820</v>
      </c>
      <c r="H1314" s="21">
        <v>0</v>
      </c>
      <c r="I1314" s="51">
        <f t="shared" si="119"/>
        <v>35820</v>
      </c>
      <c r="J1314" s="62">
        <f t="shared" si="120"/>
        <v>4909887.21</v>
      </c>
      <c r="K1314" s="49">
        <v>86432</v>
      </c>
      <c r="L1314" s="83">
        <v>1562975</v>
      </c>
      <c r="M1314" s="148"/>
      <c r="N1314" s="2"/>
      <c r="O1314" s="1"/>
      <c r="P1314" s="5"/>
      <c r="Q1314" s="5"/>
      <c r="S1314" s="1"/>
      <c r="T1314" s="1"/>
    </row>
    <row r="1315" spans="1:20">
      <c r="A1315" s="14">
        <v>79</v>
      </c>
      <c r="B1315" s="47">
        <v>43690</v>
      </c>
      <c r="C1315" s="48">
        <v>43692</v>
      </c>
      <c r="D1315" s="17" t="s">
        <v>15</v>
      </c>
      <c r="E1315" s="49">
        <f t="shared" si="118"/>
        <v>2</v>
      </c>
      <c r="F1315" s="50" t="s">
        <v>1218</v>
      </c>
      <c r="G1315" s="51">
        <v>12330</v>
      </c>
      <c r="H1315" s="21">
        <v>0</v>
      </c>
      <c r="I1315" s="51">
        <f t="shared" si="119"/>
        <v>12330</v>
      </c>
      <c r="J1315" s="62">
        <f t="shared" si="120"/>
        <v>4897557.21</v>
      </c>
      <c r="K1315" s="49">
        <v>84260</v>
      </c>
      <c r="L1315" s="65">
        <f>VLOOKUP(K1315,[1]应付款管理!$A$1:$B$65536,2,0)</f>
        <v>1549932</v>
      </c>
      <c r="M1315" s="148"/>
      <c r="N1315" s="2"/>
      <c r="O1315" s="1"/>
      <c r="P1315" s="5"/>
      <c r="Q1315" s="5"/>
      <c r="S1315" s="1"/>
      <c r="T1315" s="1"/>
    </row>
    <row r="1316" spans="1:20">
      <c r="A1316" s="14">
        <v>80</v>
      </c>
      <c r="B1316" s="47">
        <v>43691</v>
      </c>
      <c r="C1316" s="48">
        <v>43693</v>
      </c>
      <c r="D1316" s="17" t="s">
        <v>15</v>
      </c>
      <c r="E1316" s="49">
        <f t="shared" si="118"/>
        <v>2</v>
      </c>
      <c r="F1316" s="50" t="s">
        <v>1219</v>
      </c>
      <c r="G1316" s="51">
        <v>17910</v>
      </c>
      <c r="H1316" s="21">
        <v>0</v>
      </c>
      <c r="I1316" s="51">
        <f t="shared" si="119"/>
        <v>17910</v>
      </c>
      <c r="J1316" s="62">
        <f t="shared" si="120"/>
        <v>4879647.21</v>
      </c>
      <c r="K1316" s="49">
        <v>86917</v>
      </c>
      <c r="L1316" s="65">
        <f>VLOOKUP(K1316,[1]应付款管理!$A$1:$B$65536,2,0)</f>
        <v>1567142</v>
      </c>
      <c r="M1316" s="148"/>
      <c r="N1316" s="2"/>
      <c r="O1316" s="1"/>
      <c r="P1316" s="5"/>
      <c r="Q1316" s="5"/>
      <c r="S1316" s="1"/>
      <c r="T1316" s="1"/>
    </row>
    <row r="1317" spans="1:20">
      <c r="A1317" s="14">
        <v>81</v>
      </c>
      <c r="B1317" s="47">
        <v>43691</v>
      </c>
      <c r="C1317" s="48">
        <v>43693</v>
      </c>
      <c r="D1317" s="17" t="s">
        <v>15</v>
      </c>
      <c r="E1317" s="49">
        <f t="shared" si="118"/>
        <v>2</v>
      </c>
      <c r="F1317" s="50" t="s">
        <v>1220</v>
      </c>
      <c r="G1317" s="51">
        <v>12330</v>
      </c>
      <c r="H1317" s="21">
        <v>0</v>
      </c>
      <c r="I1317" s="51">
        <f t="shared" si="119"/>
        <v>12330</v>
      </c>
      <c r="J1317" s="62">
        <f t="shared" si="120"/>
        <v>4867317.21</v>
      </c>
      <c r="K1317" s="49">
        <v>86159</v>
      </c>
      <c r="L1317" s="166">
        <v>1561570</v>
      </c>
      <c r="M1317" s="148"/>
      <c r="N1317" s="2"/>
      <c r="O1317" s="1"/>
      <c r="P1317" s="5"/>
      <c r="Q1317" s="5"/>
      <c r="S1317" s="1"/>
      <c r="T1317" s="1"/>
    </row>
    <row r="1318" spans="1:20">
      <c r="A1318" s="14">
        <v>82</v>
      </c>
      <c r="B1318" s="47">
        <v>43691</v>
      </c>
      <c r="C1318" s="48">
        <v>43693</v>
      </c>
      <c r="D1318" s="17" t="s">
        <v>15</v>
      </c>
      <c r="E1318" s="49">
        <f t="shared" si="118"/>
        <v>2</v>
      </c>
      <c r="F1318" s="50" t="s">
        <v>1221</v>
      </c>
      <c r="G1318" s="51">
        <v>12330</v>
      </c>
      <c r="H1318" s="21">
        <v>0</v>
      </c>
      <c r="I1318" s="51">
        <f t="shared" si="119"/>
        <v>12330</v>
      </c>
      <c r="J1318" s="62">
        <f t="shared" si="120"/>
        <v>4854987.21</v>
      </c>
      <c r="K1318" s="49">
        <v>86160</v>
      </c>
      <c r="L1318" s="166">
        <v>1561570</v>
      </c>
      <c r="M1318" s="148"/>
      <c r="N1318" s="2"/>
      <c r="O1318" s="1"/>
      <c r="P1318" s="5"/>
      <c r="Q1318" s="5"/>
      <c r="S1318" s="1"/>
      <c r="T1318" s="1"/>
    </row>
    <row r="1319" spans="1:20">
      <c r="A1319" s="14">
        <v>83</v>
      </c>
      <c r="B1319" s="47">
        <v>43688</v>
      </c>
      <c r="C1319" s="48">
        <v>43693</v>
      </c>
      <c r="D1319" s="17" t="s">
        <v>15</v>
      </c>
      <c r="E1319" s="49">
        <f t="shared" si="118"/>
        <v>5</v>
      </c>
      <c r="F1319" s="50" t="s">
        <v>1222</v>
      </c>
      <c r="G1319" s="51">
        <v>44775</v>
      </c>
      <c r="H1319" s="21">
        <v>0</v>
      </c>
      <c r="I1319" s="51">
        <f t="shared" si="119"/>
        <v>44775</v>
      </c>
      <c r="J1319" s="62">
        <f t="shared" si="120"/>
        <v>4810212.21</v>
      </c>
      <c r="K1319" s="49">
        <v>86519</v>
      </c>
      <c r="L1319" s="65">
        <f>VLOOKUP(K1319,[1]应付款管理!$A$1:$B$65536,2,0)</f>
        <v>1564419</v>
      </c>
      <c r="M1319" s="148"/>
      <c r="N1319" s="2"/>
      <c r="O1319" s="1"/>
      <c r="P1319" s="5"/>
      <c r="Q1319" s="5"/>
      <c r="S1319" s="1"/>
      <c r="T1319" s="1"/>
    </row>
    <row r="1320" spans="1:20">
      <c r="A1320" s="14">
        <v>84</v>
      </c>
      <c r="B1320" s="47">
        <v>43690</v>
      </c>
      <c r="C1320" s="48">
        <v>43693</v>
      </c>
      <c r="D1320" s="17" t="s">
        <v>15</v>
      </c>
      <c r="E1320" s="49">
        <f t="shared" si="118"/>
        <v>3</v>
      </c>
      <c r="F1320" s="50" t="s">
        <v>576</v>
      </c>
      <c r="G1320" s="51">
        <v>18495</v>
      </c>
      <c r="H1320" s="21">
        <v>0</v>
      </c>
      <c r="I1320" s="51">
        <f t="shared" si="119"/>
        <v>18495</v>
      </c>
      <c r="J1320" s="62">
        <f t="shared" si="120"/>
        <v>4791717.21</v>
      </c>
      <c r="K1320" s="49">
        <v>86444</v>
      </c>
      <c r="L1320" s="65">
        <f>VLOOKUP(K1320,[1]应付款管理!$A$1:$B$65536,2,0)</f>
        <v>1562444</v>
      </c>
      <c r="M1320" s="148"/>
      <c r="N1320" s="2"/>
      <c r="O1320" s="1"/>
      <c r="P1320" s="5"/>
      <c r="Q1320" s="5"/>
      <c r="S1320" s="1"/>
      <c r="T1320" s="1"/>
    </row>
    <row r="1321" spans="1:20">
      <c r="A1321" s="14">
        <v>85</v>
      </c>
      <c r="B1321" s="47">
        <v>43691</v>
      </c>
      <c r="C1321" s="48">
        <v>43694</v>
      </c>
      <c r="D1321" s="17" t="s">
        <v>15</v>
      </c>
      <c r="E1321" s="49">
        <f t="shared" si="118"/>
        <v>3</v>
      </c>
      <c r="F1321" s="50" t="s">
        <v>1223</v>
      </c>
      <c r="G1321" s="51">
        <v>35565</v>
      </c>
      <c r="H1321" s="21">
        <v>0</v>
      </c>
      <c r="I1321" s="51">
        <f t="shared" si="119"/>
        <v>35565</v>
      </c>
      <c r="J1321" s="62">
        <f t="shared" si="120"/>
        <v>4756152.21</v>
      </c>
      <c r="K1321" s="49">
        <v>87406</v>
      </c>
      <c r="L1321" s="65">
        <f>VLOOKUP(K1321,[1]应付款管理!$A$1:$B$65536,2,0)</f>
        <v>1570119</v>
      </c>
      <c r="M1321" s="148"/>
      <c r="N1321" s="2"/>
      <c r="O1321" s="1"/>
      <c r="P1321" s="5"/>
      <c r="Q1321" s="5"/>
      <c r="S1321" s="1"/>
      <c r="T1321" s="1"/>
    </row>
    <row r="1322" spans="1:20">
      <c r="A1322" s="14">
        <v>86</v>
      </c>
      <c r="B1322" s="47">
        <v>43692</v>
      </c>
      <c r="C1322" s="48">
        <v>43694</v>
      </c>
      <c r="D1322" s="17" t="s">
        <v>15</v>
      </c>
      <c r="E1322" s="49">
        <f t="shared" si="118"/>
        <v>2</v>
      </c>
      <c r="F1322" s="50" t="s">
        <v>357</v>
      </c>
      <c r="G1322" s="51">
        <v>17910</v>
      </c>
      <c r="H1322" s="21">
        <v>0</v>
      </c>
      <c r="I1322" s="51">
        <f t="shared" si="119"/>
        <v>17910</v>
      </c>
      <c r="J1322" s="62">
        <f t="shared" si="120"/>
        <v>4738242.21</v>
      </c>
      <c r="K1322" s="49">
        <v>83924</v>
      </c>
      <c r="L1322" s="65">
        <f>VLOOKUP(K1322,[1]应付款管理!$A$1:$B$65536,2,0)</f>
        <v>1547722</v>
      </c>
      <c r="M1322" s="148"/>
      <c r="N1322" s="2"/>
      <c r="O1322" s="1"/>
      <c r="P1322" s="5"/>
      <c r="Q1322" s="5"/>
      <c r="S1322" s="1"/>
      <c r="T1322" s="1"/>
    </row>
    <row r="1323" spans="1:20">
      <c r="A1323" s="14">
        <v>87</v>
      </c>
      <c r="B1323" s="47">
        <v>43692</v>
      </c>
      <c r="C1323" s="48">
        <v>43694</v>
      </c>
      <c r="D1323" s="17" t="s">
        <v>15</v>
      </c>
      <c r="E1323" s="49">
        <f t="shared" si="118"/>
        <v>2</v>
      </c>
      <c r="F1323" s="50" t="s">
        <v>1224</v>
      </c>
      <c r="G1323" s="51">
        <v>12330</v>
      </c>
      <c r="H1323" s="21">
        <v>0</v>
      </c>
      <c r="I1323" s="51">
        <f t="shared" si="119"/>
        <v>12330</v>
      </c>
      <c r="J1323" s="62">
        <f t="shared" si="120"/>
        <v>4725912.21</v>
      </c>
      <c r="K1323" s="49">
        <v>86164</v>
      </c>
      <c r="L1323" s="65">
        <f>VLOOKUP(K1323,[1]应付款管理!$A$1:$B$65536,2,0)</f>
        <v>1562134</v>
      </c>
      <c r="M1323" s="148"/>
      <c r="N1323" s="2"/>
      <c r="O1323" s="1"/>
      <c r="P1323" s="5"/>
      <c r="Q1323" s="5"/>
      <c r="S1323" s="1"/>
      <c r="T1323" s="1"/>
    </row>
    <row r="1324" spans="1:20">
      <c r="A1324" s="14">
        <v>88</v>
      </c>
      <c r="B1324" s="47">
        <v>43692</v>
      </c>
      <c r="C1324" s="48">
        <v>43694</v>
      </c>
      <c r="D1324" s="17" t="s">
        <v>15</v>
      </c>
      <c r="E1324" s="49">
        <f t="shared" si="118"/>
        <v>2</v>
      </c>
      <c r="F1324" s="50" t="s">
        <v>1225</v>
      </c>
      <c r="G1324" s="51">
        <v>17910</v>
      </c>
      <c r="H1324" s="21">
        <v>0</v>
      </c>
      <c r="I1324" s="51">
        <f t="shared" si="119"/>
        <v>17910</v>
      </c>
      <c r="J1324" s="62">
        <f t="shared" si="120"/>
        <v>4708002.21</v>
      </c>
      <c r="K1324" s="49">
        <v>84415</v>
      </c>
      <c r="L1324" s="166">
        <v>1550111</v>
      </c>
      <c r="M1324" s="148"/>
      <c r="N1324" s="2"/>
      <c r="O1324" s="1"/>
      <c r="P1324" s="5"/>
      <c r="Q1324" s="5"/>
      <c r="S1324" s="1"/>
      <c r="T1324" s="1"/>
    </row>
    <row r="1325" spans="1:20">
      <c r="A1325" s="14">
        <v>89</v>
      </c>
      <c r="B1325" s="47">
        <v>43692</v>
      </c>
      <c r="C1325" s="48">
        <v>43694</v>
      </c>
      <c r="D1325" s="17" t="s">
        <v>15</v>
      </c>
      <c r="E1325" s="49">
        <f t="shared" si="118"/>
        <v>2</v>
      </c>
      <c r="F1325" s="50" t="s">
        <v>1226</v>
      </c>
      <c r="G1325" s="51">
        <v>12330</v>
      </c>
      <c r="H1325" s="21">
        <v>0</v>
      </c>
      <c r="I1325" s="51">
        <f t="shared" si="119"/>
        <v>12330</v>
      </c>
      <c r="J1325" s="62">
        <f t="shared" si="120"/>
        <v>4695672.21</v>
      </c>
      <c r="K1325" s="49">
        <v>86161</v>
      </c>
      <c r="L1325" s="65">
        <f>VLOOKUP(K1325,[1]应付款管理!$A$1:$B$65536,2,0)</f>
        <v>1562144</v>
      </c>
      <c r="M1325" s="148"/>
      <c r="N1325" s="2"/>
      <c r="O1325" s="1"/>
      <c r="P1325" s="5"/>
      <c r="Q1325" s="5"/>
      <c r="S1325" s="1"/>
      <c r="T1325" s="1"/>
    </row>
    <row r="1326" spans="1:20">
      <c r="A1326" s="14">
        <v>90</v>
      </c>
      <c r="B1326" s="47">
        <v>43692</v>
      </c>
      <c r="C1326" s="48">
        <v>43694</v>
      </c>
      <c r="D1326" s="17" t="s">
        <v>15</v>
      </c>
      <c r="E1326" s="49">
        <f t="shared" si="118"/>
        <v>2</v>
      </c>
      <c r="F1326" s="50" t="s">
        <v>1227</v>
      </c>
      <c r="G1326" s="51">
        <v>12330</v>
      </c>
      <c r="H1326" s="21">
        <v>0</v>
      </c>
      <c r="I1326" s="51">
        <f t="shared" si="119"/>
        <v>12330</v>
      </c>
      <c r="J1326" s="62">
        <f t="shared" si="120"/>
        <v>4683342.21</v>
      </c>
      <c r="K1326" s="49">
        <v>86171</v>
      </c>
      <c r="L1326" s="65">
        <f>VLOOKUP(K1326,[1]应付款管理!$A$1:$B$65536,2,0)</f>
        <v>1562126</v>
      </c>
      <c r="M1326" s="148"/>
      <c r="N1326" s="2"/>
      <c r="O1326" s="1"/>
      <c r="P1326" s="5"/>
      <c r="Q1326" s="5"/>
      <c r="S1326" s="1"/>
      <c r="T1326" s="1"/>
    </row>
    <row r="1327" spans="1:20">
      <c r="A1327" s="14">
        <v>91</v>
      </c>
      <c r="B1327" s="47">
        <v>43692</v>
      </c>
      <c r="C1327" s="48">
        <v>43694</v>
      </c>
      <c r="D1327" s="17" t="s">
        <v>15</v>
      </c>
      <c r="E1327" s="49">
        <f t="shared" si="118"/>
        <v>2</v>
      </c>
      <c r="F1327" s="50" t="s">
        <v>1228</v>
      </c>
      <c r="G1327" s="51">
        <v>23710</v>
      </c>
      <c r="H1327" s="21">
        <v>0</v>
      </c>
      <c r="I1327" s="51">
        <f t="shared" si="119"/>
        <v>23710</v>
      </c>
      <c r="J1327" s="62">
        <f t="shared" si="120"/>
        <v>4659632.21</v>
      </c>
      <c r="K1327" s="49">
        <v>84405</v>
      </c>
      <c r="L1327" s="65">
        <f>VLOOKUP(K1327,[1]应付款管理!$A$1:$B$65536,2,0)</f>
        <v>1550091</v>
      </c>
      <c r="M1327" s="148"/>
      <c r="N1327" s="2"/>
      <c r="O1327" s="1"/>
      <c r="P1327" s="5"/>
      <c r="Q1327" s="5"/>
      <c r="S1327" s="1"/>
      <c r="T1327" s="1"/>
    </row>
    <row r="1328" spans="1:20">
      <c r="A1328" s="14">
        <v>92</v>
      </c>
      <c r="B1328" s="47">
        <v>43690</v>
      </c>
      <c r="C1328" s="48">
        <v>43694</v>
      </c>
      <c r="D1328" s="17" t="s">
        <v>15</v>
      </c>
      <c r="E1328" s="49">
        <f t="shared" si="118"/>
        <v>4</v>
      </c>
      <c r="F1328" s="50" t="s">
        <v>1229</v>
      </c>
      <c r="G1328" s="51">
        <v>24660</v>
      </c>
      <c r="H1328" s="21">
        <v>0</v>
      </c>
      <c r="I1328" s="51">
        <f t="shared" si="119"/>
        <v>24660</v>
      </c>
      <c r="J1328" s="62">
        <f t="shared" si="120"/>
        <v>4634972.21</v>
      </c>
      <c r="K1328" s="49">
        <v>85848</v>
      </c>
      <c r="L1328" s="166">
        <v>1560986</v>
      </c>
      <c r="M1328" s="148"/>
      <c r="N1328" s="2"/>
      <c r="O1328" s="1"/>
      <c r="P1328" s="5"/>
      <c r="Q1328" s="5"/>
      <c r="S1328" s="1"/>
      <c r="T1328" s="1"/>
    </row>
    <row r="1329" spans="1:20">
      <c r="A1329" s="14">
        <v>93</v>
      </c>
      <c r="B1329" s="47">
        <v>43691</v>
      </c>
      <c r="C1329" s="48">
        <v>43694</v>
      </c>
      <c r="D1329" s="17" t="s">
        <v>15</v>
      </c>
      <c r="E1329" s="49">
        <f t="shared" si="118"/>
        <v>3</v>
      </c>
      <c r="F1329" s="50" t="s">
        <v>1230</v>
      </c>
      <c r="G1329" s="51">
        <v>37125</v>
      </c>
      <c r="H1329" s="21">
        <v>0</v>
      </c>
      <c r="I1329" s="51">
        <f t="shared" si="119"/>
        <v>37125</v>
      </c>
      <c r="J1329" s="62">
        <f t="shared" si="120"/>
        <v>4597847.21</v>
      </c>
      <c r="K1329" s="49">
        <v>88155</v>
      </c>
      <c r="L1329" s="65">
        <f>VLOOKUP(K1329,[1]应付款管理!$A$1:$B$65536,2,0)</f>
        <v>1574704</v>
      </c>
      <c r="M1329" s="148"/>
      <c r="N1329" s="2"/>
      <c r="O1329" s="1"/>
      <c r="P1329" s="5"/>
      <c r="Q1329" s="5"/>
      <c r="S1329" s="1"/>
      <c r="T1329" s="1"/>
    </row>
    <row r="1330" spans="1:20">
      <c r="A1330" s="14">
        <v>94</v>
      </c>
      <c r="B1330" s="47">
        <v>43691</v>
      </c>
      <c r="C1330" s="48">
        <v>43694</v>
      </c>
      <c r="D1330" s="17" t="s">
        <v>15</v>
      </c>
      <c r="E1330" s="49">
        <f t="shared" si="118"/>
        <v>3</v>
      </c>
      <c r="F1330" s="50" t="s">
        <v>1231</v>
      </c>
      <c r="G1330" s="51">
        <v>37125</v>
      </c>
      <c r="H1330" s="21">
        <v>0</v>
      </c>
      <c r="I1330" s="51">
        <f t="shared" si="119"/>
        <v>37125</v>
      </c>
      <c r="J1330" s="62">
        <f t="shared" si="120"/>
        <v>4560722.21</v>
      </c>
      <c r="K1330" s="49">
        <v>87960</v>
      </c>
      <c r="L1330" s="65">
        <f>VLOOKUP(K1330,[1]应付款管理!$A$1:$B$65536,2,0)</f>
        <v>1572301</v>
      </c>
      <c r="M1330" s="148"/>
      <c r="N1330" s="2"/>
      <c r="O1330" s="1"/>
      <c r="P1330" s="5"/>
      <c r="Q1330" s="5"/>
      <c r="S1330" s="1"/>
      <c r="T1330" s="1"/>
    </row>
    <row r="1331" spans="1:20">
      <c r="A1331" s="14">
        <v>95</v>
      </c>
      <c r="B1331" s="47">
        <v>43692</v>
      </c>
      <c r="C1331" s="48">
        <v>43695</v>
      </c>
      <c r="D1331" s="17" t="s">
        <v>15</v>
      </c>
      <c r="E1331" s="49">
        <f t="shared" si="118"/>
        <v>3</v>
      </c>
      <c r="F1331" s="50" t="s">
        <v>1232</v>
      </c>
      <c r="G1331" s="51">
        <v>33345</v>
      </c>
      <c r="H1331" s="21">
        <v>0</v>
      </c>
      <c r="I1331" s="51">
        <f t="shared" si="119"/>
        <v>33345</v>
      </c>
      <c r="J1331" s="62">
        <f t="shared" si="120"/>
        <v>4527377.21</v>
      </c>
      <c r="K1331" s="49">
        <v>88214</v>
      </c>
      <c r="L1331" s="65">
        <f>VLOOKUP(K1331,[1]应付款管理!$A$1:$B$65536,2,0)</f>
        <v>1575549</v>
      </c>
      <c r="M1331" s="148"/>
      <c r="N1331" s="2"/>
      <c r="O1331" s="1"/>
      <c r="P1331" s="5"/>
      <c r="Q1331" s="5"/>
      <c r="S1331" s="1"/>
      <c r="T1331" s="1"/>
    </row>
    <row r="1332" spans="1:20">
      <c r="A1332" s="14">
        <v>96</v>
      </c>
      <c r="B1332" s="47">
        <v>43694</v>
      </c>
      <c r="C1332" s="48">
        <v>43695</v>
      </c>
      <c r="D1332" s="17" t="s">
        <v>15</v>
      </c>
      <c r="E1332" s="49">
        <f t="shared" si="118"/>
        <v>1</v>
      </c>
      <c r="F1332" s="50" t="s">
        <v>1233</v>
      </c>
      <c r="G1332" s="51">
        <v>6850</v>
      </c>
      <c r="H1332" s="21">
        <v>0</v>
      </c>
      <c r="I1332" s="51">
        <f t="shared" si="119"/>
        <v>6850</v>
      </c>
      <c r="J1332" s="62">
        <f t="shared" si="120"/>
        <v>4520527.21</v>
      </c>
      <c r="K1332" s="49">
        <v>85267</v>
      </c>
      <c r="L1332" s="65">
        <f>VLOOKUP(K1332,[1]应付款管理!$A$1:$B$65536,2,0)</f>
        <v>1553832</v>
      </c>
      <c r="M1332" s="148"/>
      <c r="N1332" s="2"/>
      <c r="O1332" s="1"/>
      <c r="P1332" s="5"/>
      <c r="Q1332" s="5"/>
      <c r="S1332" s="1"/>
      <c r="T1332" s="1"/>
    </row>
    <row r="1333" spans="1:20">
      <c r="A1333" s="14">
        <v>97</v>
      </c>
      <c r="B1333" s="47">
        <v>43694</v>
      </c>
      <c r="C1333" s="48">
        <v>43696</v>
      </c>
      <c r="D1333" s="17" t="s">
        <v>15</v>
      </c>
      <c r="E1333" s="49">
        <f t="shared" si="118"/>
        <v>2</v>
      </c>
      <c r="F1333" s="50" t="s">
        <v>1234</v>
      </c>
      <c r="G1333" s="51">
        <v>12330</v>
      </c>
      <c r="H1333" s="21">
        <v>0</v>
      </c>
      <c r="I1333" s="51">
        <f t="shared" si="119"/>
        <v>12330</v>
      </c>
      <c r="J1333" s="62">
        <f t="shared" si="120"/>
        <v>4508197.21</v>
      </c>
      <c r="K1333" s="49">
        <v>86692</v>
      </c>
      <c r="L1333" s="65">
        <f>VLOOKUP(K1333,[1]应付款管理!$A$1:$B$65536,2,0)</f>
        <v>1565869</v>
      </c>
      <c r="M1333" s="148"/>
      <c r="N1333" s="2"/>
      <c r="O1333" s="1"/>
      <c r="P1333" s="5"/>
      <c r="Q1333" s="5"/>
      <c r="S1333" s="1"/>
      <c r="T1333" s="1"/>
    </row>
    <row r="1334" spans="1:20">
      <c r="A1334" s="14">
        <v>98</v>
      </c>
      <c r="B1334" s="47">
        <v>43694</v>
      </c>
      <c r="C1334" s="48">
        <v>43696</v>
      </c>
      <c r="D1334" s="17" t="s">
        <v>15</v>
      </c>
      <c r="E1334" s="49">
        <f t="shared" si="118"/>
        <v>2</v>
      </c>
      <c r="F1334" s="50" t="s">
        <v>1235</v>
      </c>
      <c r="G1334" s="51">
        <v>17910</v>
      </c>
      <c r="H1334" s="21">
        <v>0</v>
      </c>
      <c r="I1334" s="51">
        <f t="shared" si="119"/>
        <v>17910</v>
      </c>
      <c r="J1334" s="62">
        <f t="shared" si="120"/>
        <v>4490287.21</v>
      </c>
      <c r="K1334" s="49">
        <v>87900</v>
      </c>
      <c r="L1334" s="65">
        <f>VLOOKUP(K1334,[1]应付款管理!$A$1:$B$65536,2,0)</f>
        <v>1571737</v>
      </c>
      <c r="M1334" s="148"/>
      <c r="N1334" s="2"/>
      <c r="O1334" s="1"/>
      <c r="P1334" s="5"/>
      <c r="Q1334" s="5"/>
      <c r="S1334" s="1"/>
      <c r="T1334" s="1"/>
    </row>
    <row r="1335" spans="1:20">
      <c r="A1335" s="14">
        <v>99</v>
      </c>
      <c r="B1335" s="47">
        <v>43694</v>
      </c>
      <c r="C1335" s="48">
        <v>43696</v>
      </c>
      <c r="D1335" s="17" t="s">
        <v>15</v>
      </c>
      <c r="E1335" s="49">
        <f t="shared" si="118"/>
        <v>2</v>
      </c>
      <c r="F1335" s="50" t="s">
        <v>1236</v>
      </c>
      <c r="G1335" s="51">
        <v>21735</v>
      </c>
      <c r="H1335" s="21">
        <v>0</v>
      </c>
      <c r="I1335" s="51">
        <f t="shared" si="119"/>
        <v>21735</v>
      </c>
      <c r="J1335" s="62">
        <f t="shared" si="120"/>
        <v>4468552.21</v>
      </c>
      <c r="K1335" s="49">
        <v>75921</v>
      </c>
      <c r="L1335" s="65">
        <f>VLOOKUP(K1335,[1]应付款管理!$A$1:$B$65536,2,0)</f>
        <v>1500311</v>
      </c>
      <c r="M1335" s="148"/>
      <c r="N1335" s="2"/>
      <c r="O1335" s="1"/>
      <c r="P1335" s="5"/>
      <c r="Q1335" s="5"/>
      <c r="S1335" s="1"/>
      <c r="T1335" s="1"/>
    </row>
    <row r="1336" spans="1:20">
      <c r="A1336" s="14">
        <v>100</v>
      </c>
      <c r="B1336" s="47">
        <v>43693</v>
      </c>
      <c r="C1336" s="48">
        <v>43696</v>
      </c>
      <c r="D1336" s="17" t="s">
        <v>15</v>
      </c>
      <c r="E1336" s="49">
        <f t="shared" si="118"/>
        <v>3</v>
      </c>
      <c r="F1336" s="50" t="s">
        <v>1237</v>
      </c>
      <c r="G1336" s="51">
        <v>32602.5</v>
      </c>
      <c r="H1336" s="21">
        <v>0</v>
      </c>
      <c r="I1336" s="51">
        <f t="shared" si="119"/>
        <v>32602.5</v>
      </c>
      <c r="J1336" s="62">
        <f t="shared" si="120"/>
        <v>4435949.71</v>
      </c>
      <c r="K1336" s="49">
        <v>77157</v>
      </c>
      <c r="L1336" s="65">
        <f>VLOOKUP(K1336,[1]应付款管理!$A$1:$B$65536,2,0)</f>
        <v>1506367</v>
      </c>
      <c r="M1336" s="148"/>
      <c r="N1336" s="2"/>
      <c r="O1336" s="1"/>
      <c r="P1336" s="5"/>
      <c r="Q1336" s="5"/>
      <c r="S1336" s="1"/>
      <c r="T1336" s="1"/>
    </row>
    <row r="1337" spans="1:20">
      <c r="A1337" s="14">
        <v>101</v>
      </c>
      <c r="B1337" s="47">
        <v>43691</v>
      </c>
      <c r="C1337" s="48">
        <v>43696</v>
      </c>
      <c r="D1337" s="17" t="s">
        <v>15</v>
      </c>
      <c r="E1337" s="49">
        <f t="shared" si="118"/>
        <v>5</v>
      </c>
      <c r="F1337" s="50" t="s">
        <v>1238</v>
      </c>
      <c r="G1337" s="51">
        <v>44775</v>
      </c>
      <c r="H1337" s="21">
        <v>0</v>
      </c>
      <c r="I1337" s="51">
        <f t="shared" si="119"/>
        <v>44775</v>
      </c>
      <c r="J1337" s="62">
        <f t="shared" si="120"/>
        <v>4391174.71</v>
      </c>
      <c r="K1337" s="49">
        <v>86523</v>
      </c>
      <c r="L1337" s="65">
        <f>VLOOKUP(K1337,[1]应付款管理!$A$1:$B$65536,2,0)</f>
        <v>1564502</v>
      </c>
      <c r="M1337" s="148"/>
      <c r="N1337" s="2"/>
      <c r="O1337" s="1"/>
      <c r="P1337" s="5"/>
      <c r="Q1337" s="5"/>
      <c r="S1337" s="1"/>
      <c r="T1337" s="1"/>
    </row>
    <row r="1338" spans="1:20">
      <c r="A1338" s="14">
        <v>102</v>
      </c>
      <c r="B1338" s="47">
        <v>43695</v>
      </c>
      <c r="C1338" s="48">
        <v>43697</v>
      </c>
      <c r="D1338" s="17" t="s">
        <v>15</v>
      </c>
      <c r="E1338" s="49">
        <f t="shared" si="118"/>
        <v>2</v>
      </c>
      <c r="F1338" s="50" t="s">
        <v>1239</v>
      </c>
      <c r="G1338" s="51">
        <v>28030</v>
      </c>
      <c r="H1338" s="21">
        <v>0</v>
      </c>
      <c r="I1338" s="51">
        <f t="shared" si="119"/>
        <v>28030</v>
      </c>
      <c r="J1338" s="62">
        <f t="shared" si="120"/>
        <v>4363144.71</v>
      </c>
      <c r="K1338" s="49">
        <v>87972</v>
      </c>
      <c r="L1338" s="65">
        <f>VLOOKUP(K1338,[1]应付款管理!$A$1:$B$65536,2,0)</f>
        <v>1573342</v>
      </c>
      <c r="M1338" s="148"/>
      <c r="N1338" s="2"/>
      <c r="O1338" s="1"/>
      <c r="P1338" s="5"/>
      <c r="Q1338" s="5"/>
      <c r="S1338" s="1"/>
      <c r="T1338" s="1"/>
    </row>
    <row r="1339" spans="1:20">
      <c r="A1339" s="14">
        <v>103</v>
      </c>
      <c r="B1339" s="47">
        <v>43689</v>
      </c>
      <c r="C1339" s="48">
        <v>43697</v>
      </c>
      <c r="D1339" s="17" t="s">
        <v>15</v>
      </c>
      <c r="E1339" s="49">
        <f t="shared" si="118"/>
        <v>8</v>
      </c>
      <c r="F1339" s="50" t="s">
        <v>1240</v>
      </c>
      <c r="G1339" s="51">
        <v>99360</v>
      </c>
      <c r="H1339" s="21">
        <v>0</v>
      </c>
      <c r="I1339" s="51">
        <f t="shared" si="119"/>
        <v>99360</v>
      </c>
      <c r="J1339" s="62">
        <f t="shared" si="120"/>
        <v>4263784.71</v>
      </c>
      <c r="K1339" s="49">
        <v>79122</v>
      </c>
      <c r="L1339" s="65">
        <f>VLOOKUP(K1339,[1]应付款管理!$A$1:$B$65536,2,0)</f>
        <v>1520235</v>
      </c>
      <c r="M1339" s="148"/>
      <c r="N1339" s="2"/>
      <c r="O1339" s="1"/>
      <c r="P1339" s="5"/>
      <c r="Q1339" s="5"/>
      <c r="S1339" s="1"/>
      <c r="T1339" s="1"/>
    </row>
    <row r="1340" spans="1:20">
      <c r="A1340" s="14">
        <v>104</v>
      </c>
      <c r="B1340" s="47">
        <v>43694</v>
      </c>
      <c r="C1340" s="48">
        <v>43697</v>
      </c>
      <c r="D1340" s="17" t="s">
        <v>15</v>
      </c>
      <c r="E1340" s="49">
        <f t="shared" si="118"/>
        <v>3</v>
      </c>
      <c r="F1340" s="50" t="s">
        <v>1241</v>
      </c>
      <c r="G1340" s="51">
        <v>18495</v>
      </c>
      <c r="H1340" s="21">
        <v>0</v>
      </c>
      <c r="I1340" s="51">
        <f t="shared" si="119"/>
        <v>18495</v>
      </c>
      <c r="J1340" s="62">
        <f t="shared" si="120"/>
        <v>4245289.71</v>
      </c>
      <c r="K1340" s="49">
        <v>87438</v>
      </c>
      <c r="L1340" s="65">
        <f>VLOOKUP(K1340,[1]应付款管理!$A$1:$B$65536,2,0)</f>
        <v>1570952</v>
      </c>
      <c r="M1340" s="148"/>
      <c r="N1340" s="2"/>
      <c r="O1340" s="1"/>
      <c r="P1340" s="5"/>
      <c r="Q1340" s="5"/>
      <c r="S1340" s="1"/>
      <c r="T1340" s="1"/>
    </row>
    <row r="1341" spans="1:20">
      <c r="A1341" s="14">
        <v>105</v>
      </c>
      <c r="B1341" s="47">
        <v>43695</v>
      </c>
      <c r="C1341" s="48">
        <v>43697</v>
      </c>
      <c r="D1341" s="17" t="s">
        <v>15</v>
      </c>
      <c r="E1341" s="49">
        <f t="shared" si="118"/>
        <v>2</v>
      </c>
      <c r="F1341" s="50" t="s">
        <v>1242</v>
      </c>
      <c r="G1341" s="51">
        <v>12330</v>
      </c>
      <c r="H1341" s="21">
        <v>0</v>
      </c>
      <c r="I1341" s="51">
        <f t="shared" si="119"/>
        <v>12330</v>
      </c>
      <c r="J1341" s="62">
        <f t="shared" si="120"/>
        <v>4232959.71</v>
      </c>
      <c r="K1341" s="49">
        <v>88650</v>
      </c>
      <c r="L1341" s="65">
        <f>VLOOKUP(K1341,[1]应付款管理!$A$1:$B$65536,2,0)</f>
        <v>1577220</v>
      </c>
      <c r="M1341" s="148"/>
      <c r="N1341" s="2"/>
      <c r="O1341" s="1"/>
      <c r="P1341" s="5"/>
      <c r="Q1341" s="5"/>
      <c r="S1341" s="1"/>
      <c r="T1341" s="1"/>
    </row>
    <row r="1342" spans="1:20">
      <c r="A1342" s="14">
        <v>106</v>
      </c>
      <c r="B1342" s="47">
        <v>43695</v>
      </c>
      <c r="C1342" s="48">
        <v>43697</v>
      </c>
      <c r="D1342" s="17" t="s">
        <v>15</v>
      </c>
      <c r="E1342" s="49">
        <f t="shared" si="118"/>
        <v>2</v>
      </c>
      <c r="F1342" s="50" t="s">
        <v>1243</v>
      </c>
      <c r="G1342" s="51">
        <v>12330</v>
      </c>
      <c r="H1342" s="21">
        <v>0</v>
      </c>
      <c r="I1342" s="51">
        <f t="shared" si="119"/>
        <v>12330</v>
      </c>
      <c r="J1342" s="62">
        <f t="shared" si="120"/>
        <v>4220629.71</v>
      </c>
      <c r="K1342" s="49">
        <v>86528</v>
      </c>
      <c r="L1342" s="65">
        <f>VLOOKUP(K1342,[1]应付款管理!$A$1:$B$65536,2,0)</f>
        <v>1564656</v>
      </c>
      <c r="M1342" s="148"/>
      <c r="N1342" s="2"/>
      <c r="O1342" s="1"/>
      <c r="P1342" s="5"/>
      <c r="Q1342" s="5"/>
      <c r="S1342" s="1"/>
      <c r="T1342" s="1"/>
    </row>
    <row r="1343" spans="1:20">
      <c r="A1343" s="14">
        <v>107</v>
      </c>
      <c r="B1343" s="47">
        <v>43696</v>
      </c>
      <c r="C1343" s="48">
        <v>43698</v>
      </c>
      <c r="D1343" s="17" t="s">
        <v>15</v>
      </c>
      <c r="E1343" s="49">
        <f t="shared" si="118"/>
        <v>2</v>
      </c>
      <c r="F1343" s="50" t="s">
        <v>1244</v>
      </c>
      <c r="G1343" s="51">
        <v>36990</v>
      </c>
      <c r="H1343" s="21">
        <v>0</v>
      </c>
      <c r="I1343" s="51">
        <f t="shared" si="119"/>
        <v>36990</v>
      </c>
      <c r="J1343" s="62">
        <f t="shared" si="120"/>
        <v>4183639.71</v>
      </c>
      <c r="K1343" s="49">
        <v>74892</v>
      </c>
      <c r="L1343" s="166">
        <v>1494911</v>
      </c>
      <c r="M1343" s="148"/>
      <c r="N1343" s="2"/>
      <c r="O1343" s="1"/>
      <c r="P1343" s="5"/>
      <c r="Q1343" s="5"/>
      <c r="S1343" s="1"/>
      <c r="T1343" s="1"/>
    </row>
    <row r="1344" spans="1:20">
      <c r="A1344" s="14">
        <v>108</v>
      </c>
      <c r="B1344" s="47">
        <v>43696</v>
      </c>
      <c r="C1344" s="48">
        <v>43698</v>
      </c>
      <c r="D1344" s="17" t="s">
        <v>15</v>
      </c>
      <c r="E1344" s="49">
        <f t="shared" si="118"/>
        <v>2</v>
      </c>
      <c r="F1344" s="50" t="s">
        <v>1245</v>
      </c>
      <c r="G1344" s="51">
        <v>17910</v>
      </c>
      <c r="H1344" s="21">
        <v>0</v>
      </c>
      <c r="I1344" s="51">
        <f t="shared" si="119"/>
        <v>17910</v>
      </c>
      <c r="J1344" s="62">
        <f t="shared" si="120"/>
        <v>4165729.71</v>
      </c>
      <c r="K1344" s="49">
        <v>77876</v>
      </c>
      <c r="L1344" s="65">
        <f>VLOOKUP(K1344,[1]应付款管理!$A$1:$B$65536,2,0)</f>
        <v>1510600</v>
      </c>
      <c r="M1344" s="148"/>
      <c r="N1344" s="2"/>
      <c r="O1344" s="1"/>
      <c r="P1344" s="5"/>
      <c r="Q1344" s="5"/>
      <c r="S1344" s="1"/>
      <c r="T1344" s="1"/>
    </row>
    <row r="1345" spans="1:20">
      <c r="A1345" s="170"/>
      <c r="B1345" s="171"/>
      <c r="C1345" s="156"/>
      <c r="D1345" s="157"/>
      <c r="E1345" s="158"/>
      <c r="F1345" s="159"/>
      <c r="G1345" s="160"/>
      <c r="H1345" s="161"/>
      <c r="I1345" s="51">
        <f>SUM(I1228:I1344)</f>
        <v>3649883.8</v>
      </c>
      <c r="J1345" s="62" t="s">
        <v>1246</v>
      </c>
      <c r="K1345" s="49"/>
      <c r="L1345" s="2"/>
      <c r="M1345" s="148"/>
      <c r="N1345" s="2"/>
      <c r="O1345" s="1"/>
      <c r="P1345" s="5"/>
      <c r="Q1345" s="5"/>
      <c r="S1345" s="1"/>
      <c r="T1345" s="1"/>
    </row>
    <row r="1346" spans="1:20">
      <c r="A1346" s="4"/>
      <c r="B1346" s="1"/>
      <c r="C1346" s="1"/>
      <c r="I1346" s="4"/>
      <c r="K1346" s="1"/>
      <c r="L1346" s="3"/>
      <c r="M1346" s="146"/>
      <c r="N1346" s="1"/>
      <c r="O1346" s="1"/>
      <c r="P1346" s="5"/>
      <c r="Q1346" s="5"/>
      <c r="S1346" s="1"/>
      <c r="T1346" s="1"/>
    </row>
    <row r="1347" spans="1:20">
      <c r="A1347" s="4"/>
      <c r="B1347" s="1"/>
      <c r="C1347" s="1"/>
      <c r="I1347" s="4"/>
      <c r="K1347" s="1"/>
      <c r="L1347" s="3"/>
      <c r="M1347" s="146"/>
      <c r="N1347" s="1"/>
      <c r="O1347" s="1"/>
      <c r="P1347" s="5"/>
      <c r="Q1347" s="5"/>
      <c r="S1347" s="1"/>
      <c r="T1347" s="1"/>
    </row>
    <row r="1348" spans="1:20">
      <c r="A1348" s="172">
        <v>109</v>
      </c>
      <c r="B1348" s="134">
        <v>43696</v>
      </c>
      <c r="C1348" s="135">
        <v>43699</v>
      </c>
      <c r="D1348" s="136" t="s">
        <v>15</v>
      </c>
      <c r="E1348" s="137">
        <f t="shared" ref="E1348:E1394" si="121">C1348-B1348</f>
        <v>3</v>
      </c>
      <c r="F1348" s="138" t="s">
        <v>188</v>
      </c>
      <c r="G1348" s="139">
        <v>37125</v>
      </c>
      <c r="H1348" s="140">
        <v>0</v>
      </c>
      <c r="I1348" s="139">
        <f t="shared" ref="I1348:I1394" si="122">+G1348+H1348</f>
        <v>37125</v>
      </c>
      <c r="J1348" s="142">
        <f>J1344-I1348</f>
        <v>4128604.71</v>
      </c>
      <c r="K1348" s="137">
        <v>88753</v>
      </c>
      <c r="L1348" s="181">
        <v>1580624</v>
      </c>
      <c r="M1348" s="182"/>
      <c r="N1348" s="183"/>
      <c r="O1348" s="1"/>
      <c r="P1348" s="5"/>
      <c r="Q1348" s="5"/>
      <c r="S1348" s="1"/>
      <c r="T1348" s="1"/>
    </row>
    <row r="1349" spans="1:20">
      <c r="A1349" s="172">
        <v>110</v>
      </c>
      <c r="B1349" s="134">
        <v>43697</v>
      </c>
      <c r="C1349" s="135">
        <v>43699</v>
      </c>
      <c r="D1349" s="136" t="s">
        <v>15</v>
      </c>
      <c r="E1349" s="137">
        <f t="shared" si="121"/>
        <v>2</v>
      </c>
      <c r="F1349" s="138" t="s">
        <v>1247</v>
      </c>
      <c r="G1349" s="139">
        <v>12330</v>
      </c>
      <c r="H1349" s="140">
        <v>0</v>
      </c>
      <c r="I1349" s="139">
        <f t="shared" si="122"/>
        <v>12330</v>
      </c>
      <c r="J1349" s="142">
        <f t="shared" ref="J1348:J1397" si="123">J1348-I1349</f>
        <v>4116274.71</v>
      </c>
      <c r="K1349" s="137">
        <v>84933</v>
      </c>
      <c r="L1349" s="181">
        <v>1552363</v>
      </c>
      <c r="M1349" s="182"/>
      <c r="N1349" s="183"/>
      <c r="O1349" s="1"/>
      <c r="P1349" s="5"/>
      <c r="Q1349" s="5"/>
      <c r="S1349" s="1"/>
      <c r="T1349" s="1"/>
    </row>
    <row r="1350" spans="1:20">
      <c r="A1350" s="172">
        <v>111</v>
      </c>
      <c r="B1350" s="134">
        <v>43697</v>
      </c>
      <c r="C1350" s="135">
        <v>43699</v>
      </c>
      <c r="D1350" s="136" t="s">
        <v>15</v>
      </c>
      <c r="E1350" s="137">
        <f t="shared" si="121"/>
        <v>2</v>
      </c>
      <c r="F1350" s="138" t="s">
        <v>1248</v>
      </c>
      <c r="G1350" s="139">
        <v>12330</v>
      </c>
      <c r="H1350" s="140">
        <v>0</v>
      </c>
      <c r="I1350" s="139">
        <f t="shared" si="122"/>
        <v>12330</v>
      </c>
      <c r="J1350" s="142">
        <f t="shared" si="123"/>
        <v>4103944.71</v>
      </c>
      <c r="K1350" s="137">
        <v>84934</v>
      </c>
      <c r="L1350" s="181">
        <v>1552363</v>
      </c>
      <c r="M1350" s="182"/>
      <c r="N1350" s="183"/>
      <c r="O1350" s="1"/>
      <c r="P1350" s="5"/>
      <c r="Q1350" s="5"/>
      <c r="S1350" s="1"/>
      <c r="T1350" s="1"/>
    </row>
    <row r="1351" spans="1:20">
      <c r="A1351" s="172">
        <v>112</v>
      </c>
      <c r="B1351" s="134">
        <v>43697</v>
      </c>
      <c r="C1351" s="135">
        <v>43699</v>
      </c>
      <c r="D1351" s="136" t="s">
        <v>15</v>
      </c>
      <c r="E1351" s="137">
        <f t="shared" si="121"/>
        <v>2</v>
      </c>
      <c r="F1351" s="138" t="s">
        <v>1104</v>
      </c>
      <c r="G1351" s="139">
        <v>12330</v>
      </c>
      <c r="H1351" s="140">
        <v>0</v>
      </c>
      <c r="I1351" s="139">
        <f t="shared" si="122"/>
        <v>12330</v>
      </c>
      <c r="J1351" s="142">
        <f t="shared" si="123"/>
        <v>4091614.71</v>
      </c>
      <c r="K1351" s="137">
        <v>84936</v>
      </c>
      <c r="L1351" s="181">
        <v>1552363</v>
      </c>
      <c r="M1351" s="182"/>
      <c r="N1351" s="183"/>
      <c r="O1351" s="1"/>
      <c r="P1351" s="5"/>
      <c r="Q1351" s="5"/>
      <c r="S1351" s="1"/>
      <c r="T1351" s="1"/>
    </row>
    <row r="1352" spans="1:20">
      <c r="A1352" s="172">
        <v>113</v>
      </c>
      <c r="B1352" s="134">
        <v>43697</v>
      </c>
      <c r="C1352" s="135">
        <v>43699</v>
      </c>
      <c r="D1352" s="136" t="s">
        <v>15</v>
      </c>
      <c r="E1352" s="137">
        <f t="shared" si="121"/>
        <v>2</v>
      </c>
      <c r="F1352" s="138" t="s">
        <v>1249</v>
      </c>
      <c r="G1352" s="139">
        <v>12330</v>
      </c>
      <c r="H1352" s="140">
        <v>0</v>
      </c>
      <c r="I1352" s="139">
        <f t="shared" si="122"/>
        <v>12330</v>
      </c>
      <c r="J1352" s="142">
        <f t="shared" si="123"/>
        <v>4079284.71</v>
      </c>
      <c r="K1352" s="137">
        <v>84935</v>
      </c>
      <c r="L1352" s="181">
        <v>1552363</v>
      </c>
      <c r="M1352" s="182"/>
      <c r="N1352" s="183"/>
      <c r="O1352" s="1"/>
      <c r="P1352" s="5"/>
      <c r="Q1352" s="5"/>
      <c r="S1352" s="1"/>
      <c r="T1352" s="1"/>
    </row>
    <row r="1353" spans="1:20">
      <c r="A1353" s="172">
        <v>114</v>
      </c>
      <c r="B1353" s="134">
        <v>43696</v>
      </c>
      <c r="C1353" s="135">
        <v>43699</v>
      </c>
      <c r="D1353" s="136" t="s">
        <v>15</v>
      </c>
      <c r="E1353" s="137">
        <f t="shared" si="121"/>
        <v>3</v>
      </c>
      <c r="F1353" s="138" t="s">
        <v>1250</v>
      </c>
      <c r="G1353" s="139">
        <v>26865</v>
      </c>
      <c r="H1353" s="140">
        <v>0</v>
      </c>
      <c r="I1353" s="139">
        <f t="shared" si="122"/>
        <v>26865</v>
      </c>
      <c r="J1353" s="142">
        <f t="shared" si="123"/>
        <v>4052419.71</v>
      </c>
      <c r="K1353" s="137">
        <v>90663</v>
      </c>
      <c r="L1353" s="184">
        <v>1551219</v>
      </c>
      <c r="M1353" s="182"/>
      <c r="N1353" s="183"/>
      <c r="O1353" s="1"/>
      <c r="P1353" s="5"/>
      <c r="Q1353" s="5"/>
      <c r="S1353" s="1"/>
      <c r="T1353" s="1"/>
    </row>
    <row r="1354" spans="1:20">
      <c r="A1354" s="172">
        <v>115</v>
      </c>
      <c r="B1354" s="134">
        <v>43696</v>
      </c>
      <c r="C1354" s="135">
        <v>43699</v>
      </c>
      <c r="D1354" s="136" t="s">
        <v>15</v>
      </c>
      <c r="E1354" s="137">
        <f t="shared" si="121"/>
        <v>3</v>
      </c>
      <c r="F1354" s="138" t="s">
        <v>1251</v>
      </c>
      <c r="G1354" s="139">
        <v>26865</v>
      </c>
      <c r="H1354" s="140">
        <v>0</v>
      </c>
      <c r="I1354" s="139">
        <f t="shared" si="122"/>
        <v>26865</v>
      </c>
      <c r="J1354" s="142">
        <f t="shared" si="123"/>
        <v>4025554.71</v>
      </c>
      <c r="K1354" s="137">
        <v>83411</v>
      </c>
      <c r="L1354" s="185">
        <v>1544630</v>
      </c>
      <c r="M1354" s="182"/>
      <c r="N1354" s="183"/>
      <c r="O1354" s="1"/>
      <c r="P1354" s="5"/>
      <c r="Q1354" s="5"/>
      <c r="S1354" s="1"/>
      <c r="T1354" s="1"/>
    </row>
    <row r="1355" spans="1:20">
      <c r="A1355" s="172">
        <v>116</v>
      </c>
      <c r="B1355" s="134">
        <v>43696</v>
      </c>
      <c r="C1355" s="135">
        <v>43699</v>
      </c>
      <c r="D1355" s="136" t="s">
        <v>15</v>
      </c>
      <c r="E1355" s="137">
        <f t="shared" si="121"/>
        <v>3</v>
      </c>
      <c r="F1355" s="138" t="s">
        <v>1252</v>
      </c>
      <c r="G1355" s="139">
        <v>26865</v>
      </c>
      <c r="H1355" s="140">
        <v>0</v>
      </c>
      <c r="I1355" s="139">
        <f t="shared" si="122"/>
        <v>26865</v>
      </c>
      <c r="J1355" s="142">
        <f t="shared" si="123"/>
        <v>3998689.71</v>
      </c>
      <c r="K1355" s="137">
        <v>83412</v>
      </c>
      <c r="L1355" s="185">
        <v>1544630</v>
      </c>
      <c r="M1355" s="182"/>
      <c r="N1355" s="183"/>
      <c r="O1355" s="1"/>
      <c r="P1355" s="5"/>
      <c r="Q1355" s="5"/>
      <c r="S1355" s="1"/>
      <c r="T1355" s="1"/>
    </row>
    <row r="1356" spans="1:20">
      <c r="A1356" s="172">
        <v>117</v>
      </c>
      <c r="B1356" s="134">
        <v>43696</v>
      </c>
      <c r="C1356" s="135">
        <v>43699</v>
      </c>
      <c r="D1356" s="136" t="s">
        <v>15</v>
      </c>
      <c r="E1356" s="137">
        <f t="shared" si="121"/>
        <v>3</v>
      </c>
      <c r="F1356" s="138" t="s">
        <v>1253</v>
      </c>
      <c r="G1356" s="139">
        <v>26865</v>
      </c>
      <c r="H1356" s="140">
        <v>0</v>
      </c>
      <c r="I1356" s="139">
        <f t="shared" si="122"/>
        <v>26865</v>
      </c>
      <c r="J1356" s="142">
        <f t="shared" si="123"/>
        <v>3971824.71</v>
      </c>
      <c r="K1356" s="137">
        <v>83413</v>
      </c>
      <c r="L1356" s="185">
        <v>1544630</v>
      </c>
      <c r="M1356" s="182"/>
      <c r="N1356" s="183"/>
      <c r="O1356" s="1"/>
      <c r="P1356" s="5"/>
      <c r="Q1356" s="5"/>
      <c r="S1356" s="1"/>
      <c r="T1356" s="1"/>
    </row>
    <row r="1357" spans="1:20">
      <c r="A1357" s="172">
        <v>118</v>
      </c>
      <c r="B1357" s="134">
        <v>43696</v>
      </c>
      <c r="C1357" s="135">
        <v>43699</v>
      </c>
      <c r="D1357" s="136" t="s">
        <v>15</v>
      </c>
      <c r="E1357" s="137">
        <f t="shared" si="121"/>
        <v>3</v>
      </c>
      <c r="F1357" s="138" t="s">
        <v>1254</v>
      </c>
      <c r="G1357" s="139">
        <v>26865</v>
      </c>
      <c r="H1357" s="140">
        <v>0</v>
      </c>
      <c r="I1357" s="139">
        <f t="shared" si="122"/>
        <v>26865</v>
      </c>
      <c r="J1357" s="142">
        <f t="shared" si="123"/>
        <v>3944959.71</v>
      </c>
      <c r="K1357" s="137">
        <v>84656</v>
      </c>
      <c r="L1357" s="184">
        <v>1551219</v>
      </c>
      <c r="M1357" s="182"/>
      <c r="N1357" s="183"/>
      <c r="O1357" s="1"/>
      <c r="P1357" s="5"/>
      <c r="Q1357" s="5"/>
      <c r="S1357" s="1"/>
      <c r="T1357" s="1"/>
    </row>
    <row r="1358" spans="1:20">
      <c r="A1358" s="172">
        <v>119</v>
      </c>
      <c r="B1358" s="134">
        <v>43694</v>
      </c>
      <c r="C1358" s="135">
        <v>43699</v>
      </c>
      <c r="D1358" s="136" t="s">
        <v>15</v>
      </c>
      <c r="E1358" s="137">
        <f t="shared" si="121"/>
        <v>5</v>
      </c>
      <c r="F1358" s="138" t="s">
        <v>1255</v>
      </c>
      <c r="G1358" s="139">
        <v>44775</v>
      </c>
      <c r="H1358" s="140">
        <v>0</v>
      </c>
      <c r="I1358" s="139">
        <f t="shared" si="122"/>
        <v>44775</v>
      </c>
      <c r="J1358" s="142">
        <f t="shared" si="123"/>
        <v>3900184.71</v>
      </c>
      <c r="K1358" s="137">
        <v>86156</v>
      </c>
      <c r="L1358" s="185">
        <v>1561524</v>
      </c>
      <c r="M1358" s="182"/>
      <c r="N1358" s="183"/>
      <c r="O1358" s="1"/>
      <c r="P1358" s="5"/>
      <c r="Q1358" s="5"/>
      <c r="S1358" s="1"/>
      <c r="T1358" s="1"/>
    </row>
    <row r="1359" spans="1:20">
      <c r="A1359" s="172">
        <v>120</v>
      </c>
      <c r="B1359" s="134">
        <v>43694</v>
      </c>
      <c r="C1359" s="135">
        <v>43699</v>
      </c>
      <c r="D1359" s="136" t="s">
        <v>15</v>
      </c>
      <c r="E1359" s="137">
        <f t="shared" si="121"/>
        <v>5</v>
      </c>
      <c r="F1359" s="138" t="s">
        <v>1256</v>
      </c>
      <c r="G1359" s="139">
        <v>44775</v>
      </c>
      <c r="H1359" s="140">
        <v>0</v>
      </c>
      <c r="I1359" s="139">
        <f t="shared" si="122"/>
        <v>44775</v>
      </c>
      <c r="J1359" s="142">
        <f t="shared" si="123"/>
        <v>3855409.71</v>
      </c>
      <c r="K1359" s="137">
        <v>86155</v>
      </c>
      <c r="L1359" s="185">
        <v>1561524</v>
      </c>
      <c r="M1359" s="182"/>
      <c r="N1359" s="183"/>
      <c r="O1359" s="1"/>
      <c r="P1359" s="5"/>
      <c r="Q1359" s="5"/>
      <c r="S1359" s="1"/>
      <c r="T1359" s="1"/>
    </row>
    <row r="1360" spans="1:20">
      <c r="A1360" s="172">
        <v>121</v>
      </c>
      <c r="B1360" s="134">
        <v>43694</v>
      </c>
      <c r="C1360" s="135">
        <v>43699</v>
      </c>
      <c r="D1360" s="136" t="s">
        <v>15</v>
      </c>
      <c r="E1360" s="137">
        <f t="shared" si="121"/>
        <v>5</v>
      </c>
      <c r="F1360" s="138" t="s">
        <v>1257</v>
      </c>
      <c r="G1360" s="139">
        <v>44775</v>
      </c>
      <c r="H1360" s="140">
        <v>0</v>
      </c>
      <c r="I1360" s="139">
        <f t="shared" si="122"/>
        <v>44775</v>
      </c>
      <c r="J1360" s="142">
        <f t="shared" si="123"/>
        <v>3810634.71</v>
      </c>
      <c r="K1360" s="137">
        <v>86157</v>
      </c>
      <c r="L1360" s="185">
        <v>1561524</v>
      </c>
      <c r="M1360" s="182"/>
      <c r="N1360" s="183"/>
      <c r="O1360" s="1"/>
      <c r="P1360" s="5"/>
      <c r="Q1360" s="5"/>
      <c r="S1360" s="1"/>
      <c r="T1360" s="1"/>
    </row>
    <row r="1361" spans="1:20">
      <c r="A1361" s="172">
        <v>122</v>
      </c>
      <c r="B1361" s="134">
        <v>43698</v>
      </c>
      <c r="C1361" s="135">
        <v>43700</v>
      </c>
      <c r="D1361" s="136" t="s">
        <v>15</v>
      </c>
      <c r="E1361" s="137">
        <f t="shared" si="121"/>
        <v>2</v>
      </c>
      <c r="F1361" s="138" t="s">
        <v>1258</v>
      </c>
      <c r="G1361" s="139">
        <v>12330</v>
      </c>
      <c r="H1361" s="140">
        <v>0</v>
      </c>
      <c r="I1361" s="139">
        <f t="shared" si="122"/>
        <v>12330</v>
      </c>
      <c r="J1361" s="142">
        <f t="shared" si="123"/>
        <v>3798304.71</v>
      </c>
      <c r="K1361" s="137">
        <v>88258</v>
      </c>
      <c r="L1361" s="185">
        <v>1575798</v>
      </c>
      <c r="M1361" s="182"/>
      <c r="N1361" s="183"/>
      <c r="O1361" s="1"/>
      <c r="P1361" s="5"/>
      <c r="Q1361" s="5"/>
      <c r="S1361" s="1"/>
      <c r="T1361" s="1"/>
    </row>
    <row r="1362" spans="1:20">
      <c r="A1362" s="172">
        <v>123</v>
      </c>
      <c r="B1362" s="134">
        <v>43698</v>
      </c>
      <c r="C1362" s="135">
        <v>43700</v>
      </c>
      <c r="D1362" s="136" t="s">
        <v>15</v>
      </c>
      <c r="E1362" s="137">
        <f t="shared" si="121"/>
        <v>2</v>
      </c>
      <c r="F1362" s="138" t="s">
        <v>1259</v>
      </c>
      <c r="G1362" s="139">
        <v>12330</v>
      </c>
      <c r="H1362" s="140">
        <v>0</v>
      </c>
      <c r="I1362" s="139">
        <f t="shared" si="122"/>
        <v>12330</v>
      </c>
      <c r="J1362" s="142">
        <f t="shared" si="123"/>
        <v>3785974.71</v>
      </c>
      <c r="K1362" s="137">
        <v>84958</v>
      </c>
      <c r="L1362" s="185">
        <v>1552588</v>
      </c>
      <c r="M1362" s="182"/>
      <c r="N1362" s="183"/>
      <c r="O1362" s="1"/>
      <c r="P1362" s="5"/>
      <c r="Q1362" s="5"/>
      <c r="S1362" s="1"/>
      <c r="T1362" s="1"/>
    </row>
    <row r="1363" spans="1:20">
      <c r="A1363" s="172">
        <v>124</v>
      </c>
      <c r="B1363" s="134">
        <v>43698</v>
      </c>
      <c r="C1363" s="135">
        <v>43700</v>
      </c>
      <c r="D1363" s="136" t="s">
        <v>15</v>
      </c>
      <c r="E1363" s="137">
        <f t="shared" si="121"/>
        <v>2</v>
      </c>
      <c r="F1363" s="138" t="s">
        <v>1260</v>
      </c>
      <c r="G1363" s="139">
        <v>12330</v>
      </c>
      <c r="H1363" s="140">
        <v>0</v>
      </c>
      <c r="I1363" s="139">
        <f t="shared" si="122"/>
        <v>12330</v>
      </c>
      <c r="J1363" s="142">
        <f t="shared" si="123"/>
        <v>3773644.71</v>
      </c>
      <c r="K1363" s="137">
        <v>86957</v>
      </c>
      <c r="L1363" s="185">
        <v>1568267</v>
      </c>
      <c r="M1363" s="182"/>
      <c r="N1363" s="183"/>
      <c r="O1363" s="1"/>
      <c r="P1363" s="5"/>
      <c r="Q1363" s="5"/>
      <c r="S1363" s="1"/>
      <c r="T1363" s="1"/>
    </row>
    <row r="1364" spans="1:20">
      <c r="A1364" s="172">
        <v>125</v>
      </c>
      <c r="B1364" s="134">
        <v>43698</v>
      </c>
      <c r="C1364" s="135">
        <v>43700</v>
      </c>
      <c r="D1364" s="136" t="s">
        <v>15</v>
      </c>
      <c r="E1364" s="137">
        <f t="shared" si="121"/>
        <v>2</v>
      </c>
      <c r="F1364" s="138" t="s">
        <v>1261</v>
      </c>
      <c r="G1364" s="139">
        <v>17910</v>
      </c>
      <c r="H1364" s="140">
        <v>0</v>
      </c>
      <c r="I1364" s="139">
        <f t="shared" si="122"/>
        <v>17910</v>
      </c>
      <c r="J1364" s="142">
        <f t="shared" si="123"/>
        <v>3755734.71</v>
      </c>
      <c r="K1364" s="137">
        <v>88326</v>
      </c>
      <c r="L1364" s="185">
        <v>1577554</v>
      </c>
      <c r="M1364" s="182"/>
      <c r="N1364" s="183"/>
      <c r="O1364" s="1"/>
      <c r="P1364" s="5"/>
      <c r="Q1364" s="5"/>
      <c r="S1364" s="1"/>
      <c r="T1364" s="1"/>
    </row>
    <row r="1365" spans="1:20">
      <c r="A1365" s="172">
        <v>126</v>
      </c>
      <c r="B1365" s="134">
        <v>43698</v>
      </c>
      <c r="C1365" s="135">
        <v>43700</v>
      </c>
      <c r="D1365" s="136" t="s">
        <v>15</v>
      </c>
      <c r="E1365" s="137">
        <f t="shared" si="121"/>
        <v>2</v>
      </c>
      <c r="F1365" s="138" t="s">
        <v>1262</v>
      </c>
      <c r="G1365" s="139">
        <v>17910</v>
      </c>
      <c r="H1365" s="140">
        <v>0</v>
      </c>
      <c r="I1365" s="139">
        <f t="shared" si="122"/>
        <v>17910</v>
      </c>
      <c r="J1365" s="142">
        <f t="shared" si="123"/>
        <v>3737824.71</v>
      </c>
      <c r="K1365" s="137">
        <v>88329</v>
      </c>
      <c r="L1365" s="185">
        <v>1577554</v>
      </c>
      <c r="M1365" s="182"/>
      <c r="N1365" s="183"/>
      <c r="O1365" s="1"/>
      <c r="P1365" s="5"/>
      <c r="Q1365" s="5"/>
      <c r="S1365" s="1"/>
      <c r="T1365" s="1"/>
    </row>
    <row r="1366" spans="1:20">
      <c r="A1366" s="172">
        <v>127</v>
      </c>
      <c r="B1366" s="134">
        <v>43697</v>
      </c>
      <c r="C1366" s="135">
        <v>43700</v>
      </c>
      <c r="D1366" s="136" t="s">
        <v>15</v>
      </c>
      <c r="E1366" s="137">
        <f t="shared" si="121"/>
        <v>3</v>
      </c>
      <c r="F1366" s="138" t="s">
        <v>1263</v>
      </c>
      <c r="G1366" s="139">
        <v>26865</v>
      </c>
      <c r="H1366" s="140">
        <v>0</v>
      </c>
      <c r="I1366" s="139">
        <f t="shared" si="122"/>
        <v>26865</v>
      </c>
      <c r="J1366" s="142">
        <f t="shared" si="123"/>
        <v>3710959.71</v>
      </c>
      <c r="K1366" s="137">
        <v>88267</v>
      </c>
      <c r="L1366" s="185">
        <v>1576180</v>
      </c>
      <c r="M1366" s="182"/>
      <c r="N1366" s="183"/>
      <c r="O1366" s="1"/>
      <c r="P1366" s="5"/>
      <c r="Q1366" s="5"/>
      <c r="S1366" s="1"/>
      <c r="T1366" s="1"/>
    </row>
    <row r="1367" spans="1:20">
      <c r="A1367" s="172">
        <v>128</v>
      </c>
      <c r="B1367" s="134">
        <v>43698</v>
      </c>
      <c r="C1367" s="135">
        <v>43701</v>
      </c>
      <c r="D1367" s="136" t="s">
        <v>15</v>
      </c>
      <c r="E1367" s="137">
        <f t="shared" si="121"/>
        <v>3</v>
      </c>
      <c r="F1367" s="138" t="s">
        <v>1264</v>
      </c>
      <c r="G1367" s="139">
        <v>18495</v>
      </c>
      <c r="H1367" s="140">
        <v>0</v>
      </c>
      <c r="I1367" s="139">
        <f t="shared" si="122"/>
        <v>18495</v>
      </c>
      <c r="J1367" s="142">
        <f t="shared" si="123"/>
        <v>3692464.71</v>
      </c>
      <c r="K1367" s="137">
        <v>72193</v>
      </c>
      <c r="L1367" s="185">
        <v>1471855</v>
      </c>
      <c r="M1367" s="182"/>
      <c r="N1367" s="183"/>
      <c r="O1367" s="1"/>
      <c r="P1367" s="5"/>
      <c r="Q1367" s="5"/>
      <c r="S1367" s="1"/>
      <c r="T1367" s="1"/>
    </row>
    <row r="1368" spans="1:14">
      <c r="A1368" s="172">
        <v>129</v>
      </c>
      <c r="B1368" s="134">
        <v>43699</v>
      </c>
      <c r="C1368" s="135">
        <v>43701</v>
      </c>
      <c r="D1368" s="136" t="s">
        <v>15</v>
      </c>
      <c r="E1368" s="137">
        <f t="shared" si="121"/>
        <v>2</v>
      </c>
      <c r="F1368" s="138" t="s">
        <v>1265</v>
      </c>
      <c r="G1368" s="139">
        <v>17910</v>
      </c>
      <c r="H1368" s="140">
        <v>0</v>
      </c>
      <c r="I1368" s="139">
        <f t="shared" si="122"/>
        <v>17910</v>
      </c>
      <c r="J1368" s="142">
        <f t="shared" si="123"/>
        <v>3674554.71</v>
      </c>
      <c r="K1368" s="137">
        <v>88654</v>
      </c>
      <c r="L1368" s="185">
        <v>1578742</v>
      </c>
      <c r="M1368" s="183"/>
      <c r="N1368" s="183"/>
    </row>
    <row r="1369" spans="1:14">
      <c r="A1369" s="172">
        <v>130</v>
      </c>
      <c r="B1369" s="134">
        <v>43698</v>
      </c>
      <c r="C1369" s="135">
        <v>43701</v>
      </c>
      <c r="D1369" s="136" t="s">
        <v>15</v>
      </c>
      <c r="E1369" s="137">
        <f t="shared" si="121"/>
        <v>3</v>
      </c>
      <c r="F1369" s="138" t="s">
        <v>1266</v>
      </c>
      <c r="G1369" s="139">
        <v>18495</v>
      </c>
      <c r="H1369" s="140">
        <v>0</v>
      </c>
      <c r="I1369" s="139">
        <f t="shared" si="122"/>
        <v>18495</v>
      </c>
      <c r="J1369" s="142">
        <f t="shared" si="123"/>
        <v>3656059.71</v>
      </c>
      <c r="K1369" s="137">
        <v>72194</v>
      </c>
      <c r="L1369" s="185">
        <v>1471849</v>
      </c>
      <c r="M1369" s="183"/>
      <c r="N1369" s="183"/>
    </row>
    <row r="1370" spans="1:14">
      <c r="A1370" s="172">
        <v>131</v>
      </c>
      <c r="B1370" s="134">
        <v>43698</v>
      </c>
      <c r="C1370" s="135">
        <v>43701</v>
      </c>
      <c r="D1370" s="136" t="s">
        <v>15</v>
      </c>
      <c r="E1370" s="137">
        <f t="shared" si="121"/>
        <v>3</v>
      </c>
      <c r="F1370" s="138" t="s">
        <v>1267</v>
      </c>
      <c r="G1370" s="139">
        <v>18495</v>
      </c>
      <c r="H1370" s="140">
        <v>0</v>
      </c>
      <c r="I1370" s="139">
        <f t="shared" si="122"/>
        <v>18495</v>
      </c>
      <c r="J1370" s="142">
        <f t="shared" si="123"/>
        <v>3637564.71</v>
      </c>
      <c r="K1370" s="137">
        <v>72195</v>
      </c>
      <c r="L1370" s="185">
        <v>1471858</v>
      </c>
      <c r="M1370" s="183"/>
      <c r="N1370" s="183"/>
    </row>
    <row r="1371" spans="1:14">
      <c r="A1371" s="172">
        <v>132</v>
      </c>
      <c r="B1371" s="134">
        <v>43697</v>
      </c>
      <c r="C1371" s="135">
        <v>43701</v>
      </c>
      <c r="D1371" s="136" t="s">
        <v>15</v>
      </c>
      <c r="E1371" s="137">
        <f t="shared" si="121"/>
        <v>4</v>
      </c>
      <c r="F1371" s="138" t="s">
        <v>1268</v>
      </c>
      <c r="G1371" s="139">
        <v>49500</v>
      </c>
      <c r="H1371" s="140">
        <v>0</v>
      </c>
      <c r="I1371" s="139">
        <f t="shared" si="122"/>
        <v>49500</v>
      </c>
      <c r="J1371" s="142">
        <f t="shared" si="123"/>
        <v>3588064.71</v>
      </c>
      <c r="K1371" s="137">
        <v>88247</v>
      </c>
      <c r="L1371" s="185">
        <v>1575689</v>
      </c>
      <c r="M1371" s="183"/>
      <c r="N1371" s="183"/>
    </row>
    <row r="1372" spans="1:14">
      <c r="A1372" s="172">
        <v>133</v>
      </c>
      <c r="B1372" s="134">
        <v>43700</v>
      </c>
      <c r="C1372" s="135">
        <v>43702</v>
      </c>
      <c r="D1372" s="136" t="s">
        <v>15</v>
      </c>
      <c r="E1372" s="137">
        <f t="shared" si="121"/>
        <v>2</v>
      </c>
      <c r="F1372" s="138" t="s">
        <v>1269</v>
      </c>
      <c r="G1372" s="139">
        <v>24840</v>
      </c>
      <c r="H1372" s="140">
        <v>0</v>
      </c>
      <c r="I1372" s="139">
        <f t="shared" si="122"/>
        <v>24840</v>
      </c>
      <c r="J1372" s="142">
        <f t="shared" si="123"/>
        <v>3563224.71</v>
      </c>
      <c r="K1372" s="137">
        <v>84404</v>
      </c>
      <c r="L1372" s="185">
        <v>1550082</v>
      </c>
      <c r="M1372" s="183"/>
      <c r="N1372" s="183"/>
    </row>
    <row r="1373" spans="1:14">
      <c r="A1373" s="172">
        <v>134</v>
      </c>
      <c r="B1373" s="134">
        <v>43700</v>
      </c>
      <c r="C1373" s="135">
        <v>43702</v>
      </c>
      <c r="D1373" s="136" t="s">
        <v>15</v>
      </c>
      <c r="E1373" s="137">
        <f t="shared" si="121"/>
        <v>2</v>
      </c>
      <c r="F1373" s="138" t="s">
        <v>1270</v>
      </c>
      <c r="G1373" s="139">
        <v>12330</v>
      </c>
      <c r="H1373" s="140">
        <v>0</v>
      </c>
      <c r="I1373" s="139">
        <f t="shared" si="122"/>
        <v>12330</v>
      </c>
      <c r="J1373" s="142">
        <f t="shared" si="123"/>
        <v>3550894.71</v>
      </c>
      <c r="K1373" s="137">
        <v>86962</v>
      </c>
      <c r="L1373" s="185">
        <v>1567781</v>
      </c>
      <c r="M1373" s="183"/>
      <c r="N1373" s="183"/>
    </row>
    <row r="1374" spans="1:14">
      <c r="A1374" s="172">
        <v>135</v>
      </c>
      <c r="B1374" s="134">
        <v>43700</v>
      </c>
      <c r="C1374" s="135">
        <v>43702</v>
      </c>
      <c r="D1374" s="136" t="s">
        <v>15</v>
      </c>
      <c r="E1374" s="137">
        <f t="shared" si="121"/>
        <v>2</v>
      </c>
      <c r="F1374" s="138" t="s">
        <v>1271</v>
      </c>
      <c r="G1374" s="139">
        <v>17910</v>
      </c>
      <c r="H1374" s="140">
        <v>0</v>
      </c>
      <c r="I1374" s="139">
        <f t="shared" si="122"/>
        <v>17910</v>
      </c>
      <c r="J1374" s="142">
        <f t="shared" si="123"/>
        <v>3532984.71</v>
      </c>
      <c r="K1374" s="137">
        <v>88246</v>
      </c>
      <c r="L1374" s="185">
        <v>1575672</v>
      </c>
      <c r="M1374" s="183"/>
      <c r="N1374" s="183"/>
    </row>
    <row r="1375" spans="1:14">
      <c r="A1375" s="172">
        <v>136</v>
      </c>
      <c r="B1375" s="134">
        <v>43700</v>
      </c>
      <c r="C1375" s="135">
        <v>43702</v>
      </c>
      <c r="D1375" s="136" t="s">
        <v>15</v>
      </c>
      <c r="E1375" s="137">
        <f t="shared" si="121"/>
        <v>2</v>
      </c>
      <c r="F1375" s="138" t="s">
        <v>1272</v>
      </c>
      <c r="G1375" s="139">
        <v>12330</v>
      </c>
      <c r="H1375" s="140">
        <v>0</v>
      </c>
      <c r="I1375" s="139">
        <f t="shared" si="122"/>
        <v>12330</v>
      </c>
      <c r="J1375" s="142">
        <f t="shared" si="123"/>
        <v>3520654.71</v>
      </c>
      <c r="K1375" s="137">
        <v>85704</v>
      </c>
      <c r="L1375" s="185">
        <v>1558258</v>
      </c>
      <c r="M1375" s="183"/>
      <c r="N1375" s="183"/>
    </row>
    <row r="1376" spans="1:14">
      <c r="A1376" s="172">
        <v>137</v>
      </c>
      <c r="B1376" s="134">
        <v>43700</v>
      </c>
      <c r="C1376" s="135">
        <v>43702</v>
      </c>
      <c r="D1376" s="136" t="s">
        <v>15</v>
      </c>
      <c r="E1376" s="137">
        <f t="shared" si="121"/>
        <v>2</v>
      </c>
      <c r="F1376" s="138" t="s">
        <v>1273</v>
      </c>
      <c r="G1376" s="139">
        <v>12330</v>
      </c>
      <c r="H1376" s="140">
        <v>0</v>
      </c>
      <c r="I1376" s="139">
        <f t="shared" si="122"/>
        <v>12330</v>
      </c>
      <c r="J1376" s="142">
        <f t="shared" si="123"/>
        <v>3508324.71</v>
      </c>
      <c r="K1376" s="137">
        <v>85705</v>
      </c>
      <c r="L1376" s="185">
        <v>1558258</v>
      </c>
      <c r="M1376" s="183"/>
      <c r="N1376" s="183"/>
    </row>
    <row r="1377" spans="1:14">
      <c r="A1377" s="172">
        <v>138</v>
      </c>
      <c r="B1377" s="134">
        <v>43700</v>
      </c>
      <c r="C1377" s="135">
        <v>43702</v>
      </c>
      <c r="D1377" s="136" t="s">
        <v>15</v>
      </c>
      <c r="E1377" s="137">
        <f t="shared" si="121"/>
        <v>2</v>
      </c>
      <c r="F1377" s="138" t="s">
        <v>1274</v>
      </c>
      <c r="G1377" s="139">
        <v>12330</v>
      </c>
      <c r="H1377" s="140">
        <v>0</v>
      </c>
      <c r="I1377" s="139">
        <f t="shared" si="122"/>
        <v>12330</v>
      </c>
      <c r="J1377" s="142">
        <f t="shared" si="123"/>
        <v>3495994.71</v>
      </c>
      <c r="K1377" s="137">
        <v>85706</v>
      </c>
      <c r="L1377" s="185">
        <v>1558258</v>
      </c>
      <c r="M1377" s="183"/>
      <c r="N1377" s="183"/>
    </row>
    <row r="1378" spans="1:14">
      <c r="A1378" s="172">
        <v>139</v>
      </c>
      <c r="B1378" s="134">
        <v>43701</v>
      </c>
      <c r="C1378" s="135">
        <v>43703</v>
      </c>
      <c r="D1378" s="136" t="s">
        <v>15</v>
      </c>
      <c r="E1378" s="137">
        <f t="shared" si="121"/>
        <v>2</v>
      </c>
      <c r="F1378" s="138" t="s">
        <v>1275</v>
      </c>
      <c r="G1378" s="139">
        <v>24750</v>
      </c>
      <c r="H1378" s="140">
        <v>0</v>
      </c>
      <c r="I1378" s="139">
        <f t="shared" si="122"/>
        <v>24750</v>
      </c>
      <c r="J1378" s="142">
        <f t="shared" si="123"/>
        <v>3471244.71</v>
      </c>
      <c r="K1378" s="137">
        <v>89164</v>
      </c>
      <c r="L1378" s="185">
        <v>1582527</v>
      </c>
      <c r="M1378" s="183"/>
      <c r="N1378" s="183"/>
    </row>
    <row r="1379" spans="1:14">
      <c r="A1379" s="172">
        <v>140</v>
      </c>
      <c r="B1379" s="134">
        <v>43702</v>
      </c>
      <c r="C1379" s="135">
        <v>43703</v>
      </c>
      <c r="D1379" s="136" t="s">
        <v>15</v>
      </c>
      <c r="E1379" s="137">
        <f t="shared" si="121"/>
        <v>1</v>
      </c>
      <c r="F1379" s="138" t="s">
        <v>1276</v>
      </c>
      <c r="G1379" s="139">
        <v>6850</v>
      </c>
      <c r="H1379" s="140">
        <v>0</v>
      </c>
      <c r="I1379" s="139">
        <f t="shared" si="122"/>
        <v>6850</v>
      </c>
      <c r="J1379" s="142">
        <f t="shared" si="123"/>
        <v>3464394.71</v>
      </c>
      <c r="K1379" s="137">
        <v>90035</v>
      </c>
      <c r="L1379" s="185">
        <v>1588401</v>
      </c>
      <c r="M1379" s="183"/>
      <c r="N1379" s="183"/>
    </row>
    <row r="1380" spans="1:14">
      <c r="A1380" s="172">
        <v>141</v>
      </c>
      <c r="B1380" s="134">
        <v>43698</v>
      </c>
      <c r="C1380" s="135">
        <v>43703</v>
      </c>
      <c r="D1380" s="136" t="s">
        <v>15</v>
      </c>
      <c r="E1380" s="137">
        <f t="shared" si="121"/>
        <v>5</v>
      </c>
      <c r="F1380" s="138" t="s">
        <v>1277</v>
      </c>
      <c r="G1380" s="139">
        <v>44775</v>
      </c>
      <c r="H1380" s="140">
        <v>0</v>
      </c>
      <c r="I1380" s="139">
        <f t="shared" si="122"/>
        <v>44775</v>
      </c>
      <c r="J1380" s="142">
        <f t="shared" si="123"/>
        <v>3419619.71</v>
      </c>
      <c r="K1380" s="137">
        <v>88921</v>
      </c>
      <c r="L1380" s="185">
        <v>1581922</v>
      </c>
      <c r="M1380" s="183"/>
      <c r="N1380" s="183"/>
    </row>
    <row r="1381" spans="1:14">
      <c r="A1381" s="172">
        <v>142</v>
      </c>
      <c r="B1381" s="134">
        <v>43703</v>
      </c>
      <c r="C1381" s="135">
        <v>43705</v>
      </c>
      <c r="D1381" s="136" t="s">
        <v>15</v>
      </c>
      <c r="E1381" s="137">
        <f t="shared" si="121"/>
        <v>2</v>
      </c>
      <c r="F1381" s="138" t="s">
        <v>1276</v>
      </c>
      <c r="G1381" s="139">
        <v>17910</v>
      </c>
      <c r="H1381" s="140">
        <v>0</v>
      </c>
      <c r="I1381" s="139">
        <f t="shared" si="122"/>
        <v>17910</v>
      </c>
      <c r="J1381" s="142">
        <f t="shared" si="123"/>
        <v>3401709.71</v>
      </c>
      <c r="K1381" s="137">
        <v>90037</v>
      </c>
      <c r="L1381" s="185">
        <v>1588500</v>
      </c>
      <c r="M1381" s="183"/>
      <c r="N1381" s="183"/>
    </row>
    <row r="1382" spans="1:14">
      <c r="A1382" s="172">
        <v>143</v>
      </c>
      <c r="B1382" s="134">
        <v>43703</v>
      </c>
      <c r="C1382" s="135">
        <v>43705</v>
      </c>
      <c r="D1382" s="136" t="s">
        <v>15</v>
      </c>
      <c r="E1382" s="137">
        <f t="shared" si="121"/>
        <v>2</v>
      </c>
      <c r="F1382" s="138" t="s">
        <v>1278</v>
      </c>
      <c r="G1382" s="139">
        <v>12330</v>
      </c>
      <c r="H1382" s="140">
        <v>0</v>
      </c>
      <c r="I1382" s="139">
        <f t="shared" si="122"/>
        <v>12330</v>
      </c>
      <c r="J1382" s="142">
        <f t="shared" si="123"/>
        <v>3389379.71</v>
      </c>
      <c r="K1382" s="137">
        <v>88064</v>
      </c>
      <c r="L1382" s="185">
        <v>1573799</v>
      </c>
      <c r="M1382" s="183"/>
      <c r="N1382" s="183"/>
    </row>
    <row r="1383" spans="1:14">
      <c r="A1383" s="172">
        <v>144</v>
      </c>
      <c r="B1383" s="134">
        <v>43703</v>
      </c>
      <c r="C1383" s="135">
        <v>43705</v>
      </c>
      <c r="D1383" s="136" t="s">
        <v>15</v>
      </c>
      <c r="E1383" s="137">
        <f t="shared" si="121"/>
        <v>2</v>
      </c>
      <c r="F1383" s="138" t="s">
        <v>1279</v>
      </c>
      <c r="G1383" s="139">
        <v>17910</v>
      </c>
      <c r="H1383" s="140">
        <v>0</v>
      </c>
      <c r="I1383" s="139">
        <f t="shared" si="122"/>
        <v>17910</v>
      </c>
      <c r="J1383" s="142">
        <f t="shared" si="123"/>
        <v>3371469.71</v>
      </c>
      <c r="K1383" s="137">
        <v>83926</v>
      </c>
      <c r="L1383" s="185">
        <v>1547702</v>
      </c>
      <c r="M1383" s="183"/>
      <c r="N1383" s="183"/>
    </row>
    <row r="1384" spans="1:14">
      <c r="A1384" s="172">
        <v>145</v>
      </c>
      <c r="B1384" s="134">
        <v>43703</v>
      </c>
      <c r="C1384" s="135">
        <v>43705</v>
      </c>
      <c r="D1384" s="136" t="s">
        <v>15</v>
      </c>
      <c r="E1384" s="137">
        <f t="shared" si="121"/>
        <v>2</v>
      </c>
      <c r="F1384" s="138" t="s">
        <v>1280</v>
      </c>
      <c r="G1384" s="139">
        <v>37125</v>
      </c>
      <c r="H1384" s="140">
        <v>0</v>
      </c>
      <c r="I1384" s="139">
        <f t="shared" si="122"/>
        <v>37125</v>
      </c>
      <c r="J1384" s="142">
        <f t="shared" si="123"/>
        <v>3334344.71</v>
      </c>
      <c r="K1384" s="137">
        <v>88949</v>
      </c>
      <c r="L1384" s="185">
        <v>1582111</v>
      </c>
      <c r="M1384" s="183"/>
      <c r="N1384" s="183"/>
    </row>
    <row r="1385" spans="1:14">
      <c r="A1385" s="172">
        <v>146</v>
      </c>
      <c r="B1385" s="134">
        <v>43700</v>
      </c>
      <c r="C1385" s="135">
        <v>43706</v>
      </c>
      <c r="D1385" s="136" t="s">
        <v>15</v>
      </c>
      <c r="E1385" s="137">
        <f t="shared" si="121"/>
        <v>6</v>
      </c>
      <c r="F1385" s="138" t="s">
        <v>1281</v>
      </c>
      <c r="G1385" s="139">
        <v>36990</v>
      </c>
      <c r="H1385" s="140">
        <v>0</v>
      </c>
      <c r="I1385" s="139">
        <f t="shared" si="122"/>
        <v>36990</v>
      </c>
      <c r="J1385" s="142">
        <f t="shared" si="123"/>
        <v>3297354.71</v>
      </c>
      <c r="K1385" s="137">
        <v>75416</v>
      </c>
      <c r="L1385" s="185">
        <v>1498030</v>
      </c>
      <c r="M1385" s="183"/>
      <c r="N1385" s="183"/>
    </row>
    <row r="1386" spans="1:14">
      <c r="A1386" s="172">
        <v>147</v>
      </c>
      <c r="B1386" s="134">
        <v>43700</v>
      </c>
      <c r="C1386" s="135">
        <v>43706</v>
      </c>
      <c r="D1386" s="136" t="s">
        <v>15</v>
      </c>
      <c r="E1386" s="137">
        <f t="shared" si="121"/>
        <v>6</v>
      </c>
      <c r="F1386" s="138" t="s">
        <v>1282</v>
      </c>
      <c r="G1386" s="139">
        <v>58401</v>
      </c>
      <c r="H1386" s="140">
        <v>0</v>
      </c>
      <c r="I1386" s="139">
        <f t="shared" si="122"/>
        <v>58401</v>
      </c>
      <c r="J1386" s="142">
        <f t="shared" si="123"/>
        <v>3238953.71</v>
      </c>
      <c r="K1386" s="137">
        <v>75418</v>
      </c>
      <c r="L1386" s="185">
        <v>1498022</v>
      </c>
      <c r="M1386" s="183"/>
      <c r="N1386" s="183"/>
    </row>
    <row r="1387" spans="1:14">
      <c r="A1387" s="172">
        <v>148</v>
      </c>
      <c r="B1387" s="134">
        <v>43705</v>
      </c>
      <c r="C1387" s="135">
        <v>43706</v>
      </c>
      <c r="D1387" s="136" t="s">
        <v>15</v>
      </c>
      <c r="E1387" s="137">
        <f t="shared" si="121"/>
        <v>1</v>
      </c>
      <c r="F1387" s="138" t="s">
        <v>1283</v>
      </c>
      <c r="G1387" s="139">
        <v>6850</v>
      </c>
      <c r="H1387" s="140">
        <v>0</v>
      </c>
      <c r="I1387" s="139">
        <f t="shared" si="122"/>
        <v>6850</v>
      </c>
      <c r="J1387" s="142">
        <f t="shared" si="123"/>
        <v>3232103.71</v>
      </c>
      <c r="K1387" s="137">
        <v>90406</v>
      </c>
      <c r="L1387" s="185">
        <v>1589612</v>
      </c>
      <c r="M1387" s="183"/>
      <c r="N1387" s="183"/>
    </row>
    <row r="1388" spans="1:14">
      <c r="A1388" s="172">
        <v>149</v>
      </c>
      <c r="B1388" s="134">
        <v>43704</v>
      </c>
      <c r="C1388" s="135">
        <v>43706</v>
      </c>
      <c r="D1388" s="136" t="s">
        <v>15</v>
      </c>
      <c r="E1388" s="137">
        <f t="shared" si="121"/>
        <v>2</v>
      </c>
      <c r="F1388" s="138" t="s">
        <v>1284</v>
      </c>
      <c r="G1388" s="139">
        <v>17910</v>
      </c>
      <c r="H1388" s="140">
        <v>0</v>
      </c>
      <c r="I1388" s="139">
        <f t="shared" si="122"/>
        <v>17910</v>
      </c>
      <c r="J1388" s="142">
        <f t="shared" si="123"/>
        <v>3214193.71</v>
      </c>
      <c r="K1388" s="137">
        <v>84178</v>
      </c>
      <c r="L1388" s="185">
        <v>1549182</v>
      </c>
      <c r="M1388" s="183"/>
      <c r="N1388" s="183"/>
    </row>
    <row r="1389" spans="1:14">
      <c r="A1389" s="172">
        <v>150</v>
      </c>
      <c r="B1389" s="134">
        <v>43700</v>
      </c>
      <c r="C1389" s="135">
        <v>43706</v>
      </c>
      <c r="D1389" s="136" t="s">
        <v>15</v>
      </c>
      <c r="E1389" s="137">
        <f t="shared" si="121"/>
        <v>6</v>
      </c>
      <c r="F1389" s="138" t="s">
        <v>1285</v>
      </c>
      <c r="G1389" s="139">
        <v>53730</v>
      </c>
      <c r="H1389" s="140">
        <v>0</v>
      </c>
      <c r="I1389" s="139">
        <f t="shared" si="122"/>
        <v>53730</v>
      </c>
      <c r="J1389" s="142">
        <f t="shared" si="123"/>
        <v>3160463.71</v>
      </c>
      <c r="K1389" s="137">
        <v>82681</v>
      </c>
      <c r="L1389" s="185">
        <v>1540922</v>
      </c>
      <c r="M1389" s="183"/>
      <c r="N1389" s="183"/>
    </row>
    <row r="1390" spans="1:14">
      <c r="A1390" s="172">
        <v>151</v>
      </c>
      <c r="B1390" s="134">
        <v>43704</v>
      </c>
      <c r="C1390" s="135">
        <v>43707</v>
      </c>
      <c r="D1390" s="136" t="s">
        <v>15</v>
      </c>
      <c r="E1390" s="137">
        <f t="shared" si="121"/>
        <v>3</v>
      </c>
      <c r="F1390" s="138" t="s">
        <v>1286</v>
      </c>
      <c r="G1390" s="139">
        <v>37260</v>
      </c>
      <c r="H1390" s="140">
        <v>0</v>
      </c>
      <c r="I1390" s="139">
        <f t="shared" si="122"/>
        <v>37260</v>
      </c>
      <c r="J1390" s="142">
        <f t="shared" si="123"/>
        <v>3123203.71</v>
      </c>
      <c r="K1390" s="137">
        <v>83935</v>
      </c>
      <c r="L1390" s="185">
        <v>1548112</v>
      </c>
      <c r="M1390" s="183"/>
      <c r="N1390" s="183"/>
    </row>
    <row r="1391" spans="1:14">
      <c r="A1391" s="172">
        <v>152</v>
      </c>
      <c r="B1391" s="134">
        <v>43704</v>
      </c>
      <c r="C1391" s="135">
        <v>43707</v>
      </c>
      <c r="D1391" s="136" t="s">
        <v>15</v>
      </c>
      <c r="E1391" s="137">
        <f t="shared" si="121"/>
        <v>3</v>
      </c>
      <c r="F1391" s="138" t="s">
        <v>1287</v>
      </c>
      <c r="G1391" s="139">
        <v>37260</v>
      </c>
      <c r="H1391" s="140">
        <v>0</v>
      </c>
      <c r="I1391" s="139">
        <f t="shared" si="122"/>
        <v>37260</v>
      </c>
      <c r="J1391" s="142">
        <f t="shared" si="123"/>
        <v>3085943.71</v>
      </c>
      <c r="K1391" s="137">
        <v>83934</v>
      </c>
      <c r="L1391" s="185">
        <v>1548112</v>
      </c>
      <c r="M1391" s="183"/>
      <c r="N1391" s="183"/>
    </row>
    <row r="1392" spans="1:14">
      <c r="A1392" s="172">
        <v>153</v>
      </c>
      <c r="B1392" s="134">
        <v>43704</v>
      </c>
      <c r="C1392" s="135">
        <v>43707</v>
      </c>
      <c r="D1392" s="136" t="s">
        <v>15</v>
      </c>
      <c r="E1392" s="137">
        <f t="shared" si="121"/>
        <v>3</v>
      </c>
      <c r="F1392" s="138" t="s">
        <v>1288</v>
      </c>
      <c r="G1392" s="139">
        <v>37125</v>
      </c>
      <c r="H1392" s="140">
        <v>0</v>
      </c>
      <c r="I1392" s="139">
        <f t="shared" si="122"/>
        <v>37125</v>
      </c>
      <c r="J1392" s="142">
        <f t="shared" si="123"/>
        <v>3048818.71</v>
      </c>
      <c r="K1392" s="137">
        <v>89206</v>
      </c>
      <c r="L1392" s="185">
        <v>1583095</v>
      </c>
      <c r="M1392" s="183"/>
      <c r="N1392" s="183"/>
    </row>
    <row r="1393" spans="1:14">
      <c r="A1393" s="172">
        <v>154</v>
      </c>
      <c r="B1393" s="134">
        <v>43703</v>
      </c>
      <c r="C1393" s="135">
        <v>43707</v>
      </c>
      <c r="D1393" s="136" t="s">
        <v>15</v>
      </c>
      <c r="E1393" s="137">
        <f t="shared" si="121"/>
        <v>4</v>
      </c>
      <c r="F1393" s="138" t="s">
        <v>1289</v>
      </c>
      <c r="G1393" s="139">
        <v>24660</v>
      </c>
      <c r="H1393" s="140">
        <v>0</v>
      </c>
      <c r="I1393" s="139">
        <f t="shared" si="122"/>
        <v>24660</v>
      </c>
      <c r="J1393" s="142">
        <f t="shared" si="123"/>
        <v>3024158.71</v>
      </c>
      <c r="K1393" s="137">
        <v>86940</v>
      </c>
      <c r="L1393" s="185">
        <v>1567677</v>
      </c>
      <c r="M1393" s="183"/>
      <c r="N1393" s="183"/>
    </row>
    <row r="1394" spans="1:14">
      <c r="A1394" s="172">
        <v>155</v>
      </c>
      <c r="B1394" s="134">
        <v>43703</v>
      </c>
      <c r="C1394" s="135">
        <v>43707</v>
      </c>
      <c r="D1394" s="136" t="s">
        <v>15</v>
      </c>
      <c r="E1394" s="137">
        <f t="shared" si="121"/>
        <v>4</v>
      </c>
      <c r="F1394" s="138" t="s">
        <v>1290</v>
      </c>
      <c r="G1394" s="139">
        <v>24660</v>
      </c>
      <c r="H1394" s="140">
        <v>0</v>
      </c>
      <c r="I1394" s="139">
        <f t="shared" si="122"/>
        <v>24660</v>
      </c>
      <c r="J1394" s="142">
        <f t="shared" si="123"/>
        <v>2999498.71</v>
      </c>
      <c r="K1394" s="137">
        <v>86954</v>
      </c>
      <c r="L1394" s="185">
        <v>1567708</v>
      </c>
      <c r="M1394" s="183"/>
      <c r="N1394" s="183"/>
    </row>
    <row r="1395" spans="1:14">
      <c r="A1395" s="173"/>
      <c r="B1395" s="174"/>
      <c r="C1395" s="175"/>
      <c r="D1395" s="176"/>
      <c r="E1395" s="177"/>
      <c r="F1395" s="178"/>
      <c r="G1395" s="179"/>
      <c r="H1395" s="180"/>
      <c r="I1395" s="139">
        <f>SUM(I1348:I1394)</f>
        <v>1166231</v>
      </c>
      <c r="J1395" s="186" t="s">
        <v>1291</v>
      </c>
      <c r="K1395" s="137"/>
      <c r="L1395" s="185"/>
      <c r="M1395" s="183"/>
      <c r="N1395" s="183"/>
    </row>
    <row r="1398" spans="1:11">
      <c r="A1398" s="2"/>
      <c r="B1398" s="76"/>
      <c r="C1398" s="76"/>
      <c r="D1398" s="2"/>
      <c r="E1398" s="2"/>
      <c r="F1398" s="2"/>
      <c r="G1398" s="2"/>
      <c r="H1398" s="2"/>
      <c r="I1398" s="2"/>
      <c r="J1398" s="2"/>
      <c r="K1398" s="76"/>
    </row>
    <row r="1399" spans="1:12">
      <c r="A1399" s="6" t="s">
        <v>1292</v>
      </c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25"/>
    </row>
    <row r="1400" spans="1:12">
      <c r="A1400" s="64" t="s">
        <v>174</v>
      </c>
      <c r="B1400" s="64"/>
      <c r="C1400" s="64"/>
      <c r="D1400" s="64"/>
      <c r="E1400" s="64"/>
      <c r="F1400" s="64"/>
      <c r="G1400" s="64"/>
      <c r="H1400" s="64"/>
      <c r="I1400" s="64"/>
      <c r="J1400" s="55">
        <f>J1394</f>
        <v>2999498.71</v>
      </c>
      <c r="K1400" s="56"/>
      <c r="L1400" s="25"/>
    </row>
    <row r="1401" spans="1:12">
      <c r="A1401" s="64"/>
      <c r="B1401" s="64"/>
      <c r="C1401" s="64"/>
      <c r="D1401" s="64"/>
      <c r="E1401" s="64"/>
      <c r="F1401" s="64"/>
      <c r="G1401" s="64"/>
      <c r="H1401" s="64"/>
      <c r="I1401" s="64" t="s">
        <v>175</v>
      </c>
      <c r="J1401" s="60"/>
      <c r="K1401" s="57"/>
      <c r="L1401" s="25"/>
    </row>
    <row r="1402" spans="1:12">
      <c r="A1402" s="64"/>
      <c r="B1402" s="64"/>
      <c r="C1402" s="64"/>
      <c r="D1402" s="64"/>
      <c r="E1402" s="64"/>
      <c r="F1402" s="64"/>
      <c r="G1402" s="64"/>
      <c r="H1402" s="64"/>
      <c r="I1402" s="64" t="s">
        <v>175</v>
      </c>
      <c r="J1402" s="60">
        <v>1316628.39</v>
      </c>
      <c r="K1402" s="57">
        <v>43720</v>
      </c>
      <c r="L1402" s="25"/>
    </row>
    <row r="1403" s="2" customFormat="1" spans="1:12">
      <c r="A1403" s="64"/>
      <c r="B1403" s="64"/>
      <c r="C1403" s="64"/>
      <c r="D1403" s="64"/>
      <c r="E1403" s="64"/>
      <c r="F1403" s="64"/>
      <c r="G1403" s="64"/>
      <c r="H1403" s="64"/>
      <c r="I1403" s="64" t="s">
        <v>175</v>
      </c>
      <c r="J1403" s="60">
        <v>2434559.6</v>
      </c>
      <c r="K1403" s="57">
        <v>43738</v>
      </c>
      <c r="L1403" s="65"/>
    </row>
    <row r="1404" spans="1:12">
      <c r="A1404" s="64" t="s">
        <v>21</v>
      </c>
      <c r="B1404" s="64"/>
      <c r="C1404" s="64"/>
      <c r="D1404" s="64"/>
      <c r="E1404" s="64"/>
      <c r="F1404" s="64"/>
      <c r="G1404" s="64"/>
      <c r="H1404" s="64"/>
      <c r="I1404" s="64"/>
      <c r="J1404" s="58">
        <f>SUM(J1400:J1403)</f>
        <v>6750686.7</v>
      </c>
      <c r="K1404" s="56"/>
      <c r="L1404" s="25"/>
    </row>
    <row r="1405" spans="1:12">
      <c r="A1405" s="8" t="s">
        <v>3</v>
      </c>
      <c r="B1405" s="9" t="s">
        <v>4</v>
      </c>
      <c r="C1405" s="9" t="s">
        <v>5</v>
      </c>
      <c r="D1405" s="10" t="s">
        <v>6</v>
      </c>
      <c r="E1405" s="10" t="s">
        <v>7</v>
      </c>
      <c r="F1405" s="10" t="s">
        <v>8</v>
      </c>
      <c r="G1405" s="10" t="s">
        <v>9</v>
      </c>
      <c r="H1405" s="11" t="s">
        <v>10</v>
      </c>
      <c r="I1405" s="30" t="s">
        <v>11</v>
      </c>
      <c r="J1405" s="30" t="s">
        <v>12</v>
      </c>
      <c r="K1405" s="10" t="s">
        <v>13</v>
      </c>
      <c r="L1405" s="25"/>
    </row>
    <row r="1406" spans="1:12">
      <c r="A1406" s="14">
        <v>156</v>
      </c>
      <c r="B1406" s="47">
        <v>43706</v>
      </c>
      <c r="C1406" s="48">
        <v>43708</v>
      </c>
      <c r="D1406" s="17" t="s">
        <v>15</v>
      </c>
      <c r="E1406" s="49">
        <f>C1406-B1406</f>
        <v>2</v>
      </c>
      <c r="F1406" s="51" t="s">
        <v>1293</v>
      </c>
      <c r="G1406" s="51">
        <v>12330</v>
      </c>
      <c r="H1406" s="21">
        <v>0</v>
      </c>
      <c r="I1406" s="51">
        <f>+G1406+H1406</f>
        <v>12330</v>
      </c>
      <c r="J1406" s="62">
        <f>J1404-I1406</f>
        <v>6738356.7</v>
      </c>
      <c r="K1406" s="49">
        <v>88388</v>
      </c>
      <c r="L1406" s="25">
        <v>1577894</v>
      </c>
    </row>
    <row r="1407" spans="1:12">
      <c r="A1407" s="14">
        <v>157</v>
      </c>
      <c r="B1407" s="47">
        <v>43706</v>
      </c>
      <c r="C1407" s="48">
        <v>43708</v>
      </c>
      <c r="D1407" s="17" t="s">
        <v>15</v>
      </c>
      <c r="E1407" s="49">
        <f>C1407-B1407</f>
        <v>2</v>
      </c>
      <c r="F1407" s="51" t="s">
        <v>1294</v>
      </c>
      <c r="G1407" s="51">
        <v>12330</v>
      </c>
      <c r="H1407" s="21">
        <v>0</v>
      </c>
      <c r="I1407" s="51">
        <f>+G1407+H1407</f>
        <v>12330</v>
      </c>
      <c r="J1407" s="62">
        <f>J1406-I1407</f>
        <v>6726026.7</v>
      </c>
      <c r="K1407" s="49">
        <v>88387</v>
      </c>
      <c r="L1407" s="25">
        <v>1577894</v>
      </c>
    </row>
    <row r="1408" spans="1:12">
      <c r="A1408" s="14">
        <v>1</v>
      </c>
      <c r="B1408" s="47">
        <v>43707</v>
      </c>
      <c r="C1408" s="48">
        <v>43709</v>
      </c>
      <c r="D1408" s="17" t="s">
        <v>15</v>
      </c>
      <c r="E1408" s="49">
        <f t="shared" ref="E1408:E1471" si="124">C1408-B1408</f>
        <v>2</v>
      </c>
      <c r="F1408" s="50" t="s">
        <v>1295</v>
      </c>
      <c r="G1408" s="51">
        <v>17910</v>
      </c>
      <c r="H1408" s="21">
        <v>0</v>
      </c>
      <c r="I1408" s="51">
        <f t="shared" ref="I1408:I1471" si="125">+G1408+H1408</f>
        <v>17910</v>
      </c>
      <c r="J1408" s="62">
        <f t="shared" ref="J1408:J1439" si="126">J1407-I1408</f>
        <v>6708116.7</v>
      </c>
      <c r="K1408" s="49">
        <v>88145</v>
      </c>
      <c r="L1408" s="25">
        <v>1574518</v>
      </c>
    </row>
    <row r="1409" spans="1:12">
      <c r="A1409" s="14">
        <v>2</v>
      </c>
      <c r="B1409" s="47">
        <v>43707</v>
      </c>
      <c r="C1409" s="48">
        <v>43709</v>
      </c>
      <c r="D1409" s="17" t="s">
        <v>15</v>
      </c>
      <c r="E1409" s="49">
        <f t="shared" si="124"/>
        <v>2</v>
      </c>
      <c r="F1409" s="50" t="s">
        <v>1296</v>
      </c>
      <c r="G1409" s="51">
        <v>12330</v>
      </c>
      <c r="H1409" s="21">
        <v>0</v>
      </c>
      <c r="I1409" s="51">
        <f t="shared" si="125"/>
        <v>12330</v>
      </c>
      <c r="J1409" s="62">
        <f t="shared" si="126"/>
        <v>6695786.7</v>
      </c>
      <c r="K1409" s="49">
        <v>89249</v>
      </c>
      <c r="L1409" s="25">
        <v>1584072</v>
      </c>
    </row>
    <row r="1410" spans="1:12">
      <c r="A1410" s="14">
        <v>3</v>
      </c>
      <c r="B1410" s="47">
        <v>43704</v>
      </c>
      <c r="C1410" s="48">
        <v>43709</v>
      </c>
      <c r="D1410" s="17" t="s">
        <v>15</v>
      </c>
      <c r="E1410" s="49">
        <f t="shared" si="124"/>
        <v>5</v>
      </c>
      <c r="F1410" s="50" t="s">
        <v>1297</v>
      </c>
      <c r="G1410" s="51">
        <v>30825</v>
      </c>
      <c r="H1410" s="21">
        <v>0</v>
      </c>
      <c r="I1410" s="51">
        <f t="shared" si="125"/>
        <v>30825</v>
      </c>
      <c r="J1410" s="62">
        <f t="shared" si="126"/>
        <v>6664961.7</v>
      </c>
      <c r="K1410" s="49">
        <v>88685</v>
      </c>
      <c r="L1410" s="25">
        <v>1579540</v>
      </c>
    </row>
    <row r="1411" spans="1:12">
      <c r="A1411" s="14">
        <v>4</v>
      </c>
      <c r="B1411" s="47">
        <v>43708</v>
      </c>
      <c r="C1411" s="48">
        <v>43710</v>
      </c>
      <c r="D1411" s="17" t="s">
        <v>15</v>
      </c>
      <c r="E1411" s="49">
        <f t="shared" si="124"/>
        <v>2</v>
      </c>
      <c r="F1411" s="50" t="s">
        <v>1298</v>
      </c>
      <c r="G1411" s="51">
        <v>10665</v>
      </c>
      <c r="H1411" s="21">
        <v>0</v>
      </c>
      <c r="I1411" s="51">
        <f t="shared" si="125"/>
        <v>10665</v>
      </c>
      <c r="J1411" s="62">
        <f t="shared" si="126"/>
        <v>6654296.7</v>
      </c>
      <c r="K1411" s="49">
        <v>85152</v>
      </c>
      <c r="L1411" s="25">
        <v>1553272</v>
      </c>
    </row>
    <row r="1412" spans="1:12">
      <c r="A1412" s="14">
        <v>5</v>
      </c>
      <c r="B1412" s="47">
        <v>43708</v>
      </c>
      <c r="C1412" s="48">
        <v>43710</v>
      </c>
      <c r="D1412" s="17" t="s">
        <v>15</v>
      </c>
      <c r="E1412" s="49">
        <f t="shared" si="124"/>
        <v>2</v>
      </c>
      <c r="F1412" s="50" t="s">
        <v>1299</v>
      </c>
      <c r="G1412" s="51">
        <v>15390</v>
      </c>
      <c r="H1412" s="21">
        <v>0</v>
      </c>
      <c r="I1412" s="51">
        <f t="shared" si="125"/>
        <v>15390</v>
      </c>
      <c r="J1412" s="62">
        <f t="shared" si="126"/>
        <v>6638906.7</v>
      </c>
      <c r="K1412" s="49">
        <v>85694</v>
      </c>
      <c r="L1412" s="25">
        <v>1557607</v>
      </c>
    </row>
    <row r="1413" spans="1:12">
      <c r="A1413" s="14">
        <v>6</v>
      </c>
      <c r="B1413" s="47">
        <v>43708</v>
      </c>
      <c r="C1413" s="48">
        <v>43710</v>
      </c>
      <c r="D1413" s="17" t="s">
        <v>15</v>
      </c>
      <c r="E1413" s="49">
        <f t="shared" si="124"/>
        <v>2</v>
      </c>
      <c r="F1413" s="50" t="s">
        <v>1300</v>
      </c>
      <c r="G1413" s="51">
        <v>19080</v>
      </c>
      <c r="H1413" s="21">
        <v>0</v>
      </c>
      <c r="I1413" s="51">
        <f t="shared" si="125"/>
        <v>19080</v>
      </c>
      <c r="J1413" s="62">
        <f t="shared" si="126"/>
        <v>6619826.7</v>
      </c>
      <c r="K1413" s="49">
        <v>90495</v>
      </c>
      <c r="L1413" s="25">
        <v>1590201</v>
      </c>
    </row>
    <row r="1414" spans="1:12">
      <c r="A1414" s="14">
        <v>7</v>
      </c>
      <c r="B1414" s="47">
        <v>43709</v>
      </c>
      <c r="C1414" s="48">
        <v>43711</v>
      </c>
      <c r="D1414" s="17" t="s">
        <v>15</v>
      </c>
      <c r="E1414" s="49">
        <f t="shared" si="124"/>
        <v>2</v>
      </c>
      <c r="F1414" s="50" t="s">
        <v>1301</v>
      </c>
      <c r="G1414" s="51">
        <v>9000</v>
      </c>
      <c r="H1414" s="21">
        <v>0</v>
      </c>
      <c r="I1414" s="51">
        <f t="shared" si="125"/>
        <v>9000</v>
      </c>
      <c r="J1414" s="62">
        <f t="shared" si="126"/>
        <v>6610826.7</v>
      </c>
      <c r="K1414" s="49">
        <v>90739</v>
      </c>
      <c r="L1414" s="25">
        <v>1592166</v>
      </c>
    </row>
    <row r="1415" spans="1:12">
      <c r="A1415" s="14">
        <v>8</v>
      </c>
      <c r="B1415" s="47">
        <v>43709</v>
      </c>
      <c r="C1415" s="48">
        <v>43711</v>
      </c>
      <c r="D1415" s="17" t="s">
        <v>15</v>
      </c>
      <c r="E1415" s="49">
        <f t="shared" si="124"/>
        <v>2</v>
      </c>
      <c r="F1415" s="50" t="s">
        <v>1296</v>
      </c>
      <c r="G1415" s="51">
        <v>9000</v>
      </c>
      <c r="H1415" s="21">
        <v>0</v>
      </c>
      <c r="I1415" s="51">
        <f t="shared" si="125"/>
        <v>9000</v>
      </c>
      <c r="J1415" s="62">
        <f t="shared" si="126"/>
        <v>6601826.7</v>
      </c>
      <c r="K1415" s="49">
        <v>89248</v>
      </c>
      <c r="L1415" s="25">
        <v>1584071</v>
      </c>
    </row>
    <row r="1416" spans="1:12">
      <c r="A1416" s="14">
        <v>9</v>
      </c>
      <c r="B1416" s="47">
        <v>43710</v>
      </c>
      <c r="C1416" s="48">
        <v>43712</v>
      </c>
      <c r="D1416" s="17" t="s">
        <v>15</v>
      </c>
      <c r="E1416" s="49">
        <f t="shared" si="124"/>
        <v>2</v>
      </c>
      <c r="F1416" s="50" t="s">
        <v>1302</v>
      </c>
      <c r="G1416" s="51">
        <v>9000</v>
      </c>
      <c r="H1416" s="21">
        <v>0</v>
      </c>
      <c r="I1416" s="51">
        <f t="shared" si="125"/>
        <v>9000</v>
      </c>
      <c r="J1416" s="62">
        <f t="shared" si="126"/>
        <v>6592826.7</v>
      </c>
      <c r="K1416" s="49">
        <v>90660</v>
      </c>
      <c r="L1416" s="25">
        <v>1591573</v>
      </c>
    </row>
    <row r="1417" spans="1:12">
      <c r="A1417" s="14">
        <v>10</v>
      </c>
      <c r="B1417" s="47">
        <v>43709</v>
      </c>
      <c r="C1417" s="48">
        <v>43712</v>
      </c>
      <c r="D1417" s="17" t="s">
        <v>15</v>
      </c>
      <c r="E1417" s="49">
        <f t="shared" si="124"/>
        <v>3</v>
      </c>
      <c r="F1417" s="50" t="s">
        <v>1303</v>
      </c>
      <c r="G1417" s="51">
        <v>13500</v>
      </c>
      <c r="H1417" s="21">
        <v>0</v>
      </c>
      <c r="I1417" s="51">
        <f t="shared" si="125"/>
        <v>13500</v>
      </c>
      <c r="J1417" s="62">
        <f t="shared" si="126"/>
        <v>6579326.7</v>
      </c>
      <c r="K1417" s="49">
        <v>90654</v>
      </c>
      <c r="L1417" s="25">
        <v>1591264</v>
      </c>
    </row>
    <row r="1418" spans="1:12">
      <c r="A1418" s="14">
        <v>11</v>
      </c>
      <c r="B1418" s="47">
        <v>43709</v>
      </c>
      <c r="C1418" s="48">
        <v>43712</v>
      </c>
      <c r="D1418" s="17" t="s">
        <v>15</v>
      </c>
      <c r="E1418" s="49">
        <f t="shared" si="124"/>
        <v>3</v>
      </c>
      <c r="F1418" s="50" t="s">
        <v>1304</v>
      </c>
      <c r="G1418" s="51">
        <v>13500</v>
      </c>
      <c r="H1418" s="21">
        <v>0</v>
      </c>
      <c r="I1418" s="51">
        <f t="shared" si="125"/>
        <v>13500</v>
      </c>
      <c r="J1418" s="62">
        <f t="shared" si="126"/>
        <v>6565826.7</v>
      </c>
      <c r="K1418" s="49">
        <v>87657</v>
      </c>
      <c r="L1418" s="25">
        <v>1571384</v>
      </c>
    </row>
    <row r="1419" spans="1:12">
      <c r="A1419" s="14">
        <v>12</v>
      </c>
      <c r="B1419" s="47">
        <v>43710</v>
      </c>
      <c r="C1419" s="48">
        <v>43712</v>
      </c>
      <c r="D1419" s="17" t="s">
        <v>15</v>
      </c>
      <c r="E1419" s="49">
        <f t="shared" si="124"/>
        <v>2</v>
      </c>
      <c r="F1419" s="50" t="s">
        <v>1305</v>
      </c>
      <c r="G1419" s="51">
        <v>9000</v>
      </c>
      <c r="H1419" s="21">
        <v>0</v>
      </c>
      <c r="I1419" s="51">
        <f t="shared" si="125"/>
        <v>9000</v>
      </c>
      <c r="J1419" s="62">
        <f t="shared" si="126"/>
        <v>6556826.7</v>
      </c>
      <c r="K1419" s="49">
        <v>90183</v>
      </c>
      <c r="L1419" s="25">
        <v>1589359</v>
      </c>
    </row>
    <row r="1420" spans="1:12">
      <c r="A1420" s="14">
        <v>13</v>
      </c>
      <c r="B1420" s="47">
        <v>43710</v>
      </c>
      <c r="C1420" s="48">
        <v>43712</v>
      </c>
      <c r="D1420" s="17" t="s">
        <v>15</v>
      </c>
      <c r="E1420" s="49">
        <f t="shared" si="124"/>
        <v>2</v>
      </c>
      <c r="F1420" s="50" t="s">
        <v>1306</v>
      </c>
      <c r="G1420" s="51">
        <v>12870</v>
      </c>
      <c r="H1420" s="21">
        <v>0</v>
      </c>
      <c r="I1420" s="51">
        <f t="shared" si="125"/>
        <v>12870</v>
      </c>
      <c r="J1420" s="62">
        <f t="shared" si="126"/>
        <v>6543956.7</v>
      </c>
      <c r="K1420" s="49">
        <v>86967</v>
      </c>
      <c r="L1420" s="25">
        <v>1567907</v>
      </c>
    </row>
    <row r="1421" spans="1:12">
      <c r="A1421" s="14">
        <v>14</v>
      </c>
      <c r="B1421" s="47">
        <v>43710</v>
      </c>
      <c r="C1421" s="48">
        <v>43712</v>
      </c>
      <c r="D1421" s="17" t="s">
        <v>15</v>
      </c>
      <c r="E1421" s="49">
        <f t="shared" si="124"/>
        <v>2</v>
      </c>
      <c r="F1421" s="50" t="s">
        <v>1307</v>
      </c>
      <c r="G1421" s="51">
        <v>9000</v>
      </c>
      <c r="H1421" s="21">
        <v>0</v>
      </c>
      <c r="I1421" s="51">
        <f t="shared" si="125"/>
        <v>9000</v>
      </c>
      <c r="J1421" s="62">
        <f t="shared" si="126"/>
        <v>6534956.7</v>
      </c>
      <c r="K1421" s="49">
        <v>90182</v>
      </c>
      <c r="L1421" s="25">
        <v>1589359</v>
      </c>
    </row>
    <row r="1422" spans="1:12">
      <c r="A1422" s="14">
        <v>15</v>
      </c>
      <c r="B1422" s="47">
        <v>43710</v>
      </c>
      <c r="C1422" s="48">
        <v>43712</v>
      </c>
      <c r="D1422" s="17" t="s">
        <v>15</v>
      </c>
      <c r="E1422" s="49">
        <f t="shared" si="124"/>
        <v>2</v>
      </c>
      <c r="F1422" s="50" t="s">
        <v>1308</v>
      </c>
      <c r="G1422" s="51">
        <v>12870</v>
      </c>
      <c r="H1422" s="21">
        <v>0</v>
      </c>
      <c r="I1422" s="51">
        <f t="shared" si="125"/>
        <v>12870</v>
      </c>
      <c r="J1422" s="62">
        <f t="shared" si="126"/>
        <v>6522086.7</v>
      </c>
      <c r="K1422" s="49">
        <v>86966</v>
      </c>
      <c r="L1422" s="25">
        <v>1567907</v>
      </c>
    </row>
    <row r="1423" spans="1:12">
      <c r="A1423" s="14">
        <v>16</v>
      </c>
      <c r="B1423" s="47">
        <v>43710</v>
      </c>
      <c r="C1423" s="48">
        <v>43712</v>
      </c>
      <c r="D1423" s="17" t="s">
        <v>15</v>
      </c>
      <c r="E1423" s="49">
        <f t="shared" si="124"/>
        <v>2</v>
      </c>
      <c r="F1423" s="50" t="s">
        <v>1309</v>
      </c>
      <c r="G1423" s="51">
        <v>9000</v>
      </c>
      <c r="H1423" s="21">
        <v>0</v>
      </c>
      <c r="I1423" s="51">
        <f t="shared" si="125"/>
        <v>9000</v>
      </c>
      <c r="J1423" s="62">
        <f t="shared" si="126"/>
        <v>6513086.7</v>
      </c>
      <c r="K1423" s="49">
        <v>87013</v>
      </c>
      <c r="L1423" s="25">
        <v>1568832</v>
      </c>
    </row>
    <row r="1424" spans="1:12">
      <c r="A1424" s="14">
        <v>17</v>
      </c>
      <c r="B1424" s="47">
        <v>43708</v>
      </c>
      <c r="C1424" s="48">
        <v>43712</v>
      </c>
      <c r="D1424" s="17" t="s">
        <v>15</v>
      </c>
      <c r="E1424" s="49">
        <f t="shared" si="124"/>
        <v>4</v>
      </c>
      <c r="F1424" s="50" t="s">
        <v>1310</v>
      </c>
      <c r="G1424" s="51">
        <v>19665</v>
      </c>
      <c r="H1424" s="21">
        <v>0</v>
      </c>
      <c r="I1424" s="51">
        <f t="shared" si="125"/>
        <v>19665</v>
      </c>
      <c r="J1424" s="62">
        <f t="shared" si="126"/>
        <v>6493421.7</v>
      </c>
      <c r="K1424" s="49">
        <v>87420</v>
      </c>
      <c r="L1424" s="25">
        <v>1570342</v>
      </c>
    </row>
    <row r="1425" spans="1:12">
      <c r="A1425" s="14">
        <v>18</v>
      </c>
      <c r="B1425" s="47">
        <v>43709</v>
      </c>
      <c r="C1425" s="48">
        <v>43712</v>
      </c>
      <c r="D1425" s="17" t="s">
        <v>15</v>
      </c>
      <c r="E1425" s="49">
        <f t="shared" si="124"/>
        <v>3</v>
      </c>
      <c r="F1425" s="50" t="s">
        <v>1311</v>
      </c>
      <c r="G1425" s="51">
        <v>23895</v>
      </c>
      <c r="H1425" s="21">
        <v>0</v>
      </c>
      <c r="I1425" s="51">
        <f t="shared" si="125"/>
        <v>23895</v>
      </c>
      <c r="J1425" s="62">
        <f t="shared" si="126"/>
        <v>6469526.7</v>
      </c>
      <c r="K1425" s="49">
        <v>88731</v>
      </c>
      <c r="L1425" s="25">
        <v>1579670</v>
      </c>
    </row>
    <row r="1426" spans="1:12">
      <c r="A1426" s="14">
        <v>19</v>
      </c>
      <c r="B1426" s="47">
        <v>43710</v>
      </c>
      <c r="C1426" s="48">
        <v>43713</v>
      </c>
      <c r="D1426" s="17" t="s">
        <v>15</v>
      </c>
      <c r="E1426" s="49">
        <f t="shared" si="124"/>
        <v>3</v>
      </c>
      <c r="F1426" s="50" t="s">
        <v>1312</v>
      </c>
      <c r="G1426" s="51">
        <v>23895</v>
      </c>
      <c r="H1426" s="21">
        <v>0</v>
      </c>
      <c r="I1426" s="51">
        <f t="shared" si="125"/>
        <v>23895</v>
      </c>
      <c r="J1426" s="62">
        <f t="shared" si="126"/>
        <v>6445631.7</v>
      </c>
      <c r="K1426" s="49">
        <v>89663</v>
      </c>
      <c r="L1426" s="25">
        <v>1585996</v>
      </c>
    </row>
    <row r="1427" spans="1:12">
      <c r="A1427" s="14">
        <v>20</v>
      </c>
      <c r="B1427" s="47">
        <v>43711</v>
      </c>
      <c r="C1427" s="48">
        <v>43713</v>
      </c>
      <c r="D1427" s="17" t="s">
        <v>15</v>
      </c>
      <c r="E1427" s="49">
        <f t="shared" si="124"/>
        <v>2</v>
      </c>
      <c r="F1427" s="50" t="s">
        <v>235</v>
      </c>
      <c r="G1427" s="51">
        <v>17910</v>
      </c>
      <c r="H1427" s="21">
        <v>0</v>
      </c>
      <c r="I1427" s="51">
        <f t="shared" si="125"/>
        <v>17910</v>
      </c>
      <c r="J1427" s="62">
        <f t="shared" si="126"/>
        <v>6427721.7</v>
      </c>
      <c r="K1427" s="49">
        <v>89304</v>
      </c>
      <c r="L1427" s="25">
        <v>1584821</v>
      </c>
    </row>
    <row r="1428" spans="1:12">
      <c r="A1428" s="14">
        <v>21</v>
      </c>
      <c r="B1428" s="47">
        <v>43710</v>
      </c>
      <c r="C1428" s="48">
        <v>43713</v>
      </c>
      <c r="D1428" s="17" t="s">
        <v>15</v>
      </c>
      <c r="E1428" s="49">
        <f t="shared" si="124"/>
        <v>3</v>
      </c>
      <c r="F1428" s="50" t="s">
        <v>1313</v>
      </c>
      <c r="G1428" s="51">
        <v>19305</v>
      </c>
      <c r="H1428" s="21">
        <v>0</v>
      </c>
      <c r="I1428" s="51">
        <f t="shared" si="125"/>
        <v>19305</v>
      </c>
      <c r="J1428" s="62">
        <f t="shared" si="126"/>
        <v>6408416.7</v>
      </c>
      <c r="K1428" s="49">
        <v>88271</v>
      </c>
      <c r="L1428" s="25">
        <v>1576199</v>
      </c>
    </row>
    <row r="1429" spans="1:12">
      <c r="A1429" s="14">
        <v>22</v>
      </c>
      <c r="B1429" s="47">
        <v>43710</v>
      </c>
      <c r="C1429" s="48">
        <v>43713</v>
      </c>
      <c r="D1429" s="17" t="s">
        <v>15</v>
      </c>
      <c r="E1429" s="49">
        <f t="shared" si="124"/>
        <v>3</v>
      </c>
      <c r="F1429" s="50" t="s">
        <v>1314</v>
      </c>
      <c r="G1429" s="51">
        <v>19305</v>
      </c>
      <c r="H1429" s="21">
        <v>0</v>
      </c>
      <c r="I1429" s="51">
        <f t="shared" si="125"/>
        <v>19305</v>
      </c>
      <c r="J1429" s="62">
        <f t="shared" si="126"/>
        <v>6389111.7</v>
      </c>
      <c r="K1429" s="49">
        <v>89928</v>
      </c>
      <c r="L1429" s="25">
        <v>1586997</v>
      </c>
    </row>
    <row r="1430" spans="1:12">
      <c r="A1430" s="14">
        <v>23</v>
      </c>
      <c r="B1430" s="47">
        <v>43711</v>
      </c>
      <c r="C1430" s="48">
        <v>43713</v>
      </c>
      <c r="D1430" s="17" t="s">
        <v>15</v>
      </c>
      <c r="E1430" s="49">
        <f t="shared" si="124"/>
        <v>2</v>
      </c>
      <c r="F1430" s="50" t="s">
        <v>1315</v>
      </c>
      <c r="G1430" s="51">
        <v>9000</v>
      </c>
      <c r="H1430" s="21">
        <v>0</v>
      </c>
      <c r="I1430" s="51">
        <f t="shared" si="125"/>
        <v>9000</v>
      </c>
      <c r="J1430" s="62">
        <f t="shared" si="126"/>
        <v>6380111.7</v>
      </c>
      <c r="K1430" s="49">
        <v>88392</v>
      </c>
      <c r="L1430" s="25">
        <v>1578037</v>
      </c>
    </row>
    <row r="1431" spans="1:12">
      <c r="A1431" s="14">
        <v>24</v>
      </c>
      <c r="B1431" s="47">
        <v>43711</v>
      </c>
      <c r="C1431" s="48">
        <v>43713</v>
      </c>
      <c r="D1431" s="17" t="s">
        <v>15</v>
      </c>
      <c r="E1431" s="49">
        <f t="shared" si="124"/>
        <v>2</v>
      </c>
      <c r="F1431" s="50" t="s">
        <v>1316</v>
      </c>
      <c r="G1431" s="51">
        <v>9000</v>
      </c>
      <c r="H1431" s="21">
        <v>0</v>
      </c>
      <c r="I1431" s="51">
        <f t="shared" si="125"/>
        <v>9000</v>
      </c>
      <c r="J1431" s="62">
        <f t="shared" si="126"/>
        <v>6371111.7</v>
      </c>
      <c r="K1431" s="49">
        <v>89931</v>
      </c>
      <c r="L1431" s="25">
        <v>1587360</v>
      </c>
    </row>
    <row r="1432" spans="1:12">
      <c r="A1432" s="14">
        <v>25</v>
      </c>
      <c r="B1432" s="47">
        <v>43712</v>
      </c>
      <c r="C1432" s="48">
        <v>43714</v>
      </c>
      <c r="D1432" s="17" t="s">
        <v>15</v>
      </c>
      <c r="E1432" s="49">
        <f t="shared" si="124"/>
        <v>2</v>
      </c>
      <c r="F1432" s="50" t="s">
        <v>1317</v>
      </c>
      <c r="G1432" s="51">
        <v>17910</v>
      </c>
      <c r="H1432" s="21">
        <v>0</v>
      </c>
      <c r="I1432" s="51">
        <f t="shared" si="125"/>
        <v>17910</v>
      </c>
      <c r="J1432" s="62">
        <f t="shared" si="126"/>
        <v>6353201.7</v>
      </c>
      <c r="K1432" s="49">
        <v>90744</v>
      </c>
      <c r="L1432" s="25">
        <v>1592611</v>
      </c>
    </row>
    <row r="1433" spans="1:12">
      <c r="A1433" s="14">
        <v>26</v>
      </c>
      <c r="B1433" s="47">
        <v>43711</v>
      </c>
      <c r="C1433" s="48">
        <v>43714</v>
      </c>
      <c r="D1433" s="17" t="s">
        <v>15</v>
      </c>
      <c r="E1433" s="49">
        <f t="shared" si="124"/>
        <v>3</v>
      </c>
      <c r="F1433" s="50" t="s">
        <v>1318</v>
      </c>
      <c r="G1433" s="51">
        <v>13500</v>
      </c>
      <c r="H1433" s="21">
        <v>0</v>
      </c>
      <c r="I1433" s="51">
        <f t="shared" si="125"/>
        <v>13500</v>
      </c>
      <c r="J1433" s="62">
        <f t="shared" si="126"/>
        <v>6339701.7</v>
      </c>
      <c r="K1433" s="49">
        <v>87154</v>
      </c>
      <c r="L1433" s="25">
        <v>1569061</v>
      </c>
    </row>
    <row r="1434" spans="1:12">
      <c r="A1434" s="14">
        <v>27</v>
      </c>
      <c r="B1434" s="47">
        <v>43711</v>
      </c>
      <c r="C1434" s="48">
        <v>43714</v>
      </c>
      <c r="D1434" s="17" t="s">
        <v>15</v>
      </c>
      <c r="E1434" s="49">
        <f t="shared" si="124"/>
        <v>3</v>
      </c>
      <c r="F1434" s="50" t="s">
        <v>1319</v>
      </c>
      <c r="G1434" s="51">
        <v>13500</v>
      </c>
      <c r="H1434" s="21">
        <v>0</v>
      </c>
      <c r="I1434" s="51">
        <f t="shared" si="125"/>
        <v>13500</v>
      </c>
      <c r="J1434" s="62">
        <f t="shared" si="126"/>
        <v>6326201.7</v>
      </c>
      <c r="K1434" s="49">
        <v>87153</v>
      </c>
      <c r="L1434" s="25">
        <v>1569061</v>
      </c>
    </row>
    <row r="1435" spans="1:12">
      <c r="A1435" s="14">
        <v>28</v>
      </c>
      <c r="B1435" s="47">
        <v>43712</v>
      </c>
      <c r="C1435" s="48">
        <v>43714</v>
      </c>
      <c r="D1435" s="17" t="s">
        <v>15</v>
      </c>
      <c r="E1435" s="49">
        <f t="shared" si="124"/>
        <v>2</v>
      </c>
      <c r="F1435" s="50" t="s">
        <v>1320</v>
      </c>
      <c r="G1435" s="51">
        <v>12870</v>
      </c>
      <c r="H1435" s="21">
        <v>0</v>
      </c>
      <c r="I1435" s="51">
        <f t="shared" si="125"/>
        <v>12870</v>
      </c>
      <c r="J1435" s="62">
        <f t="shared" si="126"/>
        <v>6313331.7</v>
      </c>
      <c r="K1435" s="49">
        <v>83623</v>
      </c>
      <c r="L1435" s="25">
        <v>1545725</v>
      </c>
    </row>
    <row r="1436" spans="1:12">
      <c r="A1436" s="14">
        <v>29</v>
      </c>
      <c r="B1436" s="47">
        <v>43711</v>
      </c>
      <c r="C1436" s="48">
        <v>43714</v>
      </c>
      <c r="D1436" s="17" t="s">
        <v>15</v>
      </c>
      <c r="E1436" s="49">
        <f t="shared" si="124"/>
        <v>3</v>
      </c>
      <c r="F1436" s="50" t="s">
        <v>1321</v>
      </c>
      <c r="G1436" s="51">
        <v>19305</v>
      </c>
      <c r="H1436" s="21">
        <v>0</v>
      </c>
      <c r="I1436" s="51">
        <f t="shared" si="125"/>
        <v>19305</v>
      </c>
      <c r="J1436" s="62">
        <f t="shared" si="126"/>
        <v>6294026.7</v>
      </c>
      <c r="K1436" s="49">
        <v>87416</v>
      </c>
      <c r="L1436" s="25">
        <v>1570235</v>
      </c>
    </row>
    <row r="1437" spans="1:12">
      <c r="A1437" s="14">
        <v>30</v>
      </c>
      <c r="B1437" s="47">
        <v>43712</v>
      </c>
      <c r="C1437" s="48">
        <v>43714</v>
      </c>
      <c r="D1437" s="17" t="s">
        <v>15</v>
      </c>
      <c r="E1437" s="49">
        <f t="shared" si="124"/>
        <v>2</v>
      </c>
      <c r="F1437" s="50" t="s">
        <v>1322</v>
      </c>
      <c r="G1437" s="51">
        <v>12870</v>
      </c>
      <c r="H1437" s="21">
        <v>0</v>
      </c>
      <c r="I1437" s="51">
        <f t="shared" si="125"/>
        <v>12870</v>
      </c>
      <c r="J1437" s="62">
        <f t="shared" si="126"/>
        <v>6281156.7</v>
      </c>
      <c r="K1437" s="49">
        <v>85288</v>
      </c>
      <c r="L1437" s="25">
        <v>1554367</v>
      </c>
    </row>
    <row r="1438" spans="1:12">
      <c r="A1438" s="14">
        <v>31</v>
      </c>
      <c r="B1438" s="47">
        <v>43713</v>
      </c>
      <c r="C1438" s="48">
        <v>43715</v>
      </c>
      <c r="D1438" s="17" t="s">
        <v>15</v>
      </c>
      <c r="E1438" s="49">
        <f t="shared" si="124"/>
        <v>2</v>
      </c>
      <c r="F1438" s="50" t="s">
        <v>1323</v>
      </c>
      <c r="G1438" s="51">
        <v>15930</v>
      </c>
      <c r="H1438" s="21">
        <v>0</v>
      </c>
      <c r="I1438" s="51">
        <f t="shared" si="125"/>
        <v>15930</v>
      </c>
      <c r="J1438" s="62">
        <f t="shared" si="126"/>
        <v>6265226.7</v>
      </c>
      <c r="K1438" s="49">
        <v>92028</v>
      </c>
      <c r="L1438" s="25">
        <v>1599800</v>
      </c>
    </row>
    <row r="1439" spans="1:12">
      <c r="A1439" s="14">
        <v>32</v>
      </c>
      <c r="B1439" s="47">
        <v>43712</v>
      </c>
      <c r="C1439" s="48">
        <v>43715</v>
      </c>
      <c r="D1439" s="17" t="s">
        <v>15</v>
      </c>
      <c r="E1439" s="49">
        <f t="shared" si="124"/>
        <v>3</v>
      </c>
      <c r="F1439" s="50" t="s">
        <v>1324</v>
      </c>
      <c r="G1439" s="51">
        <v>13500</v>
      </c>
      <c r="H1439" s="21">
        <v>0</v>
      </c>
      <c r="I1439" s="51">
        <f t="shared" si="125"/>
        <v>13500</v>
      </c>
      <c r="J1439" s="62">
        <f t="shared" si="126"/>
        <v>6251726.7</v>
      </c>
      <c r="K1439" s="49">
        <v>87010</v>
      </c>
      <c r="L1439" s="25">
        <v>1568528</v>
      </c>
    </row>
    <row r="1440" spans="1:12">
      <c r="A1440" s="14">
        <v>33</v>
      </c>
      <c r="B1440" s="47">
        <v>43712</v>
      </c>
      <c r="C1440" s="48">
        <v>43715</v>
      </c>
      <c r="D1440" s="17" t="s">
        <v>15</v>
      </c>
      <c r="E1440" s="49">
        <f t="shared" si="124"/>
        <v>3</v>
      </c>
      <c r="F1440" s="50" t="s">
        <v>1325</v>
      </c>
      <c r="G1440" s="51">
        <v>13500</v>
      </c>
      <c r="H1440" s="21">
        <v>0</v>
      </c>
      <c r="I1440" s="51">
        <f t="shared" si="125"/>
        <v>13500</v>
      </c>
      <c r="J1440" s="62">
        <f t="shared" ref="J1440:J1471" si="127">J1439-I1440</f>
        <v>6238226.7</v>
      </c>
      <c r="K1440" s="49">
        <v>87009</v>
      </c>
      <c r="L1440" s="25">
        <v>1568528</v>
      </c>
    </row>
    <row r="1441" spans="1:12">
      <c r="A1441" s="14">
        <v>34</v>
      </c>
      <c r="B1441" s="47">
        <v>43713</v>
      </c>
      <c r="C1441" s="48">
        <v>43715</v>
      </c>
      <c r="D1441" s="17" t="s">
        <v>15</v>
      </c>
      <c r="E1441" s="49">
        <f t="shared" si="124"/>
        <v>2</v>
      </c>
      <c r="F1441" s="50" t="s">
        <v>1326</v>
      </c>
      <c r="G1441" s="51">
        <v>12870</v>
      </c>
      <c r="H1441" s="21">
        <v>0</v>
      </c>
      <c r="I1441" s="51">
        <f t="shared" si="125"/>
        <v>12870</v>
      </c>
      <c r="J1441" s="62">
        <f t="shared" si="127"/>
        <v>6225356.7</v>
      </c>
      <c r="K1441" s="49">
        <v>83409</v>
      </c>
      <c r="L1441" s="25">
        <v>1544513</v>
      </c>
    </row>
    <row r="1442" spans="1:12">
      <c r="A1442" s="14">
        <v>35</v>
      </c>
      <c r="B1442" s="47">
        <v>43710</v>
      </c>
      <c r="C1442" s="48">
        <v>43715</v>
      </c>
      <c r="D1442" s="17" t="s">
        <v>15</v>
      </c>
      <c r="E1442" s="49">
        <f t="shared" si="124"/>
        <v>5</v>
      </c>
      <c r="F1442" s="50" t="s">
        <v>1327</v>
      </c>
      <c r="G1442" s="51">
        <v>32175</v>
      </c>
      <c r="H1442" s="21">
        <v>0</v>
      </c>
      <c r="I1442" s="51">
        <f t="shared" si="125"/>
        <v>32175</v>
      </c>
      <c r="J1442" s="62">
        <f t="shared" si="127"/>
        <v>6193181.7</v>
      </c>
      <c r="K1442" s="49">
        <v>88817</v>
      </c>
      <c r="L1442" s="25">
        <v>1581040</v>
      </c>
    </row>
    <row r="1443" spans="1:12">
      <c r="A1443" s="14">
        <v>36</v>
      </c>
      <c r="B1443" s="47">
        <v>43710</v>
      </c>
      <c r="C1443" s="48">
        <v>43715</v>
      </c>
      <c r="D1443" s="17" t="s">
        <v>15</v>
      </c>
      <c r="E1443" s="49">
        <f t="shared" si="124"/>
        <v>5</v>
      </c>
      <c r="F1443" s="50" t="s">
        <v>1328</v>
      </c>
      <c r="G1443" s="51">
        <v>32175</v>
      </c>
      <c r="H1443" s="21">
        <v>0</v>
      </c>
      <c r="I1443" s="51">
        <f t="shared" si="125"/>
        <v>32175</v>
      </c>
      <c r="J1443" s="62">
        <f t="shared" si="127"/>
        <v>6161006.7</v>
      </c>
      <c r="K1443" s="49">
        <v>88818</v>
      </c>
      <c r="L1443" s="25">
        <v>1581040</v>
      </c>
    </row>
    <row r="1444" spans="1:12">
      <c r="A1444" s="14">
        <v>37</v>
      </c>
      <c r="B1444" s="47">
        <v>43710</v>
      </c>
      <c r="C1444" s="48">
        <v>43715</v>
      </c>
      <c r="D1444" s="17" t="s">
        <v>15</v>
      </c>
      <c r="E1444" s="49">
        <f t="shared" si="124"/>
        <v>5</v>
      </c>
      <c r="F1444" s="50" t="s">
        <v>1329</v>
      </c>
      <c r="G1444" s="51">
        <v>32175</v>
      </c>
      <c r="H1444" s="21">
        <v>0</v>
      </c>
      <c r="I1444" s="51">
        <f t="shared" si="125"/>
        <v>32175</v>
      </c>
      <c r="J1444" s="62">
        <f t="shared" si="127"/>
        <v>6128831.7</v>
      </c>
      <c r="K1444" s="49">
        <v>89926</v>
      </c>
      <c r="L1444" s="25">
        <v>1586930</v>
      </c>
    </row>
    <row r="1445" spans="1:12">
      <c r="A1445" s="14">
        <v>38</v>
      </c>
      <c r="B1445" s="47">
        <v>43713</v>
      </c>
      <c r="C1445" s="48">
        <v>43716</v>
      </c>
      <c r="D1445" s="17" t="s">
        <v>15</v>
      </c>
      <c r="E1445" s="49">
        <f t="shared" si="124"/>
        <v>3</v>
      </c>
      <c r="F1445" s="50" t="s">
        <v>411</v>
      </c>
      <c r="G1445" s="51">
        <v>26865</v>
      </c>
      <c r="H1445" s="21">
        <v>0</v>
      </c>
      <c r="I1445" s="51">
        <f t="shared" si="125"/>
        <v>26865</v>
      </c>
      <c r="J1445" s="62">
        <f t="shared" si="127"/>
        <v>6101966.7</v>
      </c>
      <c r="K1445" s="49">
        <v>90405</v>
      </c>
      <c r="L1445" s="25">
        <v>1589460</v>
      </c>
    </row>
    <row r="1446" spans="1:12">
      <c r="A1446" s="14">
        <v>39</v>
      </c>
      <c r="B1446" s="47">
        <v>43714</v>
      </c>
      <c r="C1446" s="48">
        <v>43716</v>
      </c>
      <c r="D1446" s="17" t="s">
        <v>15</v>
      </c>
      <c r="E1446" s="49">
        <f t="shared" si="124"/>
        <v>2</v>
      </c>
      <c r="F1446" s="50" t="s">
        <v>1330</v>
      </c>
      <c r="G1446" s="51">
        <v>17910</v>
      </c>
      <c r="H1446" s="21">
        <v>0</v>
      </c>
      <c r="I1446" s="51">
        <f t="shared" si="125"/>
        <v>17910</v>
      </c>
      <c r="J1446" s="62">
        <f t="shared" si="127"/>
        <v>6084056.7</v>
      </c>
      <c r="K1446" s="49">
        <v>90494</v>
      </c>
      <c r="L1446" s="25">
        <v>1589989</v>
      </c>
    </row>
    <row r="1447" spans="1:12">
      <c r="A1447" s="14">
        <v>40</v>
      </c>
      <c r="B1447" s="47">
        <v>43712</v>
      </c>
      <c r="C1447" s="48">
        <v>43716</v>
      </c>
      <c r="D1447" s="17" t="s">
        <v>15</v>
      </c>
      <c r="E1447" s="49">
        <f t="shared" si="124"/>
        <v>4</v>
      </c>
      <c r="F1447" s="50" t="s">
        <v>1331</v>
      </c>
      <c r="G1447" s="51">
        <v>25740</v>
      </c>
      <c r="H1447" s="21">
        <v>0</v>
      </c>
      <c r="I1447" s="51">
        <f t="shared" si="125"/>
        <v>25740</v>
      </c>
      <c r="J1447" s="62">
        <f t="shared" si="127"/>
        <v>6058316.7</v>
      </c>
      <c r="K1447" s="49">
        <v>89906</v>
      </c>
      <c r="L1447" s="25">
        <v>1586711</v>
      </c>
    </row>
    <row r="1448" spans="1:12">
      <c r="A1448" s="14">
        <v>41</v>
      </c>
      <c r="B1448" s="47">
        <v>43712</v>
      </c>
      <c r="C1448" s="48">
        <v>43716</v>
      </c>
      <c r="D1448" s="17" t="s">
        <v>15</v>
      </c>
      <c r="E1448" s="49">
        <f t="shared" si="124"/>
        <v>4</v>
      </c>
      <c r="F1448" s="50" t="s">
        <v>257</v>
      </c>
      <c r="G1448" s="51">
        <v>25740</v>
      </c>
      <c r="H1448" s="21">
        <v>0</v>
      </c>
      <c r="I1448" s="51">
        <f t="shared" si="125"/>
        <v>25740</v>
      </c>
      <c r="J1448" s="62">
        <f t="shared" si="127"/>
        <v>6032576.7</v>
      </c>
      <c r="K1448" s="49">
        <v>89908</v>
      </c>
      <c r="L1448" s="25">
        <v>1586711</v>
      </c>
    </row>
    <row r="1449" spans="1:12">
      <c r="A1449" s="14">
        <v>42</v>
      </c>
      <c r="B1449" s="47">
        <v>43714</v>
      </c>
      <c r="C1449" s="48">
        <v>43716</v>
      </c>
      <c r="D1449" s="17" t="s">
        <v>15</v>
      </c>
      <c r="E1449" s="49">
        <f t="shared" si="124"/>
        <v>2</v>
      </c>
      <c r="F1449" s="50" t="s">
        <v>1332</v>
      </c>
      <c r="G1449" s="51">
        <v>9000</v>
      </c>
      <c r="H1449" s="21">
        <v>0</v>
      </c>
      <c r="I1449" s="51">
        <f t="shared" si="125"/>
        <v>9000</v>
      </c>
      <c r="J1449" s="62">
        <f t="shared" si="127"/>
        <v>6023576.7</v>
      </c>
      <c r="K1449" s="49">
        <v>85708</v>
      </c>
      <c r="L1449" s="25">
        <v>1558385</v>
      </c>
    </row>
    <row r="1450" spans="1:12">
      <c r="A1450" s="14">
        <v>43</v>
      </c>
      <c r="B1450" s="47">
        <v>43715</v>
      </c>
      <c r="C1450" s="48">
        <v>43717</v>
      </c>
      <c r="D1450" s="17" t="s">
        <v>15</v>
      </c>
      <c r="E1450" s="49">
        <f t="shared" si="124"/>
        <v>2</v>
      </c>
      <c r="F1450" s="50" t="s">
        <v>1333</v>
      </c>
      <c r="G1450" s="51">
        <v>15930</v>
      </c>
      <c r="H1450" s="21">
        <v>0</v>
      </c>
      <c r="I1450" s="51">
        <f t="shared" si="125"/>
        <v>15930</v>
      </c>
      <c r="J1450" s="62">
        <f t="shared" si="127"/>
        <v>6007646.7</v>
      </c>
      <c r="K1450" s="49">
        <v>92158</v>
      </c>
      <c r="L1450" s="25">
        <v>1601100</v>
      </c>
    </row>
    <row r="1451" spans="1:12">
      <c r="A1451" s="14">
        <v>44</v>
      </c>
      <c r="B1451" s="47">
        <v>43715</v>
      </c>
      <c r="C1451" s="48">
        <v>43717</v>
      </c>
      <c r="D1451" s="17" t="s">
        <v>15</v>
      </c>
      <c r="E1451" s="49">
        <f t="shared" si="124"/>
        <v>2</v>
      </c>
      <c r="F1451" s="50" t="s">
        <v>1334</v>
      </c>
      <c r="G1451" s="51">
        <v>12870</v>
      </c>
      <c r="H1451" s="21">
        <v>0</v>
      </c>
      <c r="I1451" s="51">
        <f t="shared" si="125"/>
        <v>12870</v>
      </c>
      <c r="J1451" s="62">
        <f t="shared" si="127"/>
        <v>5994776.7</v>
      </c>
      <c r="K1451" s="49">
        <v>90514</v>
      </c>
      <c r="L1451" s="25">
        <v>1591100</v>
      </c>
    </row>
    <row r="1452" spans="1:12">
      <c r="A1452" s="14">
        <v>45</v>
      </c>
      <c r="B1452" s="47">
        <v>43710</v>
      </c>
      <c r="C1452" s="48">
        <v>43717</v>
      </c>
      <c r="D1452" s="17" t="s">
        <v>15</v>
      </c>
      <c r="E1452" s="49">
        <f t="shared" si="124"/>
        <v>7</v>
      </c>
      <c r="F1452" s="50" t="s">
        <v>1335</v>
      </c>
      <c r="G1452" s="51">
        <v>45045</v>
      </c>
      <c r="H1452" s="21">
        <v>0</v>
      </c>
      <c r="I1452" s="51">
        <f t="shared" si="125"/>
        <v>45045</v>
      </c>
      <c r="J1452" s="62">
        <f t="shared" si="127"/>
        <v>5949731.7</v>
      </c>
      <c r="K1452" s="49">
        <v>87008</v>
      </c>
      <c r="L1452" s="25">
        <v>1568315</v>
      </c>
    </row>
    <row r="1453" spans="1:12">
      <c r="A1453" s="14">
        <v>46</v>
      </c>
      <c r="B1453" s="47">
        <v>43710</v>
      </c>
      <c r="C1453" s="48">
        <v>43717</v>
      </c>
      <c r="D1453" s="17" t="s">
        <v>15</v>
      </c>
      <c r="E1453" s="49">
        <f t="shared" si="124"/>
        <v>7</v>
      </c>
      <c r="F1453" s="50" t="s">
        <v>1336</v>
      </c>
      <c r="G1453" s="51">
        <v>45045</v>
      </c>
      <c r="H1453" s="21">
        <v>0</v>
      </c>
      <c r="I1453" s="51">
        <f t="shared" si="125"/>
        <v>45045</v>
      </c>
      <c r="J1453" s="62">
        <f t="shared" si="127"/>
        <v>5904686.7</v>
      </c>
      <c r="K1453" s="49">
        <v>87007</v>
      </c>
      <c r="L1453" s="25">
        <v>1568315</v>
      </c>
    </row>
    <row r="1454" spans="1:12">
      <c r="A1454" s="14">
        <v>47</v>
      </c>
      <c r="B1454" s="134">
        <v>43714</v>
      </c>
      <c r="C1454" s="135">
        <v>43717</v>
      </c>
      <c r="D1454" s="136" t="s">
        <v>15</v>
      </c>
      <c r="E1454" s="137">
        <f t="shared" si="124"/>
        <v>3</v>
      </c>
      <c r="F1454" s="138" t="s">
        <v>1337</v>
      </c>
      <c r="G1454" s="139">
        <v>13500</v>
      </c>
      <c r="H1454" s="140">
        <v>0</v>
      </c>
      <c r="I1454" s="139">
        <f t="shared" si="125"/>
        <v>13500</v>
      </c>
      <c r="J1454" s="62">
        <f t="shared" si="127"/>
        <v>5891186.7</v>
      </c>
      <c r="K1454" s="143">
        <v>85182</v>
      </c>
      <c r="L1454" s="25">
        <v>1553027</v>
      </c>
    </row>
    <row r="1455" spans="1:12">
      <c r="A1455" s="14">
        <v>48</v>
      </c>
      <c r="B1455" s="47">
        <v>43714</v>
      </c>
      <c r="C1455" s="48">
        <v>43717</v>
      </c>
      <c r="D1455" s="17" t="s">
        <v>15</v>
      </c>
      <c r="E1455" s="49">
        <f t="shared" si="124"/>
        <v>3</v>
      </c>
      <c r="F1455" s="50" t="s">
        <v>1338</v>
      </c>
      <c r="G1455" s="51">
        <v>13500</v>
      </c>
      <c r="H1455" s="21">
        <v>0</v>
      </c>
      <c r="I1455" s="51">
        <f t="shared" si="125"/>
        <v>13500</v>
      </c>
      <c r="J1455" s="62">
        <f t="shared" si="127"/>
        <v>5877686.7</v>
      </c>
      <c r="K1455" s="49">
        <v>87443</v>
      </c>
      <c r="L1455" s="25">
        <v>1571180</v>
      </c>
    </row>
    <row r="1456" spans="1:12">
      <c r="A1456" s="14">
        <v>49</v>
      </c>
      <c r="B1456" s="47">
        <v>43715</v>
      </c>
      <c r="C1456" s="48">
        <v>43718</v>
      </c>
      <c r="D1456" s="17" t="s">
        <v>15</v>
      </c>
      <c r="E1456" s="49">
        <f t="shared" si="124"/>
        <v>3</v>
      </c>
      <c r="F1456" s="50" t="s">
        <v>1339</v>
      </c>
      <c r="G1456" s="51">
        <v>26865</v>
      </c>
      <c r="H1456" s="21">
        <v>0</v>
      </c>
      <c r="I1456" s="51">
        <f t="shared" si="125"/>
        <v>26865</v>
      </c>
      <c r="J1456" s="62">
        <f t="shared" si="127"/>
        <v>5850821.7</v>
      </c>
      <c r="K1456" s="49">
        <v>86682</v>
      </c>
      <c r="L1456" s="25">
        <v>1565755</v>
      </c>
    </row>
    <row r="1457" spans="1:12">
      <c r="A1457" s="14">
        <v>50</v>
      </c>
      <c r="B1457" s="47">
        <v>43715</v>
      </c>
      <c r="C1457" s="48">
        <v>43718</v>
      </c>
      <c r="D1457" s="17" t="s">
        <v>15</v>
      </c>
      <c r="E1457" s="49">
        <f t="shared" si="124"/>
        <v>3</v>
      </c>
      <c r="F1457" s="50" t="s">
        <v>1340</v>
      </c>
      <c r="G1457" s="51">
        <v>26865</v>
      </c>
      <c r="H1457" s="21">
        <v>0</v>
      </c>
      <c r="I1457" s="51">
        <f t="shared" si="125"/>
        <v>26865</v>
      </c>
      <c r="J1457" s="62">
        <f t="shared" si="127"/>
        <v>5823956.7</v>
      </c>
      <c r="K1457" s="49">
        <v>88065</v>
      </c>
      <c r="L1457" s="25">
        <v>1573849</v>
      </c>
    </row>
    <row r="1458" spans="1:15">
      <c r="A1458" s="14">
        <v>51</v>
      </c>
      <c r="B1458" s="47">
        <v>43715</v>
      </c>
      <c r="C1458" s="48">
        <v>43718</v>
      </c>
      <c r="D1458" s="17" t="s">
        <v>15</v>
      </c>
      <c r="E1458" s="49">
        <f t="shared" si="124"/>
        <v>3</v>
      </c>
      <c r="F1458" s="50" t="s">
        <v>1341</v>
      </c>
      <c r="G1458" s="51">
        <v>14000</v>
      </c>
      <c r="H1458" s="21">
        <v>0</v>
      </c>
      <c r="I1458" s="51">
        <f t="shared" si="125"/>
        <v>14000</v>
      </c>
      <c r="J1458" s="62">
        <f t="shared" si="127"/>
        <v>5809956.7</v>
      </c>
      <c r="K1458" s="49">
        <v>90894</v>
      </c>
      <c r="L1458" s="169">
        <v>1594083</v>
      </c>
      <c r="M1458" s="3"/>
      <c r="O1458" s="149"/>
    </row>
    <row r="1459" spans="1:12">
      <c r="A1459" s="14">
        <v>52</v>
      </c>
      <c r="B1459" s="47">
        <v>43715</v>
      </c>
      <c r="C1459" s="48">
        <v>43718</v>
      </c>
      <c r="D1459" s="17" t="s">
        <v>15</v>
      </c>
      <c r="E1459" s="49">
        <f t="shared" si="124"/>
        <v>3</v>
      </c>
      <c r="F1459" s="50" t="s">
        <v>1342</v>
      </c>
      <c r="G1459" s="51">
        <v>19305</v>
      </c>
      <c r="H1459" s="21">
        <v>0</v>
      </c>
      <c r="I1459" s="51">
        <f t="shared" si="125"/>
        <v>19305</v>
      </c>
      <c r="J1459" s="62">
        <f t="shared" si="127"/>
        <v>5790651.7</v>
      </c>
      <c r="K1459" s="49">
        <v>88820</v>
      </c>
      <c r="L1459" s="25">
        <v>1581302</v>
      </c>
    </row>
    <row r="1460" spans="1:12">
      <c r="A1460" s="14">
        <v>53</v>
      </c>
      <c r="B1460" s="47">
        <v>43716</v>
      </c>
      <c r="C1460" s="48">
        <v>43718</v>
      </c>
      <c r="D1460" s="17" t="s">
        <v>15</v>
      </c>
      <c r="E1460" s="49">
        <f t="shared" si="124"/>
        <v>2</v>
      </c>
      <c r="F1460" s="50" t="s">
        <v>1343</v>
      </c>
      <c r="G1460" s="51">
        <v>12870</v>
      </c>
      <c r="H1460" s="21">
        <v>0</v>
      </c>
      <c r="I1460" s="51">
        <f t="shared" si="125"/>
        <v>12870</v>
      </c>
      <c r="J1460" s="62">
        <f t="shared" si="127"/>
        <v>5777781.7</v>
      </c>
      <c r="K1460" s="49">
        <v>89916</v>
      </c>
      <c r="L1460" s="25">
        <v>1586821</v>
      </c>
    </row>
    <row r="1461" spans="1:12">
      <c r="A1461" s="14">
        <v>54</v>
      </c>
      <c r="B1461" s="47">
        <v>43715</v>
      </c>
      <c r="C1461" s="48">
        <v>43718</v>
      </c>
      <c r="D1461" s="17" t="s">
        <v>15</v>
      </c>
      <c r="E1461" s="49">
        <f t="shared" si="124"/>
        <v>3</v>
      </c>
      <c r="F1461" s="50" t="s">
        <v>1344</v>
      </c>
      <c r="G1461" s="51">
        <v>13500</v>
      </c>
      <c r="H1461" s="21">
        <v>0</v>
      </c>
      <c r="I1461" s="51">
        <f t="shared" si="125"/>
        <v>13500</v>
      </c>
      <c r="J1461" s="62">
        <f t="shared" si="127"/>
        <v>5764281.7</v>
      </c>
      <c r="K1461" s="49">
        <v>88743</v>
      </c>
      <c r="L1461" s="25">
        <v>1580496</v>
      </c>
    </row>
    <row r="1462" spans="1:12">
      <c r="A1462" s="14">
        <v>55</v>
      </c>
      <c r="B1462" s="47">
        <v>43715</v>
      </c>
      <c r="C1462" s="48">
        <v>43718</v>
      </c>
      <c r="D1462" s="17" t="s">
        <v>15</v>
      </c>
      <c r="E1462" s="49">
        <f t="shared" si="124"/>
        <v>3</v>
      </c>
      <c r="F1462" s="50" t="s">
        <v>1345</v>
      </c>
      <c r="G1462" s="51">
        <v>13500</v>
      </c>
      <c r="H1462" s="21">
        <v>0</v>
      </c>
      <c r="I1462" s="51">
        <f t="shared" si="125"/>
        <v>13500</v>
      </c>
      <c r="J1462" s="62">
        <f t="shared" si="127"/>
        <v>5750781.7</v>
      </c>
      <c r="K1462" s="49">
        <v>85762</v>
      </c>
      <c r="L1462" s="25">
        <v>1559956</v>
      </c>
    </row>
    <row r="1463" spans="1:12">
      <c r="A1463" s="14">
        <v>56</v>
      </c>
      <c r="B1463" s="47">
        <v>43715</v>
      </c>
      <c r="C1463" s="48">
        <v>43718</v>
      </c>
      <c r="D1463" s="17" t="s">
        <v>15</v>
      </c>
      <c r="E1463" s="49">
        <f t="shared" si="124"/>
        <v>3</v>
      </c>
      <c r="F1463" s="50" t="s">
        <v>1346</v>
      </c>
      <c r="G1463" s="51">
        <v>19305</v>
      </c>
      <c r="H1463" s="21">
        <v>0</v>
      </c>
      <c r="I1463" s="51">
        <f t="shared" si="125"/>
        <v>19305</v>
      </c>
      <c r="J1463" s="62">
        <f t="shared" si="127"/>
        <v>5731476.7</v>
      </c>
      <c r="K1463" s="49">
        <v>88742</v>
      </c>
      <c r="L1463" s="25">
        <v>1580440</v>
      </c>
    </row>
    <row r="1464" spans="1:12">
      <c r="A1464" s="14">
        <v>57</v>
      </c>
      <c r="B1464" s="47">
        <v>43717</v>
      </c>
      <c r="C1464" s="48">
        <v>43719</v>
      </c>
      <c r="D1464" s="17" t="s">
        <v>15</v>
      </c>
      <c r="E1464" s="49">
        <f t="shared" si="124"/>
        <v>2</v>
      </c>
      <c r="F1464" s="50" t="s">
        <v>1229</v>
      </c>
      <c r="G1464" s="51">
        <v>15930</v>
      </c>
      <c r="H1464" s="21">
        <v>0</v>
      </c>
      <c r="I1464" s="51">
        <f t="shared" si="125"/>
        <v>15930</v>
      </c>
      <c r="J1464" s="62">
        <f t="shared" si="127"/>
        <v>5715546.7</v>
      </c>
      <c r="K1464" s="49">
        <v>92174</v>
      </c>
      <c r="L1464" s="25">
        <v>1601364</v>
      </c>
    </row>
    <row r="1465" spans="1:12">
      <c r="A1465" s="14">
        <v>58</v>
      </c>
      <c r="B1465" s="47">
        <v>43717</v>
      </c>
      <c r="C1465" s="48">
        <v>43719</v>
      </c>
      <c r="D1465" s="17" t="s">
        <v>15</v>
      </c>
      <c r="E1465" s="49">
        <f t="shared" si="124"/>
        <v>2</v>
      </c>
      <c r="F1465" s="50" t="s">
        <v>1347</v>
      </c>
      <c r="G1465" s="51">
        <v>17910</v>
      </c>
      <c r="H1465" s="21">
        <v>0</v>
      </c>
      <c r="I1465" s="51">
        <f t="shared" si="125"/>
        <v>17910</v>
      </c>
      <c r="J1465" s="62">
        <f t="shared" si="127"/>
        <v>5697636.7</v>
      </c>
      <c r="K1465" s="49">
        <v>90943</v>
      </c>
      <c r="L1465" s="25">
        <v>1594800</v>
      </c>
    </row>
    <row r="1466" spans="1:12">
      <c r="A1466" s="14">
        <v>59</v>
      </c>
      <c r="B1466" s="47">
        <v>43715</v>
      </c>
      <c r="C1466" s="48">
        <v>43719</v>
      </c>
      <c r="D1466" s="17" t="s">
        <v>15</v>
      </c>
      <c r="E1466" s="49">
        <f t="shared" si="124"/>
        <v>4</v>
      </c>
      <c r="F1466" s="50" t="s">
        <v>1348</v>
      </c>
      <c r="G1466" s="51">
        <v>25740</v>
      </c>
      <c r="H1466" s="21">
        <v>0</v>
      </c>
      <c r="I1466" s="51">
        <f t="shared" si="125"/>
        <v>25740</v>
      </c>
      <c r="J1466" s="62">
        <f t="shared" si="127"/>
        <v>5671896.7</v>
      </c>
      <c r="K1466" s="49">
        <v>89930</v>
      </c>
      <c r="L1466" s="25">
        <v>1587310</v>
      </c>
    </row>
    <row r="1467" spans="1:12">
      <c r="A1467" s="14">
        <v>60</v>
      </c>
      <c r="B1467" s="47">
        <v>43716</v>
      </c>
      <c r="C1467" s="48">
        <v>43719</v>
      </c>
      <c r="D1467" s="17" t="s">
        <v>15</v>
      </c>
      <c r="E1467" s="49">
        <f t="shared" si="124"/>
        <v>3</v>
      </c>
      <c r="F1467" s="50" t="s">
        <v>1349</v>
      </c>
      <c r="G1467" s="51">
        <v>13500</v>
      </c>
      <c r="H1467" s="21">
        <v>0</v>
      </c>
      <c r="I1467" s="51">
        <f t="shared" si="125"/>
        <v>13500</v>
      </c>
      <c r="J1467" s="62">
        <f t="shared" si="127"/>
        <v>5658396.7</v>
      </c>
      <c r="K1467" s="49">
        <v>90172</v>
      </c>
      <c r="L1467" s="25">
        <v>1589283</v>
      </c>
    </row>
    <row r="1468" spans="1:12">
      <c r="A1468" s="14">
        <v>61</v>
      </c>
      <c r="B1468" s="47">
        <v>43717</v>
      </c>
      <c r="C1468" s="48">
        <v>43719</v>
      </c>
      <c r="D1468" s="17" t="s">
        <v>15</v>
      </c>
      <c r="E1468" s="49">
        <f t="shared" si="124"/>
        <v>2</v>
      </c>
      <c r="F1468" s="50" t="s">
        <v>1350</v>
      </c>
      <c r="G1468" s="51">
        <v>9000</v>
      </c>
      <c r="H1468" s="21">
        <v>0</v>
      </c>
      <c r="I1468" s="51">
        <f t="shared" si="125"/>
        <v>9000</v>
      </c>
      <c r="J1468" s="62">
        <f t="shared" si="127"/>
        <v>5649396.7</v>
      </c>
      <c r="K1468" s="49">
        <v>90168</v>
      </c>
      <c r="L1468" s="25">
        <v>1589137</v>
      </c>
    </row>
    <row r="1469" spans="1:12">
      <c r="A1469" s="14">
        <v>62</v>
      </c>
      <c r="B1469" s="47">
        <v>43717</v>
      </c>
      <c r="C1469" s="48">
        <v>43719</v>
      </c>
      <c r="D1469" s="17" t="s">
        <v>15</v>
      </c>
      <c r="E1469" s="49">
        <f t="shared" si="124"/>
        <v>2</v>
      </c>
      <c r="F1469" s="50" t="s">
        <v>1351</v>
      </c>
      <c r="G1469" s="51">
        <v>9000</v>
      </c>
      <c r="H1469" s="21">
        <v>0</v>
      </c>
      <c r="I1469" s="51">
        <f t="shared" si="125"/>
        <v>9000</v>
      </c>
      <c r="J1469" s="62">
        <f t="shared" si="127"/>
        <v>5640396.7</v>
      </c>
      <c r="K1469" s="49">
        <v>90167</v>
      </c>
      <c r="L1469" s="25">
        <v>1589136</v>
      </c>
    </row>
    <row r="1470" spans="1:12">
      <c r="A1470" s="14">
        <v>63</v>
      </c>
      <c r="B1470" s="47">
        <v>43717</v>
      </c>
      <c r="C1470" s="48">
        <v>43719</v>
      </c>
      <c r="D1470" s="17" t="s">
        <v>15</v>
      </c>
      <c r="E1470" s="49">
        <f t="shared" si="124"/>
        <v>2</v>
      </c>
      <c r="F1470" s="50" t="s">
        <v>1352</v>
      </c>
      <c r="G1470" s="51">
        <v>12870</v>
      </c>
      <c r="H1470" s="21">
        <v>0</v>
      </c>
      <c r="I1470" s="51">
        <f t="shared" si="125"/>
        <v>12870</v>
      </c>
      <c r="J1470" s="62">
        <f t="shared" si="127"/>
        <v>5627526.7</v>
      </c>
      <c r="K1470" s="49">
        <v>85486</v>
      </c>
      <c r="L1470" s="25">
        <v>1556406</v>
      </c>
    </row>
    <row r="1471" spans="1:12">
      <c r="A1471" s="14">
        <v>64</v>
      </c>
      <c r="B1471" s="47">
        <v>43717</v>
      </c>
      <c r="C1471" s="48">
        <v>43719</v>
      </c>
      <c r="D1471" s="17" t="s">
        <v>15</v>
      </c>
      <c r="E1471" s="49">
        <f t="shared" si="124"/>
        <v>2</v>
      </c>
      <c r="F1471" s="50" t="s">
        <v>1353</v>
      </c>
      <c r="G1471" s="51">
        <v>18000</v>
      </c>
      <c r="H1471" s="21">
        <v>0</v>
      </c>
      <c r="I1471" s="51">
        <f t="shared" si="125"/>
        <v>18000</v>
      </c>
      <c r="J1471" s="62">
        <f t="shared" si="127"/>
        <v>5609526.7</v>
      </c>
      <c r="K1471" s="49">
        <v>90185</v>
      </c>
      <c r="L1471" s="25">
        <v>1589384</v>
      </c>
    </row>
    <row r="1472" spans="1:12">
      <c r="A1472" s="14">
        <v>65</v>
      </c>
      <c r="B1472" s="47">
        <v>43718</v>
      </c>
      <c r="C1472" s="48">
        <v>43720</v>
      </c>
      <c r="D1472" s="17" t="s">
        <v>15</v>
      </c>
      <c r="E1472" s="49">
        <f t="shared" ref="E1472:E1524" si="128">C1472-B1472</f>
        <v>2</v>
      </c>
      <c r="F1472" s="50" t="s">
        <v>1354</v>
      </c>
      <c r="G1472" s="51">
        <v>17910</v>
      </c>
      <c r="H1472" s="21">
        <v>0</v>
      </c>
      <c r="I1472" s="51">
        <f t="shared" ref="I1472:I1524" si="129">+G1472+H1472</f>
        <v>17910</v>
      </c>
      <c r="J1472" s="62">
        <f t="shared" ref="J1472:J1503" si="130">J1471-I1472</f>
        <v>5591616.7</v>
      </c>
      <c r="K1472" s="49">
        <v>90743</v>
      </c>
      <c r="L1472" s="25">
        <v>1592246</v>
      </c>
    </row>
    <row r="1473" spans="1:12">
      <c r="A1473" s="14">
        <v>66</v>
      </c>
      <c r="B1473" s="47">
        <v>43717</v>
      </c>
      <c r="C1473" s="48">
        <v>43720</v>
      </c>
      <c r="D1473" s="17" t="s">
        <v>15</v>
      </c>
      <c r="E1473" s="49">
        <f t="shared" si="128"/>
        <v>3</v>
      </c>
      <c r="F1473" s="50" t="s">
        <v>1355</v>
      </c>
      <c r="G1473" s="51">
        <v>13500</v>
      </c>
      <c r="H1473" s="21">
        <v>0</v>
      </c>
      <c r="I1473" s="51">
        <f t="shared" si="129"/>
        <v>13500</v>
      </c>
      <c r="J1473" s="62">
        <f t="shared" si="130"/>
        <v>5578116.7</v>
      </c>
      <c r="K1473" s="49">
        <v>90191</v>
      </c>
      <c r="L1473" s="25">
        <v>1589403</v>
      </c>
    </row>
    <row r="1474" spans="1:12">
      <c r="A1474" s="14">
        <v>67</v>
      </c>
      <c r="B1474" s="47">
        <v>43718</v>
      </c>
      <c r="C1474" s="48">
        <v>43720</v>
      </c>
      <c r="D1474" s="17" t="s">
        <v>15</v>
      </c>
      <c r="E1474" s="49">
        <f t="shared" si="128"/>
        <v>2</v>
      </c>
      <c r="F1474" s="50" t="s">
        <v>1356</v>
      </c>
      <c r="G1474" s="51">
        <v>12870</v>
      </c>
      <c r="H1474" s="21">
        <v>0</v>
      </c>
      <c r="I1474" s="51">
        <f t="shared" si="129"/>
        <v>12870</v>
      </c>
      <c r="J1474" s="62">
        <f t="shared" si="130"/>
        <v>5565246.7</v>
      </c>
      <c r="K1474" s="49">
        <v>91640</v>
      </c>
      <c r="L1474" s="25">
        <v>1598516</v>
      </c>
    </row>
    <row r="1475" spans="1:12">
      <c r="A1475" s="14">
        <v>68</v>
      </c>
      <c r="B1475" s="47">
        <v>43715</v>
      </c>
      <c r="C1475" s="48">
        <v>43720</v>
      </c>
      <c r="D1475" s="17" t="s">
        <v>15</v>
      </c>
      <c r="E1475" s="49">
        <f t="shared" si="128"/>
        <v>5</v>
      </c>
      <c r="F1475" s="50" t="s">
        <v>1357</v>
      </c>
      <c r="G1475" s="51">
        <v>22500</v>
      </c>
      <c r="H1475" s="21">
        <v>0</v>
      </c>
      <c r="I1475" s="51">
        <f t="shared" si="129"/>
        <v>22500</v>
      </c>
      <c r="J1475" s="62">
        <f t="shared" si="130"/>
        <v>5542746.7</v>
      </c>
      <c r="K1475" s="49">
        <v>85749</v>
      </c>
      <c r="L1475" s="25">
        <v>1559068</v>
      </c>
    </row>
    <row r="1476" spans="1:12">
      <c r="A1476" s="14">
        <v>69</v>
      </c>
      <c r="B1476" s="47">
        <v>43715</v>
      </c>
      <c r="C1476" s="48">
        <v>43720</v>
      </c>
      <c r="D1476" s="17" t="s">
        <v>15</v>
      </c>
      <c r="E1476" s="49">
        <f t="shared" si="128"/>
        <v>5</v>
      </c>
      <c r="F1476" s="50" t="s">
        <v>1358</v>
      </c>
      <c r="G1476" s="51">
        <v>22500</v>
      </c>
      <c r="H1476" s="21">
        <v>0</v>
      </c>
      <c r="I1476" s="51">
        <f t="shared" si="129"/>
        <v>22500</v>
      </c>
      <c r="J1476" s="62">
        <f t="shared" si="130"/>
        <v>5520246.7</v>
      </c>
      <c r="K1476" s="49">
        <v>85751</v>
      </c>
      <c r="L1476" s="25">
        <v>1559068</v>
      </c>
    </row>
    <row r="1477" spans="1:12">
      <c r="A1477" s="14">
        <v>70</v>
      </c>
      <c r="B1477" s="47">
        <v>43715</v>
      </c>
      <c r="C1477" s="48">
        <v>43720</v>
      </c>
      <c r="D1477" s="17" t="s">
        <v>15</v>
      </c>
      <c r="E1477" s="49">
        <f t="shared" si="128"/>
        <v>5</v>
      </c>
      <c r="F1477" s="50" t="s">
        <v>1359</v>
      </c>
      <c r="G1477" s="51">
        <v>22500</v>
      </c>
      <c r="H1477" s="21">
        <v>0</v>
      </c>
      <c r="I1477" s="51">
        <f t="shared" si="129"/>
        <v>22500</v>
      </c>
      <c r="J1477" s="62">
        <f t="shared" si="130"/>
        <v>5497746.7</v>
      </c>
      <c r="K1477" s="49">
        <v>85750</v>
      </c>
      <c r="L1477" s="25">
        <v>1559068</v>
      </c>
    </row>
    <row r="1478" spans="1:12">
      <c r="A1478" s="14">
        <v>71</v>
      </c>
      <c r="B1478" s="47">
        <v>43719</v>
      </c>
      <c r="C1478" s="48">
        <v>43721</v>
      </c>
      <c r="D1478" s="17" t="s">
        <v>15</v>
      </c>
      <c r="E1478" s="49">
        <f t="shared" si="128"/>
        <v>2</v>
      </c>
      <c r="F1478" s="50" t="s">
        <v>1360</v>
      </c>
      <c r="G1478" s="51">
        <v>12870</v>
      </c>
      <c r="H1478" s="21">
        <v>0</v>
      </c>
      <c r="I1478" s="51">
        <f t="shared" si="129"/>
        <v>12870</v>
      </c>
      <c r="J1478" s="62">
        <f t="shared" si="130"/>
        <v>5484876.7</v>
      </c>
      <c r="K1478" s="49">
        <v>92220</v>
      </c>
      <c r="L1478" s="25">
        <v>1602187</v>
      </c>
    </row>
    <row r="1479" spans="1:12">
      <c r="A1479" s="14">
        <v>72</v>
      </c>
      <c r="B1479" s="47">
        <v>43719</v>
      </c>
      <c r="C1479" s="48">
        <v>43721</v>
      </c>
      <c r="D1479" s="17" t="s">
        <v>15</v>
      </c>
      <c r="E1479" s="49">
        <f t="shared" si="128"/>
        <v>2</v>
      </c>
      <c r="F1479" s="50" t="s">
        <v>1361</v>
      </c>
      <c r="G1479" s="51">
        <v>9000</v>
      </c>
      <c r="H1479" s="21">
        <v>0</v>
      </c>
      <c r="I1479" s="51">
        <f t="shared" si="129"/>
        <v>9000</v>
      </c>
      <c r="J1479" s="62">
        <f t="shared" si="130"/>
        <v>5475876.7</v>
      </c>
      <c r="K1479" s="49">
        <v>88386</v>
      </c>
      <c r="L1479" s="25">
        <v>1577843</v>
      </c>
    </row>
    <row r="1480" spans="1:12">
      <c r="A1480" s="14">
        <v>73</v>
      </c>
      <c r="B1480" s="47">
        <v>43719</v>
      </c>
      <c r="C1480" s="48">
        <v>43721</v>
      </c>
      <c r="D1480" s="17" t="s">
        <v>15</v>
      </c>
      <c r="E1480" s="49">
        <f t="shared" si="128"/>
        <v>2</v>
      </c>
      <c r="F1480" s="50" t="s">
        <v>1362</v>
      </c>
      <c r="G1480" s="51">
        <v>12870</v>
      </c>
      <c r="H1480" s="21">
        <v>0</v>
      </c>
      <c r="I1480" s="51">
        <f t="shared" si="129"/>
        <v>12870</v>
      </c>
      <c r="J1480" s="62">
        <f t="shared" si="130"/>
        <v>5463006.7</v>
      </c>
      <c r="K1480" s="49">
        <v>91907</v>
      </c>
      <c r="L1480" s="25">
        <v>1599290</v>
      </c>
    </row>
    <row r="1481" spans="1:12">
      <c r="A1481" s="14">
        <v>74</v>
      </c>
      <c r="B1481" s="47">
        <v>43719</v>
      </c>
      <c r="C1481" s="48">
        <v>43721</v>
      </c>
      <c r="D1481" s="17" t="s">
        <v>15</v>
      </c>
      <c r="E1481" s="49">
        <f t="shared" si="128"/>
        <v>2</v>
      </c>
      <c r="F1481" s="50" t="s">
        <v>1363</v>
      </c>
      <c r="G1481" s="51">
        <v>12870</v>
      </c>
      <c r="H1481" s="21">
        <v>0</v>
      </c>
      <c r="I1481" s="51">
        <f t="shared" si="129"/>
        <v>12870</v>
      </c>
      <c r="J1481" s="62">
        <f t="shared" si="130"/>
        <v>5450136.7</v>
      </c>
      <c r="K1481" s="49">
        <v>91908</v>
      </c>
      <c r="L1481" s="25">
        <v>1599290</v>
      </c>
    </row>
    <row r="1482" spans="1:12">
      <c r="A1482" s="14">
        <v>75</v>
      </c>
      <c r="B1482" s="47">
        <v>43719</v>
      </c>
      <c r="C1482" s="48">
        <v>43721</v>
      </c>
      <c r="D1482" s="17" t="s">
        <v>15</v>
      </c>
      <c r="E1482" s="49">
        <f t="shared" si="128"/>
        <v>2</v>
      </c>
      <c r="F1482" s="50" t="s">
        <v>1364</v>
      </c>
      <c r="G1482" s="51">
        <v>12870</v>
      </c>
      <c r="H1482" s="21">
        <v>0</v>
      </c>
      <c r="I1482" s="51">
        <f t="shared" si="129"/>
        <v>12870</v>
      </c>
      <c r="J1482" s="62">
        <f t="shared" si="130"/>
        <v>5437266.7</v>
      </c>
      <c r="K1482" s="49">
        <v>91906</v>
      </c>
      <c r="L1482" s="25">
        <v>1599290</v>
      </c>
    </row>
    <row r="1483" spans="1:12">
      <c r="A1483" s="14">
        <v>76</v>
      </c>
      <c r="B1483" s="47">
        <v>43719</v>
      </c>
      <c r="C1483" s="48">
        <v>43721</v>
      </c>
      <c r="D1483" s="17" t="s">
        <v>15</v>
      </c>
      <c r="E1483" s="49">
        <f t="shared" si="128"/>
        <v>2</v>
      </c>
      <c r="F1483" s="50" t="s">
        <v>1365</v>
      </c>
      <c r="G1483" s="51">
        <v>9000</v>
      </c>
      <c r="H1483" s="21">
        <v>0</v>
      </c>
      <c r="I1483" s="51">
        <f t="shared" si="129"/>
        <v>9000</v>
      </c>
      <c r="J1483" s="62">
        <f t="shared" si="130"/>
        <v>5428266.7</v>
      </c>
      <c r="K1483" s="49">
        <v>90067</v>
      </c>
      <c r="L1483" s="25">
        <v>1588718</v>
      </c>
    </row>
    <row r="1484" spans="1:12">
      <c r="A1484" s="14">
        <v>77</v>
      </c>
      <c r="B1484" s="47">
        <v>43718</v>
      </c>
      <c r="C1484" s="48">
        <v>43721</v>
      </c>
      <c r="D1484" s="17" t="s">
        <v>15</v>
      </c>
      <c r="E1484" s="49">
        <f t="shared" si="128"/>
        <v>3</v>
      </c>
      <c r="F1484" s="50" t="s">
        <v>1366</v>
      </c>
      <c r="G1484" s="51">
        <v>19305</v>
      </c>
      <c r="H1484" s="21">
        <v>0</v>
      </c>
      <c r="I1484" s="51">
        <f t="shared" si="129"/>
        <v>19305</v>
      </c>
      <c r="J1484" s="62">
        <f t="shared" si="130"/>
        <v>5408961.7</v>
      </c>
      <c r="K1484" s="49">
        <v>91222</v>
      </c>
      <c r="L1484" s="25">
        <v>1595508</v>
      </c>
    </row>
    <row r="1485" spans="1:12">
      <c r="A1485" s="14">
        <v>78</v>
      </c>
      <c r="B1485" s="47">
        <v>43719</v>
      </c>
      <c r="C1485" s="48">
        <v>43721</v>
      </c>
      <c r="D1485" s="17" t="s">
        <v>15</v>
      </c>
      <c r="E1485" s="49">
        <f t="shared" si="128"/>
        <v>2</v>
      </c>
      <c r="F1485" s="50" t="s">
        <v>1367</v>
      </c>
      <c r="G1485" s="51">
        <v>14800</v>
      </c>
      <c r="H1485" s="21">
        <v>0</v>
      </c>
      <c r="I1485" s="51">
        <f t="shared" si="129"/>
        <v>14800</v>
      </c>
      <c r="J1485" s="62">
        <f t="shared" si="130"/>
        <v>5394161.7</v>
      </c>
      <c r="K1485" s="49">
        <v>91999</v>
      </c>
      <c r="L1485" s="25">
        <v>1600394</v>
      </c>
    </row>
    <row r="1486" spans="1:12">
      <c r="A1486" s="14">
        <v>79</v>
      </c>
      <c r="B1486" s="47">
        <v>43718</v>
      </c>
      <c r="C1486" s="48">
        <v>43721</v>
      </c>
      <c r="D1486" s="17" t="s">
        <v>15</v>
      </c>
      <c r="E1486" s="49">
        <f t="shared" si="128"/>
        <v>3</v>
      </c>
      <c r="F1486" s="50" t="s">
        <v>1368</v>
      </c>
      <c r="G1486" s="51">
        <v>13500</v>
      </c>
      <c r="H1486" s="21">
        <v>0</v>
      </c>
      <c r="I1486" s="51">
        <f t="shared" si="129"/>
        <v>13500</v>
      </c>
      <c r="J1486" s="62">
        <f t="shared" si="130"/>
        <v>5380661.7</v>
      </c>
      <c r="K1486" s="49">
        <v>91228</v>
      </c>
      <c r="L1486" s="25">
        <v>1595591</v>
      </c>
    </row>
    <row r="1487" spans="1:12">
      <c r="A1487" s="14">
        <v>80</v>
      </c>
      <c r="B1487" s="47">
        <v>43719</v>
      </c>
      <c r="C1487" s="48">
        <v>43721</v>
      </c>
      <c r="D1487" s="17" t="s">
        <v>15</v>
      </c>
      <c r="E1487" s="49">
        <f t="shared" si="128"/>
        <v>2</v>
      </c>
      <c r="F1487" s="50" t="s">
        <v>1369</v>
      </c>
      <c r="G1487" s="51">
        <v>15930</v>
      </c>
      <c r="H1487" s="21">
        <v>0</v>
      </c>
      <c r="I1487" s="51">
        <f t="shared" si="129"/>
        <v>15930</v>
      </c>
      <c r="J1487" s="62">
        <f t="shared" si="130"/>
        <v>5364731.7</v>
      </c>
      <c r="K1487" s="49">
        <v>92233</v>
      </c>
      <c r="L1487" s="25">
        <v>1602352</v>
      </c>
    </row>
    <row r="1488" spans="1:12">
      <c r="A1488" s="14">
        <v>81</v>
      </c>
      <c r="B1488" s="47">
        <v>43719</v>
      </c>
      <c r="C1488" s="48">
        <v>43721</v>
      </c>
      <c r="D1488" s="17" t="s">
        <v>15</v>
      </c>
      <c r="E1488" s="49">
        <f t="shared" si="128"/>
        <v>2</v>
      </c>
      <c r="F1488" s="50" t="s">
        <v>1370</v>
      </c>
      <c r="G1488" s="51">
        <v>9000</v>
      </c>
      <c r="H1488" s="21">
        <v>0</v>
      </c>
      <c r="I1488" s="51">
        <f t="shared" si="129"/>
        <v>9000</v>
      </c>
      <c r="J1488" s="62">
        <f t="shared" si="130"/>
        <v>5355731.7</v>
      </c>
      <c r="K1488" s="49">
        <v>92234</v>
      </c>
      <c r="L1488" s="25">
        <v>1602356</v>
      </c>
    </row>
    <row r="1489" spans="1:12">
      <c r="A1489" s="14">
        <v>82</v>
      </c>
      <c r="B1489" s="47">
        <v>43718</v>
      </c>
      <c r="C1489" s="48">
        <v>43721</v>
      </c>
      <c r="D1489" s="17" t="s">
        <v>15</v>
      </c>
      <c r="E1489" s="49">
        <f t="shared" si="128"/>
        <v>3</v>
      </c>
      <c r="F1489" s="50" t="s">
        <v>1371</v>
      </c>
      <c r="G1489" s="51">
        <v>26865</v>
      </c>
      <c r="H1489" s="21">
        <v>0</v>
      </c>
      <c r="I1489" s="51">
        <f t="shared" si="129"/>
        <v>26865</v>
      </c>
      <c r="J1489" s="62">
        <f t="shared" si="130"/>
        <v>5328866.7</v>
      </c>
      <c r="K1489" s="49">
        <v>91250</v>
      </c>
      <c r="L1489" s="25">
        <v>1595946</v>
      </c>
    </row>
    <row r="1490" spans="1:12">
      <c r="A1490" s="14">
        <v>83</v>
      </c>
      <c r="B1490" s="47">
        <v>43719</v>
      </c>
      <c r="C1490" s="48">
        <v>43721</v>
      </c>
      <c r="D1490" s="17" t="s">
        <v>15</v>
      </c>
      <c r="E1490" s="49">
        <f t="shared" si="128"/>
        <v>2</v>
      </c>
      <c r="F1490" s="50" t="s">
        <v>1372</v>
      </c>
      <c r="G1490" s="51">
        <v>17910</v>
      </c>
      <c r="H1490" s="21">
        <v>0</v>
      </c>
      <c r="I1490" s="51">
        <f t="shared" si="129"/>
        <v>17910</v>
      </c>
      <c r="J1490" s="62">
        <f t="shared" si="130"/>
        <v>5310956.7</v>
      </c>
      <c r="K1490" s="49">
        <v>86921</v>
      </c>
      <c r="L1490" s="25">
        <v>1567047</v>
      </c>
    </row>
    <row r="1491" spans="1:12">
      <c r="A1491" s="14">
        <v>84</v>
      </c>
      <c r="B1491" s="47">
        <v>43718</v>
      </c>
      <c r="C1491" s="48">
        <v>43721</v>
      </c>
      <c r="D1491" s="17" t="s">
        <v>15</v>
      </c>
      <c r="E1491" s="49">
        <f t="shared" si="128"/>
        <v>3</v>
      </c>
      <c r="F1491" s="50" t="s">
        <v>1373</v>
      </c>
      <c r="G1491" s="51">
        <v>26865</v>
      </c>
      <c r="H1491" s="21">
        <v>0</v>
      </c>
      <c r="I1491" s="51">
        <f t="shared" si="129"/>
        <v>26865</v>
      </c>
      <c r="J1491" s="62">
        <f t="shared" si="130"/>
        <v>5284091.7</v>
      </c>
      <c r="K1491" s="49">
        <v>91262</v>
      </c>
      <c r="L1491" s="25">
        <v>1596266</v>
      </c>
    </row>
    <row r="1492" spans="1:12">
      <c r="A1492" s="14">
        <v>85</v>
      </c>
      <c r="B1492" s="47">
        <v>43718</v>
      </c>
      <c r="C1492" s="48">
        <v>43721</v>
      </c>
      <c r="D1492" s="17" t="s">
        <v>15</v>
      </c>
      <c r="E1492" s="49">
        <f t="shared" si="128"/>
        <v>3</v>
      </c>
      <c r="F1492" s="50" t="s">
        <v>1374</v>
      </c>
      <c r="G1492" s="51">
        <v>26865</v>
      </c>
      <c r="H1492" s="21">
        <v>0</v>
      </c>
      <c r="I1492" s="51">
        <f t="shared" si="129"/>
        <v>26865</v>
      </c>
      <c r="J1492" s="62">
        <f t="shared" si="130"/>
        <v>5257226.7</v>
      </c>
      <c r="K1492" s="49">
        <v>91405</v>
      </c>
      <c r="L1492" s="25">
        <v>1596267</v>
      </c>
    </row>
    <row r="1493" spans="1:12">
      <c r="A1493" s="14">
        <v>86</v>
      </c>
      <c r="B1493" s="47">
        <v>43720</v>
      </c>
      <c r="C1493" s="48">
        <v>43722</v>
      </c>
      <c r="D1493" s="17" t="s">
        <v>15</v>
      </c>
      <c r="E1493" s="49">
        <f t="shared" si="128"/>
        <v>2</v>
      </c>
      <c r="F1493" s="50" t="s">
        <v>1375</v>
      </c>
      <c r="G1493" s="51">
        <v>12870</v>
      </c>
      <c r="H1493" s="21">
        <v>0</v>
      </c>
      <c r="I1493" s="51">
        <f t="shared" si="129"/>
        <v>12870</v>
      </c>
      <c r="J1493" s="62">
        <f t="shared" si="130"/>
        <v>5244356.7</v>
      </c>
      <c r="K1493" s="49">
        <v>90805</v>
      </c>
      <c r="L1493" s="25">
        <v>1592888</v>
      </c>
    </row>
    <row r="1494" spans="1:12">
      <c r="A1494" s="14">
        <v>87</v>
      </c>
      <c r="B1494" s="47">
        <v>43720</v>
      </c>
      <c r="C1494" s="48">
        <v>43722</v>
      </c>
      <c r="D1494" s="17" t="s">
        <v>15</v>
      </c>
      <c r="E1494" s="49">
        <f t="shared" si="128"/>
        <v>2</v>
      </c>
      <c r="F1494" s="50" t="s">
        <v>1376</v>
      </c>
      <c r="G1494" s="51">
        <v>9000</v>
      </c>
      <c r="H1494" s="21">
        <v>0</v>
      </c>
      <c r="I1494" s="51">
        <f t="shared" si="129"/>
        <v>9000</v>
      </c>
      <c r="J1494" s="62">
        <f t="shared" si="130"/>
        <v>5235356.7</v>
      </c>
      <c r="K1494" s="49">
        <v>91227</v>
      </c>
      <c r="L1494" s="25">
        <v>1595586</v>
      </c>
    </row>
    <row r="1495" spans="1:12">
      <c r="A1495" s="14">
        <v>88</v>
      </c>
      <c r="B1495" s="47">
        <v>43720</v>
      </c>
      <c r="C1495" s="48">
        <v>43722</v>
      </c>
      <c r="D1495" s="17" t="s">
        <v>15</v>
      </c>
      <c r="E1495" s="49">
        <f t="shared" si="128"/>
        <v>2</v>
      </c>
      <c r="F1495" s="50" t="s">
        <v>1377</v>
      </c>
      <c r="G1495" s="51">
        <v>9000</v>
      </c>
      <c r="H1495" s="21">
        <v>0</v>
      </c>
      <c r="I1495" s="51">
        <f t="shared" si="129"/>
        <v>9000</v>
      </c>
      <c r="J1495" s="62">
        <f t="shared" si="130"/>
        <v>5226356.7</v>
      </c>
      <c r="K1495" s="49">
        <v>90513</v>
      </c>
      <c r="L1495" s="25">
        <v>1591022</v>
      </c>
    </row>
    <row r="1496" spans="1:12">
      <c r="A1496" s="14">
        <v>89</v>
      </c>
      <c r="B1496" s="47">
        <v>43720</v>
      </c>
      <c r="C1496" s="48">
        <v>43722</v>
      </c>
      <c r="D1496" s="17" t="s">
        <v>15</v>
      </c>
      <c r="E1496" s="49">
        <f t="shared" si="128"/>
        <v>2</v>
      </c>
      <c r="F1496" s="50" t="s">
        <v>1378</v>
      </c>
      <c r="G1496" s="51">
        <v>12870</v>
      </c>
      <c r="H1496" s="21">
        <v>0</v>
      </c>
      <c r="I1496" s="51">
        <f t="shared" si="129"/>
        <v>12870</v>
      </c>
      <c r="J1496" s="62">
        <f t="shared" si="130"/>
        <v>5213486.7</v>
      </c>
      <c r="K1496" s="49">
        <v>85160</v>
      </c>
      <c r="L1496" s="25">
        <v>1552900</v>
      </c>
    </row>
    <row r="1497" spans="1:12">
      <c r="A1497" s="14">
        <v>90</v>
      </c>
      <c r="B1497" s="47">
        <v>43717</v>
      </c>
      <c r="C1497" s="48">
        <v>43722</v>
      </c>
      <c r="D1497" s="17" t="s">
        <v>15</v>
      </c>
      <c r="E1497" s="49">
        <f t="shared" si="128"/>
        <v>5</v>
      </c>
      <c r="F1497" s="50" t="s">
        <v>1379</v>
      </c>
      <c r="G1497" s="51">
        <v>32175</v>
      </c>
      <c r="H1497" s="21">
        <v>0</v>
      </c>
      <c r="I1497" s="51">
        <f t="shared" si="129"/>
        <v>32175</v>
      </c>
      <c r="J1497" s="62">
        <f t="shared" si="130"/>
        <v>5181311.7</v>
      </c>
      <c r="K1497" s="49">
        <v>90907</v>
      </c>
      <c r="L1497" s="25">
        <v>1594710</v>
      </c>
    </row>
    <row r="1498" spans="1:12">
      <c r="A1498" s="14">
        <v>91</v>
      </c>
      <c r="B1498" s="47">
        <v>43717</v>
      </c>
      <c r="C1498" s="48">
        <v>43722</v>
      </c>
      <c r="D1498" s="17" t="s">
        <v>15</v>
      </c>
      <c r="E1498" s="49">
        <f t="shared" si="128"/>
        <v>5</v>
      </c>
      <c r="F1498" s="50" t="s">
        <v>1380</v>
      </c>
      <c r="G1498" s="51">
        <v>32175</v>
      </c>
      <c r="H1498" s="21">
        <v>0</v>
      </c>
      <c r="I1498" s="51">
        <f t="shared" si="129"/>
        <v>32175</v>
      </c>
      <c r="J1498" s="62">
        <f t="shared" si="130"/>
        <v>5149136.7</v>
      </c>
      <c r="K1498" s="49">
        <v>88307</v>
      </c>
      <c r="L1498" s="25">
        <v>1576759</v>
      </c>
    </row>
    <row r="1499" spans="1:12">
      <c r="A1499" s="14">
        <v>92</v>
      </c>
      <c r="B1499" s="47">
        <v>43720</v>
      </c>
      <c r="C1499" s="48">
        <v>43722</v>
      </c>
      <c r="D1499" s="17" t="s">
        <v>15</v>
      </c>
      <c r="E1499" s="49">
        <f t="shared" si="128"/>
        <v>2</v>
      </c>
      <c r="F1499" s="50" t="s">
        <v>1381</v>
      </c>
      <c r="G1499" s="51">
        <v>12870</v>
      </c>
      <c r="H1499" s="21">
        <v>0</v>
      </c>
      <c r="I1499" s="51">
        <f t="shared" si="129"/>
        <v>12870</v>
      </c>
      <c r="J1499" s="62">
        <f t="shared" si="130"/>
        <v>5136266.7</v>
      </c>
      <c r="K1499" s="49">
        <v>91663</v>
      </c>
      <c r="L1499" s="25">
        <v>1598721</v>
      </c>
    </row>
    <row r="1500" spans="1:12">
      <c r="A1500" s="14">
        <v>93</v>
      </c>
      <c r="B1500" s="47">
        <v>43721</v>
      </c>
      <c r="C1500" s="48">
        <v>43723</v>
      </c>
      <c r="D1500" s="17" t="s">
        <v>15</v>
      </c>
      <c r="E1500" s="49">
        <f t="shared" si="128"/>
        <v>2</v>
      </c>
      <c r="F1500" s="50" t="s">
        <v>1366</v>
      </c>
      <c r="G1500" s="51">
        <v>17910</v>
      </c>
      <c r="H1500" s="21">
        <v>0</v>
      </c>
      <c r="I1500" s="51">
        <f t="shared" si="129"/>
        <v>17910</v>
      </c>
      <c r="J1500" s="62">
        <f t="shared" si="130"/>
        <v>5118356.7</v>
      </c>
      <c r="K1500" s="49">
        <v>91221</v>
      </c>
      <c r="L1500" s="25">
        <v>1595512</v>
      </c>
    </row>
    <row r="1501" spans="1:12">
      <c r="A1501" s="14">
        <v>94</v>
      </c>
      <c r="B1501" s="47">
        <v>43721</v>
      </c>
      <c r="C1501" s="48">
        <v>43723</v>
      </c>
      <c r="D1501" s="17" t="s">
        <v>15</v>
      </c>
      <c r="E1501" s="49">
        <f t="shared" si="128"/>
        <v>2</v>
      </c>
      <c r="F1501" s="50" t="s">
        <v>1382</v>
      </c>
      <c r="G1501" s="51">
        <v>17910</v>
      </c>
      <c r="H1501" s="21">
        <v>0</v>
      </c>
      <c r="I1501" s="51">
        <f t="shared" si="129"/>
        <v>17910</v>
      </c>
      <c r="J1501" s="62">
        <f t="shared" si="130"/>
        <v>5100446.7</v>
      </c>
      <c r="K1501" s="49">
        <v>89364</v>
      </c>
      <c r="L1501" s="25">
        <v>1585356</v>
      </c>
    </row>
    <row r="1502" spans="1:12">
      <c r="A1502" s="14">
        <v>95</v>
      </c>
      <c r="B1502" s="47">
        <v>43721</v>
      </c>
      <c r="C1502" s="48">
        <v>43723</v>
      </c>
      <c r="D1502" s="17" t="s">
        <v>15</v>
      </c>
      <c r="E1502" s="49">
        <f t="shared" si="128"/>
        <v>2</v>
      </c>
      <c r="F1502" s="50" t="s">
        <v>1383</v>
      </c>
      <c r="G1502" s="51">
        <v>17910</v>
      </c>
      <c r="H1502" s="21">
        <v>0</v>
      </c>
      <c r="I1502" s="51">
        <f t="shared" si="129"/>
        <v>17910</v>
      </c>
      <c r="J1502" s="62">
        <f t="shared" si="130"/>
        <v>5082536.7</v>
      </c>
      <c r="K1502" s="49">
        <v>92206</v>
      </c>
      <c r="L1502" s="25">
        <v>1601767</v>
      </c>
    </row>
    <row r="1503" spans="1:12">
      <c r="A1503" s="14">
        <v>96</v>
      </c>
      <c r="B1503" s="47">
        <v>43718</v>
      </c>
      <c r="C1503" s="48">
        <v>43723</v>
      </c>
      <c r="D1503" s="17" t="s">
        <v>15</v>
      </c>
      <c r="E1503" s="49">
        <f t="shared" si="128"/>
        <v>5</v>
      </c>
      <c r="F1503" s="50" t="s">
        <v>1384</v>
      </c>
      <c r="G1503" s="51">
        <v>39825</v>
      </c>
      <c r="H1503" s="21">
        <v>0</v>
      </c>
      <c r="I1503" s="51">
        <f t="shared" si="129"/>
        <v>39825</v>
      </c>
      <c r="J1503" s="62">
        <f t="shared" si="130"/>
        <v>5042711.7</v>
      </c>
      <c r="K1503" s="49">
        <v>88236</v>
      </c>
      <c r="L1503" s="25">
        <v>1575675</v>
      </c>
    </row>
    <row r="1504" spans="1:12">
      <c r="A1504" s="14">
        <v>97</v>
      </c>
      <c r="B1504" s="47">
        <v>43718</v>
      </c>
      <c r="C1504" s="48">
        <v>43723</v>
      </c>
      <c r="D1504" s="17" t="s">
        <v>15</v>
      </c>
      <c r="E1504" s="49">
        <f t="shared" si="128"/>
        <v>5</v>
      </c>
      <c r="F1504" s="50" t="s">
        <v>1385</v>
      </c>
      <c r="G1504" s="51">
        <v>39825</v>
      </c>
      <c r="H1504" s="21">
        <v>0</v>
      </c>
      <c r="I1504" s="51">
        <f t="shared" si="129"/>
        <v>39825</v>
      </c>
      <c r="J1504" s="62">
        <f t="shared" ref="J1504:J1525" si="131">J1503-I1504</f>
        <v>5002886.7</v>
      </c>
      <c r="K1504" s="49">
        <v>88230</v>
      </c>
      <c r="L1504" s="25">
        <v>1575608</v>
      </c>
    </row>
    <row r="1505" spans="1:12">
      <c r="A1505" s="14">
        <v>98</v>
      </c>
      <c r="B1505" s="47">
        <v>43722</v>
      </c>
      <c r="C1505" s="48">
        <v>43723</v>
      </c>
      <c r="D1505" s="17" t="s">
        <v>15</v>
      </c>
      <c r="E1505" s="49">
        <f t="shared" si="128"/>
        <v>1</v>
      </c>
      <c r="F1505" s="50" t="s">
        <v>267</v>
      </c>
      <c r="G1505" s="51">
        <v>7150</v>
      </c>
      <c r="H1505" s="21">
        <v>0</v>
      </c>
      <c r="I1505" s="51">
        <f t="shared" si="129"/>
        <v>7150</v>
      </c>
      <c r="J1505" s="62">
        <f t="shared" si="131"/>
        <v>4995736.7</v>
      </c>
      <c r="K1505" s="49">
        <v>85747</v>
      </c>
      <c r="L1505" s="25">
        <v>1558704</v>
      </c>
    </row>
    <row r="1506" spans="1:12">
      <c r="A1506" s="14">
        <v>99</v>
      </c>
      <c r="B1506" s="47">
        <v>43721</v>
      </c>
      <c r="C1506" s="48">
        <v>43723</v>
      </c>
      <c r="D1506" s="17" t="s">
        <v>15</v>
      </c>
      <c r="E1506" s="49">
        <f t="shared" si="128"/>
        <v>2</v>
      </c>
      <c r="F1506" s="50" t="s">
        <v>1386</v>
      </c>
      <c r="G1506" s="51">
        <v>12870</v>
      </c>
      <c r="H1506" s="21">
        <v>0</v>
      </c>
      <c r="I1506" s="51">
        <f t="shared" si="129"/>
        <v>12870</v>
      </c>
      <c r="J1506" s="62">
        <f t="shared" si="131"/>
        <v>4982866.7</v>
      </c>
      <c r="K1506" s="49">
        <v>89657</v>
      </c>
      <c r="L1506" s="25">
        <v>1585818</v>
      </c>
    </row>
    <row r="1507" spans="1:12">
      <c r="A1507" s="14">
        <v>100</v>
      </c>
      <c r="B1507" s="47">
        <v>43718</v>
      </c>
      <c r="C1507" s="48">
        <v>43723</v>
      </c>
      <c r="D1507" s="17" t="s">
        <v>15</v>
      </c>
      <c r="E1507" s="49">
        <f t="shared" si="128"/>
        <v>5</v>
      </c>
      <c r="F1507" s="50" t="s">
        <v>1387</v>
      </c>
      <c r="G1507" s="51">
        <v>22500</v>
      </c>
      <c r="H1507" s="21">
        <v>0</v>
      </c>
      <c r="I1507" s="51">
        <f t="shared" si="129"/>
        <v>22500</v>
      </c>
      <c r="J1507" s="62">
        <f t="shared" si="131"/>
        <v>4960366.7</v>
      </c>
      <c r="K1507" s="49">
        <v>90504</v>
      </c>
      <c r="L1507" s="25">
        <v>1590884</v>
      </c>
    </row>
    <row r="1508" spans="1:12">
      <c r="A1508" s="14">
        <v>101</v>
      </c>
      <c r="B1508" s="47">
        <v>43720</v>
      </c>
      <c r="C1508" s="48">
        <v>43723</v>
      </c>
      <c r="D1508" s="17" t="s">
        <v>15</v>
      </c>
      <c r="E1508" s="49">
        <f t="shared" si="128"/>
        <v>3</v>
      </c>
      <c r="F1508" s="50" t="s">
        <v>1388</v>
      </c>
      <c r="G1508" s="51">
        <v>19305</v>
      </c>
      <c r="H1508" s="21">
        <v>0</v>
      </c>
      <c r="I1508" s="51">
        <f t="shared" si="129"/>
        <v>19305</v>
      </c>
      <c r="J1508" s="62">
        <f t="shared" si="131"/>
        <v>4941061.7</v>
      </c>
      <c r="K1508" s="49">
        <v>90738</v>
      </c>
      <c r="L1508" s="25">
        <v>1592130</v>
      </c>
    </row>
    <row r="1509" spans="1:12">
      <c r="A1509" s="14">
        <v>102</v>
      </c>
      <c r="B1509" s="47">
        <v>43721</v>
      </c>
      <c r="C1509" s="48">
        <v>43724</v>
      </c>
      <c r="D1509" s="17" t="s">
        <v>15</v>
      </c>
      <c r="E1509" s="49">
        <f t="shared" si="128"/>
        <v>3</v>
      </c>
      <c r="F1509" s="50" t="s">
        <v>1389</v>
      </c>
      <c r="G1509" s="51">
        <v>19305</v>
      </c>
      <c r="H1509" s="21">
        <v>0</v>
      </c>
      <c r="I1509" s="51">
        <f t="shared" si="129"/>
        <v>19305</v>
      </c>
      <c r="J1509" s="62">
        <f t="shared" si="131"/>
        <v>4921756.7</v>
      </c>
      <c r="K1509" s="49">
        <v>91238</v>
      </c>
      <c r="L1509" s="25">
        <v>1595679</v>
      </c>
    </row>
    <row r="1510" spans="1:12">
      <c r="A1510" s="14">
        <v>103</v>
      </c>
      <c r="B1510" s="47">
        <v>43722</v>
      </c>
      <c r="C1510" s="48">
        <v>43724</v>
      </c>
      <c r="D1510" s="17" t="s">
        <v>15</v>
      </c>
      <c r="E1510" s="49">
        <f t="shared" si="128"/>
        <v>2</v>
      </c>
      <c r="F1510" s="50" t="s">
        <v>1390</v>
      </c>
      <c r="G1510" s="51">
        <v>12870</v>
      </c>
      <c r="H1510" s="21">
        <v>0</v>
      </c>
      <c r="I1510" s="51">
        <f t="shared" si="129"/>
        <v>12870</v>
      </c>
      <c r="J1510" s="62">
        <f t="shared" si="131"/>
        <v>4908886.7</v>
      </c>
      <c r="K1510" s="49">
        <v>85763</v>
      </c>
      <c r="L1510" s="25">
        <v>1560060</v>
      </c>
    </row>
    <row r="1511" spans="1:12">
      <c r="A1511" s="14">
        <v>104</v>
      </c>
      <c r="B1511" s="47">
        <v>43722</v>
      </c>
      <c r="C1511" s="48">
        <v>43724</v>
      </c>
      <c r="D1511" s="17" t="s">
        <v>15</v>
      </c>
      <c r="E1511" s="49">
        <f t="shared" si="128"/>
        <v>2</v>
      </c>
      <c r="F1511" s="50" t="s">
        <v>1391</v>
      </c>
      <c r="G1511" s="51">
        <v>12870</v>
      </c>
      <c r="H1511" s="21">
        <v>0</v>
      </c>
      <c r="I1511" s="51">
        <f t="shared" si="129"/>
        <v>12870</v>
      </c>
      <c r="J1511" s="62">
        <f t="shared" si="131"/>
        <v>4896016.7</v>
      </c>
      <c r="K1511" s="49">
        <v>91651</v>
      </c>
      <c r="L1511" s="25">
        <v>1598743</v>
      </c>
    </row>
    <row r="1512" spans="1:12">
      <c r="A1512" s="14">
        <v>105</v>
      </c>
      <c r="B1512" s="47">
        <v>43722</v>
      </c>
      <c r="C1512" s="48">
        <v>43724</v>
      </c>
      <c r="D1512" s="17" t="s">
        <v>15</v>
      </c>
      <c r="E1512" s="49">
        <f t="shared" si="128"/>
        <v>2</v>
      </c>
      <c r="F1512" s="50" t="s">
        <v>1392</v>
      </c>
      <c r="G1512" s="51">
        <v>12870</v>
      </c>
      <c r="H1512" s="21">
        <v>0</v>
      </c>
      <c r="I1512" s="51">
        <f t="shared" si="129"/>
        <v>12870</v>
      </c>
      <c r="J1512" s="62">
        <f t="shared" si="131"/>
        <v>4883146.7</v>
      </c>
      <c r="K1512" s="49">
        <v>90939</v>
      </c>
      <c r="L1512" s="25">
        <v>1594939</v>
      </c>
    </row>
    <row r="1513" spans="1:12">
      <c r="A1513" s="14">
        <v>106</v>
      </c>
      <c r="B1513" s="47">
        <v>43722</v>
      </c>
      <c r="C1513" s="48">
        <v>43724</v>
      </c>
      <c r="D1513" s="17" t="s">
        <v>15</v>
      </c>
      <c r="E1513" s="49">
        <f t="shared" si="128"/>
        <v>2</v>
      </c>
      <c r="F1513" s="50" t="s">
        <v>1393</v>
      </c>
      <c r="G1513" s="51">
        <v>12870</v>
      </c>
      <c r="H1513" s="21">
        <v>0</v>
      </c>
      <c r="I1513" s="51">
        <f t="shared" si="129"/>
        <v>12870</v>
      </c>
      <c r="J1513" s="62">
        <f t="shared" si="131"/>
        <v>4870276.7</v>
      </c>
      <c r="K1513" s="49">
        <v>84160</v>
      </c>
      <c r="L1513" s="25">
        <v>1548732</v>
      </c>
    </row>
    <row r="1514" spans="1:12">
      <c r="A1514" s="14">
        <v>107</v>
      </c>
      <c r="B1514" s="47">
        <v>43721</v>
      </c>
      <c r="C1514" s="48">
        <v>43724</v>
      </c>
      <c r="D1514" s="17" t="s">
        <v>15</v>
      </c>
      <c r="E1514" s="49">
        <f t="shared" si="128"/>
        <v>3</v>
      </c>
      <c r="F1514" s="50" t="s">
        <v>1394</v>
      </c>
      <c r="G1514" s="51">
        <v>13500</v>
      </c>
      <c r="H1514" s="21">
        <v>0</v>
      </c>
      <c r="I1514" s="51">
        <f t="shared" si="129"/>
        <v>13500</v>
      </c>
      <c r="J1514" s="62">
        <f t="shared" si="131"/>
        <v>4856776.7</v>
      </c>
      <c r="K1514" s="49">
        <v>90023</v>
      </c>
      <c r="L1514" s="25">
        <v>1588174</v>
      </c>
    </row>
    <row r="1515" spans="1:12">
      <c r="A1515" s="14">
        <v>108</v>
      </c>
      <c r="B1515" s="47">
        <v>43721</v>
      </c>
      <c r="C1515" s="48">
        <v>43724</v>
      </c>
      <c r="D1515" s="17" t="s">
        <v>15</v>
      </c>
      <c r="E1515" s="49">
        <f t="shared" si="128"/>
        <v>3</v>
      </c>
      <c r="F1515" s="50" t="s">
        <v>1395</v>
      </c>
      <c r="G1515" s="51">
        <v>13500</v>
      </c>
      <c r="H1515" s="21">
        <v>0</v>
      </c>
      <c r="I1515" s="51">
        <f t="shared" si="129"/>
        <v>13500</v>
      </c>
      <c r="J1515" s="62">
        <f t="shared" si="131"/>
        <v>4843276.7</v>
      </c>
      <c r="K1515" s="49">
        <v>90169</v>
      </c>
      <c r="L1515" s="25">
        <v>1589274</v>
      </c>
    </row>
    <row r="1516" spans="1:12">
      <c r="A1516" s="14">
        <v>109</v>
      </c>
      <c r="B1516" s="47">
        <v>43721</v>
      </c>
      <c r="C1516" s="48">
        <v>43724</v>
      </c>
      <c r="D1516" s="17" t="s">
        <v>15</v>
      </c>
      <c r="E1516" s="49">
        <f t="shared" si="128"/>
        <v>3</v>
      </c>
      <c r="F1516" s="50" t="s">
        <v>1396</v>
      </c>
      <c r="G1516" s="51">
        <v>13500</v>
      </c>
      <c r="H1516" s="21">
        <v>0</v>
      </c>
      <c r="I1516" s="51">
        <f t="shared" si="129"/>
        <v>13500</v>
      </c>
      <c r="J1516" s="62">
        <f t="shared" si="131"/>
        <v>4829776.7</v>
      </c>
      <c r="K1516" s="49">
        <v>90170</v>
      </c>
      <c r="L1516" s="25">
        <v>1589274</v>
      </c>
    </row>
    <row r="1517" spans="1:12">
      <c r="A1517" s="14">
        <v>110</v>
      </c>
      <c r="B1517" s="47">
        <v>43722</v>
      </c>
      <c r="C1517" s="48">
        <v>43724</v>
      </c>
      <c r="D1517" s="17" t="s">
        <v>15</v>
      </c>
      <c r="E1517" s="49">
        <f t="shared" si="128"/>
        <v>2</v>
      </c>
      <c r="F1517" s="50" t="s">
        <v>1397</v>
      </c>
      <c r="G1517" s="51">
        <v>9000</v>
      </c>
      <c r="H1517" s="21">
        <v>0</v>
      </c>
      <c r="I1517" s="51">
        <f t="shared" si="129"/>
        <v>9000</v>
      </c>
      <c r="J1517" s="62">
        <f t="shared" si="131"/>
        <v>4820776.7</v>
      </c>
      <c r="K1517" s="49">
        <v>90508</v>
      </c>
      <c r="L1517" s="25">
        <v>1590916</v>
      </c>
    </row>
    <row r="1518" spans="1:12">
      <c r="A1518" s="14">
        <v>111</v>
      </c>
      <c r="B1518" s="47">
        <v>43721</v>
      </c>
      <c r="C1518" s="48">
        <v>43724</v>
      </c>
      <c r="D1518" s="17" t="s">
        <v>15</v>
      </c>
      <c r="E1518" s="49">
        <f t="shared" si="128"/>
        <v>3</v>
      </c>
      <c r="F1518" s="50" t="s">
        <v>1398</v>
      </c>
      <c r="G1518" s="51">
        <v>26865</v>
      </c>
      <c r="H1518" s="21">
        <v>0</v>
      </c>
      <c r="I1518" s="51">
        <f t="shared" si="129"/>
        <v>26865</v>
      </c>
      <c r="J1518" s="62">
        <f t="shared" si="131"/>
        <v>4793911.7</v>
      </c>
      <c r="K1518" s="49">
        <v>88863</v>
      </c>
      <c r="L1518" s="25">
        <v>1581780</v>
      </c>
    </row>
    <row r="1519" spans="1:12">
      <c r="A1519" s="14">
        <v>112</v>
      </c>
      <c r="B1519" s="47">
        <v>43721</v>
      </c>
      <c r="C1519" s="48">
        <v>43724</v>
      </c>
      <c r="D1519" s="17" t="s">
        <v>15</v>
      </c>
      <c r="E1519" s="49">
        <f t="shared" si="128"/>
        <v>3</v>
      </c>
      <c r="F1519" s="50" t="s">
        <v>1399</v>
      </c>
      <c r="G1519" s="51">
        <v>23895</v>
      </c>
      <c r="H1519" s="21">
        <v>0</v>
      </c>
      <c r="I1519" s="51">
        <f t="shared" si="129"/>
        <v>23895</v>
      </c>
      <c r="J1519" s="62">
        <f t="shared" si="131"/>
        <v>4770016.7</v>
      </c>
      <c r="K1519" s="49">
        <v>89205</v>
      </c>
      <c r="L1519" s="25">
        <v>1583090</v>
      </c>
    </row>
    <row r="1520" spans="1:12">
      <c r="A1520" s="14">
        <v>113</v>
      </c>
      <c r="B1520" s="47">
        <v>43723</v>
      </c>
      <c r="C1520" s="48">
        <v>43725</v>
      </c>
      <c r="D1520" s="17" t="s">
        <v>15</v>
      </c>
      <c r="E1520" s="49">
        <f t="shared" si="128"/>
        <v>2</v>
      </c>
      <c r="F1520" s="50" t="s">
        <v>1400</v>
      </c>
      <c r="G1520" s="51">
        <v>12870</v>
      </c>
      <c r="H1520" s="21">
        <v>0</v>
      </c>
      <c r="I1520" s="51">
        <f t="shared" si="129"/>
        <v>12870</v>
      </c>
      <c r="J1520" s="62">
        <f t="shared" si="131"/>
        <v>4757146.7</v>
      </c>
      <c r="K1520" s="49">
        <v>92207</v>
      </c>
      <c r="L1520" s="25">
        <v>1601782</v>
      </c>
    </row>
    <row r="1521" spans="1:12">
      <c r="A1521" s="14">
        <v>114</v>
      </c>
      <c r="B1521" s="47">
        <v>43723</v>
      </c>
      <c r="C1521" s="48">
        <v>43725</v>
      </c>
      <c r="D1521" s="17" t="s">
        <v>15</v>
      </c>
      <c r="E1521" s="49">
        <f t="shared" si="128"/>
        <v>2</v>
      </c>
      <c r="F1521" s="50" t="s">
        <v>1401</v>
      </c>
      <c r="G1521" s="51">
        <v>9000</v>
      </c>
      <c r="H1521" s="21">
        <v>0</v>
      </c>
      <c r="I1521" s="51">
        <f t="shared" si="129"/>
        <v>9000</v>
      </c>
      <c r="J1521" s="62">
        <f t="shared" si="131"/>
        <v>4748146.7</v>
      </c>
      <c r="K1521" s="49">
        <v>89376</v>
      </c>
      <c r="L1521" s="25">
        <v>1585618</v>
      </c>
    </row>
    <row r="1522" spans="1:12">
      <c r="A1522" s="14">
        <v>115</v>
      </c>
      <c r="B1522" s="47">
        <v>43722</v>
      </c>
      <c r="C1522" s="48">
        <v>43725</v>
      </c>
      <c r="D1522" s="17" t="s">
        <v>15</v>
      </c>
      <c r="E1522" s="49">
        <f t="shared" si="128"/>
        <v>3</v>
      </c>
      <c r="F1522" s="50" t="s">
        <v>1402</v>
      </c>
      <c r="G1522" s="51">
        <v>13500</v>
      </c>
      <c r="H1522" s="21">
        <v>0</v>
      </c>
      <c r="I1522" s="51">
        <f t="shared" si="129"/>
        <v>13500</v>
      </c>
      <c r="J1522" s="62">
        <f t="shared" si="131"/>
        <v>4734646.7</v>
      </c>
      <c r="K1522" s="49">
        <v>88681</v>
      </c>
      <c r="L1522" s="25">
        <v>1579500</v>
      </c>
    </row>
    <row r="1523" spans="1:12">
      <c r="A1523" s="14">
        <v>116</v>
      </c>
      <c r="B1523" s="47">
        <v>43722</v>
      </c>
      <c r="C1523" s="48">
        <v>43725</v>
      </c>
      <c r="D1523" s="17" t="s">
        <v>15</v>
      </c>
      <c r="E1523" s="49">
        <f t="shared" si="128"/>
        <v>3</v>
      </c>
      <c r="F1523" s="50" t="s">
        <v>961</v>
      </c>
      <c r="G1523" s="51">
        <v>19305</v>
      </c>
      <c r="H1523" s="21">
        <v>0</v>
      </c>
      <c r="I1523" s="51">
        <f t="shared" si="129"/>
        <v>19305</v>
      </c>
      <c r="J1523" s="62">
        <f t="shared" si="131"/>
        <v>4715341.7</v>
      </c>
      <c r="K1523" s="49">
        <v>89665</v>
      </c>
      <c r="L1523" s="25">
        <v>1586051</v>
      </c>
    </row>
    <row r="1524" spans="1:12">
      <c r="A1524" s="14">
        <v>117</v>
      </c>
      <c r="B1524" s="47">
        <v>43722</v>
      </c>
      <c r="C1524" s="48">
        <v>43725</v>
      </c>
      <c r="D1524" s="17" t="s">
        <v>15</v>
      </c>
      <c r="E1524" s="49">
        <f t="shared" si="128"/>
        <v>3</v>
      </c>
      <c r="F1524" s="50" t="s">
        <v>1403</v>
      </c>
      <c r="G1524" s="51">
        <v>12870</v>
      </c>
      <c r="H1524" s="21">
        <v>0</v>
      </c>
      <c r="I1524" s="51">
        <f t="shared" si="129"/>
        <v>12870</v>
      </c>
      <c r="J1524" s="62">
        <f t="shared" si="131"/>
        <v>4702471.7</v>
      </c>
      <c r="K1524" s="49">
        <v>90822</v>
      </c>
      <c r="L1524" s="25">
        <v>1593568</v>
      </c>
    </row>
    <row r="1525" spans="1:12">
      <c r="A1525" s="14"/>
      <c r="B1525" s="47"/>
      <c r="C1525" s="48"/>
      <c r="D1525" s="17"/>
      <c r="E1525" s="49"/>
      <c r="F1525" s="50"/>
      <c r="G1525" s="51"/>
      <c r="H1525" s="21"/>
      <c r="I1525" s="51">
        <f>SUM(I1406:I1524)</f>
        <v>2048215</v>
      </c>
      <c r="J1525" s="83" t="s">
        <v>1404</v>
      </c>
      <c r="K1525" s="49"/>
      <c r="L1525" s="25"/>
    </row>
    <row r="1527" spans="1:12">
      <c r="A1527" s="14">
        <v>118</v>
      </c>
      <c r="B1527" s="47">
        <v>43724</v>
      </c>
      <c r="C1527" s="48">
        <v>43726</v>
      </c>
      <c r="D1527" s="17" t="s">
        <v>15</v>
      </c>
      <c r="E1527" s="49">
        <f t="shared" ref="E1527:E1590" si="132">C1527-B1527</f>
        <v>2</v>
      </c>
      <c r="F1527" s="50" t="s">
        <v>1405</v>
      </c>
      <c r="G1527" s="51">
        <v>12870</v>
      </c>
      <c r="H1527" s="21">
        <v>0</v>
      </c>
      <c r="I1527" s="51">
        <f t="shared" ref="I1527:I1590" si="133">+G1527+H1527</f>
        <v>12870</v>
      </c>
      <c r="J1527" s="62">
        <f>J1524-I1527</f>
        <v>4689601.7</v>
      </c>
      <c r="K1527" s="49">
        <v>92175</v>
      </c>
      <c r="L1527" s="25">
        <v>1601437</v>
      </c>
    </row>
    <row r="1528" spans="1:12">
      <c r="A1528" s="14">
        <v>119</v>
      </c>
      <c r="B1528" s="47">
        <v>43724</v>
      </c>
      <c r="C1528" s="48">
        <v>43726</v>
      </c>
      <c r="D1528" s="17" t="s">
        <v>15</v>
      </c>
      <c r="E1528" s="49">
        <f t="shared" si="132"/>
        <v>2</v>
      </c>
      <c r="F1528" s="50" t="s">
        <v>1406</v>
      </c>
      <c r="G1528" s="51">
        <v>9000</v>
      </c>
      <c r="H1528" s="21">
        <v>0</v>
      </c>
      <c r="I1528" s="51">
        <f t="shared" si="133"/>
        <v>9000</v>
      </c>
      <c r="J1528" s="62">
        <f t="shared" ref="J1527:J1590" si="134">J1527-I1528</f>
        <v>4680601.7</v>
      </c>
      <c r="K1528" s="49">
        <v>89932</v>
      </c>
      <c r="L1528" s="166">
        <v>1587370</v>
      </c>
    </row>
    <row r="1529" spans="1:12">
      <c r="A1529" s="14">
        <v>120</v>
      </c>
      <c r="B1529" s="47">
        <v>43724</v>
      </c>
      <c r="C1529" s="48">
        <v>43726</v>
      </c>
      <c r="D1529" s="17" t="s">
        <v>15</v>
      </c>
      <c r="E1529" s="49">
        <f t="shared" si="132"/>
        <v>2</v>
      </c>
      <c r="F1529" s="50" t="s">
        <v>1407</v>
      </c>
      <c r="G1529" s="51">
        <v>9000</v>
      </c>
      <c r="H1529" s="21">
        <v>0</v>
      </c>
      <c r="I1529" s="51">
        <f t="shared" si="133"/>
        <v>9000</v>
      </c>
      <c r="J1529" s="62">
        <f t="shared" si="134"/>
        <v>4671601.7</v>
      </c>
      <c r="K1529" s="49">
        <v>88302</v>
      </c>
      <c r="L1529" s="25">
        <v>1576506</v>
      </c>
    </row>
    <row r="1530" spans="1:12">
      <c r="A1530" s="14">
        <v>121</v>
      </c>
      <c r="B1530" s="47">
        <v>43724</v>
      </c>
      <c r="C1530" s="48">
        <v>43726</v>
      </c>
      <c r="D1530" s="17" t="s">
        <v>15</v>
      </c>
      <c r="E1530" s="49">
        <f t="shared" si="132"/>
        <v>2</v>
      </c>
      <c r="F1530" s="50" t="s">
        <v>1397</v>
      </c>
      <c r="G1530" s="51">
        <v>9000</v>
      </c>
      <c r="H1530" s="21">
        <v>0</v>
      </c>
      <c r="I1530" s="51">
        <f t="shared" si="133"/>
        <v>9000</v>
      </c>
      <c r="J1530" s="62">
        <f t="shared" si="134"/>
        <v>4662601.7</v>
      </c>
      <c r="K1530" s="49">
        <v>90505</v>
      </c>
      <c r="L1530" s="25">
        <v>1590917</v>
      </c>
    </row>
    <row r="1531" spans="1:12">
      <c r="A1531" s="14">
        <v>122</v>
      </c>
      <c r="B1531" s="47">
        <v>43724</v>
      </c>
      <c r="C1531" s="48">
        <v>43726</v>
      </c>
      <c r="D1531" s="17" t="s">
        <v>15</v>
      </c>
      <c r="E1531" s="49">
        <f t="shared" si="132"/>
        <v>2</v>
      </c>
      <c r="F1531" s="50" t="s">
        <v>1408</v>
      </c>
      <c r="G1531" s="51">
        <v>38610</v>
      </c>
      <c r="H1531" s="21">
        <v>0</v>
      </c>
      <c r="I1531" s="51">
        <f t="shared" si="133"/>
        <v>38610</v>
      </c>
      <c r="J1531" s="62">
        <f t="shared" si="134"/>
        <v>4623991.7</v>
      </c>
      <c r="K1531" s="49">
        <v>92696</v>
      </c>
      <c r="L1531" s="166">
        <v>1604736</v>
      </c>
    </row>
    <row r="1532" spans="1:12">
      <c r="A1532" s="14">
        <v>123</v>
      </c>
      <c r="B1532" s="47">
        <v>43724</v>
      </c>
      <c r="C1532" s="48">
        <v>43726</v>
      </c>
      <c r="D1532" s="17" t="s">
        <v>15</v>
      </c>
      <c r="E1532" s="49">
        <f t="shared" si="132"/>
        <v>2</v>
      </c>
      <c r="F1532" s="50" t="s">
        <v>1409</v>
      </c>
      <c r="G1532" s="51">
        <v>9000</v>
      </c>
      <c r="H1532" s="21">
        <v>0</v>
      </c>
      <c r="I1532" s="51">
        <f t="shared" si="133"/>
        <v>9000</v>
      </c>
      <c r="J1532" s="62">
        <f t="shared" si="134"/>
        <v>4614991.7</v>
      </c>
      <c r="K1532" s="49">
        <v>85746</v>
      </c>
      <c r="L1532" s="25">
        <v>1558754</v>
      </c>
    </row>
    <row r="1533" spans="1:12">
      <c r="A1533" s="14">
        <v>124</v>
      </c>
      <c r="B1533" s="47">
        <v>43723</v>
      </c>
      <c r="C1533" s="48">
        <v>43726</v>
      </c>
      <c r="D1533" s="17" t="s">
        <v>15</v>
      </c>
      <c r="E1533" s="49">
        <f t="shared" si="132"/>
        <v>3</v>
      </c>
      <c r="F1533" s="50" t="s">
        <v>1410</v>
      </c>
      <c r="G1533" s="51">
        <v>38610</v>
      </c>
      <c r="H1533" s="21">
        <v>0</v>
      </c>
      <c r="I1533" s="51">
        <f t="shared" si="133"/>
        <v>38610</v>
      </c>
      <c r="J1533" s="62">
        <f t="shared" si="134"/>
        <v>4576381.7</v>
      </c>
      <c r="K1533" s="49">
        <v>92745</v>
      </c>
      <c r="L1533" s="166">
        <v>1605392</v>
      </c>
    </row>
    <row r="1534" spans="1:12">
      <c r="A1534" s="14">
        <v>125</v>
      </c>
      <c r="B1534" s="47">
        <v>43723</v>
      </c>
      <c r="C1534" s="48">
        <v>43726</v>
      </c>
      <c r="D1534" s="17" t="s">
        <v>15</v>
      </c>
      <c r="E1534" s="49">
        <f t="shared" si="132"/>
        <v>3</v>
      </c>
      <c r="F1534" s="50" t="s">
        <v>1411</v>
      </c>
      <c r="G1534" s="51">
        <v>26865</v>
      </c>
      <c r="H1534" s="21">
        <v>0</v>
      </c>
      <c r="I1534" s="51">
        <f t="shared" si="133"/>
        <v>26865</v>
      </c>
      <c r="J1534" s="62">
        <f t="shared" si="134"/>
        <v>4549516.7</v>
      </c>
      <c r="K1534" s="49">
        <v>90895</v>
      </c>
      <c r="L1534" s="168">
        <v>1594090</v>
      </c>
    </row>
    <row r="1535" spans="1:12">
      <c r="A1535" s="14">
        <v>126</v>
      </c>
      <c r="B1535" s="47">
        <v>43724</v>
      </c>
      <c r="C1535" s="48">
        <v>43726</v>
      </c>
      <c r="D1535" s="17" t="s">
        <v>15</v>
      </c>
      <c r="E1535" s="49">
        <f t="shared" si="132"/>
        <v>2</v>
      </c>
      <c r="F1535" s="50" t="s">
        <v>1412</v>
      </c>
      <c r="G1535" s="51">
        <v>35820</v>
      </c>
      <c r="H1535" s="21">
        <v>0</v>
      </c>
      <c r="I1535" s="51">
        <f t="shared" si="133"/>
        <v>35820</v>
      </c>
      <c r="J1535" s="62">
        <f t="shared" si="134"/>
        <v>4513696.7</v>
      </c>
      <c r="K1535" s="49">
        <v>92180</v>
      </c>
      <c r="L1535" s="166">
        <v>1601438</v>
      </c>
    </row>
    <row r="1536" spans="1:12">
      <c r="A1536" s="14">
        <v>127</v>
      </c>
      <c r="B1536" s="47">
        <v>43725</v>
      </c>
      <c r="C1536" s="48">
        <v>43727</v>
      </c>
      <c r="D1536" s="17" t="s">
        <v>15</v>
      </c>
      <c r="E1536" s="49">
        <f t="shared" si="132"/>
        <v>2</v>
      </c>
      <c r="F1536" s="50" t="s">
        <v>1413</v>
      </c>
      <c r="G1536" s="51">
        <v>17910</v>
      </c>
      <c r="H1536" s="21">
        <v>0</v>
      </c>
      <c r="I1536" s="51">
        <f t="shared" si="133"/>
        <v>17910</v>
      </c>
      <c r="J1536" s="62">
        <f t="shared" si="134"/>
        <v>4495786.7</v>
      </c>
      <c r="K1536" s="49">
        <v>90020</v>
      </c>
      <c r="L1536" s="25">
        <v>1587810</v>
      </c>
    </row>
    <row r="1537" spans="1:12">
      <c r="A1537" s="14">
        <v>128</v>
      </c>
      <c r="B1537" s="47">
        <v>43725</v>
      </c>
      <c r="C1537" s="48">
        <v>43727</v>
      </c>
      <c r="D1537" s="17" t="s">
        <v>15</v>
      </c>
      <c r="E1537" s="49">
        <f t="shared" si="132"/>
        <v>2</v>
      </c>
      <c r="F1537" s="50" t="s">
        <v>1414</v>
      </c>
      <c r="G1537" s="51">
        <v>15930</v>
      </c>
      <c r="H1537" s="21">
        <v>0</v>
      </c>
      <c r="I1537" s="51">
        <f t="shared" si="133"/>
        <v>15930</v>
      </c>
      <c r="J1537" s="62">
        <f t="shared" si="134"/>
        <v>4479856.7</v>
      </c>
      <c r="K1537" s="49">
        <v>90017</v>
      </c>
      <c r="L1537" s="25">
        <v>1587793</v>
      </c>
    </row>
    <row r="1538" spans="1:12">
      <c r="A1538" s="14">
        <v>129</v>
      </c>
      <c r="B1538" s="47">
        <v>43725</v>
      </c>
      <c r="C1538" s="48">
        <v>43727</v>
      </c>
      <c r="D1538" s="17" t="s">
        <v>15</v>
      </c>
      <c r="E1538" s="49">
        <f t="shared" si="132"/>
        <v>2</v>
      </c>
      <c r="F1538" s="50" t="s">
        <v>1415</v>
      </c>
      <c r="G1538" s="51">
        <v>12870</v>
      </c>
      <c r="H1538" s="21">
        <v>0</v>
      </c>
      <c r="I1538" s="51">
        <f t="shared" si="133"/>
        <v>12870</v>
      </c>
      <c r="J1538" s="62">
        <f t="shared" si="134"/>
        <v>4466986.7</v>
      </c>
      <c r="K1538" s="49">
        <v>88391</v>
      </c>
      <c r="L1538" s="25">
        <v>1578010</v>
      </c>
    </row>
    <row r="1539" spans="1:12">
      <c r="A1539" s="14">
        <v>130</v>
      </c>
      <c r="B1539" s="47">
        <v>43726</v>
      </c>
      <c r="C1539" s="48">
        <v>43728</v>
      </c>
      <c r="D1539" s="17" t="s">
        <v>15</v>
      </c>
      <c r="E1539" s="49">
        <f t="shared" si="132"/>
        <v>2</v>
      </c>
      <c r="F1539" s="50" t="s">
        <v>1416</v>
      </c>
      <c r="G1539" s="51">
        <v>9000</v>
      </c>
      <c r="H1539" s="21">
        <v>0</v>
      </c>
      <c r="I1539" s="51">
        <f t="shared" si="133"/>
        <v>9000</v>
      </c>
      <c r="J1539" s="62">
        <f t="shared" si="134"/>
        <v>4457986.7</v>
      </c>
      <c r="K1539" s="49">
        <v>92159</v>
      </c>
      <c r="L1539" s="25">
        <v>1601131</v>
      </c>
    </row>
    <row r="1540" spans="1:12">
      <c r="A1540" s="14">
        <v>131</v>
      </c>
      <c r="B1540" s="47">
        <v>43725</v>
      </c>
      <c r="C1540" s="48">
        <v>43728</v>
      </c>
      <c r="D1540" s="17" t="s">
        <v>15</v>
      </c>
      <c r="E1540" s="49">
        <f t="shared" si="132"/>
        <v>3</v>
      </c>
      <c r="F1540" s="50" t="s">
        <v>1417</v>
      </c>
      <c r="G1540" s="51">
        <v>13500</v>
      </c>
      <c r="H1540" s="21">
        <v>0</v>
      </c>
      <c r="I1540" s="51">
        <f t="shared" si="133"/>
        <v>13500</v>
      </c>
      <c r="J1540" s="62">
        <f t="shared" si="134"/>
        <v>4444486.7</v>
      </c>
      <c r="K1540" s="49">
        <v>86929</v>
      </c>
      <c r="L1540" s="25">
        <v>1567376</v>
      </c>
    </row>
    <row r="1541" spans="1:12">
      <c r="A1541" s="14">
        <v>132</v>
      </c>
      <c r="B1541" s="47">
        <v>43724</v>
      </c>
      <c r="C1541" s="48">
        <v>43728</v>
      </c>
      <c r="D1541" s="17" t="s">
        <v>15</v>
      </c>
      <c r="E1541" s="49">
        <f t="shared" si="132"/>
        <v>4</v>
      </c>
      <c r="F1541" s="50" t="s">
        <v>1418</v>
      </c>
      <c r="G1541" s="51">
        <v>25740</v>
      </c>
      <c r="H1541" s="21">
        <v>0</v>
      </c>
      <c r="I1541" s="51">
        <f t="shared" si="133"/>
        <v>25740</v>
      </c>
      <c r="J1541" s="62">
        <f t="shared" si="134"/>
        <v>4418746.7</v>
      </c>
      <c r="K1541" s="49">
        <v>92681</v>
      </c>
      <c r="L1541" s="25">
        <v>1604696</v>
      </c>
    </row>
    <row r="1542" spans="1:12">
      <c r="A1542" s="14">
        <v>133</v>
      </c>
      <c r="B1542" s="47">
        <v>43726</v>
      </c>
      <c r="C1542" s="48">
        <v>43728</v>
      </c>
      <c r="D1542" s="17" t="s">
        <v>15</v>
      </c>
      <c r="E1542" s="49">
        <f t="shared" si="132"/>
        <v>2</v>
      </c>
      <c r="F1542" s="50" t="s">
        <v>1419</v>
      </c>
      <c r="G1542" s="51">
        <v>12870</v>
      </c>
      <c r="H1542" s="21">
        <v>0</v>
      </c>
      <c r="I1542" s="51">
        <f t="shared" si="133"/>
        <v>12870</v>
      </c>
      <c r="J1542" s="62">
        <f t="shared" si="134"/>
        <v>4405876.7</v>
      </c>
      <c r="K1542" s="49">
        <v>92683</v>
      </c>
      <c r="L1542" s="168">
        <v>1604716</v>
      </c>
    </row>
    <row r="1543" spans="1:12">
      <c r="A1543" s="14">
        <v>134</v>
      </c>
      <c r="B1543" s="47">
        <v>43726</v>
      </c>
      <c r="C1543" s="48">
        <v>43728</v>
      </c>
      <c r="D1543" s="17" t="s">
        <v>15</v>
      </c>
      <c r="E1543" s="49">
        <f t="shared" si="132"/>
        <v>2</v>
      </c>
      <c r="F1543" s="50" t="s">
        <v>1420</v>
      </c>
      <c r="G1543" s="51">
        <v>12870</v>
      </c>
      <c r="H1543" s="21">
        <v>0</v>
      </c>
      <c r="I1543" s="51">
        <f t="shared" si="133"/>
        <v>12870</v>
      </c>
      <c r="J1543" s="62">
        <f t="shared" si="134"/>
        <v>4393006.7</v>
      </c>
      <c r="K1543" s="49">
        <v>92684</v>
      </c>
      <c r="L1543" s="168">
        <v>1604716</v>
      </c>
    </row>
    <row r="1544" spans="1:12">
      <c r="A1544" s="14">
        <v>135</v>
      </c>
      <c r="B1544" s="47">
        <v>43725</v>
      </c>
      <c r="C1544" s="48">
        <v>43728</v>
      </c>
      <c r="D1544" s="17" t="s">
        <v>15</v>
      </c>
      <c r="E1544" s="49">
        <f t="shared" si="132"/>
        <v>3</v>
      </c>
      <c r="F1544" s="50" t="s">
        <v>1421</v>
      </c>
      <c r="G1544" s="51">
        <v>13500</v>
      </c>
      <c r="H1544" s="21">
        <v>0</v>
      </c>
      <c r="I1544" s="51">
        <f t="shared" si="133"/>
        <v>13500</v>
      </c>
      <c r="J1544" s="62">
        <f t="shared" si="134"/>
        <v>4379506.7</v>
      </c>
      <c r="K1544" s="49">
        <v>87968</v>
      </c>
      <c r="L1544" s="25">
        <v>1573143</v>
      </c>
    </row>
    <row r="1545" spans="1:12">
      <c r="A1545" s="14">
        <v>136</v>
      </c>
      <c r="B1545" s="47">
        <v>43726</v>
      </c>
      <c r="C1545" s="48">
        <v>43728</v>
      </c>
      <c r="D1545" s="17" t="s">
        <v>15</v>
      </c>
      <c r="E1545" s="49">
        <f t="shared" si="132"/>
        <v>2</v>
      </c>
      <c r="F1545" s="50" t="s">
        <v>1422</v>
      </c>
      <c r="G1545" s="51">
        <v>12870</v>
      </c>
      <c r="H1545" s="21">
        <v>0</v>
      </c>
      <c r="I1545" s="51">
        <f t="shared" si="133"/>
        <v>12870</v>
      </c>
      <c r="J1545" s="62">
        <f t="shared" si="134"/>
        <v>4366636.7</v>
      </c>
      <c r="K1545" s="49">
        <v>92682</v>
      </c>
      <c r="L1545" s="168">
        <v>1604716</v>
      </c>
    </row>
    <row r="1546" spans="1:12">
      <c r="A1546" s="14">
        <v>137</v>
      </c>
      <c r="B1546" s="47">
        <v>43723</v>
      </c>
      <c r="C1546" s="48">
        <v>43728</v>
      </c>
      <c r="D1546" s="17" t="s">
        <v>15</v>
      </c>
      <c r="E1546" s="49">
        <f t="shared" si="132"/>
        <v>5</v>
      </c>
      <c r="F1546" s="50" t="s">
        <v>1423</v>
      </c>
      <c r="G1546" s="51">
        <v>22500</v>
      </c>
      <c r="H1546" s="21">
        <v>0</v>
      </c>
      <c r="I1546" s="51">
        <f t="shared" si="133"/>
        <v>22500</v>
      </c>
      <c r="J1546" s="62">
        <f t="shared" si="134"/>
        <v>4344136.7</v>
      </c>
      <c r="K1546" s="49">
        <v>90678</v>
      </c>
      <c r="L1546" s="25">
        <v>1591881</v>
      </c>
    </row>
    <row r="1547" spans="1:12">
      <c r="A1547" s="14">
        <v>138</v>
      </c>
      <c r="B1547" s="47">
        <v>43726</v>
      </c>
      <c r="C1547" s="48">
        <v>43728</v>
      </c>
      <c r="D1547" s="17" t="s">
        <v>15</v>
      </c>
      <c r="E1547" s="49">
        <f t="shared" si="132"/>
        <v>2</v>
      </c>
      <c r="F1547" s="50" t="s">
        <v>1424</v>
      </c>
      <c r="G1547" s="51">
        <v>12870</v>
      </c>
      <c r="H1547" s="21">
        <v>0</v>
      </c>
      <c r="I1547" s="51">
        <f t="shared" si="133"/>
        <v>12870</v>
      </c>
      <c r="J1547" s="62">
        <f t="shared" si="134"/>
        <v>4331266.7</v>
      </c>
      <c r="K1547" s="49">
        <v>93405</v>
      </c>
      <c r="L1547" s="25">
        <v>1607462</v>
      </c>
    </row>
    <row r="1548" spans="1:12">
      <c r="A1548" s="14">
        <v>139</v>
      </c>
      <c r="B1548" s="47">
        <v>43725</v>
      </c>
      <c r="C1548" s="48">
        <v>43728</v>
      </c>
      <c r="D1548" s="17" t="s">
        <v>15</v>
      </c>
      <c r="E1548" s="49">
        <f t="shared" si="132"/>
        <v>3</v>
      </c>
      <c r="F1548" s="50" t="s">
        <v>1425</v>
      </c>
      <c r="G1548" s="51">
        <v>19305</v>
      </c>
      <c r="H1548" s="21">
        <v>0</v>
      </c>
      <c r="I1548" s="51">
        <f t="shared" si="133"/>
        <v>19305</v>
      </c>
      <c r="J1548" s="62">
        <f t="shared" si="134"/>
        <v>4311961.7</v>
      </c>
      <c r="K1548" s="49">
        <v>92230</v>
      </c>
      <c r="L1548" s="25">
        <v>1602282</v>
      </c>
    </row>
    <row r="1549" spans="1:12">
      <c r="A1549" s="14">
        <v>140</v>
      </c>
      <c r="B1549" s="47">
        <v>43723</v>
      </c>
      <c r="C1549" s="48">
        <v>43728</v>
      </c>
      <c r="D1549" s="17" t="s">
        <v>15</v>
      </c>
      <c r="E1549" s="49">
        <f t="shared" si="132"/>
        <v>5</v>
      </c>
      <c r="F1549" s="50" t="s">
        <v>1426</v>
      </c>
      <c r="G1549" s="51">
        <v>22500</v>
      </c>
      <c r="H1549" s="21">
        <v>0</v>
      </c>
      <c r="I1549" s="51">
        <f t="shared" si="133"/>
        <v>22500</v>
      </c>
      <c r="J1549" s="62">
        <f t="shared" si="134"/>
        <v>4289461.7</v>
      </c>
      <c r="K1549" s="49">
        <v>89169</v>
      </c>
      <c r="L1549" s="25">
        <v>1582782</v>
      </c>
    </row>
    <row r="1550" spans="1:12">
      <c r="A1550" s="14">
        <v>141</v>
      </c>
      <c r="B1550" s="47">
        <v>43721</v>
      </c>
      <c r="C1550" s="48">
        <v>43728</v>
      </c>
      <c r="D1550" s="17" t="s">
        <v>15</v>
      </c>
      <c r="E1550" s="49">
        <f t="shared" si="132"/>
        <v>7</v>
      </c>
      <c r="F1550" s="50" t="s">
        <v>1427</v>
      </c>
      <c r="G1550" s="51">
        <v>45045</v>
      </c>
      <c r="H1550" s="21">
        <v>0</v>
      </c>
      <c r="I1550" s="51">
        <f t="shared" si="133"/>
        <v>45045</v>
      </c>
      <c r="J1550" s="62">
        <f t="shared" si="134"/>
        <v>4244416.7</v>
      </c>
      <c r="K1550" s="49">
        <v>89683</v>
      </c>
      <c r="L1550" s="25">
        <v>1586493</v>
      </c>
    </row>
    <row r="1551" spans="1:12">
      <c r="A1551" s="14">
        <v>142</v>
      </c>
      <c r="B1551" s="47">
        <v>43725</v>
      </c>
      <c r="C1551" s="48">
        <v>43728</v>
      </c>
      <c r="D1551" s="17" t="s">
        <v>15</v>
      </c>
      <c r="E1551" s="49">
        <f t="shared" si="132"/>
        <v>3</v>
      </c>
      <c r="F1551" s="50" t="s">
        <v>1428</v>
      </c>
      <c r="G1551" s="51">
        <v>19305</v>
      </c>
      <c r="H1551" s="21">
        <v>0</v>
      </c>
      <c r="I1551" s="51">
        <f t="shared" si="133"/>
        <v>19305</v>
      </c>
      <c r="J1551" s="62">
        <f t="shared" si="134"/>
        <v>4225111.7</v>
      </c>
      <c r="K1551" s="49">
        <v>93424</v>
      </c>
      <c r="L1551" s="25">
        <v>1608027</v>
      </c>
    </row>
    <row r="1552" spans="1:12">
      <c r="A1552" s="14">
        <v>143</v>
      </c>
      <c r="B1552" s="47">
        <v>43725</v>
      </c>
      <c r="C1552" s="48">
        <v>43727</v>
      </c>
      <c r="D1552" s="17" t="s">
        <v>15</v>
      </c>
      <c r="E1552" s="49">
        <f t="shared" si="132"/>
        <v>2</v>
      </c>
      <c r="F1552" s="50" t="s">
        <v>1429</v>
      </c>
      <c r="G1552" s="51">
        <v>9000</v>
      </c>
      <c r="H1552" s="21">
        <v>0</v>
      </c>
      <c r="I1552" s="51">
        <f t="shared" si="133"/>
        <v>9000</v>
      </c>
      <c r="J1552" s="62">
        <f t="shared" si="134"/>
        <v>4216111.7</v>
      </c>
      <c r="K1552" s="49">
        <v>90659</v>
      </c>
      <c r="L1552" s="25">
        <v>1591447</v>
      </c>
    </row>
    <row r="1553" spans="1:12">
      <c r="A1553" s="14">
        <v>144</v>
      </c>
      <c r="B1553" s="47">
        <v>43726</v>
      </c>
      <c r="C1553" s="48">
        <v>43729</v>
      </c>
      <c r="D1553" s="17" t="s">
        <v>15</v>
      </c>
      <c r="E1553" s="49">
        <f t="shared" si="132"/>
        <v>3</v>
      </c>
      <c r="F1553" s="50" t="s">
        <v>1430</v>
      </c>
      <c r="G1553" s="51">
        <v>19305</v>
      </c>
      <c r="H1553" s="21">
        <v>0</v>
      </c>
      <c r="I1553" s="51">
        <f t="shared" si="133"/>
        <v>19305</v>
      </c>
      <c r="J1553" s="62">
        <f t="shared" si="134"/>
        <v>4196806.7</v>
      </c>
      <c r="K1553" s="49">
        <v>92703</v>
      </c>
      <c r="L1553" s="25">
        <v>1604802</v>
      </c>
    </row>
    <row r="1554" spans="1:12">
      <c r="A1554" s="14">
        <v>145</v>
      </c>
      <c r="B1554" s="47">
        <v>43727</v>
      </c>
      <c r="C1554" s="48">
        <v>43729</v>
      </c>
      <c r="D1554" s="17" t="s">
        <v>15</v>
      </c>
      <c r="E1554" s="49">
        <f t="shared" si="132"/>
        <v>2</v>
      </c>
      <c r="F1554" s="50" t="s">
        <v>1431</v>
      </c>
      <c r="G1554" s="51">
        <v>9000</v>
      </c>
      <c r="H1554" s="21">
        <v>0</v>
      </c>
      <c r="I1554" s="51">
        <f t="shared" si="133"/>
        <v>9000</v>
      </c>
      <c r="J1554" s="62">
        <f t="shared" si="134"/>
        <v>4187806.7</v>
      </c>
      <c r="K1554" s="49">
        <v>89684</v>
      </c>
      <c r="L1554" s="25">
        <v>1586546</v>
      </c>
    </row>
    <row r="1555" spans="1:12">
      <c r="A1555" s="14">
        <v>146</v>
      </c>
      <c r="B1555" s="47">
        <v>43722</v>
      </c>
      <c r="C1555" s="48">
        <v>43729</v>
      </c>
      <c r="D1555" s="17" t="s">
        <v>15</v>
      </c>
      <c r="E1555" s="49">
        <f t="shared" si="132"/>
        <v>7</v>
      </c>
      <c r="F1555" s="50" t="s">
        <v>1432</v>
      </c>
      <c r="G1555" s="51">
        <v>31500</v>
      </c>
      <c r="H1555" s="21">
        <v>0</v>
      </c>
      <c r="I1555" s="51">
        <f t="shared" si="133"/>
        <v>31500</v>
      </c>
      <c r="J1555" s="62">
        <f t="shared" si="134"/>
        <v>4156306.7</v>
      </c>
      <c r="K1555" s="49">
        <v>85710</v>
      </c>
      <c r="L1555" s="25">
        <v>1558482</v>
      </c>
    </row>
    <row r="1556" spans="1:12">
      <c r="A1556" s="14">
        <v>147</v>
      </c>
      <c r="B1556" s="47">
        <v>43722</v>
      </c>
      <c r="C1556" s="48">
        <v>43729</v>
      </c>
      <c r="D1556" s="17" t="s">
        <v>15</v>
      </c>
      <c r="E1556" s="49">
        <f t="shared" si="132"/>
        <v>7</v>
      </c>
      <c r="F1556" s="50" t="s">
        <v>1433</v>
      </c>
      <c r="G1556" s="51">
        <v>31500</v>
      </c>
      <c r="H1556" s="21">
        <v>0</v>
      </c>
      <c r="I1556" s="51">
        <f t="shared" si="133"/>
        <v>31500</v>
      </c>
      <c r="J1556" s="62">
        <f t="shared" si="134"/>
        <v>4124806.7</v>
      </c>
      <c r="K1556" s="49">
        <v>85709</v>
      </c>
      <c r="L1556" s="25">
        <v>1558481</v>
      </c>
    </row>
    <row r="1557" spans="1:12">
      <c r="A1557" s="14">
        <v>148</v>
      </c>
      <c r="B1557" s="47">
        <v>43725</v>
      </c>
      <c r="C1557" s="48">
        <v>43729</v>
      </c>
      <c r="D1557" s="17" t="s">
        <v>15</v>
      </c>
      <c r="E1557" s="49">
        <f t="shared" si="132"/>
        <v>4</v>
      </c>
      <c r="F1557" s="50" t="s">
        <v>1434</v>
      </c>
      <c r="G1557" s="51">
        <v>37340</v>
      </c>
      <c r="H1557" s="21">
        <v>0</v>
      </c>
      <c r="I1557" s="51">
        <f t="shared" si="133"/>
        <v>37340</v>
      </c>
      <c r="J1557" s="62">
        <f t="shared" si="134"/>
        <v>4087466.7</v>
      </c>
      <c r="K1557" s="49">
        <v>91579</v>
      </c>
      <c r="L1557" s="25">
        <v>1598156</v>
      </c>
    </row>
    <row r="1558" spans="1:12">
      <c r="A1558" s="14">
        <v>149</v>
      </c>
      <c r="B1558" s="47">
        <v>43726</v>
      </c>
      <c r="C1558" s="48">
        <v>43729</v>
      </c>
      <c r="D1558" s="17" t="s">
        <v>15</v>
      </c>
      <c r="E1558" s="49">
        <f t="shared" si="132"/>
        <v>3</v>
      </c>
      <c r="F1558" s="50" t="s">
        <v>1435</v>
      </c>
      <c r="G1558" s="51">
        <v>26865</v>
      </c>
      <c r="H1558" s="21">
        <v>0</v>
      </c>
      <c r="I1558" s="51">
        <f t="shared" si="133"/>
        <v>26865</v>
      </c>
      <c r="J1558" s="62">
        <f t="shared" si="134"/>
        <v>4060601.7</v>
      </c>
      <c r="K1558" s="49">
        <v>91188</v>
      </c>
      <c r="L1558" s="25">
        <v>1595205</v>
      </c>
    </row>
    <row r="1559" spans="1:12">
      <c r="A1559" s="14">
        <v>150</v>
      </c>
      <c r="B1559" s="47">
        <v>43727</v>
      </c>
      <c r="C1559" s="48">
        <v>43729</v>
      </c>
      <c r="D1559" s="17" t="s">
        <v>15</v>
      </c>
      <c r="E1559" s="49">
        <f t="shared" si="132"/>
        <v>2</v>
      </c>
      <c r="F1559" s="50" t="s">
        <v>1436</v>
      </c>
      <c r="G1559" s="51">
        <v>17910</v>
      </c>
      <c r="H1559" s="21">
        <v>0</v>
      </c>
      <c r="I1559" s="51">
        <f t="shared" si="133"/>
        <v>17910</v>
      </c>
      <c r="J1559" s="62">
        <f t="shared" si="134"/>
        <v>4042691.7</v>
      </c>
      <c r="K1559" s="49">
        <v>91571</v>
      </c>
      <c r="L1559" s="25">
        <v>1598085</v>
      </c>
    </row>
    <row r="1560" spans="1:12">
      <c r="A1560" s="14">
        <v>151</v>
      </c>
      <c r="B1560" s="47">
        <v>43727</v>
      </c>
      <c r="C1560" s="48">
        <v>43729</v>
      </c>
      <c r="D1560" s="17" t="s">
        <v>15</v>
      </c>
      <c r="E1560" s="49">
        <f t="shared" si="132"/>
        <v>2</v>
      </c>
      <c r="F1560" s="50" t="s">
        <v>1437</v>
      </c>
      <c r="G1560" s="51">
        <v>17910</v>
      </c>
      <c r="H1560" s="21">
        <v>0</v>
      </c>
      <c r="I1560" s="51">
        <f t="shared" si="133"/>
        <v>17910</v>
      </c>
      <c r="J1560" s="62">
        <f t="shared" si="134"/>
        <v>4024781.7</v>
      </c>
      <c r="K1560" s="49">
        <v>88935</v>
      </c>
      <c r="L1560" s="25">
        <v>1582070</v>
      </c>
    </row>
    <row r="1561" spans="1:12">
      <c r="A1561" s="14">
        <v>152</v>
      </c>
      <c r="B1561" s="47">
        <v>43728</v>
      </c>
      <c r="C1561" s="48">
        <v>43730</v>
      </c>
      <c r="D1561" s="17" t="s">
        <v>15</v>
      </c>
      <c r="E1561" s="49">
        <f t="shared" si="132"/>
        <v>2</v>
      </c>
      <c r="F1561" s="50" t="s">
        <v>1438</v>
      </c>
      <c r="G1561" s="51">
        <v>12870</v>
      </c>
      <c r="H1561" s="21">
        <v>0</v>
      </c>
      <c r="I1561" s="51">
        <f t="shared" si="133"/>
        <v>12870</v>
      </c>
      <c r="J1561" s="62">
        <f t="shared" si="134"/>
        <v>4011911.7</v>
      </c>
      <c r="K1561" s="49">
        <v>92720</v>
      </c>
      <c r="L1561" s="25">
        <v>1605069</v>
      </c>
    </row>
    <row r="1562" spans="1:12">
      <c r="A1562" s="14">
        <v>153</v>
      </c>
      <c r="B1562" s="47">
        <v>43727</v>
      </c>
      <c r="C1562" s="48">
        <v>43730</v>
      </c>
      <c r="D1562" s="17" t="s">
        <v>15</v>
      </c>
      <c r="E1562" s="49">
        <f t="shared" si="132"/>
        <v>3</v>
      </c>
      <c r="F1562" s="50" t="s">
        <v>1439</v>
      </c>
      <c r="G1562" s="51">
        <v>13500</v>
      </c>
      <c r="H1562" s="21">
        <v>0</v>
      </c>
      <c r="I1562" s="51">
        <f t="shared" si="133"/>
        <v>13500</v>
      </c>
      <c r="J1562" s="62">
        <f t="shared" si="134"/>
        <v>3998411.7</v>
      </c>
      <c r="K1562" s="49">
        <v>90501</v>
      </c>
      <c r="L1562" s="25">
        <v>1590756</v>
      </c>
    </row>
    <row r="1563" spans="1:12">
      <c r="A1563" s="14">
        <v>154</v>
      </c>
      <c r="B1563" s="47">
        <v>43728</v>
      </c>
      <c r="C1563" s="48">
        <v>43730</v>
      </c>
      <c r="D1563" s="17" t="s">
        <v>15</v>
      </c>
      <c r="E1563" s="49">
        <f t="shared" si="132"/>
        <v>2</v>
      </c>
      <c r="F1563" s="50" t="s">
        <v>1440</v>
      </c>
      <c r="G1563" s="51">
        <v>17910</v>
      </c>
      <c r="H1563" s="21">
        <v>0</v>
      </c>
      <c r="I1563" s="51">
        <f t="shared" si="133"/>
        <v>17910</v>
      </c>
      <c r="J1563" s="62">
        <f t="shared" si="134"/>
        <v>3980501.7</v>
      </c>
      <c r="K1563" s="49">
        <v>88733</v>
      </c>
      <c r="L1563" s="25">
        <v>1579722</v>
      </c>
    </row>
    <row r="1564" spans="1:12">
      <c r="A1564" s="14">
        <v>155</v>
      </c>
      <c r="B1564" s="47">
        <v>43728</v>
      </c>
      <c r="C1564" s="48">
        <v>43730</v>
      </c>
      <c r="D1564" s="17" t="s">
        <v>15</v>
      </c>
      <c r="E1564" s="49">
        <f t="shared" si="132"/>
        <v>2</v>
      </c>
      <c r="F1564" s="50" t="s">
        <v>1441</v>
      </c>
      <c r="G1564" s="51">
        <v>17910</v>
      </c>
      <c r="H1564" s="21">
        <v>0</v>
      </c>
      <c r="I1564" s="51">
        <f t="shared" si="133"/>
        <v>17910</v>
      </c>
      <c r="J1564" s="62">
        <f t="shared" si="134"/>
        <v>3962591.7</v>
      </c>
      <c r="K1564" s="49">
        <v>91251</v>
      </c>
      <c r="L1564" s="25">
        <v>1596000</v>
      </c>
    </row>
    <row r="1565" spans="1:12">
      <c r="A1565" s="14">
        <v>156</v>
      </c>
      <c r="B1565" s="47">
        <v>43728</v>
      </c>
      <c r="C1565" s="48">
        <v>43730</v>
      </c>
      <c r="D1565" s="17" t="s">
        <v>15</v>
      </c>
      <c r="E1565" s="49">
        <f t="shared" si="132"/>
        <v>2</v>
      </c>
      <c r="F1565" s="50" t="s">
        <v>1442</v>
      </c>
      <c r="G1565" s="51">
        <v>12870</v>
      </c>
      <c r="H1565" s="21">
        <v>0</v>
      </c>
      <c r="I1565" s="51">
        <f t="shared" si="133"/>
        <v>12870</v>
      </c>
      <c r="J1565" s="62">
        <f t="shared" si="134"/>
        <v>3949721.7</v>
      </c>
      <c r="K1565" s="49">
        <v>93415</v>
      </c>
      <c r="L1565" s="25">
        <v>1608028</v>
      </c>
    </row>
    <row r="1566" spans="1:12">
      <c r="A1566" s="14">
        <v>157</v>
      </c>
      <c r="B1566" s="47">
        <v>43728</v>
      </c>
      <c r="C1566" s="48">
        <v>43730</v>
      </c>
      <c r="D1566" s="17" t="s">
        <v>15</v>
      </c>
      <c r="E1566" s="49">
        <f t="shared" si="132"/>
        <v>2</v>
      </c>
      <c r="F1566" s="50" t="s">
        <v>1421</v>
      </c>
      <c r="G1566" s="51">
        <v>9000</v>
      </c>
      <c r="H1566" s="21">
        <v>0</v>
      </c>
      <c r="I1566" s="51">
        <f t="shared" si="133"/>
        <v>9000</v>
      </c>
      <c r="J1566" s="62">
        <f t="shared" si="134"/>
        <v>3940721.7</v>
      </c>
      <c r="K1566" s="49">
        <v>87970</v>
      </c>
      <c r="L1566" s="25">
        <v>1573169</v>
      </c>
    </row>
    <row r="1567" spans="1:12">
      <c r="A1567" s="14">
        <v>158</v>
      </c>
      <c r="B1567" s="47">
        <v>43728</v>
      </c>
      <c r="C1567" s="48">
        <v>43730</v>
      </c>
      <c r="D1567" s="17" t="s">
        <v>15</v>
      </c>
      <c r="E1567" s="49">
        <f t="shared" si="132"/>
        <v>2</v>
      </c>
      <c r="F1567" s="50" t="s">
        <v>1443</v>
      </c>
      <c r="G1567" s="51">
        <v>9000</v>
      </c>
      <c r="H1567" s="21">
        <v>0</v>
      </c>
      <c r="I1567" s="51">
        <f t="shared" si="133"/>
        <v>9000</v>
      </c>
      <c r="J1567" s="62">
        <f t="shared" si="134"/>
        <v>3931721.7</v>
      </c>
      <c r="K1567" s="49">
        <v>91443</v>
      </c>
      <c r="L1567" s="25">
        <v>1596907</v>
      </c>
    </row>
    <row r="1568" spans="1:12">
      <c r="A1568" s="14">
        <v>159</v>
      </c>
      <c r="B1568" s="47">
        <v>43729</v>
      </c>
      <c r="C1568" s="48">
        <v>43731</v>
      </c>
      <c r="D1568" s="17" t="s">
        <v>15</v>
      </c>
      <c r="E1568" s="49">
        <f t="shared" si="132"/>
        <v>2</v>
      </c>
      <c r="F1568" s="50" t="s">
        <v>1444</v>
      </c>
      <c r="G1568" s="51">
        <v>9000</v>
      </c>
      <c r="H1568" s="21">
        <v>0</v>
      </c>
      <c r="I1568" s="51">
        <f t="shared" si="133"/>
        <v>9000</v>
      </c>
      <c r="J1568" s="62">
        <f t="shared" si="134"/>
        <v>3922721.7</v>
      </c>
      <c r="K1568" s="49">
        <v>89250</v>
      </c>
      <c r="L1568" s="25">
        <v>1584465</v>
      </c>
    </row>
    <row r="1569" spans="1:12">
      <c r="A1569" s="14">
        <v>160</v>
      </c>
      <c r="B1569" s="47">
        <v>43726</v>
      </c>
      <c r="C1569" s="48">
        <v>43731</v>
      </c>
      <c r="D1569" s="17" t="s">
        <v>15</v>
      </c>
      <c r="E1569" s="49">
        <f t="shared" si="132"/>
        <v>5</v>
      </c>
      <c r="F1569" s="50" t="s">
        <v>1445</v>
      </c>
      <c r="G1569" s="51">
        <v>22500</v>
      </c>
      <c r="H1569" s="21">
        <v>0</v>
      </c>
      <c r="I1569" s="51">
        <f t="shared" si="133"/>
        <v>22500</v>
      </c>
      <c r="J1569" s="62">
        <f t="shared" si="134"/>
        <v>3900221.7</v>
      </c>
      <c r="K1569" s="49">
        <v>92514</v>
      </c>
      <c r="L1569" s="25">
        <v>1604126</v>
      </c>
    </row>
    <row r="1570" spans="1:12">
      <c r="A1570" s="14">
        <v>161</v>
      </c>
      <c r="B1570" s="47">
        <v>43728</v>
      </c>
      <c r="C1570" s="48">
        <v>43731</v>
      </c>
      <c r="D1570" s="17" t="s">
        <v>15</v>
      </c>
      <c r="E1570" s="49">
        <f t="shared" si="132"/>
        <v>3</v>
      </c>
      <c r="F1570" s="50" t="s">
        <v>1446</v>
      </c>
      <c r="G1570" s="51">
        <v>13500</v>
      </c>
      <c r="H1570" s="21">
        <v>0</v>
      </c>
      <c r="I1570" s="51">
        <f t="shared" si="133"/>
        <v>13500</v>
      </c>
      <c r="J1570" s="62">
        <f t="shared" si="134"/>
        <v>3886721.7</v>
      </c>
      <c r="K1570" s="49">
        <v>90887</v>
      </c>
      <c r="L1570" s="166">
        <v>1593862</v>
      </c>
    </row>
    <row r="1571" spans="1:12">
      <c r="A1571" s="14">
        <v>162</v>
      </c>
      <c r="B1571" s="47">
        <v>43728</v>
      </c>
      <c r="C1571" s="48">
        <v>43731</v>
      </c>
      <c r="D1571" s="17" t="s">
        <v>15</v>
      </c>
      <c r="E1571" s="49">
        <f t="shared" si="132"/>
        <v>3</v>
      </c>
      <c r="F1571" s="50" t="s">
        <v>1447</v>
      </c>
      <c r="G1571" s="51">
        <v>13500</v>
      </c>
      <c r="H1571" s="21">
        <v>0</v>
      </c>
      <c r="I1571" s="51">
        <f t="shared" si="133"/>
        <v>13500</v>
      </c>
      <c r="J1571" s="62">
        <f t="shared" si="134"/>
        <v>3873221.7</v>
      </c>
      <c r="K1571" s="49">
        <v>90888</v>
      </c>
      <c r="L1571" s="166">
        <v>1593862</v>
      </c>
    </row>
    <row r="1572" spans="1:12">
      <c r="A1572" s="14">
        <v>163</v>
      </c>
      <c r="B1572" s="47">
        <v>43728</v>
      </c>
      <c r="C1572" s="48">
        <v>43731</v>
      </c>
      <c r="D1572" s="17" t="s">
        <v>15</v>
      </c>
      <c r="E1572" s="49">
        <f t="shared" si="132"/>
        <v>3</v>
      </c>
      <c r="F1572" s="50" t="s">
        <v>1448</v>
      </c>
      <c r="G1572" s="51">
        <v>19305</v>
      </c>
      <c r="H1572" s="21">
        <v>0</v>
      </c>
      <c r="I1572" s="51">
        <f t="shared" si="133"/>
        <v>19305</v>
      </c>
      <c r="J1572" s="62">
        <f t="shared" si="134"/>
        <v>3853916.7</v>
      </c>
      <c r="K1572" s="49">
        <v>92777</v>
      </c>
      <c r="L1572" s="166">
        <v>1605762</v>
      </c>
    </row>
    <row r="1573" spans="1:12">
      <c r="A1573" s="14">
        <v>164</v>
      </c>
      <c r="B1573" s="47">
        <v>43728</v>
      </c>
      <c r="C1573" s="48">
        <v>43731</v>
      </c>
      <c r="D1573" s="17" t="s">
        <v>15</v>
      </c>
      <c r="E1573" s="49">
        <f t="shared" si="132"/>
        <v>3</v>
      </c>
      <c r="F1573" s="50" t="s">
        <v>1449</v>
      </c>
      <c r="G1573" s="51">
        <v>13500</v>
      </c>
      <c r="H1573" s="21">
        <v>0</v>
      </c>
      <c r="I1573" s="51">
        <f t="shared" si="133"/>
        <v>13500</v>
      </c>
      <c r="J1573" s="62">
        <f t="shared" si="134"/>
        <v>3840416.7</v>
      </c>
      <c r="K1573" s="49">
        <v>90886</v>
      </c>
      <c r="L1573" s="166">
        <v>1593862</v>
      </c>
    </row>
    <row r="1574" spans="1:12">
      <c r="A1574" s="14">
        <v>165</v>
      </c>
      <c r="B1574" s="47">
        <v>43728</v>
      </c>
      <c r="C1574" s="48">
        <v>43731</v>
      </c>
      <c r="D1574" s="17" t="s">
        <v>15</v>
      </c>
      <c r="E1574" s="49">
        <f t="shared" si="132"/>
        <v>3</v>
      </c>
      <c r="F1574" s="50" t="s">
        <v>1450</v>
      </c>
      <c r="G1574" s="51">
        <v>13500</v>
      </c>
      <c r="H1574" s="21">
        <v>0</v>
      </c>
      <c r="I1574" s="51">
        <f t="shared" si="133"/>
        <v>13500</v>
      </c>
      <c r="J1574" s="62">
        <f t="shared" si="134"/>
        <v>3826916.7</v>
      </c>
      <c r="K1574" s="49">
        <v>90885</v>
      </c>
      <c r="L1574" s="166">
        <v>1593862</v>
      </c>
    </row>
    <row r="1575" spans="1:12">
      <c r="A1575" s="14">
        <v>166</v>
      </c>
      <c r="B1575" s="47">
        <v>43728</v>
      </c>
      <c r="C1575" s="48">
        <v>43731</v>
      </c>
      <c r="D1575" s="17" t="s">
        <v>15</v>
      </c>
      <c r="E1575" s="49">
        <f t="shared" si="132"/>
        <v>3</v>
      </c>
      <c r="F1575" s="50" t="s">
        <v>1451</v>
      </c>
      <c r="G1575" s="51">
        <v>19305</v>
      </c>
      <c r="H1575" s="21">
        <v>0</v>
      </c>
      <c r="I1575" s="51">
        <f t="shared" si="133"/>
        <v>19305</v>
      </c>
      <c r="J1575" s="62">
        <f t="shared" si="134"/>
        <v>3807611.7</v>
      </c>
      <c r="K1575" s="49">
        <v>92775</v>
      </c>
      <c r="L1575" s="166">
        <v>1605762</v>
      </c>
    </row>
    <row r="1576" spans="1:12">
      <c r="A1576" s="14">
        <v>167</v>
      </c>
      <c r="B1576" s="47">
        <v>43728</v>
      </c>
      <c r="C1576" s="48">
        <v>43731</v>
      </c>
      <c r="D1576" s="17" t="s">
        <v>15</v>
      </c>
      <c r="E1576" s="49">
        <f t="shared" si="132"/>
        <v>3</v>
      </c>
      <c r="F1576" s="50" t="s">
        <v>1452</v>
      </c>
      <c r="G1576" s="51">
        <v>19305</v>
      </c>
      <c r="H1576" s="21">
        <v>0</v>
      </c>
      <c r="I1576" s="51">
        <f t="shared" si="133"/>
        <v>19305</v>
      </c>
      <c r="J1576" s="62">
        <f t="shared" si="134"/>
        <v>3788306.7</v>
      </c>
      <c r="K1576" s="49">
        <v>92776</v>
      </c>
      <c r="L1576" s="166">
        <v>1605762</v>
      </c>
    </row>
    <row r="1577" spans="1:12">
      <c r="A1577" s="14">
        <v>168</v>
      </c>
      <c r="B1577" s="47">
        <v>43729</v>
      </c>
      <c r="C1577" s="48">
        <v>43731</v>
      </c>
      <c r="D1577" s="17" t="s">
        <v>15</v>
      </c>
      <c r="E1577" s="49">
        <f t="shared" si="132"/>
        <v>2</v>
      </c>
      <c r="F1577" s="50" t="s">
        <v>1453</v>
      </c>
      <c r="G1577" s="51">
        <v>9000</v>
      </c>
      <c r="H1577" s="21">
        <v>0</v>
      </c>
      <c r="I1577" s="51">
        <f t="shared" si="133"/>
        <v>9000</v>
      </c>
      <c r="J1577" s="62">
        <f t="shared" si="134"/>
        <v>3779306.7</v>
      </c>
      <c r="K1577" s="49">
        <v>92211</v>
      </c>
      <c r="L1577" s="25">
        <v>1601999</v>
      </c>
    </row>
    <row r="1578" spans="1:12">
      <c r="A1578" s="14">
        <v>169</v>
      </c>
      <c r="B1578" s="47">
        <v>43729</v>
      </c>
      <c r="C1578" s="48">
        <v>43731</v>
      </c>
      <c r="D1578" s="17" t="s">
        <v>15</v>
      </c>
      <c r="E1578" s="49">
        <f t="shared" si="132"/>
        <v>2</v>
      </c>
      <c r="F1578" s="50" t="s">
        <v>1454</v>
      </c>
      <c r="G1578" s="51">
        <v>12870</v>
      </c>
      <c r="H1578" s="21">
        <v>0</v>
      </c>
      <c r="I1578" s="51">
        <f t="shared" si="133"/>
        <v>12870</v>
      </c>
      <c r="J1578" s="62">
        <f t="shared" si="134"/>
        <v>3766436.7</v>
      </c>
      <c r="K1578" s="49">
        <v>92213</v>
      </c>
      <c r="L1578" s="25">
        <v>1602003</v>
      </c>
    </row>
    <row r="1579" spans="1:12">
      <c r="A1579" s="14">
        <v>170</v>
      </c>
      <c r="B1579" s="47">
        <v>43730</v>
      </c>
      <c r="C1579" s="48">
        <v>43732</v>
      </c>
      <c r="D1579" s="17" t="s">
        <v>15</v>
      </c>
      <c r="E1579" s="49">
        <f t="shared" si="132"/>
        <v>2</v>
      </c>
      <c r="F1579" s="50" t="s">
        <v>1181</v>
      </c>
      <c r="G1579" s="51">
        <v>9000</v>
      </c>
      <c r="H1579" s="21">
        <v>0</v>
      </c>
      <c r="I1579" s="51">
        <f t="shared" si="133"/>
        <v>9000</v>
      </c>
      <c r="J1579" s="62">
        <f t="shared" si="134"/>
        <v>3757436.7</v>
      </c>
      <c r="K1579" s="49">
        <v>90889</v>
      </c>
      <c r="L1579" s="25">
        <v>1593918</v>
      </c>
    </row>
    <row r="1580" spans="1:12">
      <c r="A1580" s="14">
        <v>171</v>
      </c>
      <c r="B1580" s="47">
        <v>43730</v>
      </c>
      <c r="C1580" s="48">
        <v>43732</v>
      </c>
      <c r="D1580" s="17" t="s">
        <v>15</v>
      </c>
      <c r="E1580" s="49">
        <f t="shared" si="132"/>
        <v>2</v>
      </c>
      <c r="F1580" s="50" t="s">
        <v>1455</v>
      </c>
      <c r="G1580" s="51">
        <v>12870</v>
      </c>
      <c r="H1580" s="21">
        <v>0</v>
      </c>
      <c r="I1580" s="51">
        <f t="shared" si="133"/>
        <v>12870</v>
      </c>
      <c r="J1580" s="62">
        <f t="shared" si="134"/>
        <v>3744566.7</v>
      </c>
      <c r="K1580" s="49">
        <v>92705</v>
      </c>
      <c r="L1580" s="25">
        <v>1604563</v>
      </c>
    </row>
    <row r="1581" spans="1:12">
      <c r="A1581" s="14">
        <v>172</v>
      </c>
      <c r="B1581" s="47">
        <v>43730</v>
      </c>
      <c r="C1581" s="48">
        <v>43732</v>
      </c>
      <c r="D1581" s="17" t="s">
        <v>15</v>
      </c>
      <c r="E1581" s="49">
        <f t="shared" si="132"/>
        <v>2</v>
      </c>
      <c r="F1581" s="50" t="s">
        <v>1456</v>
      </c>
      <c r="G1581" s="51">
        <v>12870</v>
      </c>
      <c r="H1581" s="21">
        <v>0</v>
      </c>
      <c r="I1581" s="51">
        <f t="shared" si="133"/>
        <v>12870</v>
      </c>
      <c r="J1581" s="62">
        <f t="shared" si="134"/>
        <v>3731696.7</v>
      </c>
      <c r="K1581" s="49">
        <v>93594</v>
      </c>
      <c r="L1581" s="25">
        <v>1609579</v>
      </c>
    </row>
    <row r="1582" spans="1:12">
      <c r="A1582" s="14">
        <v>173</v>
      </c>
      <c r="B1582" s="47">
        <v>43730</v>
      </c>
      <c r="C1582" s="48">
        <v>43732</v>
      </c>
      <c r="D1582" s="17" t="s">
        <v>15</v>
      </c>
      <c r="E1582" s="49">
        <f t="shared" si="132"/>
        <v>2</v>
      </c>
      <c r="F1582" s="50" t="s">
        <v>1457</v>
      </c>
      <c r="G1582" s="51">
        <v>9000</v>
      </c>
      <c r="H1582" s="21">
        <v>0</v>
      </c>
      <c r="I1582" s="51">
        <f t="shared" si="133"/>
        <v>9000</v>
      </c>
      <c r="J1582" s="62">
        <f t="shared" si="134"/>
        <v>3722696.7</v>
      </c>
      <c r="K1582" s="49">
        <v>90493</v>
      </c>
      <c r="L1582" s="25">
        <v>1590041</v>
      </c>
    </row>
    <row r="1583" spans="1:12">
      <c r="A1583" s="14">
        <v>174</v>
      </c>
      <c r="B1583" s="47">
        <v>43730</v>
      </c>
      <c r="C1583" s="48">
        <v>43732</v>
      </c>
      <c r="D1583" s="17" t="s">
        <v>15</v>
      </c>
      <c r="E1583" s="49">
        <f t="shared" si="132"/>
        <v>2</v>
      </c>
      <c r="F1583" s="50" t="s">
        <v>1458</v>
      </c>
      <c r="G1583" s="51">
        <v>9000</v>
      </c>
      <c r="H1583" s="21">
        <v>0</v>
      </c>
      <c r="I1583" s="51">
        <f t="shared" si="133"/>
        <v>9000</v>
      </c>
      <c r="J1583" s="62">
        <f t="shared" si="134"/>
        <v>3713696.7</v>
      </c>
      <c r="K1583" s="49">
        <v>91467</v>
      </c>
      <c r="L1583" s="25">
        <v>1597224</v>
      </c>
    </row>
    <row r="1584" spans="1:12">
      <c r="A1584" s="14">
        <v>175</v>
      </c>
      <c r="B1584" s="47">
        <v>43729</v>
      </c>
      <c r="C1584" s="48">
        <v>43732</v>
      </c>
      <c r="D1584" s="17" t="s">
        <v>15</v>
      </c>
      <c r="E1584" s="49">
        <f t="shared" si="132"/>
        <v>3</v>
      </c>
      <c r="F1584" s="50" t="s">
        <v>1459</v>
      </c>
      <c r="G1584" s="51">
        <v>19305</v>
      </c>
      <c r="H1584" s="21">
        <v>0</v>
      </c>
      <c r="I1584" s="51">
        <f t="shared" si="133"/>
        <v>19305</v>
      </c>
      <c r="J1584" s="62">
        <f t="shared" si="134"/>
        <v>3694391.7</v>
      </c>
      <c r="K1584" s="49">
        <v>93714</v>
      </c>
      <c r="L1584" s="25">
        <v>1610816</v>
      </c>
    </row>
    <row r="1585" spans="1:12">
      <c r="A1585" s="14">
        <v>176</v>
      </c>
      <c r="B1585" s="47">
        <v>43731</v>
      </c>
      <c r="C1585" s="48">
        <v>43733</v>
      </c>
      <c r="D1585" s="17" t="s">
        <v>15</v>
      </c>
      <c r="E1585" s="49">
        <f t="shared" si="132"/>
        <v>2</v>
      </c>
      <c r="F1585" s="50" t="s">
        <v>1460</v>
      </c>
      <c r="G1585" s="51">
        <v>9000</v>
      </c>
      <c r="H1585" s="21">
        <v>0</v>
      </c>
      <c r="I1585" s="51">
        <f t="shared" si="133"/>
        <v>9000</v>
      </c>
      <c r="J1585" s="62">
        <f t="shared" si="134"/>
        <v>3685391.7</v>
      </c>
      <c r="K1585" s="49">
        <v>90652</v>
      </c>
      <c r="L1585" s="25">
        <v>1591173</v>
      </c>
    </row>
    <row r="1586" spans="1:12">
      <c r="A1586" s="14">
        <v>177</v>
      </c>
      <c r="B1586" s="47">
        <v>43731</v>
      </c>
      <c r="C1586" s="48">
        <v>43733</v>
      </c>
      <c r="D1586" s="17" t="s">
        <v>15</v>
      </c>
      <c r="E1586" s="49">
        <f t="shared" si="132"/>
        <v>2</v>
      </c>
      <c r="F1586" s="50" t="s">
        <v>1461</v>
      </c>
      <c r="G1586" s="51">
        <v>17910</v>
      </c>
      <c r="H1586" s="21">
        <v>0</v>
      </c>
      <c r="I1586" s="51">
        <f t="shared" si="133"/>
        <v>17910</v>
      </c>
      <c r="J1586" s="62">
        <f t="shared" si="134"/>
        <v>3667481.7</v>
      </c>
      <c r="K1586" s="49">
        <v>92700</v>
      </c>
      <c r="L1586" s="25">
        <v>1604755</v>
      </c>
    </row>
    <row r="1587" spans="1:12">
      <c r="A1587" s="14">
        <v>178</v>
      </c>
      <c r="B1587" s="47">
        <v>43730</v>
      </c>
      <c r="C1587" s="48">
        <v>43733</v>
      </c>
      <c r="D1587" s="17" t="s">
        <v>15</v>
      </c>
      <c r="E1587" s="49">
        <f t="shared" si="132"/>
        <v>3</v>
      </c>
      <c r="F1587" s="50" t="s">
        <v>1462</v>
      </c>
      <c r="G1587" s="51">
        <v>38610</v>
      </c>
      <c r="H1587" s="21">
        <v>0</v>
      </c>
      <c r="I1587" s="51">
        <f t="shared" si="133"/>
        <v>38610</v>
      </c>
      <c r="J1587" s="62">
        <f t="shared" si="134"/>
        <v>3628871.7</v>
      </c>
      <c r="K1587" s="49">
        <v>94176</v>
      </c>
      <c r="L1587" s="166">
        <v>1613315</v>
      </c>
    </row>
    <row r="1588" spans="1:12">
      <c r="A1588" s="14">
        <v>179</v>
      </c>
      <c r="B1588" s="47">
        <v>43731</v>
      </c>
      <c r="C1588" s="48">
        <v>43733</v>
      </c>
      <c r="D1588" s="17" t="s">
        <v>15</v>
      </c>
      <c r="E1588" s="49">
        <f t="shared" si="132"/>
        <v>2</v>
      </c>
      <c r="F1588" s="50" t="s">
        <v>1463</v>
      </c>
      <c r="G1588" s="51">
        <v>18000</v>
      </c>
      <c r="H1588" s="21">
        <v>0</v>
      </c>
      <c r="I1588" s="51">
        <f t="shared" si="133"/>
        <v>18000</v>
      </c>
      <c r="J1588" s="62">
        <f t="shared" si="134"/>
        <v>3610871.7</v>
      </c>
      <c r="K1588" s="49">
        <v>90055</v>
      </c>
      <c r="L1588" s="25">
        <v>1588625</v>
      </c>
    </row>
    <row r="1589" spans="1:12">
      <c r="A1589" s="14">
        <v>180</v>
      </c>
      <c r="B1589" s="47">
        <v>43730</v>
      </c>
      <c r="C1589" s="48">
        <v>43733</v>
      </c>
      <c r="D1589" s="17" t="s">
        <v>15</v>
      </c>
      <c r="E1589" s="49">
        <f t="shared" si="132"/>
        <v>3</v>
      </c>
      <c r="F1589" s="50" t="s">
        <v>1464</v>
      </c>
      <c r="G1589" s="51">
        <v>13500</v>
      </c>
      <c r="H1589" s="21">
        <v>0</v>
      </c>
      <c r="I1589" s="51">
        <f t="shared" si="133"/>
        <v>13500</v>
      </c>
      <c r="J1589" s="62">
        <f t="shared" si="134"/>
        <v>3597371.7</v>
      </c>
      <c r="K1589" s="49">
        <v>89241</v>
      </c>
      <c r="L1589" s="25">
        <v>1583373</v>
      </c>
    </row>
    <row r="1590" spans="1:12">
      <c r="A1590" s="14">
        <v>181</v>
      </c>
      <c r="B1590" s="47">
        <v>43732</v>
      </c>
      <c r="C1590" s="48">
        <v>43734</v>
      </c>
      <c r="D1590" s="17" t="s">
        <v>15</v>
      </c>
      <c r="E1590" s="49">
        <f t="shared" si="132"/>
        <v>2</v>
      </c>
      <c r="F1590" s="50" t="s">
        <v>1465</v>
      </c>
      <c r="G1590" s="51">
        <v>17910</v>
      </c>
      <c r="H1590" s="21">
        <v>0</v>
      </c>
      <c r="I1590" s="51">
        <f t="shared" si="133"/>
        <v>17910</v>
      </c>
      <c r="J1590" s="62">
        <f t="shared" si="134"/>
        <v>3579461.7</v>
      </c>
      <c r="K1590" s="49">
        <v>93170</v>
      </c>
      <c r="L1590" s="25">
        <v>1607413</v>
      </c>
    </row>
    <row r="1591" spans="1:12">
      <c r="A1591" s="14">
        <v>182</v>
      </c>
      <c r="B1591" s="47">
        <v>43732</v>
      </c>
      <c r="C1591" s="48">
        <v>43734</v>
      </c>
      <c r="D1591" s="17" t="s">
        <v>15</v>
      </c>
      <c r="E1591" s="49">
        <f t="shared" ref="E1591:E1618" si="135">C1591-B1591</f>
        <v>2</v>
      </c>
      <c r="F1591" s="50" t="s">
        <v>1466</v>
      </c>
      <c r="G1591" s="51">
        <v>15930</v>
      </c>
      <c r="H1591" s="21">
        <v>0</v>
      </c>
      <c r="I1591" s="51">
        <f t="shared" ref="I1591:I1618" si="136">+G1591+H1591</f>
        <v>15930</v>
      </c>
      <c r="J1591" s="62">
        <f t="shared" ref="J1591:J1635" si="137">J1590-I1591</f>
        <v>3563531.7</v>
      </c>
      <c r="K1591" s="49">
        <v>93412</v>
      </c>
      <c r="L1591" s="25">
        <v>1607928</v>
      </c>
    </row>
    <row r="1592" spans="1:12">
      <c r="A1592" s="14">
        <v>183</v>
      </c>
      <c r="B1592" s="47">
        <v>43732</v>
      </c>
      <c r="C1592" s="48">
        <v>43734</v>
      </c>
      <c r="D1592" s="17" t="s">
        <v>15</v>
      </c>
      <c r="E1592" s="49">
        <f t="shared" si="135"/>
        <v>2</v>
      </c>
      <c r="F1592" s="50" t="s">
        <v>1467</v>
      </c>
      <c r="G1592" s="51">
        <v>15930</v>
      </c>
      <c r="H1592" s="21">
        <v>0</v>
      </c>
      <c r="I1592" s="51">
        <f t="shared" si="136"/>
        <v>15930</v>
      </c>
      <c r="J1592" s="62">
        <f t="shared" si="137"/>
        <v>3547601.7</v>
      </c>
      <c r="K1592" s="49">
        <v>94607</v>
      </c>
      <c r="L1592" s="25">
        <v>1614966</v>
      </c>
    </row>
    <row r="1593" spans="1:12">
      <c r="A1593" s="14">
        <v>184</v>
      </c>
      <c r="B1593" s="47">
        <v>43731</v>
      </c>
      <c r="C1593" s="48">
        <v>43734</v>
      </c>
      <c r="D1593" s="17" t="s">
        <v>15</v>
      </c>
      <c r="E1593" s="49">
        <f t="shared" si="135"/>
        <v>3</v>
      </c>
      <c r="F1593" s="50" t="s">
        <v>1468</v>
      </c>
      <c r="G1593" s="51">
        <v>19305</v>
      </c>
      <c r="H1593" s="21">
        <v>0</v>
      </c>
      <c r="I1593" s="51">
        <f t="shared" si="136"/>
        <v>19305</v>
      </c>
      <c r="J1593" s="62">
        <f t="shared" si="137"/>
        <v>3528296.7</v>
      </c>
      <c r="K1593" s="49">
        <v>88303</v>
      </c>
      <c r="L1593" s="25">
        <v>1576651</v>
      </c>
    </row>
    <row r="1594" spans="1:12">
      <c r="A1594" s="14">
        <v>185</v>
      </c>
      <c r="B1594" s="47">
        <v>43733</v>
      </c>
      <c r="C1594" s="48">
        <v>43735</v>
      </c>
      <c r="D1594" s="17" t="s">
        <v>15</v>
      </c>
      <c r="E1594" s="49">
        <f t="shared" si="135"/>
        <v>2</v>
      </c>
      <c r="F1594" s="50" t="s">
        <v>1469</v>
      </c>
      <c r="G1594" s="51">
        <v>12870</v>
      </c>
      <c r="H1594" s="21">
        <v>0</v>
      </c>
      <c r="I1594" s="51">
        <f t="shared" si="136"/>
        <v>12870</v>
      </c>
      <c r="J1594" s="62">
        <f t="shared" si="137"/>
        <v>3515426.7</v>
      </c>
      <c r="K1594" s="49">
        <v>93954</v>
      </c>
      <c r="L1594" s="25">
        <v>1612927</v>
      </c>
    </row>
    <row r="1595" spans="1:12">
      <c r="A1595" s="14">
        <v>186</v>
      </c>
      <c r="B1595" s="47">
        <v>43733</v>
      </c>
      <c r="C1595" s="48">
        <v>43735</v>
      </c>
      <c r="D1595" s="17" t="s">
        <v>15</v>
      </c>
      <c r="E1595" s="49">
        <f t="shared" si="135"/>
        <v>2</v>
      </c>
      <c r="F1595" s="50" t="s">
        <v>1470</v>
      </c>
      <c r="G1595" s="51">
        <v>12870</v>
      </c>
      <c r="H1595" s="21">
        <v>0</v>
      </c>
      <c r="I1595" s="51">
        <f t="shared" si="136"/>
        <v>12870</v>
      </c>
      <c r="J1595" s="62">
        <f t="shared" si="137"/>
        <v>3502556.7</v>
      </c>
      <c r="K1595" s="49">
        <v>94521</v>
      </c>
      <c r="L1595" s="25">
        <v>1614355</v>
      </c>
    </row>
    <row r="1596" spans="1:12">
      <c r="A1596" s="14">
        <v>187</v>
      </c>
      <c r="B1596" s="47">
        <v>43731</v>
      </c>
      <c r="C1596" s="48">
        <v>43735</v>
      </c>
      <c r="D1596" s="17" t="s">
        <v>15</v>
      </c>
      <c r="E1596" s="49">
        <f t="shared" si="135"/>
        <v>4</v>
      </c>
      <c r="F1596" s="50" t="s">
        <v>1471</v>
      </c>
      <c r="G1596" s="51">
        <v>18000</v>
      </c>
      <c r="H1596" s="21">
        <v>0</v>
      </c>
      <c r="I1596" s="51">
        <f t="shared" si="136"/>
        <v>18000</v>
      </c>
      <c r="J1596" s="62">
        <f t="shared" si="137"/>
        <v>3484556.7</v>
      </c>
      <c r="K1596" s="49">
        <v>90018</v>
      </c>
      <c r="L1596" s="25">
        <v>1587796</v>
      </c>
    </row>
    <row r="1597" spans="1:12">
      <c r="A1597" s="14">
        <v>188</v>
      </c>
      <c r="B1597" s="47">
        <v>43733</v>
      </c>
      <c r="C1597" s="48">
        <v>43735</v>
      </c>
      <c r="D1597" s="17" t="s">
        <v>15</v>
      </c>
      <c r="E1597" s="49">
        <f t="shared" si="135"/>
        <v>2</v>
      </c>
      <c r="F1597" s="50" t="s">
        <v>1472</v>
      </c>
      <c r="G1597" s="51">
        <v>17910</v>
      </c>
      <c r="H1597" s="21">
        <v>0</v>
      </c>
      <c r="I1597" s="51">
        <f t="shared" si="136"/>
        <v>17910</v>
      </c>
      <c r="J1597" s="62">
        <f t="shared" si="137"/>
        <v>3466646.7</v>
      </c>
      <c r="K1597" s="49">
        <v>91259</v>
      </c>
      <c r="L1597" s="165">
        <v>1596239</v>
      </c>
    </row>
    <row r="1598" spans="1:12">
      <c r="A1598" s="14">
        <v>189</v>
      </c>
      <c r="B1598" s="47">
        <v>43734</v>
      </c>
      <c r="C1598" s="48">
        <v>43736</v>
      </c>
      <c r="D1598" s="17" t="s">
        <v>15</v>
      </c>
      <c r="E1598" s="49">
        <f t="shared" si="135"/>
        <v>2</v>
      </c>
      <c r="F1598" s="50" t="s">
        <v>1473</v>
      </c>
      <c r="G1598" s="51">
        <v>12870</v>
      </c>
      <c r="H1598" s="21">
        <v>0</v>
      </c>
      <c r="I1598" s="51">
        <f t="shared" si="136"/>
        <v>12870</v>
      </c>
      <c r="J1598" s="62">
        <f t="shared" si="137"/>
        <v>3453776.7</v>
      </c>
      <c r="K1598" s="49">
        <v>93418</v>
      </c>
      <c r="L1598" s="25">
        <v>1608154</v>
      </c>
    </row>
    <row r="1599" spans="1:12">
      <c r="A1599" s="14">
        <v>190</v>
      </c>
      <c r="B1599" s="47">
        <v>43734</v>
      </c>
      <c r="C1599" s="48">
        <v>43736</v>
      </c>
      <c r="D1599" s="17" t="s">
        <v>15</v>
      </c>
      <c r="E1599" s="49">
        <f t="shared" si="135"/>
        <v>2</v>
      </c>
      <c r="F1599" s="50" t="s">
        <v>1466</v>
      </c>
      <c r="G1599" s="51">
        <v>12870</v>
      </c>
      <c r="H1599" s="21">
        <v>0</v>
      </c>
      <c r="I1599" s="51">
        <f t="shared" si="136"/>
        <v>12870</v>
      </c>
      <c r="J1599" s="62">
        <f t="shared" si="137"/>
        <v>3440906.7</v>
      </c>
      <c r="K1599" s="49">
        <v>93413</v>
      </c>
      <c r="L1599" s="25">
        <v>1607931</v>
      </c>
    </row>
    <row r="1600" spans="1:12">
      <c r="A1600" s="14">
        <v>191</v>
      </c>
      <c r="B1600" s="47">
        <v>43734</v>
      </c>
      <c r="C1600" s="48">
        <v>43736</v>
      </c>
      <c r="D1600" s="17" t="s">
        <v>15</v>
      </c>
      <c r="E1600" s="49">
        <f t="shared" si="135"/>
        <v>2</v>
      </c>
      <c r="F1600" s="50" t="s">
        <v>1474</v>
      </c>
      <c r="G1600" s="51">
        <v>12870</v>
      </c>
      <c r="H1600" s="21">
        <v>0</v>
      </c>
      <c r="I1600" s="51">
        <f t="shared" si="136"/>
        <v>12870</v>
      </c>
      <c r="J1600" s="62">
        <f t="shared" si="137"/>
        <v>3428036.7</v>
      </c>
      <c r="K1600" s="49">
        <v>90730</v>
      </c>
      <c r="L1600" s="83">
        <v>1592045</v>
      </c>
    </row>
    <row r="1601" spans="1:12">
      <c r="A1601" s="14">
        <v>192</v>
      </c>
      <c r="B1601" s="47">
        <v>43734</v>
      </c>
      <c r="C1601" s="48">
        <v>43736</v>
      </c>
      <c r="D1601" s="17" t="s">
        <v>15</v>
      </c>
      <c r="E1601" s="49">
        <f t="shared" si="135"/>
        <v>2</v>
      </c>
      <c r="F1601" s="50" t="s">
        <v>1464</v>
      </c>
      <c r="G1601" s="51">
        <v>12870</v>
      </c>
      <c r="H1601" s="21">
        <v>0</v>
      </c>
      <c r="I1601" s="51">
        <f t="shared" si="136"/>
        <v>12870</v>
      </c>
      <c r="J1601" s="62">
        <f t="shared" si="137"/>
        <v>3415166.7</v>
      </c>
      <c r="K1601" s="49">
        <v>90731</v>
      </c>
      <c r="L1601" s="83">
        <v>1592045</v>
      </c>
    </row>
    <row r="1602" spans="1:12">
      <c r="A1602" s="14">
        <v>193</v>
      </c>
      <c r="B1602" s="47">
        <v>43733</v>
      </c>
      <c r="C1602" s="48">
        <v>43736</v>
      </c>
      <c r="D1602" s="17" t="s">
        <v>15</v>
      </c>
      <c r="E1602" s="49">
        <f t="shared" si="135"/>
        <v>3</v>
      </c>
      <c r="F1602" s="50" t="s">
        <v>1475</v>
      </c>
      <c r="G1602" s="51">
        <v>13500</v>
      </c>
      <c r="H1602" s="21">
        <v>0</v>
      </c>
      <c r="I1602" s="51">
        <f t="shared" si="136"/>
        <v>13500</v>
      </c>
      <c r="J1602" s="62">
        <f t="shared" si="137"/>
        <v>3401666.7</v>
      </c>
      <c r="K1602" s="49">
        <v>91988</v>
      </c>
      <c r="L1602" s="25">
        <v>1600012</v>
      </c>
    </row>
    <row r="1603" spans="1:12">
      <c r="A1603" s="14">
        <v>194</v>
      </c>
      <c r="B1603" s="47">
        <v>43734</v>
      </c>
      <c r="C1603" s="48">
        <v>43736</v>
      </c>
      <c r="D1603" s="17" t="s">
        <v>15</v>
      </c>
      <c r="E1603" s="49">
        <f t="shared" si="135"/>
        <v>2</v>
      </c>
      <c r="F1603" s="50" t="s">
        <v>1476</v>
      </c>
      <c r="G1603" s="51">
        <v>17910</v>
      </c>
      <c r="H1603" s="21">
        <v>0</v>
      </c>
      <c r="I1603" s="51">
        <f t="shared" si="136"/>
        <v>17910</v>
      </c>
      <c r="J1603" s="62">
        <f t="shared" si="137"/>
        <v>3383756.7</v>
      </c>
      <c r="K1603" s="49">
        <v>90510</v>
      </c>
      <c r="L1603" s="25">
        <v>1590938</v>
      </c>
    </row>
    <row r="1604" spans="1:12">
      <c r="A1604" s="14">
        <v>195</v>
      </c>
      <c r="B1604" s="47">
        <v>43735</v>
      </c>
      <c r="C1604" s="48">
        <v>43737</v>
      </c>
      <c r="D1604" s="17" t="s">
        <v>15</v>
      </c>
      <c r="E1604" s="49">
        <f t="shared" si="135"/>
        <v>2</v>
      </c>
      <c r="F1604" s="50" t="s">
        <v>1477</v>
      </c>
      <c r="G1604" s="51">
        <v>18670</v>
      </c>
      <c r="H1604" s="21">
        <v>0</v>
      </c>
      <c r="I1604" s="51">
        <f t="shared" si="136"/>
        <v>18670</v>
      </c>
      <c r="J1604" s="62">
        <f t="shared" si="137"/>
        <v>3365086.7</v>
      </c>
      <c r="K1604" s="49">
        <v>94946</v>
      </c>
      <c r="L1604" s="83">
        <v>1617408</v>
      </c>
    </row>
    <row r="1605" spans="1:12">
      <c r="A1605" s="14">
        <v>196</v>
      </c>
      <c r="B1605" s="47">
        <v>43735</v>
      </c>
      <c r="C1605" s="48">
        <v>43737</v>
      </c>
      <c r="D1605" s="17" t="s">
        <v>15</v>
      </c>
      <c r="E1605" s="49">
        <f t="shared" si="135"/>
        <v>2</v>
      </c>
      <c r="F1605" s="50" t="s">
        <v>1478</v>
      </c>
      <c r="G1605" s="51">
        <v>9000</v>
      </c>
      <c r="H1605" s="21">
        <v>0</v>
      </c>
      <c r="I1605" s="51">
        <f t="shared" si="136"/>
        <v>9000</v>
      </c>
      <c r="J1605" s="62">
        <f t="shared" si="137"/>
        <v>3356086.7</v>
      </c>
      <c r="K1605" s="49">
        <v>89673</v>
      </c>
      <c r="L1605" s="25">
        <v>1586396</v>
      </c>
    </row>
    <row r="1606" spans="1:12">
      <c r="A1606" s="14">
        <v>197</v>
      </c>
      <c r="B1606" s="47">
        <v>43734</v>
      </c>
      <c r="C1606" s="48">
        <v>43737</v>
      </c>
      <c r="D1606" s="17" t="s">
        <v>15</v>
      </c>
      <c r="E1606" s="49">
        <f t="shared" si="135"/>
        <v>3</v>
      </c>
      <c r="F1606" s="50" t="s">
        <v>1479</v>
      </c>
      <c r="G1606" s="51">
        <v>19305</v>
      </c>
      <c r="H1606" s="21">
        <v>0</v>
      </c>
      <c r="I1606" s="51">
        <f t="shared" si="136"/>
        <v>19305</v>
      </c>
      <c r="J1606" s="62">
        <f t="shared" si="137"/>
        <v>3336781.7</v>
      </c>
      <c r="K1606" s="49">
        <v>94563</v>
      </c>
      <c r="L1606" s="165">
        <v>1614932</v>
      </c>
    </row>
    <row r="1607" spans="1:12">
      <c r="A1607" s="14">
        <v>198</v>
      </c>
      <c r="B1607" s="47">
        <v>43734</v>
      </c>
      <c r="C1607" s="48">
        <v>43737</v>
      </c>
      <c r="D1607" s="17" t="s">
        <v>15</v>
      </c>
      <c r="E1607" s="49">
        <f t="shared" si="135"/>
        <v>3</v>
      </c>
      <c r="F1607" s="50" t="s">
        <v>1480</v>
      </c>
      <c r="G1607" s="51">
        <v>19305</v>
      </c>
      <c r="H1607" s="21">
        <v>0</v>
      </c>
      <c r="I1607" s="51">
        <f t="shared" si="136"/>
        <v>19305</v>
      </c>
      <c r="J1607" s="62">
        <f t="shared" si="137"/>
        <v>3317476.7</v>
      </c>
      <c r="K1607" s="49">
        <v>94562</v>
      </c>
      <c r="L1607" s="25">
        <v>1614932</v>
      </c>
    </row>
    <row r="1608" spans="1:12">
      <c r="A1608" s="14">
        <v>199</v>
      </c>
      <c r="B1608" s="47">
        <v>43735</v>
      </c>
      <c r="C1608" s="48">
        <v>43737</v>
      </c>
      <c r="D1608" s="17" t="s">
        <v>15</v>
      </c>
      <c r="E1608" s="49">
        <f t="shared" si="135"/>
        <v>2</v>
      </c>
      <c r="F1608" s="50" t="s">
        <v>1432</v>
      </c>
      <c r="G1608" s="51">
        <v>9000</v>
      </c>
      <c r="H1608" s="21">
        <v>0</v>
      </c>
      <c r="I1608" s="51">
        <f t="shared" si="136"/>
        <v>9000</v>
      </c>
      <c r="J1608" s="62">
        <f t="shared" si="137"/>
        <v>3308476.7</v>
      </c>
      <c r="K1608" s="49">
        <v>92617</v>
      </c>
      <c r="L1608" s="25">
        <v>1604639</v>
      </c>
    </row>
    <row r="1609" spans="1:12">
      <c r="A1609" s="14">
        <v>200</v>
      </c>
      <c r="B1609" s="47">
        <v>43734</v>
      </c>
      <c r="C1609" s="48">
        <v>43737</v>
      </c>
      <c r="D1609" s="17" t="s">
        <v>15</v>
      </c>
      <c r="E1609" s="49">
        <f t="shared" si="135"/>
        <v>3</v>
      </c>
      <c r="F1609" s="50" t="s">
        <v>1481</v>
      </c>
      <c r="G1609" s="51">
        <v>19305</v>
      </c>
      <c r="H1609" s="21">
        <v>0</v>
      </c>
      <c r="I1609" s="51">
        <f t="shared" si="136"/>
        <v>19305</v>
      </c>
      <c r="J1609" s="62">
        <f t="shared" si="137"/>
        <v>3289171.7</v>
      </c>
      <c r="K1609" s="49">
        <v>93409</v>
      </c>
      <c r="L1609" s="166">
        <v>1607796</v>
      </c>
    </row>
    <row r="1610" spans="1:12">
      <c r="A1610" s="14">
        <v>201</v>
      </c>
      <c r="B1610" s="47">
        <v>43732</v>
      </c>
      <c r="C1610" s="48">
        <v>43737</v>
      </c>
      <c r="D1610" s="17" t="s">
        <v>15</v>
      </c>
      <c r="E1610" s="49">
        <f t="shared" si="135"/>
        <v>5</v>
      </c>
      <c r="F1610" s="50" t="s">
        <v>1331</v>
      </c>
      <c r="G1610" s="51">
        <v>22500</v>
      </c>
      <c r="H1610" s="21">
        <v>0</v>
      </c>
      <c r="I1610" s="51">
        <f t="shared" si="136"/>
        <v>22500</v>
      </c>
      <c r="J1610" s="62">
        <f t="shared" si="137"/>
        <v>3266671.7</v>
      </c>
      <c r="K1610" s="49">
        <v>92422</v>
      </c>
      <c r="L1610" s="166">
        <v>1603196</v>
      </c>
    </row>
    <row r="1611" spans="1:12">
      <c r="A1611" s="14">
        <v>202</v>
      </c>
      <c r="B1611" s="47">
        <v>43734</v>
      </c>
      <c r="C1611" s="48">
        <v>43737</v>
      </c>
      <c r="D1611" s="17" t="s">
        <v>15</v>
      </c>
      <c r="E1611" s="49">
        <f t="shared" si="135"/>
        <v>3</v>
      </c>
      <c r="F1611" s="50" t="s">
        <v>1482</v>
      </c>
      <c r="G1611" s="51">
        <v>19305</v>
      </c>
      <c r="H1611" s="21">
        <v>0</v>
      </c>
      <c r="I1611" s="51">
        <f t="shared" si="136"/>
        <v>19305</v>
      </c>
      <c r="J1611" s="62">
        <f t="shared" si="137"/>
        <v>3247366.7</v>
      </c>
      <c r="K1611" s="49">
        <v>93410</v>
      </c>
      <c r="L1611" s="166">
        <v>1607796</v>
      </c>
    </row>
    <row r="1612" spans="1:12">
      <c r="A1612" s="14">
        <v>203</v>
      </c>
      <c r="B1612" s="47">
        <v>43732</v>
      </c>
      <c r="C1612" s="48">
        <v>43737</v>
      </c>
      <c r="D1612" s="17" t="s">
        <v>15</v>
      </c>
      <c r="E1612" s="49">
        <f t="shared" si="135"/>
        <v>5</v>
      </c>
      <c r="F1612" s="50" t="s">
        <v>1483</v>
      </c>
      <c r="G1612" s="51">
        <v>22500</v>
      </c>
      <c r="H1612" s="21">
        <v>0</v>
      </c>
      <c r="I1612" s="51">
        <f t="shared" si="136"/>
        <v>22500</v>
      </c>
      <c r="J1612" s="62">
        <f t="shared" si="137"/>
        <v>3224866.7</v>
      </c>
      <c r="K1612" s="49">
        <v>92423</v>
      </c>
      <c r="L1612" s="166">
        <v>1603196</v>
      </c>
    </row>
    <row r="1613" spans="1:12">
      <c r="A1613" s="14">
        <v>204</v>
      </c>
      <c r="B1613" s="47">
        <v>43735</v>
      </c>
      <c r="C1613" s="48">
        <v>43737</v>
      </c>
      <c r="D1613" s="17" t="s">
        <v>15</v>
      </c>
      <c r="E1613" s="49">
        <f t="shared" si="135"/>
        <v>2</v>
      </c>
      <c r="F1613" s="50" t="s">
        <v>1484</v>
      </c>
      <c r="G1613" s="51">
        <v>9000</v>
      </c>
      <c r="H1613" s="21">
        <v>0</v>
      </c>
      <c r="I1613" s="51">
        <f t="shared" si="136"/>
        <v>9000</v>
      </c>
      <c r="J1613" s="62">
        <f t="shared" si="137"/>
        <v>3215866.7</v>
      </c>
      <c r="K1613" s="49">
        <v>88651</v>
      </c>
      <c r="L1613" s="25">
        <v>1578739</v>
      </c>
    </row>
    <row r="1614" spans="1:12">
      <c r="A1614" s="14">
        <v>205</v>
      </c>
      <c r="B1614" s="47">
        <v>43734</v>
      </c>
      <c r="C1614" s="48">
        <v>43737</v>
      </c>
      <c r="D1614" s="17" t="s">
        <v>15</v>
      </c>
      <c r="E1614" s="49">
        <f t="shared" si="135"/>
        <v>3</v>
      </c>
      <c r="F1614" s="50" t="s">
        <v>1485</v>
      </c>
      <c r="G1614" s="51">
        <v>19305</v>
      </c>
      <c r="H1614" s="21">
        <v>0</v>
      </c>
      <c r="I1614" s="51">
        <f t="shared" si="136"/>
        <v>19305</v>
      </c>
      <c r="J1614" s="62">
        <f t="shared" si="137"/>
        <v>3196561.7</v>
      </c>
      <c r="K1614" s="49">
        <v>94922</v>
      </c>
      <c r="L1614" s="25">
        <v>1617034</v>
      </c>
    </row>
    <row r="1615" spans="1:12">
      <c r="A1615" s="14">
        <v>206</v>
      </c>
      <c r="B1615" s="47">
        <v>43735</v>
      </c>
      <c r="C1615" s="48">
        <v>43738</v>
      </c>
      <c r="D1615" s="17" t="s">
        <v>15</v>
      </c>
      <c r="E1615" s="49">
        <f t="shared" si="135"/>
        <v>3</v>
      </c>
      <c r="F1615" s="50" t="s">
        <v>1432</v>
      </c>
      <c r="G1615" s="51">
        <v>13500</v>
      </c>
      <c r="H1615" s="21">
        <v>0</v>
      </c>
      <c r="I1615" s="51">
        <f t="shared" si="136"/>
        <v>13500</v>
      </c>
      <c r="J1615" s="62">
        <f t="shared" si="137"/>
        <v>3183061.7</v>
      </c>
      <c r="K1615" s="49">
        <v>94796</v>
      </c>
      <c r="L1615" s="25">
        <v>1615771</v>
      </c>
    </row>
    <row r="1616" spans="1:12">
      <c r="A1616" s="14">
        <v>207</v>
      </c>
      <c r="B1616" s="47">
        <v>43736</v>
      </c>
      <c r="C1616" s="48">
        <v>43738</v>
      </c>
      <c r="D1616" s="17" t="s">
        <v>15</v>
      </c>
      <c r="E1616" s="49">
        <f t="shared" si="135"/>
        <v>2</v>
      </c>
      <c r="F1616" s="50" t="s">
        <v>1486</v>
      </c>
      <c r="G1616" s="51">
        <v>12870</v>
      </c>
      <c r="H1616" s="21">
        <v>0</v>
      </c>
      <c r="I1616" s="51">
        <f t="shared" si="136"/>
        <v>12870</v>
      </c>
      <c r="J1616" s="62">
        <f t="shared" si="137"/>
        <v>3170191.7</v>
      </c>
      <c r="K1616" s="49">
        <v>86950</v>
      </c>
      <c r="L1616" s="25">
        <v>1567695</v>
      </c>
    </row>
    <row r="1617" spans="1:12">
      <c r="A1617" s="14">
        <v>208</v>
      </c>
      <c r="B1617" s="47">
        <v>43735</v>
      </c>
      <c r="C1617" s="48">
        <v>43738</v>
      </c>
      <c r="D1617" s="17" t="s">
        <v>15</v>
      </c>
      <c r="E1617" s="49">
        <f t="shared" si="135"/>
        <v>3</v>
      </c>
      <c r="F1617" s="50" t="s">
        <v>1487</v>
      </c>
      <c r="G1617" s="51">
        <v>13500</v>
      </c>
      <c r="H1617" s="21">
        <v>0</v>
      </c>
      <c r="I1617" s="51">
        <f t="shared" si="136"/>
        <v>13500</v>
      </c>
      <c r="J1617" s="62">
        <f t="shared" si="137"/>
        <v>3156691.7</v>
      </c>
      <c r="K1617" s="49">
        <v>94746</v>
      </c>
      <c r="L1617" s="25">
        <v>1615497</v>
      </c>
    </row>
    <row r="1618" spans="1:12">
      <c r="A1618" s="14">
        <v>209</v>
      </c>
      <c r="B1618" s="47">
        <v>43736</v>
      </c>
      <c r="C1618" s="48">
        <v>43738</v>
      </c>
      <c r="D1618" s="17" t="s">
        <v>15</v>
      </c>
      <c r="E1618" s="49">
        <f t="shared" si="135"/>
        <v>2</v>
      </c>
      <c r="F1618" s="50" t="s">
        <v>1488</v>
      </c>
      <c r="G1618" s="51">
        <v>15930</v>
      </c>
      <c r="H1618" s="21">
        <v>0</v>
      </c>
      <c r="I1618" s="51">
        <f t="shared" si="136"/>
        <v>15930</v>
      </c>
      <c r="J1618" s="62">
        <f t="shared" si="137"/>
        <v>3140761.7</v>
      </c>
      <c r="K1618" s="49">
        <v>94564</v>
      </c>
      <c r="L1618" s="25">
        <v>1614949</v>
      </c>
    </row>
    <row r="1619" spans="1:11">
      <c r="A1619" s="170"/>
      <c r="B1619" s="171"/>
      <c r="C1619" s="156"/>
      <c r="D1619" s="157"/>
      <c r="E1619" s="158"/>
      <c r="F1619" s="159"/>
      <c r="G1619" s="160"/>
      <c r="H1619" s="161"/>
      <c r="I1619" s="51">
        <f>SUM(I1527:I1618)</f>
        <v>1561710</v>
      </c>
      <c r="J1619" s="62"/>
      <c r="K1619" s="92" t="s">
        <v>1489</v>
      </c>
    </row>
    <row r="1622" spans="1:12">
      <c r="A1622" s="6" t="s">
        <v>1490</v>
      </c>
      <c r="B1622" s="6"/>
      <c r="C1622" s="6"/>
      <c r="D1622" s="6"/>
      <c r="E1622" s="6"/>
      <c r="F1622" s="6"/>
      <c r="G1622" s="6"/>
      <c r="H1622" s="6"/>
      <c r="I1622" s="6"/>
      <c r="J1622" s="6"/>
      <c r="K1622" s="6"/>
      <c r="L1622" s="25"/>
    </row>
    <row r="1623" spans="1:12">
      <c r="A1623" s="45" t="s">
        <v>210</v>
      </c>
      <c r="B1623" s="46"/>
      <c r="C1623" s="46"/>
      <c r="D1623" s="46"/>
      <c r="E1623" s="46"/>
      <c r="F1623" s="46"/>
      <c r="G1623" s="46"/>
      <c r="H1623" s="46"/>
      <c r="I1623" s="54"/>
      <c r="J1623" s="55">
        <f>J1618</f>
        <v>3140761.7</v>
      </c>
      <c r="K1623" s="56"/>
      <c r="L1623" s="25"/>
    </row>
    <row r="1624" spans="1:12">
      <c r="A1624" s="45"/>
      <c r="B1624" s="46"/>
      <c r="C1624" s="46"/>
      <c r="D1624" s="46"/>
      <c r="E1624" s="46"/>
      <c r="F1624" s="46"/>
      <c r="G1624" s="46"/>
      <c r="H1624" s="46"/>
      <c r="I1624" s="54" t="s">
        <v>211</v>
      </c>
      <c r="J1624" s="60">
        <v>1168738.77</v>
      </c>
      <c r="K1624" s="57">
        <v>43749</v>
      </c>
      <c r="L1624" s="25"/>
    </row>
    <row r="1625" spans="1:12">
      <c r="A1625" s="45"/>
      <c r="B1625" s="46"/>
      <c r="C1625" s="46"/>
      <c r="D1625" s="46"/>
      <c r="E1625" s="46"/>
      <c r="F1625" s="46"/>
      <c r="G1625" s="46"/>
      <c r="H1625" s="46"/>
      <c r="I1625" s="54" t="s">
        <v>211</v>
      </c>
      <c r="J1625" s="60"/>
      <c r="K1625" s="57"/>
      <c r="L1625" s="25"/>
    </row>
    <row r="1626" spans="1:12">
      <c r="A1626" s="45"/>
      <c r="B1626" s="46"/>
      <c r="C1626" s="46"/>
      <c r="D1626" s="46"/>
      <c r="E1626" s="46"/>
      <c r="F1626" s="46"/>
      <c r="G1626" s="46"/>
      <c r="H1626" s="46"/>
      <c r="I1626" s="54"/>
      <c r="J1626" s="61"/>
      <c r="K1626" s="56"/>
      <c r="L1626" s="25"/>
    </row>
    <row r="1627" spans="1:12">
      <c r="A1627" s="45" t="s">
        <v>21</v>
      </c>
      <c r="B1627" s="46"/>
      <c r="C1627" s="46"/>
      <c r="D1627" s="46"/>
      <c r="E1627" s="46"/>
      <c r="F1627" s="46"/>
      <c r="G1627" s="46"/>
      <c r="H1627" s="46"/>
      <c r="I1627" s="54"/>
      <c r="J1627" s="58">
        <f>SUM(J1623:J1626)</f>
        <v>4309500.47</v>
      </c>
      <c r="K1627" s="56"/>
      <c r="L1627" s="25"/>
    </row>
    <row r="1628" spans="1:12">
      <c r="A1628" s="8" t="s">
        <v>3</v>
      </c>
      <c r="B1628" s="9" t="s">
        <v>4</v>
      </c>
      <c r="C1628" s="9" t="s">
        <v>5</v>
      </c>
      <c r="D1628" s="10" t="s">
        <v>6</v>
      </c>
      <c r="E1628" s="10" t="s">
        <v>7</v>
      </c>
      <c r="F1628" s="10" t="s">
        <v>8</v>
      </c>
      <c r="G1628" s="10" t="s">
        <v>9</v>
      </c>
      <c r="H1628" s="11" t="s">
        <v>10</v>
      </c>
      <c r="I1628" s="30" t="s">
        <v>11</v>
      </c>
      <c r="J1628" s="30" t="s">
        <v>12</v>
      </c>
      <c r="K1628" s="10" t="s">
        <v>13</v>
      </c>
      <c r="L1628" s="25"/>
    </row>
    <row r="1629" spans="1:12">
      <c r="A1629" s="14">
        <v>1</v>
      </c>
      <c r="B1629" s="47">
        <v>43736</v>
      </c>
      <c r="C1629" s="48">
        <v>43739</v>
      </c>
      <c r="D1629" s="17" t="s">
        <v>15</v>
      </c>
      <c r="E1629" s="49">
        <f t="shared" ref="E1629:E1692" si="138">C1629-B1629</f>
        <v>3</v>
      </c>
      <c r="F1629" s="50" t="s">
        <v>1491</v>
      </c>
      <c r="G1629" s="51">
        <v>26865</v>
      </c>
      <c r="H1629" s="21">
        <v>0</v>
      </c>
      <c r="I1629" s="51">
        <f t="shared" ref="I1629:I1692" si="139">+G1629+H1629</f>
        <v>26865</v>
      </c>
      <c r="J1629" s="62">
        <f>J1627-I1629</f>
        <v>4282635.47</v>
      </c>
      <c r="K1629" s="49">
        <v>93751</v>
      </c>
      <c r="L1629" s="25">
        <v>1610348</v>
      </c>
    </row>
    <row r="1630" spans="1:12">
      <c r="A1630" s="14">
        <v>2</v>
      </c>
      <c r="B1630" s="47">
        <v>43734</v>
      </c>
      <c r="C1630" s="48">
        <v>43739</v>
      </c>
      <c r="D1630" s="17" t="s">
        <v>15</v>
      </c>
      <c r="E1630" s="49">
        <f t="shared" si="138"/>
        <v>5</v>
      </c>
      <c r="F1630" s="50" t="s">
        <v>1492</v>
      </c>
      <c r="G1630" s="51">
        <v>44775</v>
      </c>
      <c r="H1630" s="21">
        <v>0</v>
      </c>
      <c r="I1630" s="51">
        <f t="shared" si="139"/>
        <v>44775</v>
      </c>
      <c r="J1630" s="62">
        <f t="shared" ref="J1630:J1693" si="140">J1629-I1630</f>
        <v>4237860.47</v>
      </c>
      <c r="K1630" s="49">
        <v>93411</v>
      </c>
      <c r="L1630" s="25">
        <v>1607797</v>
      </c>
    </row>
    <row r="1631" spans="1:12">
      <c r="A1631" s="14">
        <v>3</v>
      </c>
      <c r="B1631" s="47">
        <v>43737</v>
      </c>
      <c r="C1631" s="48">
        <v>43739</v>
      </c>
      <c r="D1631" s="17" t="s">
        <v>15</v>
      </c>
      <c r="E1631" s="49">
        <f t="shared" si="138"/>
        <v>2</v>
      </c>
      <c r="F1631" s="50" t="s">
        <v>1493</v>
      </c>
      <c r="G1631" s="51">
        <v>12870</v>
      </c>
      <c r="H1631" s="21">
        <v>0</v>
      </c>
      <c r="I1631" s="51">
        <f t="shared" si="139"/>
        <v>12870</v>
      </c>
      <c r="J1631" s="62">
        <f t="shared" si="140"/>
        <v>4224990.47</v>
      </c>
      <c r="K1631" s="49">
        <v>95242</v>
      </c>
      <c r="L1631" s="25">
        <v>1620023</v>
      </c>
    </row>
    <row r="1632" spans="1:12">
      <c r="A1632" s="14">
        <v>4</v>
      </c>
      <c r="B1632" s="47">
        <v>43736</v>
      </c>
      <c r="C1632" s="48">
        <v>43739</v>
      </c>
      <c r="D1632" s="17" t="s">
        <v>15</v>
      </c>
      <c r="E1632" s="49">
        <f t="shared" si="138"/>
        <v>3</v>
      </c>
      <c r="F1632" s="50" t="s">
        <v>1494</v>
      </c>
      <c r="G1632" s="51">
        <v>13500</v>
      </c>
      <c r="H1632" s="21">
        <v>0</v>
      </c>
      <c r="I1632" s="51">
        <f t="shared" si="139"/>
        <v>13500</v>
      </c>
      <c r="J1632" s="62">
        <f t="shared" si="140"/>
        <v>4211490.47</v>
      </c>
      <c r="K1632" s="49">
        <v>88663</v>
      </c>
      <c r="L1632" s="25">
        <v>1579001</v>
      </c>
    </row>
    <row r="1633" spans="1:12">
      <c r="A1633" s="14">
        <v>5</v>
      </c>
      <c r="B1633" s="47">
        <v>43737</v>
      </c>
      <c r="C1633" s="48">
        <v>43739</v>
      </c>
      <c r="D1633" s="17" t="s">
        <v>15</v>
      </c>
      <c r="E1633" s="49">
        <f t="shared" si="138"/>
        <v>2</v>
      </c>
      <c r="F1633" s="50" t="s">
        <v>1495</v>
      </c>
      <c r="G1633" s="51">
        <v>12870</v>
      </c>
      <c r="H1633" s="21">
        <v>0</v>
      </c>
      <c r="I1633" s="51">
        <f t="shared" si="139"/>
        <v>12870</v>
      </c>
      <c r="J1633" s="62">
        <f t="shared" si="140"/>
        <v>4198620.47</v>
      </c>
      <c r="K1633" s="49">
        <v>91193</v>
      </c>
      <c r="L1633" s="25">
        <v>1595361</v>
      </c>
    </row>
    <row r="1634" spans="1:12">
      <c r="A1634" s="14">
        <v>6</v>
      </c>
      <c r="B1634" s="47">
        <v>43737</v>
      </c>
      <c r="C1634" s="48">
        <v>43739</v>
      </c>
      <c r="D1634" s="17" t="s">
        <v>15</v>
      </c>
      <c r="E1634" s="49">
        <f t="shared" si="138"/>
        <v>2</v>
      </c>
      <c r="F1634" s="50" t="s">
        <v>1496</v>
      </c>
      <c r="G1634" s="51">
        <v>9000</v>
      </c>
      <c r="H1634" s="21">
        <v>0</v>
      </c>
      <c r="I1634" s="51">
        <f t="shared" si="139"/>
        <v>9000</v>
      </c>
      <c r="J1634" s="62">
        <f t="shared" si="140"/>
        <v>4189620.47</v>
      </c>
      <c r="K1634" s="49">
        <v>94824</v>
      </c>
      <c r="L1634" s="25">
        <v>1616339</v>
      </c>
    </row>
    <row r="1635" spans="1:12">
      <c r="A1635" s="14">
        <v>7</v>
      </c>
      <c r="B1635" s="47">
        <v>43736</v>
      </c>
      <c r="C1635" s="48">
        <v>43739</v>
      </c>
      <c r="D1635" s="17" t="s">
        <v>15</v>
      </c>
      <c r="E1635" s="49">
        <f t="shared" si="138"/>
        <v>3</v>
      </c>
      <c r="F1635" s="50" t="s">
        <v>1497</v>
      </c>
      <c r="G1635" s="51">
        <v>19305</v>
      </c>
      <c r="H1635" s="21">
        <v>0</v>
      </c>
      <c r="I1635" s="51">
        <f t="shared" si="139"/>
        <v>19305</v>
      </c>
      <c r="J1635" s="62">
        <f t="shared" si="140"/>
        <v>4170315.47</v>
      </c>
      <c r="K1635" s="49">
        <v>94808</v>
      </c>
      <c r="L1635" s="25">
        <v>1616127</v>
      </c>
    </row>
    <row r="1636" spans="1:12">
      <c r="A1636" s="14">
        <v>8</v>
      </c>
      <c r="B1636" s="47">
        <v>43737</v>
      </c>
      <c r="C1636" s="48">
        <v>43739</v>
      </c>
      <c r="D1636" s="17" t="s">
        <v>15</v>
      </c>
      <c r="E1636" s="49">
        <f t="shared" si="138"/>
        <v>2</v>
      </c>
      <c r="F1636" s="50" t="s">
        <v>1498</v>
      </c>
      <c r="G1636" s="51">
        <v>9000</v>
      </c>
      <c r="H1636" s="21">
        <v>0</v>
      </c>
      <c r="I1636" s="51">
        <f t="shared" si="139"/>
        <v>9000</v>
      </c>
      <c r="J1636" s="62">
        <f t="shared" si="140"/>
        <v>4161315.47</v>
      </c>
      <c r="K1636" s="49">
        <v>94995</v>
      </c>
      <c r="L1636" s="25">
        <v>1617969</v>
      </c>
    </row>
    <row r="1637" spans="1:12">
      <c r="A1637" s="14">
        <v>9</v>
      </c>
      <c r="B1637" s="47">
        <v>43737</v>
      </c>
      <c r="C1637" s="48">
        <v>43740</v>
      </c>
      <c r="D1637" s="17" t="s">
        <v>15</v>
      </c>
      <c r="E1637" s="49">
        <f t="shared" si="138"/>
        <v>3</v>
      </c>
      <c r="F1637" s="50" t="s">
        <v>1499</v>
      </c>
      <c r="G1637" s="51">
        <v>26865</v>
      </c>
      <c r="H1637" s="21">
        <v>0</v>
      </c>
      <c r="I1637" s="51">
        <f t="shared" si="139"/>
        <v>26865</v>
      </c>
      <c r="J1637" s="62">
        <f t="shared" si="140"/>
        <v>4134450.47</v>
      </c>
      <c r="K1637" s="49">
        <v>85277</v>
      </c>
      <c r="L1637" s="25">
        <v>1554133</v>
      </c>
    </row>
    <row r="1638" spans="1:12">
      <c r="A1638" s="14">
        <v>10</v>
      </c>
      <c r="B1638" s="47">
        <v>43738</v>
      </c>
      <c r="C1638" s="48">
        <v>43740</v>
      </c>
      <c r="D1638" s="17" t="s">
        <v>15</v>
      </c>
      <c r="E1638" s="49">
        <f t="shared" si="138"/>
        <v>2</v>
      </c>
      <c r="F1638" s="50" t="s">
        <v>1500</v>
      </c>
      <c r="G1638" s="51">
        <v>20160</v>
      </c>
      <c r="H1638" s="21">
        <v>0</v>
      </c>
      <c r="I1638" s="51">
        <f t="shared" si="139"/>
        <v>20160</v>
      </c>
      <c r="J1638" s="62">
        <f t="shared" si="140"/>
        <v>4114290.47</v>
      </c>
      <c r="K1638" s="49">
        <v>85275</v>
      </c>
      <c r="L1638" s="25">
        <v>1554129</v>
      </c>
    </row>
    <row r="1639" spans="1:12">
      <c r="A1639" s="14">
        <v>11</v>
      </c>
      <c r="B1639" s="47">
        <v>43738</v>
      </c>
      <c r="C1639" s="48">
        <v>43740</v>
      </c>
      <c r="D1639" s="17" t="s">
        <v>15</v>
      </c>
      <c r="E1639" s="49">
        <f t="shared" si="138"/>
        <v>2</v>
      </c>
      <c r="F1639" s="50" t="s">
        <v>1501</v>
      </c>
      <c r="G1639" s="51">
        <v>13779</v>
      </c>
      <c r="H1639" s="21">
        <v>0</v>
      </c>
      <c r="I1639" s="51">
        <f t="shared" si="139"/>
        <v>13779</v>
      </c>
      <c r="J1639" s="62">
        <f t="shared" si="140"/>
        <v>4100511.47</v>
      </c>
      <c r="K1639" s="49">
        <v>85699</v>
      </c>
      <c r="L1639" s="25">
        <v>1557301</v>
      </c>
    </row>
    <row r="1640" spans="1:12">
      <c r="A1640" s="14">
        <v>12</v>
      </c>
      <c r="B1640" s="47">
        <v>43738</v>
      </c>
      <c r="C1640" s="48">
        <v>43740</v>
      </c>
      <c r="D1640" s="17" t="s">
        <v>15</v>
      </c>
      <c r="E1640" s="49">
        <f t="shared" si="138"/>
        <v>2</v>
      </c>
      <c r="F1640" s="50" t="s">
        <v>1502</v>
      </c>
      <c r="G1640" s="51">
        <v>13779</v>
      </c>
      <c r="H1640" s="21">
        <v>0</v>
      </c>
      <c r="I1640" s="51">
        <f t="shared" si="139"/>
        <v>13779</v>
      </c>
      <c r="J1640" s="62">
        <f t="shared" si="140"/>
        <v>4086732.47</v>
      </c>
      <c r="K1640" s="49">
        <v>85167</v>
      </c>
      <c r="L1640" s="25">
        <v>1553678</v>
      </c>
    </row>
    <row r="1641" spans="1:12">
      <c r="A1641" s="14">
        <v>13</v>
      </c>
      <c r="B1641" s="47">
        <v>43736</v>
      </c>
      <c r="C1641" s="48">
        <v>43740</v>
      </c>
      <c r="D1641" s="17" t="s">
        <v>15</v>
      </c>
      <c r="E1641" s="49">
        <f t="shared" si="138"/>
        <v>4</v>
      </c>
      <c r="F1641" s="50" t="s">
        <v>1503</v>
      </c>
      <c r="G1641" s="51">
        <v>19845</v>
      </c>
      <c r="H1641" s="21">
        <v>0</v>
      </c>
      <c r="I1641" s="51">
        <f t="shared" si="139"/>
        <v>19845</v>
      </c>
      <c r="J1641" s="62">
        <f t="shared" si="140"/>
        <v>4066887.47</v>
      </c>
      <c r="K1641" s="49">
        <v>86163</v>
      </c>
      <c r="L1641" s="25">
        <v>1561698</v>
      </c>
    </row>
    <row r="1642" spans="1:12">
      <c r="A1642" s="14">
        <v>14</v>
      </c>
      <c r="B1642" s="47">
        <v>43738</v>
      </c>
      <c r="C1642" s="48">
        <v>43740</v>
      </c>
      <c r="D1642" s="17" t="s">
        <v>15</v>
      </c>
      <c r="E1642" s="49">
        <f t="shared" si="138"/>
        <v>2</v>
      </c>
      <c r="F1642" s="50" t="s">
        <v>1504</v>
      </c>
      <c r="G1642" s="51">
        <v>9576</v>
      </c>
      <c r="H1642" s="21">
        <v>0</v>
      </c>
      <c r="I1642" s="51">
        <f t="shared" si="139"/>
        <v>9576</v>
      </c>
      <c r="J1642" s="62">
        <f t="shared" si="140"/>
        <v>4057311.47</v>
      </c>
      <c r="K1642" s="49">
        <v>84907</v>
      </c>
      <c r="L1642" s="25">
        <v>1551797</v>
      </c>
    </row>
    <row r="1643" spans="1:12">
      <c r="A1643" s="14">
        <v>15</v>
      </c>
      <c r="B1643" s="47">
        <v>43738</v>
      </c>
      <c r="C1643" s="48">
        <v>43740</v>
      </c>
      <c r="D1643" s="17" t="s">
        <v>15</v>
      </c>
      <c r="E1643" s="49">
        <f t="shared" si="138"/>
        <v>2</v>
      </c>
      <c r="F1643" s="50" t="s">
        <v>1505</v>
      </c>
      <c r="G1643" s="51">
        <v>13779</v>
      </c>
      <c r="H1643" s="21">
        <v>0</v>
      </c>
      <c r="I1643" s="51">
        <f t="shared" si="139"/>
        <v>13779</v>
      </c>
      <c r="J1643" s="62">
        <f t="shared" si="140"/>
        <v>4043532.47</v>
      </c>
      <c r="K1643" s="49">
        <v>88140</v>
      </c>
      <c r="L1643" s="25">
        <v>1573748</v>
      </c>
    </row>
    <row r="1644" spans="1:12">
      <c r="A1644" s="14">
        <v>16</v>
      </c>
      <c r="B1644" s="47">
        <v>43736</v>
      </c>
      <c r="C1644" s="48">
        <v>43740</v>
      </c>
      <c r="D1644" s="17" t="s">
        <v>15</v>
      </c>
      <c r="E1644" s="49">
        <f t="shared" si="138"/>
        <v>4</v>
      </c>
      <c r="F1644" s="50" t="s">
        <v>1506</v>
      </c>
      <c r="G1644" s="51">
        <v>39690</v>
      </c>
      <c r="H1644" s="21">
        <v>0</v>
      </c>
      <c r="I1644" s="51">
        <f t="shared" si="139"/>
        <v>39690</v>
      </c>
      <c r="J1644" s="62">
        <f t="shared" si="140"/>
        <v>4003842.47</v>
      </c>
      <c r="K1644" s="49">
        <v>90735</v>
      </c>
      <c r="L1644" s="165">
        <v>1592063</v>
      </c>
    </row>
    <row r="1645" spans="1:12">
      <c r="A1645" s="14">
        <v>17</v>
      </c>
      <c r="B1645" s="47">
        <v>43738</v>
      </c>
      <c r="C1645" s="48">
        <v>43741</v>
      </c>
      <c r="D1645" s="17" t="s">
        <v>15</v>
      </c>
      <c r="E1645" s="49">
        <f t="shared" si="138"/>
        <v>3</v>
      </c>
      <c r="F1645" s="50" t="s">
        <v>1507</v>
      </c>
      <c r="G1645" s="51">
        <v>21123</v>
      </c>
      <c r="H1645" s="21">
        <v>0</v>
      </c>
      <c r="I1645" s="51">
        <f t="shared" si="139"/>
        <v>21123</v>
      </c>
      <c r="J1645" s="62">
        <f t="shared" si="140"/>
        <v>3982719.47</v>
      </c>
      <c r="K1645" s="49">
        <v>87962</v>
      </c>
      <c r="L1645" s="25">
        <v>1572446</v>
      </c>
    </row>
    <row r="1646" spans="1:12">
      <c r="A1646" s="14">
        <v>18</v>
      </c>
      <c r="B1646" s="47">
        <v>43737</v>
      </c>
      <c r="C1646" s="48">
        <v>43741</v>
      </c>
      <c r="D1646" s="17" t="s">
        <v>15</v>
      </c>
      <c r="E1646" s="49">
        <f t="shared" si="138"/>
        <v>4</v>
      </c>
      <c r="F1646" s="50" t="s">
        <v>1508</v>
      </c>
      <c r="G1646" s="51">
        <v>31230</v>
      </c>
      <c r="H1646" s="21">
        <v>0</v>
      </c>
      <c r="I1646" s="51">
        <f t="shared" si="139"/>
        <v>31230</v>
      </c>
      <c r="J1646" s="62">
        <f t="shared" si="140"/>
        <v>3951489.47</v>
      </c>
      <c r="K1646" s="49">
        <v>91246</v>
      </c>
      <c r="L1646" s="25">
        <v>1595017</v>
      </c>
    </row>
    <row r="1647" spans="1:12">
      <c r="A1647" s="14">
        <v>19</v>
      </c>
      <c r="B1647" s="47">
        <v>43739</v>
      </c>
      <c r="C1647" s="48">
        <v>43741</v>
      </c>
      <c r="D1647" s="17" t="s">
        <v>15</v>
      </c>
      <c r="E1647" s="49">
        <f t="shared" si="138"/>
        <v>2</v>
      </c>
      <c r="F1647" s="50" t="s">
        <v>1509</v>
      </c>
      <c r="G1647" s="51">
        <v>20070</v>
      </c>
      <c r="H1647" s="21">
        <v>0</v>
      </c>
      <c r="I1647" s="51">
        <f t="shared" si="139"/>
        <v>20070</v>
      </c>
      <c r="J1647" s="62">
        <f t="shared" si="140"/>
        <v>3931419.47</v>
      </c>
      <c r="K1647" s="49">
        <v>93838</v>
      </c>
      <c r="L1647" s="25">
        <v>1611943</v>
      </c>
    </row>
    <row r="1648" spans="1:12">
      <c r="A1648" s="14">
        <v>20</v>
      </c>
      <c r="B1648" s="47">
        <v>43739</v>
      </c>
      <c r="C1648" s="48">
        <v>43741</v>
      </c>
      <c r="D1648" s="17" t="s">
        <v>15</v>
      </c>
      <c r="E1648" s="49">
        <f t="shared" si="138"/>
        <v>2</v>
      </c>
      <c r="F1648" s="50" t="s">
        <v>1510</v>
      </c>
      <c r="G1648" s="51">
        <v>15687</v>
      </c>
      <c r="H1648" s="21">
        <v>0</v>
      </c>
      <c r="I1648" s="51">
        <f t="shared" si="139"/>
        <v>15687</v>
      </c>
      <c r="J1648" s="62">
        <f t="shared" si="140"/>
        <v>3915732.47</v>
      </c>
      <c r="K1648" s="49">
        <v>76454</v>
      </c>
      <c r="L1648" s="83">
        <v>1503812</v>
      </c>
    </row>
    <row r="1649" spans="1:12">
      <c r="A1649" s="14">
        <v>21</v>
      </c>
      <c r="B1649" s="47">
        <v>43740</v>
      </c>
      <c r="C1649" s="48">
        <v>43741</v>
      </c>
      <c r="D1649" s="17" t="s">
        <v>15</v>
      </c>
      <c r="E1649" s="49">
        <f t="shared" si="138"/>
        <v>1</v>
      </c>
      <c r="F1649" s="50" t="s">
        <v>1511</v>
      </c>
      <c r="G1649" s="51">
        <v>15687</v>
      </c>
      <c r="H1649" s="21">
        <v>0</v>
      </c>
      <c r="I1649" s="51">
        <f t="shared" si="139"/>
        <v>15687</v>
      </c>
      <c r="J1649" s="62">
        <f t="shared" si="140"/>
        <v>3900045.47</v>
      </c>
      <c r="K1649" s="49">
        <v>73423</v>
      </c>
      <c r="L1649" s="25">
        <v>1479792</v>
      </c>
    </row>
    <row r="1650" spans="1:12">
      <c r="A1650" s="14">
        <v>22</v>
      </c>
      <c r="B1650" s="47">
        <v>43740</v>
      </c>
      <c r="C1650" s="48">
        <v>43742</v>
      </c>
      <c r="D1650" s="17" t="s">
        <v>15</v>
      </c>
      <c r="E1650" s="49">
        <f t="shared" si="138"/>
        <v>2</v>
      </c>
      <c r="F1650" s="50" t="s">
        <v>1512</v>
      </c>
      <c r="G1650" s="51">
        <v>12690</v>
      </c>
      <c r="H1650" s="21">
        <v>0</v>
      </c>
      <c r="I1650" s="51">
        <f t="shared" si="139"/>
        <v>12690</v>
      </c>
      <c r="J1650" s="62">
        <f t="shared" si="140"/>
        <v>3887355.47</v>
      </c>
      <c r="K1650" s="49">
        <v>78424</v>
      </c>
      <c r="L1650" s="25">
        <v>1516673</v>
      </c>
    </row>
    <row r="1651" spans="1:12">
      <c r="A1651" s="14">
        <v>23</v>
      </c>
      <c r="B1651" s="47">
        <v>43738</v>
      </c>
      <c r="C1651" s="48">
        <v>43742</v>
      </c>
      <c r="D1651" s="17" t="s">
        <v>15</v>
      </c>
      <c r="E1651" s="49">
        <f t="shared" si="138"/>
        <v>4</v>
      </c>
      <c r="F1651" s="50" t="s">
        <v>1513</v>
      </c>
      <c r="G1651" s="51">
        <v>40067</v>
      </c>
      <c r="H1651" s="21">
        <v>0</v>
      </c>
      <c r="I1651" s="51">
        <f t="shared" si="139"/>
        <v>40067</v>
      </c>
      <c r="J1651" s="62">
        <f t="shared" si="140"/>
        <v>3847288.47</v>
      </c>
      <c r="K1651" s="49">
        <v>83686</v>
      </c>
      <c r="L1651" s="25">
        <v>1547201</v>
      </c>
    </row>
    <row r="1652" spans="1:12">
      <c r="A1652" s="14">
        <v>24</v>
      </c>
      <c r="B1652" s="47">
        <v>43739</v>
      </c>
      <c r="C1652" s="48">
        <v>43742</v>
      </c>
      <c r="D1652" s="17" t="s">
        <v>15</v>
      </c>
      <c r="E1652" s="49">
        <f t="shared" si="138"/>
        <v>3</v>
      </c>
      <c r="F1652" s="50" t="s">
        <v>1514</v>
      </c>
      <c r="G1652" s="51">
        <v>22032</v>
      </c>
      <c r="H1652" s="21">
        <v>0</v>
      </c>
      <c r="I1652" s="51">
        <f t="shared" si="139"/>
        <v>22032</v>
      </c>
      <c r="J1652" s="62">
        <f t="shared" si="140"/>
        <v>3825256.47</v>
      </c>
      <c r="K1652" s="49">
        <v>86175</v>
      </c>
      <c r="L1652" s="25">
        <v>1561731</v>
      </c>
    </row>
    <row r="1653" spans="1:12">
      <c r="A1653" s="14">
        <v>25</v>
      </c>
      <c r="B1653" s="47">
        <v>43740</v>
      </c>
      <c r="C1653" s="48">
        <v>43742</v>
      </c>
      <c r="D1653" s="17" t="s">
        <v>15</v>
      </c>
      <c r="E1653" s="49">
        <f t="shared" si="138"/>
        <v>2</v>
      </c>
      <c r="F1653" s="50" t="s">
        <v>1515</v>
      </c>
      <c r="G1653" s="51">
        <v>9518</v>
      </c>
      <c r="H1653" s="21">
        <v>0</v>
      </c>
      <c r="I1653" s="51">
        <f t="shared" si="139"/>
        <v>9518</v>
      </c>
      <c r="J1653" s="62">
        <f t="shared" si="140"/>
        <v>3815738.47</v>
      </c>
      <c r="K1653" s="49">
        <v>71951</v>
      </c>
      <c r="L1653" s="25">
        <v>1470313</v>
      </c>
    </row>
    <row r="1654" spans="1:12">
      <c r="A1654" s="14">
        <v>26</v>
      </c>
      <c r="B1654" s="47">
        <v>43740</v>
      </c>
      <c r="C1654" s="48">
        <v>43742</v>
      </c>
      <c r="D1654" s="17" t="s">
        <v>15</v>
      </c>
      <c r="E1654" s="49">
        <f t="shared" si="138"/>
        <v>2</v>
      </c>
      <c r="F1654" s="50" t="s">
        <v>1446</v>
      </c>
      <c r="G1654" s="51">
        <v>14688</v>
      </c>
      <c r="H1654" s="21">
        <v>0</v>
      </c>
      <c r="I1654" s="51">
        <f t="shared" si="139"/>
        <v>14688</v>
      </c>
      <c r="J1654" s="62">
        <f t="shared" si="140"/>
        <v>3801050.47</v>
      </c>
      <c r="K1654" s="49">
        <v>84665</v>
      </c>
      <c r="L1654" s="165">
        <v>1551275</v>
      </c>
    </row>
    <row r="1655" spans="1:12">
      <c r="A1655" s="14">
        <v>27</v>
      </c>
      <c r="B1655" s="47">
        <v>43740</v>
      </c>
      <c r="C1655" s="48">
        <v>43743</v>
      </c>
      <c r="D1655" s="17" t="s">
        <v>15</v>
      </c>
      <c r="E1655" s="49">
        <f t="shared" si="138"/>
        <v>3</v>
      </c>
      <c r="F1655" s="50" t="s">
        <v>1277</v>
      </c>
      <c r="G1655" s="51">
        <v>15862.5</v>
      </c>
      <c r="H1655" s="21">
        <v>0</v>
      </c>
      <c r="I1655" s="51">
        <f t="shared" si="139"/>
        <v>15862.5</v>
      </c>
      <c r="J1655" s="62">
        <f t="shared" si="140"/>
        <v>3785187.97</v>
      </c>
      <c r="K1655" s="49">
        <v>73943</v>
      </c>
      <c r="L1655" s="25">
        <v>1485926</v>
      </c>
    </row>
    <row r="1656" spans="1:12">
      <c r="A1656" s="14">
        <v>28</v>
      </c>
      <c r="B1656" s="47">
        <v>43735</v>
      </c>
      <c r="C1656" s="48">
        <v>43743</v>
      </c>
      <c r="D1656" s="17" t="s">
        <v>15</v>
      </c>
      <c r="E1656" s="49">
        <f t="shared" si="138"/>
        <v>8</v>
      </c>
      <c r="F1656" s="50" t="s">
        <v>1516</v>
      </c>
      <c r="G1656" s="51">
        <v>62460</v>
      </c>
      <c r="H1656" s="21">
        <v>0</v>
      </c>
      <c r="I1656" s="51">
        <f t="shared" si="139"/>
        <v>62460</v>
      </c>
      <c r="J1656" s="62">
        <f t="shared" si="140"/>
        <v>3722727.97</v>
      </c>
      <c r="K1656" s="49">
        <v>91466</v>
      </c>
      <c r="L1656" s="25">
        <v>1597105</v>
      </c>
    </row>
    <row r="1657" spans="1:12">
      <c r="A1657" s="14">
        <v>29</v>
      </c>
      <c r="B1657" s="47">
        <v>43735</v>
      </c>
      <c r="C1657" s="48">
        <v>43743</v>
      </c>
      <c r="D1657" s="17" t="s">
        <v>15</v>
      </c>
      <c r="E1657" s="49">
        <f t="shared" si="138"/>
        <v>8</v>
      </c>
      <c r="F1657" s="50" t="s">
        <v>1517</v>
      </c>
      <c r="G1657" s="51">
        <v>43380</v>
      </c>
      <c r="H1657" s="21">
        <v>0</v>
      </c>
      <c r="I1657" s="51">
        <f t="shared" si="139"/>
        <v>43380</v>
      </c>
      <c r="J1657" s="62">
        <f t="shared" si="140"/>
        <v>3679347.97</v>
      </c>
      <c r="K1657" s="49">
        <v>91464</v>
      </c>
      <c r="L1657" s="83">
        <v>1597102</v>
      </c>
    </row>
    <row r="1658" spans="1:12">
      <c r="A1658" s="14">
        <v>30</v>
      </c>
      <c r="B1658" s="47">
        <v>43735</v>
      </c>
      <c r="C1658" s="48">
        <v>43743</v>
      </c>
      <c r="D1658" s="17" t="s">
        <v>15</v>
      </c>
      <c r="E1658" s="49">
        <f t="shared" si="138"/>
        <v>8</v>
      </c>
      <c r="F1658" s="50" t="s">
        <v>1518</v>
      </c>
      <c r="G1658" s="51">
        <v>43380</v>
      </c>
      <c r="H1658" s="21">
        <v>0</v>
      </c>
      <c r="I1658" s="51">
        <f t="shared" si="139"/>
        <v>43380</v>
      </c>
      <c r="J1658" s="62">
        <f t="shared" si="140"/>
        <v>3635967.97</v>
      </c>
      <c r="K1658" s="49">
        <v>91463</v>
      </c>
      <c r="L1658" s="83">
        <v>1597102</v>
      </c>
    </row>
    <row r="1659" spans="1:12">
      <c r="A1659" s="14">
        <v>31</v>
      </c>
      <c r="B1659" s="47">
        <v>43741</v>
      </c>
      <c r="C1659" s="48">
        <v>43743</v>
      </c>
      <c r="D1659" s="17" t="s">
        <v>15</v>
      </c>
      <c r="E1659" s="49">
        <f t="shared" si="138"/>
        <v>2</v>
      </c>
      <c r="F1659" s="50" t="s">
        <v>1519</v>
      </c>
      <c r="G1659" s="51">
        <v>12690</v>
      </c>
      <c r="H1659" s="21">
        <v>0</v>
      </c>
      <c r="I1659" s="51">
        <f t="shared" si="139"/>
        <v>12690</v>
      </c>
      <c r="J1659" s="62">
        <f t="shared" si="140"/>
        <v>3623277.97</v>
      </c>
      <c r="K1659" s="49">
        <v>73303</v>
      </c>
      <c r="L1659" s="25">
        <v>1479783</v>
      </c>
    </row>
    <row r="1660" spans="1:12">
      <c r="A1660" s="14">
        <v>32</v>
      </c>
      <c r="B1660" s="47">
        <v>43740</v>
      </c>
      <c r="C1660" s="48">
        <v>43743</v>
      </c>
      <c r="D1660" s="17" t="s">
        <v>15</v>
      </c>
      <c r="E1660" s="49">
        <f t="shared" si="138"/>
        <v>3</v>
      </c>
      <c r="F1660" s="50" t="s">
        <v>1520</v>
      </c>
      <c r="G1660" s="51">
        <v>23530.5</v>
      </c>
      <c r="H1660" s="21">
        <v>0</v>
      </c>
      <c r="I1660" s="51">
        <f t="shared" si="139"/>
        <v>23530.5</v>
      </c>
      <c r="J1660" s="62">
        <f t="shared" si="140"/>
        <v>3599747.47</v>
      </c>
      <c r="K1660" s="49">
        <v>76170</v>
      </c>
      <c r="L1660" s="25">
        <v>1501095</v>
      </c>
    </row>
    <row r="1661" spans="1:12">
      <c r="A1661" s="14">
        <v>33</v>
      </c>
      <c r="B1661" s="47">
        <v>43741</v>
      </c>
      <c r="C1661" s="48">
        <v>43743</v>
      </c>
      <c r="D1661" s="17" t="s">
        <v>15</v>
      </c>
      <c r="E1661" s="49">
        <f t="shared" si="138"/>
        <v>2</v>
      </c>
      <c r="F1661" s="50" t="s">
        <v>1521</v>
      </c>
      <c r="G1661" s="51">
        <v>20070</v>
      </c>
      <c r="H1661" s="21">
        <v>0</v>
      </c>
      <c r="I1661" s="51">
        <f t="shared" si="139"/>
        <v>20070</v>
      </c>
      <c r="J1661" s="62">
        <f t="shared" si="140"/>
        <v>3579677.47</v>
      </c>
      <c r="K1661" s="49">
        <v>92188</v>
      </c>
      <c r="L1661" s="25">
        <v>1601582</v>
      </c>
    </row>
    <row r="1662" spans="1:12">
      <c r="A1662" s="14">
        <v>34</v>
      </c>
      <c r="B1662" s="47">
        <v>43740</v>
      </c>
      <c r="C1662" s="48">
        <v>43743</v>
      </c>
      <c r="D1662" s="17" t="s">
        <v>15</v>
      </c>
      <c r="E1662" s="49">
        <f t="shared" si="138"/>
        <v>3</v>
      </c>
      <c r="F1662" s="50" t="s">
        <v>1522</v>
      </c>
      <c r="G1662" s="51">
        <v>33615</v>
      </c>
      <c r="H1662" s="21">
        <v>0</v>
      </c>
      <c r="I1662" s="51">
        <f t="shared" si="139"/>
        <v>33615</v>
      </c>
      <c r="J1662" s="62">
        <f t="shared" si="140"/>
        <v>3546062.47</v>
      </c>
      <c r="K1662" s="49">
        <v>93498</v>
      </c>
      <c r="L1662" s="25">
        <v>1608808</v>
      </c>
    </row>
    <row r="1663" spans="1:12">
      <c r="A1663" s="14">
        <v>35</v>
      </c>
      <c r="B1663" s="47">
        <v>43741</v>
      </c>
      <c r="C1663" s="48">
        <v>43744</v>
      </c>
      <c r="D1663" s="17" t="s">
        <v>15</v>
      </c>
      <c r="E1663" s="49">
        <f t="shared" si="138"/>
        <v>3</v>
      </c>
      <c r="F1663" s="50" t="s">
        <v>1523</v>
      </c>
      <c r="G1663" s="51">
        <v>22032</v>
      </c>
      <c r="H1663" s="21">
        <v>0</v>
      </c>
      <c r="I1663" s="51">
        <f t="shared" si="139"/>
        <v>22032</v>
      </c>
      <c r="J1663" s="62">
        <f t="shared" si="140"/>
        <v>3524030.47</v>
      </c>
      <c r="K1663" s="49">
        <v>88296</v>
      </c>
      <c r="L1663" s="25">
        <v>1576128</v>
      </c>
    </row>
    <row r="1664" spans="1:12">
      <c r="A1664" s="14">
        <v>36</v>
      </c>
      <c r="B1664" s="47">
        <v>43742</v>
      </c>
      <c r="C1664" s="48">
        <v>43744</v>
      </c>
      <c r="D1664" s="17" t="s">
        <v>15</v>
      </c>
      <c r="E1664" s="49">
        <f t="shared" si="138"/>
        <v>2</v>
      </c>
      <c r="F1664" s="50" t="s">
        <v>1524</v>
      </c>
      <c r="G1664" s="51">
        <v>18490</v>
      </c>
      <c r="H1664" s="21">
        <v>0</v>
      </c>
      <c r="I1664" s="51">
        <f t="shared" si="139"/>
        <v>18490</v>
      </c>
      <c r="J1664" s="62">
        <f t="shared" si="140"/>
        <v>3505540.47</v>
      </c>
      <c r="K1664" s="49">
        <v>94929</v>
      </c>
      <c r="L1664" s="25">
        <v>1617172</v>
      </c>
    </row>
    <row r="1665" spans="1:12">
      <c r="A1665" s="14">
        <v>37</v>
      </c>
      <c r="B1665" s="47">
        <v>43739</v>
      </c>
      <c r="C1665" s="48">
        <v>43744</v>
      </c>
      <c r="D1665" s="17" t="s">
        <v>15</v>
      </c>
      <c r="E1665" s="49">
        <f t="shared" si="138"/>
        <v>5</v>
      </c>
      <c r="F1665" s="50" t="s">
        <v>1525</v>
      </c>
      <c r="G1665" s="51">
        <v>45900</v>
      </c>
      <c r="H1665" s="21">
        <v>0</v>
      </c>
      <c r="I1665" s="51">
        <f t="shared" si="139"/>
        <v>45900</v>
      </c>
      <c r="J1665" s="62">
        <f t="shared" si="140"/>
        <v>3459640.47</v>
      </c>
      <c r="K1665" s="49">
        <v>93157</v>
      </c>
      <c r="L1665" s="166">
        <v>1607172</v>
      </c>
    </row>
    <row r="1666" spans="1:12">
      <c r="A1666" s="14">
        <v>38</v>
      </c>
      <c r="B1666" s="47">
        <v>43741</v>
      </c>
      <c r="C1666" s="48">
        <v>43744</v>
      </c>
      <c r="D1666" s="17" t="s">
        <v>15</v>
      </c>
      <c r="E1666" s="49">
        <f t="shared" si="138"/>
        <v>3</v>
      </c>
      <c r="F1666" s="50" t="s">
        <v>1526</v>
      </c>
      <c r="G1666" s="51">
        <v>22032</v>
      </c>
      <c r="H1666" s="21">
        <v>0</v>
      </c>
      <c r="I1666" s="51">
        <f t="shared" si="139"/>
        <v>22032</v>
      </c>
      <c r="J1666" s="62">
        <f t="shared" si="140"/>
        <v>3437608.47</v>
      </c>
      <c r="K1666" s="49">
        <v>88295</v>
      </c>
      <c r="L1666" s="25">
        <v>1576101</v>
      </c>
    </row>
    <row r="1667" spans="1:12">
      <c r="A1667" s="14">
        <v>39</v>
      </c>
      <c r="B1667" s="47">
        <v>43742</v>
      </c>
      <c r="C1667" s="48">
        <v>43744</v>
      </c>
      <c r="D1667" s="17" t="s">
        <v>15</v>
      </c>
      <c r="E1667" s="49">
        <f t="shared" si="138"/>
        <v>2</v>
      </c>
      <c r="F1667" s="50" t="s">
        <v>1514</v>
      </c>
      <c r="G1667" s="51">
        <v>14688</v>
      </c>
      <c r="H1667" s="21">
        <v>0</v>
      </c>
      <c r="I1667" s="51">
        <f t="shared" si="139"/>
        <v>14688</v>
      </c>
      <c r="J1667" s="62">
        <f t="shared" si="140"/>
        <v>3422920.47</v>
      </c>
      <c r="K1667" s="49">
        <v>84667</v>
      </c>
      <c r="L1667" s="83">
        <v>1551284</v>
      </c>
    </row>
    <row r="1668" spans="1:12">
      <c r="A1668" s="14">
        <v>40</v>
      </c>
      <c r="B1668" s="47">
        <v>43742</v>
      </c>
      <c r="C1668" s="48">
        <v>43744</v>
      </c>
      <c r="D1668" s="17" t="s">
        <v>15</v>
      </c>
      <c r="E1668" s="49">
        <f t="shared" si="138"/>
        <v>2</v>
      </c>
      <c r="F1668" s="50" t="s">
        <v>1446</v>
      </c>
      <c r="G1668" s="51">
        <v>14688</v>
      </c>
      <c r="H1668" s="21">
        <v>0</v>
      </c>
      <c r="I1668" s="51">
        <f t="shared" si="139"/>
        <v>14688</v>
      </c>
      <c r="J1668" s="62">
        <f t="shared" si="140"/>
        <v>3408232.47</v>
      </c>
      <c r="K1668" s="49">
        <v>86569</v>
      </c>
      <c r="L1668" s="25">
        <v>1565239</v>
      </c>
    </row>
    <row r="1669" spans="1:12">
      <c r="A1669" s="14">
        <v>41</v>
      </c>
      <c r="B1669" s="47">
        <v>43741</v>
      </c>
      <c r="C1669" s="48">
        <v>43744</v>
      </c>
      <c r="D1669" s="17" t="s">
        <v>15</v>
      </c>
      <c r="E1669" s="49">
        <f t="shared" si="138"/>
        <v>3</v>
      </c>
      <c r="F1669" s="50" t="s">
        <v>1527</v>
      </c>
      <c r="G1669" s="51">
        <v>27540</v>
      </c>
      <c r="H1669" s="21">
        <v>0</v>
      </c>
      <c r="I1669" s="51">
        <f t="shared" si="139"/>
        <v>27540</v>
      </c>
      <c r="J1669" s="62">
        <f t="shared" si="140"/>
        <v>3380692.47</v>
      </c>
      <c r="K1669" s="49">
        <v>92908</v>
      </c>
      <c r="L1669" s="25">
        <v>1604832</v>
      </c>
    </row>
    <row r="1670" spans="1:12">
      <c r="A1670" s="14">
        <v>42</v>
      </c>
      <c r="B1670" s="47">
        <v>43742</v>
      </c>
      <c r="C1670" s="48">
        <v>43744</v>
      </c>
      <c r="D1670" s="17" t="s">
        <v>15</v>
      </c>
      <c r="E1670" s="49">
        <f t="shared" si="138"/>
        <v>2</v>
      </c>
      <c r="F1670" s="50" t="s">
        <v>1528</v>
      </c>
      <c r="G1670" s="51">
        <v>12690</v>
      </c>
      <c r="H1670" s="21">
        <v>0</v>
      </c>
      <c r="I1670" s="51">
        <f t="shared" si="139"/>
        <v>12690</v>
      </c>
      <c r="J1670" s="62">
        <f t="shared" si="140"/>
        <v>3368002.47</v>
      </c>
      <c r="K1670" s="49">
        <v>77922</v>
      </c>
      <c r="L1670" s="25">
        <v>1511357</v>
      </c>
    </row>
    <row r="1671" spans="1:12">
      <c r="A1671" s="14">
        <v>43</v>
      </c>
      <c r="B1671" s="47">
        <v>43743</v>
      </c>
      <c r="C1671" s="48">
        <v>43745</v>
      </c>
      <c r="D1671" s="17" t="s">
        <v>15</v>
      </c>
      <c r="E1671" s="49">
        <f t="shared" si="138"/>
        <v>2</v>
      </c>
      <c r="F1671" s="50" t="s">
        <v>1529</v>
      </c>
      <c r="G1671" s="51">
        <v>20820</v>
      </c>
      <c r="H1671" s="21">
        <v>0</v>
      </c>
      <c r="I1671" s="51">
        <f t="shared" si="139"/>
        <v>20820</v>
      </c>
      <c r="J1671" s="62">
        <f t="shared" si="140"/>
        <v>3347182.47</v>
      </c>
      <c r="K1671" s="49">
        <v>94994</v>
      </c>
      <c r="L1671" s="25">
        <v>1617895</v>
      </c>
    </row>
    <row r="1672" spans="1:12">
      <c r="A1672" s="14">
        <v>44</v>
      </c>
      <c r="B1672" s="47">
        <v>43743</v>
      </c>
      <c r="C1672" s="48">
        <v>43745</v>
      </c>
      <c r="D1672" s="17" t="s">
        <v>15</v>
      </c>
      <c r="E1672" s="49">
        <f t="shared" si="138"/>
        <v>2</v>
      </c>
      <c r="F1672" s="50" t="s">
        <v>1530</v>
      </c>
      <c r="G1672" s="51">
        <v>14049</v>
      </c>
      <c r="H1672" s="21">
        <v>0</v>
      </c>
      <c r="I1672" s="51">
        <f t="shared" si="139"/>
        <v>14049</v>
      </c>
      <c r="J1672" s="62">
        <f t="shared" si="140"/>
        <v>3333133.47</v>
      </c>
      <c r="K1672" s="49">
        <v>74896</v>
      </c>
      <c r="L1672" s="25">
        <v>1494964</v>
      </c>
    </row>
    <row r="1673" spans="1:12">
      <c r="A1673" s="14">
        <v>45</v>
      </c>
      <c r="B1673" s="47">
        <v>43743</v>
      </c>
      <c r="C1673" s="48">
        <v>43745</v>
      </c>
      <c r="D1673" s="17" t="s">
        <v>15</v>
      </c>
      <c r="E1673" s="49">
        <f t="shared" si="138"/>
        <v>2</v>
      </c>
      <c r="F1673" s="50" t="s">
        <v>1277</v>
      </c>
      <c r="G1673" s="51">
        <v>9516</v>
      </c>
      <c r="H1673" s="21">
        <v>0</v>
      </c>
      <c r="I1673" s="51">
        <f t="shared" si="139"/>
        <v>9516</v>
      </c>
      <c r="J1673" s="62">
        <f t="shared" si="140"/>
        <v>3323617.47</v>
      </c>
      <c r="K1673" s="49">
        <v>83694</v>
      </c>
      <c r="L1673" s="25">
        <v>1547186</v>
      </c>
    </row>
    <row r="1674" spans="1:12">
      <c r="A1674" s="14">
        <v>46</v>
      </c>
      <c r="B1674" s="47">
        <v>43742</v>
      </c>
      <c r="C1674" s="48">
        <v>43745</v>
      </c>
      <c r="D1674" s="17" t="s">
        <v>15</v>
      </c>
      <c r="E1674" s="49">
        <f t="shared" si="138"/>
        <v>3</v>
      </c>
      <c r="F1674" s="50" t="s">
        <v>1531</v>
      </c>
      <c r="G1674" s="51">
        <v>23530.5</v>
      </c>
      <c r="H1674" s="21">
        <v>0</v>
      </c>
      <c r="I1674" s="51">
        <f t="shared" si="139"/>
        <v>23530.5</v>
      </c>
      <c r="J1674" s="62">
        <f t="shared" si="140"/>
        <v>3300086.97</v>
      </c>
      <c r="K1674" s="49">
        <v>76412</v>
      </c>
      <c r="L1674" s="25">
        <v>1502938</v>
      </c>
    </row>
    <row r="1675" spans="1:12">
      <c r="A1675" s="14">
        <v>47</v>
      </c>
      <c r="B1675" s="134">
        <v>43743</v>
      </c>
      <c r="C1675" s="135">
        <v>43745</v>
      </c>
      <c r="D1675" s="136" t="s">
        <v>15</v>
      </c>
      <c r="E1675" s="137">
        <f t="shared" si="138"/>
        <v>2</v>
      </c>
      <c r="F1675" s="138" t="s">
        <v>1532</v>
      </c>
      <c r="G1675" s="139">
        <v>22410</v>
      </c>
      <c r="H1675" s="140">
        <v>0</v>
      </c>
      <c r="I1675" s="139">
        <f t="shared" si="139"/>
        <v>22410</v>
      </c>
      <c r="J1675" s="62">
        <f t="shared" si="140"/>
        <v>3277676.97</v>
      </c>
      <c r="K1675" s="49">
        <v>92185</v>
      </c>
      <c r="L1675" s="25">
        <v>1601557</v>
      </c>
    </row>
    <row r="1676" spans="1:12">
      <c r="A1676" s="14">
        <v>48</v>
      </c>
      <c r="B1676" s="47">
        <v>43743</v>
      </c>
      <c r="C1676" s="48">
        <v>43745</v>
      </c>
      <c r="D1676" s="17" t="s">
        <v>15</v>
      </c>
      <c r="E1676" s="49">
        <f t="shared" si="138"/>
        <v>2</v>
      </c>
      <c r="F1676" s="50" t="s">
        <v>1533</v>
      </c>
      <c r="G1676" s="51">
        <v>15687</v>
      </c>
      <c r="H1676" s="21">
        <v>0</v>
      </c>
      <c r="I1676" s="51">
        <f t="shared" si="139"/>
        <v>15687</v>
      </c>
      <c r="J1676" s="62">
        <f t="shared" si="140"/>
        <v>3261989.97</v>
      </c>
      <c r="K1676" s="49">
        <v>78122</v>
      </c>
      <c r="L1676" s="25">
        <v>1513204</v>
      </c>
    </row>
    <row r="1677" spans="1:12">
      <c r="A1677" s="14">
        <v>49</v>
      </c>
      <c r="B1677" s="47">
        <v>43742</v>
      </c>
      <c r="C1677" s="48">
        <v>43745</v>
      </c>
      <c r="D1677" s="17" t="s">
        <v>15</v>
      </c>
      <c r="E1677" s="49">
        <f t="shared" si="138"/>
        <v>3</v>
      </c>
      <c r="F1677" s="50" t="s">
        <v>1534</v>
      </c>
      <c r="G1677" s="51">
        <v>27540</v>
      </c>
      <c r="H1677" s="21">
        <v>0</v>
      </c>
      <c r="I1677" s="51">
        <f t="shared" si="139"/>
        <v>27540</v>
      </c>
      <c r="J1677" s="62">
        <f t="shared" si="140"/>
        <v>3234449.97</v>
      </c>
      <c r="K1677" s="49">
        <v>92837</v>
      </c>
      <c r="L1677" s="25">
        <v>1605932</v>
      </c>
    </row>
    <row r="1678" spans="1:12">
      <c r="A1678" s="14">
        <v>50</v>
      </c>
      <c r="B1678" s="47">
        <v>43741</v>
      </c>
      <c r="C1678" s="48">
        <v>43745</v>
      </c>
      <c r="D1678" s="17" t="s">
        <v>15</v>
      </c>
      <c r="E1678" s="49">
        <f t="shared" si="138"/>
        <v>4</v>
      </c>
      <c r="F1678" s="50" t="s">
        <v>1535</v>
      </c>
      <c r="G1678" s="51">
        <v>29376</v>
      </c>
      <c r="H1678" s="21">
        <v>0</v>
      </c>
      <c r="I1678" s="51">
        <f t="shared" si="139"/>
        <v>29376</v>
      </c>
      <c r="J1678" s="62">
        <f t="shared" si="140"/>
        <v>3205073.97</v>
      </c>
      <c r="K1678" s="49">
        <v>88262</v>
      </c>
      <c r="L1678" s="25">
        <v>1576093</v>
      </c>
    </row>
    <row r="1679" spans="1:12">
      <c r="A1679" s="14">
        <v>51</v>
      </c>
      <c r="B1679" s="47">
        <v>43741</v>
      </c>
      <c r="C1679" s="48">
        <v>43745</v>
      </c>
      <c r="D1679" s="17" t="s">
        <v>15</v>
      </c>
      <c r="E1679" s="49">
        <f t="shared" si="138"/>
        <v>4</v>
      </c>
      <c r="F1679" s="50" t="s">
        <v>422</v>
      </c>
      <c r="G1679" s="51">
        <v>29376</v>
      </c>
      <c r="H1679" s="21">
        <v>0</v>
      </c>
      <c r="I1679" s="51">
        <f t="shared" si="139"/>
        <v>29376</v>
      </c>
      <c r="J1679" s="62">
        <f t="shared" si="140"/>
        <v>3175697.97</v>
      </c>
      <c r="K1679" s="49">
        <v>89160</v>
      </c>
      <c r="L1679" s="25">
        <v>1582267</v>
      </c>
    </row>
    <row r="1680" spans="1:12">
      <c r="A1680" s="14">
        <v>52</v>
      </c>
      <c r="B1680" s="47">
        <v>43744</v>
      </c>
      <c r="C1680" s="48">
        <v>43746</v>
      </c>
      <c r="D1680" s="17" t="s">
        <v>15</v>
      </c>
      <c r="E1680" s="49">
        <f t="shared" si="138"/>
        <v>2</v>
      </c>
      <c r="F1680" s="50" t="s">
        <v>1536</v>
      </c>
      <c r="G1680" s="51">
        <v>14049</v>
      </c>
      <c r="H1680" s="21">
        <v>0</v>
      </c>
      <c r="I1680" s="51">
        <f t="shared" si="139"/>
        <v>14049</v>
      </c>
      <c r="J1680" s="62">
        <f t="shared" si="140"/>
        <v>3161648.97</v>
      </c>
      <c r="K1680" s="49">
        <v>84662</v>
      </c>
      <c r="L1680" s="25">
        <v>1551247</v>
      </c>
    </row>
    <row r="1681" spans="1:12">
      <c r="A1681" s="14">
        <v>53</v>
      </c>
      <c r="B1681" s="47">
        <v>43741</v>
      </c>
      <c r="C1681" s="48">
        <v>43746</v>
      </c>
      <c r="D1681" s="17" t="s">
        <v>15</v>
      </c>
      <c r="E1681" s="49">
        <f t="shared" si="138"/>
        <v>5</v>
      </c>
      <c r="F1681" s="50" t="s">
        <v>1537</v>
      </c>
      <c r="G1681" s="51">
        <v>39217.5</v>
      </c>
      <c r="H1681" s="21">
        <v>0</v>
      </c>
      <c r="I1681" s="51">
        <f t="shared" si="139"/>
        <v>39217.5</v>
      </c>
      <c r="J1681" s="62">
        <f t="shared" si="140"/>
        <v>3122431.47</v>
      </c>
      <c r="K1681" s="49">
        <v>76663</v>
      </c>
      <c r="L1681" s="25">
        <v>1504617</v>
      </c>
    </row>
    <row r="1682" spans="1:12">
      <c r="A1682" s="14">
        <v>54</v>
      </c>
      <c r="B1682" s="47">
        <v>43744</v>
      </c>
      <c r="C1682" s="48">
        <v>43746</v>
      </c>
      <c r="D1682" s="17" t="s">
        <v>15</v>
      </c>
      <c r="E1682" s="49">
        <f t="shared" si="138"/>
        <v>2</v>
      </c>
      <c r="F1682" s="50" t="s">
        <v>1538</v>
      </c>
      <c r="G1682" s="51">
        <v>12690</v>
      </c>
      <c r="H1682" s="21">
        <v>0</v>
      </c>
      <c r="I1682" s="51">
        <f t="shared" si="139"/>
        <v>12690</v>
      </c>
      <c r="J1682" s="62">
        <f t="shared" si="140"/>
        <v>3109741.47</v>
      </c>
      <c r="K1682" s="49">
        <v>95764</v>
      </c>
      <c r="L1682" s="25">
        <v>1624223</v>
      </c>
    </row>
    <row r="1683" spans="1:12">
      <c r="A1683" s="14">
        <v>55</v>
      </c>
      <c r="B1683" s="47">
        <v>43743</v>
      </c>
      <c r="C1683" s="48">
        <v>43746</v>
      </c>
      <c r="D1683" s="17" t="s">
        <v>15</v>
      </c>
      <c r="E1683" s="49">
        <f t="shared" si="138"/>
        <v>3</v>
      </c>
      <c r="F1683" s="50" t="s">
        <v>1539</v>
      </c>
      <c r="G1683" s="51">
        <v>27540</v>
      </c>
      <c r="H1683" s="21">
        <v>0</v>
      </c>
      <c r="I1683" s="51">
        <f t="shared" si="139"/>
        <v>27540</v>
      </c>
      <c r="J1683" s="62">
        <f t="shared" si="140"/>
        <v>3082201.47</v>
      </c>
      <c r="K1683" s="49">
        <v>95915</v>
      </c>
      <c r="L1683" s="25">
        <v>1624062</v>
      </c>
    </row>
    <row r="1684" spans="1:12">
      <c r="A1684" s="14">
        <v>56</v>
      </c>
      <c r="B1684" s="47">
        <v>43743</v>
      </c>
      <c r="C1684" s="48">
        <v>43746</v>
      </c>
      <c r="D1684" s="17" t="s">
        <v>15</v>
      </c>
      <c r="E1684" s="49">
        <f t="shared" si="138"/>
        <v>3</v>
      </c>
      <c r="F1684" s="50" t="s">
        <v>972</v>
      </c>
      <c r="G1684" s="51">
        <v>22032</v>
      </c>
      <c r="H1684" s="21">
        <v>0</v>
      </c>
      <c r="I1684" s="51">
        <f t="shared" si="139"/>
        <v>22032</v>
      </c>
      <c r="J1684" s="62">
        <f t="shared" si="140"/>
        <v>3060169.47</v>
      </c>
      <c r="K1684" s="49">
        <v>88821</v>
      </c>
      <c r="L1684" s="25">
        <v>1581103</v>
      </c>
    </row>
    <row r="1685" spans="1:12">
      <c r="A1685" s="14">
        <v>57</v>
      </c>
      <c r="B1685" s="47">
        <v>43744</v>
      </c>
      <c r="C1685" s="48">
        <v>43747</v>
      </c>
      <c r="D1685" s="17" t="s">
        <v>15</v>
      </c>
      <c r="E1685" s="49">
        <f t="shared" si="138"/>
        <v>3</v>
      </c>
      <c r="F1685" s="50" t="s">
        <v>1540</v>
      </c>
      <c r="G1685" s="51">
        <v>33615</v>
      </c>
      <c r="H1685" s="21">
        <v>0</v>
      </c>
      <c r="I1685" s="51">
        <f t="shared" si="139"/>
        <v>33615</v>
      </c>
      <c r="J1685" s="62">
        <f t="shared" si="140"/>
        <v>3026554.47</v>
      </c>
      <c r="K1685" s="49">
        <v>95279</v>
      </c>
      <c r="L1685" s="25">
        <v>1620595</v>
      </c>
    </row>
    <row r="1686" spans="1:12">
      <c r="A1686" s="14">
        <v>58</v>
      </c>
      <c r="B1686" s="47">
        <v>43745</v>
      </c>
      <c r="C1686" s="48">
        <v>43747</v>
      </c>
      <c r="D1686" s="17" t="s">
        <v>15</v>
      </c>
      <c r="E1686" s="49">
        <f t="shared" si="138"/>
        <v>2</v>
      </c>
      <c r="F1686" s="50" t="s">
        <v>1541</v>
      </c>
      <c r="G1686" s="51">
        <v>10152</v>
      </c>
      <c r="H1686" s="21">
        <v>0</v>
      </c>
      <c r="I1686" s="51">
        <f t="shared" si="139"/>
        <v>10152</v>
      </c>
      <c r="J1686" s="62">
        <f t="shared" si="140"/>
        <v>3016402.47</v>
      </c>
      <c r="K1686" s="49">
        <v>89168</v>
      </c>
      <c r="L1686" s="25">
        <v>1582084</v>
      </c>
    </row>
    <row r="1687" spans="1:12">
      <c r="A1687" s="14">
        <v>59</v>
      </c>
      <c r="B1687" s="47">
        <v>43743</v>
      </c>
      <c r="C1687" s="48">
        <v>43747</v>
      </c>
      <c r="D1687" s="17" t="s">
        <v>15</v>
      </c>
      <c r="E1687" s="49">
        <f t="shared" si="138"/>
        <v>4</v>
      </c>
      <c r="F1687" s="50" t="s">
        <v>1542</v>
      </c>
      <c r="G1687" s="51">
        <v>25380</v>
      </c>
      <c r="H1687" s="21">
        <v>0</v>
      </c>
      <c r="I1687" s="51">
        <f t="shared" si="139"/>
        <v>25380</v>
      </c>
      <c r="J1687" s="62">
        <f t="shared" si="140"/>
        <v>2991022.47</v>
      </c>
      <c r="K1687" s="49">
        <v>93732</v>
      </c>
      <c r="L1687" s="25">
        <v>1611205</v>
      </c>
    </row>
    <row r="1688" spans="1:12">
      <c r="A1688" s="14">
        <v>60</v>
      </c>
      <c r="B1688" s="47">
        <v>43745</v>
      </c>
      <c r="C1688" s="48">
        <v>43748</v>
      </c>
      <c r="D1688" s="17" t="s">
        <v>15</v>
      </c>
      <c r="E1688" s="49">
        <f t="shared" si="138"/>
        <v>3</v>
      </c>
      <c r="F1688" s="50" t="s">
        <v>1543</v>
      </c>
      <c r="G1688" s="51">
        <v>33615</v>
      </c>
      <c r="H1688" s="21">
        <v>0</v>
      </c>
      <c r="I1688" s="51">
        <f t="shared" si="139"/>
        <v>33615</v>
      </c>
      <c r="J1688" s="62">
        <f t="shared" si="140"/>
        <v>2957407.47</v>
      </c>
      <c r="K1688" s="49">
        <v>94942</v>
      </c>
      <c r="L1688" s="25">
        <v>1617311</v>
      </c>
    </row>
    <row r="1689" spans="1:12">
      <c r="A1689" s="14">
        <v>61</v>
      </c>
      <c r="B1689" s="47">
        <v>43747</v>
      </c>
      <c r="C1689" s="48">
        <v>43749</v>
      </c>
      <c r="D1689" s="17" t="s">
        <v>15</v>
      </c>
      <c r="E1689" s="49">
        <f t="shared" si="138"/>
        <v>2</v>
      </c>
      <c r="F1689" s="50" t="s">
        <v>1544</v>
      </c>
      <c r="G1689" s="51">
        <v>12690</v>
      </c>
      <c r="H1689" s="21">
        <v>0</v>
      </c>
      <c r="I1689" s="51">
        <f t="shared" si="139"/>
        <v>12690</v>
      </c>
      <c r="J1689" s="62">
        <f t="shared" si="140"/>
        <v>2944717.47</v>
      </c>
      <c r="K1689" s="49">
        <v>94799</v>
      </c>
      <c r="L1689" s="25">
        <v>1616073</v>
      </c>
    </row>
    <row r="1690" spans="1:12">
      <c r="A1690" s="14">
        <v>62</v>
      </c>
      <c r="B1690" s="47">
        <v>43747</v>
      </c>
      <c r="C1690" s="48">
        <v>43749</v>
      </c>
      <c r="D1690" s="17" t="s">
        <v>15</v>
      </c>
      <c r="E1690" s="49">
        <f t="shared" si="138"/>
        <v>2</v>
      </c>
      <c r="F1690" s="50" t="s">
        <v>1545</v>
      </c>
      <c r="G1690" s="51">
        <v>10152</v>
      </c>
      <c r="H1690" s="21">
        <v>0</v>
      </c>
      <c r="I1690" s="51">
        <f t="shared" si="139"/>
        <v>10152</v>
      </c>
      <c r="J1690" s="62">
        <f t="shared" si="140"/>
        <v>2934565.47</v>
      </c>
      <c r="K1690" s="49">
        <v>90901</v>
      </c>
      <c r="L1690" s="25">
        <v>1594420</v>
      </c>
    </row>
    <row r="1691" spans="1:12">
      <c r="A1691" s="14">
        <v>63</v>
      </c>
      <c r="B1691" s="47">
        <v>43747</v>
      </c>
      <c r="C1691" s="48">
        <v>43749</v>
      </c>
      <c r="D1691" s="17" t="s">
        <v>15</v>
      </c>
      <c r="E1691" s="49">
        <f t="shared" si="138"/>
        <v>2</v>
      </c>
      <c r="F1691" s="50" t="s">
        <v>1087</v>
      </c>
      <c r="G1691" s="51">
        <v>14688</v>
      </c>
      <c r="H1691" s="21">
        <v>0</v>
      </c>
      <c r="I1691" s="51">
        <f t="shared" si="139"/>
        <v>14688</v>
      </c>
      <c r="J1691" s="62">
        <f t="shared" si="140"/>
        <v>2919877.47</v>
      </c>
      <c r="K1691" s="49">
        <v>91177</v>
      </c>
      <c r="L1691" s="25">
        <v>1595245</v>
      </c>
    </row>
    <row r="1692" spans="1:12">
      <c r="A1692" s="14">
        <v>64</v>
      </c>
      <c r="B1692" s="47">
        <v>43746</v>
      </c>
      <c r="C1692" s="48">
        <v>43749</v>
      </c>
      <c r="D1692" s="17" t="s">
        <v>15</v>
      </c>
      <c r="E1692" s="49">
        <f t="shared" si="138"/>
        <v>3</v>
      </c>
      <c r="F1692" s="50" t="s">
        <v>1546</v>
      </c>
      <c r="G1692" s="51">
        <v>38805</v>
      </c>
      <c r="H1692" s="21">
        <v>0</v>
      </c>
      <c r="I1692" s="51">
        <f t="shared" si="139"/>
        <v>38805</v>
      </c>
      <c r="J1692" s="62">
        <f t="shared" si="140"/>
        <v>2881072.47</v>
      </c>
      <c r="K1692" s="49">
        <v>96253</v>
      </c>
      <c r="L1692" s="25">
        <v>1627531</v>
      </c>
    </row>
    <row r="1693" spans="1:12">
      <c r="A1693" s="14">
        <v>65</v>
      </c>
      <c r="B1693" s="47">
        <v>43746</v>
      </c>
      <c r="C1693" s="48">
        <v>43749</v>
      </c>
      <c r="D1693" s="17" t="s">
        <v>15</v>
      </c>
      <c r="E1693" s="49">
        <f t="shared" ref="E1693:E1756" si="141">C1693-B1693</f>
        <v>3</v>
      </c>
      <c r="F1693" s="50" t="s">
        <v>1547</v>
      </c>
      <c r="G1693" s="51">
        <v>33615</v>
      </c>
      <c r="H1693" s="21">
        <v>0</v>
      </c>
      <c r="I1693" s="51">
        <f t="shared" ref="I1693:I1756" si="142">+G1693+H1693</f>
        <v>33615</v>
      </c>
      <c r="J1693" s="62">
        <f t="shared" si="140"/>
        <v>2847457.47</v>
      </c>
      <c r="K1693" s="49">
        <v>96161</v>
      </c>
      <c r="L1693" s="25">
        <v>1627217</v>
      </c>
    </row>
    <row r="1694" spans="1:12">
      <c r="A1694" s="14">
        <v>66</v>
      </c>
      <c r="B1694" s="47">
        <v>43746</v>
      </c>
      <c r="C1694" s="48">
        <v>43749</v>
      </c>
      <c r="D1694" s="17" t="s">
        <v>15</v>
      </c>
      <c r="E1694" s="49">
        <f t="shared" si="141"/>
        <v>3</v>
      </c>
      <c r="F1694" s="50" t="s">
        <v>1548</v>
      </c>
      <c r="G1694" s="51">
        <v>33615</v>
      </c>
      <c r="H1694" s="21">
        <v>0</v>
      </c>
      <c r="I1694" s="51">
        <f t="shared" si="142"/>
        <v>33615</v>
      </c>
      <c r="J1694" s="62">
        <f t="shared" ref="J1694:J1757" si="143">J1693-I1694</f>
        <v>2813842.47</v>
      </c>
      <c r="K1694" s="49">
        <v>94689</v>
      </c>
      <c r="L1694" s="25">
        <v>1615304</v>
      </c>
    </row>
    <row r="1695" spans="1:12">
      <c r="A1695" s="14">
        <v>67</v>
      </c>
      <c r="B1695" s="47">
        <v>43746</v>
      </c>
      <c r="C1695" s="48">
        <v>43750</v>
      </c>
      <c r="D1695" s="17" t="s">
        <v>15</v>
      </c>
      <c r="E1695" s="49">
        <f t="shared" si="141"/>
        <v>4</v>
      </c>
      <c r="F1695" s="50" t="s">
        <v>1432</v>
      </c>
      <c r="G1695" s="51">
        <v>44820</v>
      </c>
      <c r="H1695" s="21">
        <v>0</v>
      </c>
      <c r="I1695" s="51">
        <f t="shared" si="142"/>
        <v>44820</v>
      </c>
      <c r="J1695" s="62">
        <f t="shared" si="143"/>
        <v>2769022.47</v>
      </c>
      <c r="K1695" s="49">
        <v>93488</v>
      </c>
      <c r="L1695" s="25">
        <v>1608718</v>
      </c>
    </row>
    <row r="1696" spans="1:12">
      <c r="A1696" s="14">
        <v>68</v>
      </c>
      <c r="B1696" s="47">
        <v>43747</v>
      </c>
      <c r="C1696" s="48">
        <v>43750</v>
      </c>
      <c r="D1696" s="17" t="s">
        <v>15</v>
      </c>
      <c r="E1696" s="49">
        <f t="shared" si="141"/>
        <v>3</v>
      </c>
      <c r="F1696" s="50" t="s">
        <v>1549</v>
      </c>
      <c r="G1696" s="51">
        <v>33615</v>
      </c>
      <c r="H1696" s="21">
        <v>0</v>
      </c>
      <c r="I1696" s="51">
        <f t="shared" si="142"/>
        <v>33615</v>
      </c>
      <c r="J1696" s="62">
        <f t="shared" si="143"/>
        <v>2735407.47</v>
      </c>
      <c r="K1696" s="49">
        <v>93674</v>
      </c>
      <c r="L1696" s="25">
        <v>1610107</v>
      </c>
    </row>
    <row r="1697" spans="1:12">
      <c r="A1697" s="14">
        <v>69</v>
      </c>
      <c r="B1697" s="47">
        <v>43748</v>
      </c>
      <c r="C1697" s="48">
        <v>43750</v>
      </c>
      <c r="D1697" s="17" t="s">
        <v>15</v>
      </c>
      <c r="E1697" s="49">
        <f t="shared" si="141"/>
        <v>2</v>
      </c>
      <c r="F1697" s="50" t="s">
        <v>1550</v>
      </c>
      <c r="G1697" s="51">
        <v>22410</v>
      </c>
      <c r="H1697" s="21">
        <v>0</v>
      </c>
      <c r="I1697" s="51">
        <f t="shared" si="142"/>
        <v>22410</v>
      </c>
      <c r="J1697" s="62">
        <f t="shared" si="143"/>
        <v>2712997.47</v>
      </c>
      <c r="K1697" s="49">
        <v>92182</v>
      </c>
      <c r="L1697" s="25">
        <v>1601459</v>
      </c>
    </row>
    <row r="1698" spans="1:12">
      <c r="A1698" s="14">
        <v>70</v>
      </c>
      <c r="B1698" s="47">
        <v>43749</v>
      </c>
      <c r="C1698" s="48">
        <v>43751</v>
      </c>
      <c r="D1698" s="17" t="s">
        <v>15</v>
      </c>
      <c r="E1698" s="49">
        <f t="shared" si="141"/>
        <v>2</v>
      </c>
      <c r="F1698" s="50" t="s">
        <v>1551</v>
      </c>
      <c r="G1698" s="51">
        <v>12870</v>
      </c>
      <c r="H1698" s="21">
        <v>0</v>
      </c>
      <c r="I1698" s="51">
        <f t="shared" si="142"/>
        <v>12870</v>
      </c>
      <c r="J1698" s="62">
        <f t="shared" si="143"/>
        <v>2700127.47</v>
      </c>
      <c r="K1698" s="49">
        <v>95650</v>
      </c>
      <c r="L1698" s="25">
        <v>1622531</v>
      </c>
    </row>
    <row r="1699" spans="1:12">
      <c r="A1699" s="14">
        <v>71</v>
      </c>
      <c r="B1699" s="47">
        <v>43749</v>
      </c>
      <c r="C1699" s="48">
        <v>43751</v>
      </c>
      <c r="D1699" s="17" t="s">
        <v>15</v>
      </c>
      <c r="E1699" s="49">
        <f t="shared" si="141"/>
        <v>2</v>
      </c>
      <c r="F1699" s="50" t="s">
        <v>1552</v>
      </c>
      <c r="G1699" s="51">
        <v>12870</v>
      </c>
      <c r="H1699" s="21">
        <v>0</v>
      </c>
      <c r="I1699" s="51">
        <f t="shared" si="142"/>
        <v>12870</v>
      </c>
      <c r="J1699" s="62">
        <f t="shared" si="143"/>
        <v>2687257.47</v>
      </c>
      <c r="K1699" s="49">
        <v>93909</v>
      </c>
      <c r="L1699" s="25">
        <v>1612638</v>
      </c>
    </row>
    <row r="1700" spans="1:12">
      <c r="A1700" s="14">
        <v>72</v>
      </c>
      <c r="B1700" s="47">
        <v>43746</v>
      </c>
      <c r="C1700" s="48">
        <v>43751</v>
      </c>
      <c r="D1700" s="17" t="s">
        <v>15</v>
      </c>
      <c r="E1700" s="49">
        <f t="shared" si="141"/>
        <v>5</v>
      </c>
      <c r="F1700" s="50" t="s">
        <v>1553</v>
      </c>
      <c r="G1700" s="51">
        <v>54910</v>
      </c>
      <c r="H1700" s="21">
        <v>0</v>
      </c>
      <c r="I1700" s="51">
        <f t="shared" si="142"/>
        <v>54910</v>
      </c>
      <c r="J1700" s="62">
        <f t="shared" si="143"/>
        <v>2632347.47</v>
      </c>
      <c r="K1700" s="49">
        <v>93583</v>
      </c>
      <c r="L1700" s="25">
        <v>1609516</v>
      </c>
    </row>
    <row r="1701" spans="1:12">
      <c r="A1701" s="14">
        <v>73</v>
      </c>
      <c r="B1701" s="47">
        <v>43748</v>
      </c>
      <c r="C1701" s="48">
        <v>43751</v>
      </c>
      <c r="D1701" s="17" t="s">
        <v>15</v>
      </c>
      <c r="E1701" s="49">
        <f t="shared" si="141"/>
        <v>3</v>
      </c>
      <c r="F1701" s="50" t="s">
        <v>1554</v>
      </c>
      <c r="G1701" s="51">
        <v>15345</v>
      </c>
      <c r="H1701" s="21">
        <v>0</v>
      </c>
      <c r="I1701" s="51">
        <f t="shared" si="142"/>
        <v>15345</v>
      </c>
      <c r="J1701" s="62">
        <f t="shared" si="143"/>
        <v>2617002.47</v>
      </c>
      <c r="K1701" s="49">
        <v>92797</v>
      </c>
      <c r="L1701" s="25">
        <v>1606195</v>
      </c>
    </row>
    <row r="1702" spans="1:12">
      <c r="A1702" s="14">
        <v>74</v>
      </c>
      <c r="B1702" s="47">
        <v>43746</v>
      </c>
      <c r="C1702" s="48">
        <v>43751</v>
      </c>
      <c r="D1702" s="17" t="s">
        <v>15</v>
      </c>
      <c r="E1702" s="49">
        <f t="shared" si="141"/>
        <v>5</v>
      </c>
      <c r="F1702" s="50" t="s">
        <v>1555</v>
      </c>
      <c r="G1702" s="51">
        <v>80820</v>
      </c>
      <c r="H1702" s="21">
        <v>0</v>
      </c>
      <c r="I1702" s="51">
        <f t="shared" si="142"/>
        <v>80820</v>
      </c>
      <c r="J1702" s="62">
        <f t="shared" si="143"/>
        <v>2536182.47</v>
      </c>
      <c r="K1702" s="49">
        <v>93582</v>
      </c>
      <c r="L1702" s="25">
        <v>1609519</v>
      </c>
    </row>
    <row r="1703" spans="1:12">
      <c r="A1703" s="14">
        <v>75</v>
      </c>
      <c r="B1703" s="47">
        <v>43749</v>
      </c>
      <c r="C1703" s="48">
        <v>43751</v>
      </c>
      <c r="D1703" s="17" t="s">
        <v>15</v>
      </c>
      <c r="E1703" s="49">
        <f t="shared" si="141"/>
        <v>2</v>
      </c>
      <c r="F1703" s="50" t="s">
        <v>1556</v>
      </c>
      <c r="G1703" s="51">
        <v>9000</v>
      </c>
      <c r="H1703" s="21">
        <v>0</v>
      </c>
      <c r="I1703" s="51">
        <f t="shared" si="142"/>
        <v>9000</v>
      </c>
      <c r="J1703" s="62">
        <f t="shared" si="143"/>
        <v>2527182.47</v>
      </c>
      <c r="K1703" s="49">
        <v>93912</v>
      </c>
      <c r="L1703" s="25">
        <v>1612637</v>
      </c>
    </row>
    <row r="1704" spans="1:12">
      <c r="A1704" s="14">
        <v>76</v>
      </c>
      <c r="B1704" s="47">
        <v>43750</v>
      </c>
      <c r="C1704" s="48">
        <v>43752</v>
      </c>
      <c r="D1704" s="17" t="s">
        <v>15</v>
      </c>
      <c r="E1704" s="49">
        <f t="shared" si="141"/>
        <v>2</v>
      </c>
      <c r="F1704" s="50" t="s">
        <v>1557</v>
      </c>
      <c r="G1704" s="51">
        <v>20070</v>
      </c>
      <c r="H1704" s="21">
        <v>0</v>
      </c>
      <c r="I1704" s="51">
        <f t="shared" si="142"/>
        <v>20070</v>
      </c>
      <c r="J1704" s="62">
        <f t="shared" si="143"/>
        <v>2507112.47</v>
      </c>
      <c r="K1704" s="49">
        <v>92161</v>
      </c>
      <c r="L1704" s="25">
        <v>1601219</v>
      </c>
    </row>
    <row r="1705" spans="1:12">
      <c r="A1705" s="14">
        <v>77</v>
      </c>
      <c r="B1705" s="47">
        <v>43749</v>
      </c>
      <c r="C1705" s="48">
        <v>43752</v>
      </c>
      <c r="D1705" s="17" t="s">
        <v>15</v>
      </c>
      <c r="E1705" s="49">
        <f t="shared" si="141"/>
        <v>3</v>
      </c>
      <c r="F1705" s="50" t="s">
        <v>1558</v>
      </c>
      <c r="G1705" s="51">
        <v>33615</v>
      </c>
      <c r="H1705" s="21">
        <v>0</v>
      </c>
      <c r="I1705" s="51">
        <f t="shared" si="142"/>
        <v>33615</v>
      </c>
      <c r="J1705" s="62">
        <f t="shared" si="143"/>
        <v>2473497.47</v>
      </c>
      <c r="K1705" s="49">
        <v>93910</v>
      </c>
      <c r="L1705" s="25">
        <v>1612623</v>
      </c>
    </row>
    <row r="1706" spans="1:12">
      <c r="A1706" s="14">
        <v>78</v>
      </c>
      <c r="B1706" s="47">
        <v>43749</v>
      </c>
      <c r="C1706" s="48">
        <v>43752</v>
      </c>
      <c r="D1706" s="17" t="s">
        <v>15</v>
      </c>
      <c r="E1706" s="49">
        <f t="shared" si="141"/>
        <v>3</v>
      </c>
      <c r="F1706" s="50" t="s">
        <v>1559</v>
      </c>
      <c r="G1706" s="51">
        <v>13500</v>
      </c>
      <c r="H1706" s="21">
        <v>0</v>
      </c>
      <c r="I1706" s="51">
        <f t="shared" si="142"/>
        <v>13500</v>
      </c>
      <c r="J1706" s="62">
        <f t="shared" si="143"/>
        <v>2459997.47</v>
      </c>
      <c r="K1706" s="49">
        <v>93508</v>
      </c>
      <c r="L1706" s="25">
        <v>1609322</v>
      </c>
    </row>
    <row r="1707" spans="1:12">
      <c r="A1707" s="14">
        <v>79</v>
      </c>
      <c r="B1707" s="47">
        <v>43749</v>
      </c>
      <c r="C1707" s="48">
        <v>43752</v>
      </c>
      <c r="D1707" s="17" t="s">
        <v>15</v>
      </c>
      <c r="E1707" s="49">
        <f t="shared" si="141"/>
        <v>3</v>
      </c>
      <c r="F1707" s="50" t="s">
        <v>1560</v>
      </c>
      <c r="G1707" s="51">
        <v>19305</v>
      </c>
      <c r="H1707" s="21">
        <v>0</v>
      </c>
      <c r="I1707" s="51">
        <f t="shared" si="142"/>
        <v>19305</v>
      </c>
      <c r="J1707" s="62">
        <f t="shared" si="143"/>
        <v>2440692.47</v>
      </c>
      <c r="K1707" s="49">
        <v>92715</v>
      </c>
      <c r="L1707" s="25">
        <v>1604973</v>
      </c>
    </row>
    <row r="1708" spans="1:12">
      <c r="A1708" s="14">
        <v>80</v>
      </c>
      <c r="B1708" s="47">
        <v>43750</v>
      </c>
      <c r="C1708" s="48">
        <v>43752</v>
      </c>
      <c r="D1708" s="17" t="s">
        <v>15</v>
      </c>
      <c r="E1708" s="49">
        <f t="shared" si="141"/>
        <v>2</v>
      </c>
      <c r="F1708" s="50" t="s">
        <v>1561</v>
      </c>
      <c r="G1708" s="51">
        <v>9000</v>
      </c>
      <c r="H1708" s="21">
        <v>0</v>
      </c>
      <c r="I1708" s="51">
        <f t="shared" si="142"/>
        <v>9000</v>
      </c>
      <c r="J1708" s="62">
        <f t="shared" si="143"/>
        <v>2431692.47</v>
      </c>
      <c r="K1708" s="49">
        <v>94921</v>
      </c>
      <c r="L1708" s="25">
        <v>1617009</v>
      </c>
    </row>
    <row r="1709" spans="1:12">
      <c r="A1709" s="14">
        <v>81</v>
      </c>
      <c r="B1709" s="47">
        <v>43749</v>
      </c>
      <c r="C1709" s="48">
        <v>43752</v>
      </c>
      <c r="D1709" s="17" t="s">
        <v>15</v>
      </c>
      <c r="E1709" s="49">
        <f t="shared" si="141"/>
        <v>3</v>
      </c>
      <c r="F1709" s="50" t="s">
        <v>1562</v>
      </c>
      <c r="G1709" s="51">
        <v>13500</v>
      </c>
      <c r="H1709" s="21">
        <v>0</v>
      </c>
      <c r="I1709" s="51">
        <f t="shared" si="142"/>
        <v>13500</v>
      </c>
      <c r="J1709" s="62">
        <f t="shared" si="143"/>
        <v>2418192.47</v>
      </c>
      <c r="K1709" s="49">
        <v>93155</v>
      </c>
      <c r="L1709" s="25">
        <v>1607058</v>
      </c>
    </row>
    <row r="1710" spans="1:12">
      <c r="A1710" s="14">
        <v>82</v>
      </c>
      <c r="B1710" s="47">
        <v>43750</v>
      </c>
      <c r="C1710" s="48">
        <v>43753</v>
      </c>
      <c r="D1710" s="17" t="s">
        <v>15</v>
      </c>
      <c r="E1710" s="49">
        <f t="shared" si="141"/>
        <v>3</v>
      </c>
      <c r="F1710" s="50" t="s">
        <v>1563</v>
      </c>
      <c r="G1710" s="51">
        <v>19305</v>
      </c>
      <c r="H1710" s="21">
        <v>0</v>
      </c>
      <c r="I1710" s="51">
        <f t="shared" si="142"/>
        <v>19305</v>
      </c>
      <c r="J1710" s="62">
        <f t="shared" si="143"/>
        <v>2398887.47</v>
      </c>
      <c r="K1710" s="49">
        <v>95431</v>
      </c>
      <c r="L1710" s="25">
        <v>1621020</v>
      </c>
    </row>
    <row r="1711" spans="1:12">
      <c r="A1711" s="14">
        <v>83</v>
      </c>
      <c r="B1711" s="47">
        <v>43750</v>
      </c>
      <c r="C1711" s="48">
        <v>43753</v>
      </c>
      <c r="D1711" s="17" t="s">
        <v>15</v>
      </c>
      <c r="E1711" s="49">
        <f t="shared" si="141"/>
        <v>3</v>
      </c>
      <c r="F1711" s="50" t="s">
        <v>1564</v>
      </c>
      <c r="G1711" s="51">
        <v>30105</v>
      </c>
      <c r="H1711" s="21">
        <v>0</v>
      </c>
      <c r="I1711" s="51">
        <f t="shared" si="142"/>
        <v>30105</v>
      </c>
      <c r="J1711" s="62">
        <f t="shared" si="143"/>
        <v>2368782.47</v>
      </c>
      <c r="K1711" s="49">
        <v>96368</v>
      </c>
      <c r="L1711" s="25">
        <v>1628733</v>
      </c>
    </row>
    <row r="1712" spans="1:12">
      <c r="A1712" s="14">
        <v>84</v>
      </c>
      <c r="B1712" s="47">
        <v>43751</v>
      </c>
      <c r="C1712" s="48">
        <v>43753</v>
      </c>
      <c r="D1712" s="17" t="s">
        <v>15</v>
      </c>
      <c r="E1712" s="49">
        <f t="shared" si="141"/>
        <v>2</v>
      </c>
      <c r="F1712" s="50" t="s">
        <v>1565</v>
      </c>
      <c r="G1712" s="51">
        <v>12870</v>
      </c>
      <c r="H1712" s="21">
        <v>0</v>
      </c>
      <c r="I1712" s="51">
        <f t="shared" si="142"/>
        <v>12870</v>
      </c>
      <c r="J1712" s="62">
        <f t="shared" si="143"/>
        <v>2355912.47</v>
      </c>
      <c r="K1712" s="49">
        <v>95183</v>
      </c>
      <c r="L1712" s="25">
        <v>1619480</v>
      </c>
    </row>
    <row r="1713" spans="1:12">
      <c r="A1713" s="14">
        <v>85</v>
      </c>
      <c r="B1713" s="47">
        <v>43751</v>
      </c>
      <c r="C1713" s="48">
        <v>43753</v>
      </c>
      <c r="D1713" s="17" t="s">
        <v>15</v>
      </c>
      <c r="E1713" s="49">
        <f t="shared" si="141"/>
        <v>2</v>
      </c>
      <c r="F1713" s="50" t="s">
        <v>1566</v>
      </c>
      <c r="G1713" s="51">
        <v>12870</v>
      </c>
      <c r="H1713" s="21">
        <v>0</v>
      </c>
      <c r="I1713" s="51">
        <f t="shared" si="142"/>
        <v>12870</v>
      </c>
      <c r="J1713" s="62">
        <f t="shared" si="143"/>
        <v>2343042.47</v>
      </c>
      <c r="K1713" s="49">
        <v>95761</v>
      </c>
      <c r="L1713" s="25">
        <v>1623739</v>
      </c>
    </row>
    <row r="1714" spans="1:12">
      <c r="A1714" s="14">
        <v>86</v>
      </c>
      <c r="B1714" s="47">
        <v>43751</v>
      </c>
      <c r="C1714" s="48">
        <v>43753</v>
      </c>
      <c r="D1714" s="17" t="s">
        <v>15</v>
      </c>
      <c r="E1714" s="49">
        <f t="shared" si="141"/>
        <v>2</v>
      </c>
      <c r="F1714" s="50" t="s">
        <v>1567</v>
      </c>
      <c r="G1714" s="51">
        <v>12870</v>
      </c>
      <c r="H1714" s="21">
        <v>0</v>
      </c>
      <c r="I1714" s="51">
        <f t="shared" si="142"/>
        <v>12870</v>
      </c>
      <c r="J1714" s="62">
        <f t="shared" si="143"/>
        <v>2330172.47</v>
      </c>
      <c r="K1714" s="49">
        <v>95005</v>
      </c>
      <c r="L1714" s="25">
        <v>1618171</v>
      </c>
    </row>
    <row r="1715" spans="1:12">
      <c r="A1715" s="14">
        <v>87</v>
      </c>
      <c r="B1715" s="47">
        <v>43750</v>
      </c>
      <c r="C1715" s="48">
        <v>43753</v>
      </c>
      <c r="D1715" s="17" t="s">
        <v>15</v>
      </c>
      <c r="E1715" s="49">
        <f t="shared" si="141"/>
        <v>3</v>
      </c>
      <c r="F1715" s="50" t="s">
        <v>1568</v>
      </c>
      <c r="G1715" s="51">
        <v>13500</v>
      </c>
      <c r="H1715" s="21">
        <v>0</v>
      </c>
      <c r="I1715" s="51">
        <f t="shared" si="142"/>
        <v>13500</v>
      </c>
      <c r="J1715" s="62">
        <f t="shared" si="143"/>
        <v>2316672.47</v>
      </c>
      <c r="K1715" s="49">
        <v>95423</v>
      </c>
      <c r="L1715" s="25">
        <v>1620956</v>
      </c>
    </row>
    <row r="1716" spans="1:12">
      <c r="A1716" s="14">
        <v>88</v>
      </c>
      <c r="B1716" s="47">
        <v>43750</v>
      </c>
      <c r="C1716" s="48">
        <v>43753</v>
      </c>
      <c r="D1716" s="17" t="s">
        <v>15</v>
      </c>
      <c r="E1716" s="49">
        <f t="shared" si="141"/>
        <v>3</v>
      </c>
      <c r="F1716" s="50" t="s">
        <v>1569</v>
      </c>
      <c r="G1716" s="51">
        <v>13500</v>
      </c>
      <c r="H1716" s="21">
        <v>0</v>
      </c>
      <c r="I1716" s="51">
        <f t="shared" si="142"/>
        <v>13500</v>
      </c>
      <c r="J1716" s="62">
        <f t="shared" si="143"/>
        <v>2303172.47</v>
      </c>
      <c r="K1716" s="49">
        <v>91998</v>
      </c>
      <c r="L1716" s="25">
        <v>1600233</v>
      </c>
    </row>
    <row r="1717" spans="1:12">
      <c r="A1717" s="14">
        <v>89</v>
      </c>
      <c r="B1717" s="47">
        <v>43751</v>
      </c>
      <c r="C1717" s="48">
        <v>43753</v>
      </c>
      <c r="D1717" s="17" t="s">
        <v>15</v>
      </c>
      <c r="E1717" s="49">
        <f t="shared" si="141"/>
        <v>2</v>
      </c>
      <c r="F1717" s="50" t="s">
        <v>1570</v>
      </c>
      <c r="G1717" s="51">
        <v>9000</v>
      </c>
      <c r="H1717" s="21">
        <v>0</v>
      </c>
      <c r="I1717" s="51">
        <f t="shared" si="142"/>
        <v>9000</v>
      </c>
      <c r="J1717" s="62">
        <f t="shared" si="143"/>
        <v>2294172.47</v>
      </c>
      <c r="K1717" s="49">
        <v>95006</v>
      </c>
      <c r="L1717" s="25">
        <v>1618211</v>
      </c>
    </row>
    <row r="1718" spans="1:12">
      <c r="A1718" s="14">
        <v>90</v>
      </c>
      <c r="B1718" s="47">
        <v>43748</v>
      </c>
      <c r="C1718" s="48">
        <v>43753</v>
      </c>
      <c r="D1718" s="17" t="s">
        <v>15</v>
      </c>
      <c r="E1718" s="49">
        <f t="shared" si="141"/>
        <v>5</v>
      </c>
      <c r="F1718" s="50" t="s">
        <v>1331</v>
      </c>
      <c r="G1718" s="51">
        <v>19305</v>
      </c>
      <c r="H1718" s="21">
        <v>0</v>
      </c>
      <c r="I1718" s="51">
        <f t="shared" si="142"/>
        <v>19305</v>
      </c>
      <c r="J1718" s="62">
        <f t="shared" si="143"/>
        <v>2274867.47</v>
      </c>
      <c r="K1718" s="49">
        <v>96656</v>
      </c>
      <c r="L1718" s="25">
        <v>1629492</v>
      </c>
    </row>
    <row r="1719" spans="1:12">
      <c r="A1719" s="14">
        <v>91</v>
      </c>
      <c r="B1719" s="47">
        <v>43748</v>
      </c>
      <c r="C1719" s="48">
        <v>43753</v>
      </c>
      <c r="D1719" s="17" t="s">
        <v>15</v>
      </c>
      <c r="E1719" s="49">
        <f t="shared" si="141"/>
        <v>5</v>
      </c>
      <c r="F1719" s="50" t="s">
        <v>1571</v>
      </c>
      <c r="G1719" s="51">
        <v>34920</v>
      </c>
      <c r="H1719" s="21">
        <v>0</v>
      </c>
      <c r="I1719" s="51">
        <f t="shared" si="142"/>
        <v>34920</v>
      </c>
      <c r="J1719" s="62">
        <f t="shared" si="143"/>
        <v>2239947.47</v>
      </c>
      <c r="K1719" s="49">
        <v>96374</v>
      </c>
      <c r="L1719" s="25">
        <v>1628808</v>
      </c>
    </row>
    <row r="1720" spans="1:12">
      <c r="A1720" s="14">
        <v>92</v>
      </c>
      <c r="B1720" s="47">
        <v>43752</v>
      </c>
      <c r="C1720" s="48">
        <v>43754</v>
      </c>
      <c r="D1720" s="17" t="s">
        <v>15</v>
      </c>
      <c r="E1720" s="49">
        <f t="shared" si="141"/>
        <v>2</v>
      </c>
      <c r="F1720" s="50" t="s">
        <v>1572</v>
      </c>
      <c r="G1720" s="51">
        <v>9000</v>
      </c>
      <c r="H1720" s="21">
        <v>0</v>
      </c>
      <c r="I1720" s="51">
        <f t="shared" si="142"/>
        <v>9000</v>
      </c>
      <c r="J1720" s="62">
        <f t="shared" si="143"/>
        <v>2230947.47</v>
      </c>
      <c r="K1720" s="49">
        <v>91256</v>
      </c>
      <c r="L1720" s="25">
        <v>1596187</v>
      </c>
    </row>
    <row r="1721" spans="1:12">
      <c r="A1721" s="14">
        <v>93</v>
      </c>
      <c r="B1721" s="47">
        <v>43750</v>
      </c>
      <c r="C1721" s="48">
        <v>43754</v>
      </c>
      <c r="D1721" s="17" t="s">
        <v>15</v>
      </c>
      <c r="E1721" s="49">
        <f t="shared" si="141"/>
        <v>4</v>
      </c>
      <c r="F1721" s="50" t="s">
        <v>1573</v>
      </c>
      <c r="G1721" s="51">
        <v>18000</v>
      </c>
      <c r="H1721" s="21">
        <v>0</v>
      </c>
      <c r="I1721" s="51">
        <f t="shared" si="142"/>
        <v>18000</v>
      </c>
      <c r="J1721" s="62">
        <f t="shared" si="143"/>
        <v>2212947.47</v>
      </c>
      <c r="K1721" s="49">
        <v>94993</v>
      </c>
      <c r="L1721" s="25">
        <v>1617881</v>
      </c>
    </row>
    <row r="1722" spans="1:12">
      <c r="A1722" s="14">
        <v>94</v>
      </c>
      <c r="B1722" s="47">
        <v>43750</v>
      </c>
      <c r="C1722" s="48">
        <v>43754</v>
      </c>
      <c r="D1722" s="17" t="s">
        <v>15</v>
      </c>
      <c r="E1722" s="49">
        <f t="shared" si="141"/>
        <v>4</v>
      </c>
      <c r="F1722" s="50" t="s">
        <v>1574</v>
      </c>
      <c r="G1722" s="51">
        <v>18000</v>
      </c>
      <c r="H1722" s="21">
        <v>0</v>
      </c>
      <c r="I1722" s="51">
        <f t="shared" si="142"/>
        <v>18000</v>
      </c>
      <c r="J1722" s="62">
        <f t="shared" si="143"/>
        <v>2194947.47</v>
      </c>
      <c r="K1722" s="49">
        <v>94693</v>
      </c>
      <c r="L1722" s="25">
        <v>1615483</v>
      </c>
    </row>
    <row r="1723" spans="1:12">
      <c r="A1723" s="14">
        <v>95</v>
      </c>
      <c r="B1723" s="47">
        <v>43752</v>
      </c>
      <c r="C1723" s="48">
        <v>43754</v>
      </c>
      <c r="D1723" s="17" t="s">
        <v>15</v>
      </c>
      <c r="E1723" s="49">
        <f t="shared" si="141"/>
        <v>2</v>
      </c>
      <c r="F1723" s="50" t="s">
        <v>1575</v>
      </c>
      <c r="G1723" s="51">
        <v>12870</v>
      </c>
      <c r="H1723" s="21">
        <v>0</v>
      </c>
      <c r="I1723" s="51">
        <f t="shared" si="142"/>
        <v>12870</v>
      </c>
      <c r="J1723" s="62">
        <f t="shared" si="143"/>
        <v>2182077.47</v>
      </c>
      <c r="K1723" s="49">
        <v>91475</v>
      </c>
      <c r="L1723" s="25">
        <v>1597069</v>
      </c>
    </row>
    <row r="1724" s="3" customFormat="1" spans="1:20">
      <c r="A1724" s="14">
        <v>96</v>
      </c>
      <c r="B1724" s="47">
        <v>43752</v>
      </c>
      <c r="C1724" s="48">
        <v>43754</v>
      </c>
      <c r="D1724" s="17" t="s">
        <v>15</v>
      </c>
      <c r="E1724" s="49">
        <f t="shared" si="141"/>
        <v>2</v>
      </c>
      <c r="F1724" s="50" t="s">
        <v>1576</v>
      </c>
      <c r="G1724" s="51">
        <v>18000</v>
      </c>
      <c r="H1724" s="21">
        <v>0</v>
      </c>
      <c r="I1724" s="51">
        <f t="shared" si="142"/>
        <v>18000</v>
      </c>
      <c r="J1724" s="62">
        <f t="shared" si="143"/>
        <v>2164077.47</v>
      </c>
      <c r="K1724" s="49">
        <v>93587</v>
      </c>
      <c r="L1724" s="187">
        <v>1608840</v>
      </c>
      <c r="O1724" s="149"/>
      <c r="R1724" s="5"/>
      <c r="S1724" s="5"/>
      <c r="T1724" s="5"/>
    </row>
    <row r="1725" s="3" customFormat="1" spans="1:20">
      <c r="A1725" s="14">
        <v>97</v>
      </c>
      <c r="B1725" s="47">
        <v>43751</v>
      </c>
      <c r="C1725" s="48">
        <v>43754</v>
      </c>
      <c r="D1725" s="17" t="s">
        <v>15</v>
      </c>
      <c r="E1725" s="49">
        <f t="shared" si="141"/>
        <v>3</v>
      </c>
      <c r="F1725" s="50" t="s">
        <v>1577</v>
      </c>
      <c r="G1725" s="51">
        <v>13500</v>
      </c>
      <c r="H1725" s="21">
        <v>0</v>
      </c>
      <c r="I1725" s="51">
        <f t="shared" si="142"/>
        <v>13500</v>
      </c>
      <c r="J1725" s="62">
        <f t="shared" si="143"/>
        <v>2150577.47</v>
      </c>
      <c r="K1725" s="49">
        <v>95277</v>
      </c>
      <c r="L1725" s="169">
        <v>1620568</v>
      </c>
      <c r="O1725" s="149"/>
      <c r="R1725" s="5"/>
      <c r="S1725" s="5"/>
      <c r="T1725" s="5"/>
    </row>
    <row r="1726" s="3" customFormat="1" spans="1:20">
      <c r="A1726" s="14">
        <v>98</v>
      </c>
      <c r="B1726" s="47">
        <v>43751</v>
      </c>
      <c r="C1726" s="48">
        <v>43754</v>
      </c>
      <c r="D1726" s="17" t="s">
        <v>15</v>
      </c>
      <c r="E1726" s="49">
        <f t="shared" si="141"/>
        <v>3</v>
      </c>
      <c r="F1726" s="50" t="s">
        <v>1578</v>
      </c>
      <c r="G1726" s="51">
        <v>19305</v>
      </c>
      <c r="H1726" s="21">
        <v>0</v>
      </c>
      <c r="I1726" s="51">
        <f t="shared" si="142"/>
        <v>19305</v>
      </c>
      <c r="J1726" s="62">
        <f t="shared" si="143"/>
        <v>2131272.47</v>
      </c>
      <c r="K1726" s="49">
        <v>95949</v>
      </c>
      <c r="L1726" s="169">
        <v>1625095</v>
      </c>
      <c r="O1726" s="149"/>
      <c r="R1726" s="5"/>
      <c r="S1726" s="5"/>
      <c r="T1726" s="5"/>
    </row>
    <row r="1727" s="3" customFormat="1" spans="1:20">
      <c r="A1727" s="14">
        <v>99</v>
      </c>
      <c r="B1727" s="47">
        <v>43751</v>
      </c>
      <c r="C1727" s="48">
        <v>43754</v>
      </c>
      <c r="D1727" s="17" t="s">
        <v>15</v>
      </c>
      <c r="E1727" s="49">
        <f t="shared" si="141"/>
        <v>3</v>
      </c>
      <c r="F1727" s="50" t="s">
        <v>1579</v>
      </c>
      <c r="G1727" s="51">
        <v>13500</v>
      </c>
      <c r="H1727" s="21">
        <v>0</v>
      </c>
      <c r="I1727" s="51">
        <f t="shared" si="142"/>
        <v>13500</v>
      </c>
      <c r="J1727" s="62">
        <f t="shared" si="143"/>
        <v>2117772.47</v>
      </c>
      <c r="K1727" s="49">
        <v>95274</v>
      </c>
      <c r="L1727" s="169">
        <v>1620574</v>
      </c>
      <c r="O1727" s="149"/>
      <c r="R1727" s="5"/>
      <c r="S1727" s="5"/>
      <c r="T1727" s="5"/>
    </row>
    <row r="1728" s="3" customFormat="1" spans="1:20">
      <c r="A1728" s="14">
        <v>100</v>
      </c>
      <c r="B1728" s="47">
        <v>43750</v>
      </c>
      <c r="C1728" s="48">
        <v>43754</v>
      </c>
      <c r="D1728" s="17" t="s">
        <v>15</v>
      </c>
      <c r="E1728" s="49">
        <f t="shared" si="141"/>
        <v>4</v>
      </c>
      <c r="F1728" s="50" t="s">
        <v>1580</v>
      </c>
      <c r="G1728" s="51">
        <v>25740</v>
      </c>
      <c r="H1728" s="21">
        <v>0</v>
      </c>
      <c r="I1728" s="51">
        <f t="shared" si="142"/>
        <v>25740</v>
      </c>
      <c r="J1728" s="62">
        <f t="shared" si="143"/>
        <v>2092032.47</v>
      </c>
      <c r="K1728" s="49">
        <v>90897</v>
      </c>
      <c r="L1728" s="169">
        <v>1594135</v>
      </c>
      <c r="O1728" s="149"/>
      <c r="R1728" s="5"/>
      <c r="S1728" s="5"/>
      <c r="T1728" s="5"/>
    </row>
    <row r="1729" s="3" customFormat="1" spans="1:20">
      <c r="A1729" s="14">
        <v>101</v>
      </c>
      <c r="B1729" s="47">
        <v>43751</v>
      </c>
      <c r="C1729" s="48">
        <v>43754</v>
      </c>
      <c r="D1729" s="17" t="s">
        <v>15</v>
      </c>
      <c r="E1729" s="49">
        <f t="shared" si="141"/>
        <v>3</v>
      </c>
      <c r="F1729" s="50" t="s">
        <v>1581</v>
      </c>
      <c r="G1729" s="51">
        <v>13500</v>
      </c>
      <c r="H1729" s="21">
        <v>0</v>
      </c>
      <c r="I1729" s="51">
        <f t="shared" si="142"/>
        <v>13500</v>
      </c>
      <c r="J1729" s="62">
        <f t="shared" si="143"/>
        <v>2078532.47</v>
      </c>
      <c r="K1729" s="49">
        <v>95276</v>
      </c>
      <c r="L1729" s="169">
        <v>1620573</v>
      </c>
      <c r="O1729" s="149"/>
      <c r="R1729" s="5"/>
      <c r="S1729" s="5"/>
      <c r="T1729" s="5"/>
    </row>
    <row r="1730" s="3" customFormat="1" spans="1:20">
      <c r="A1730" s="14">
        <v>102</v>
      </c>
      <c r="B1730" s="47">
        <v>43752</v>
      </c>
      <c r="C1730" s="48">
        <v>43754</v>
      </c>
      <c r="D1730" s="17" t="s">
        <v>15</v>
      </c>
      <c r="E1730" s="49">
        <f t="shared" si="141"/>
        <v>2</v>
      </c>
      <c r="F1730" s="50" t="s">
        <v>1582</v>
      </c>
      <c r="G1730" s="51">
        <v>12870</v>
      </c>
      <c r="H1730" s="21">
        <v>0</v>
      </c>
      <c r="I1730" s="51">
        <f t="shared" si="142"/>
        <v>12870</v>
      </c>
      <c r="J1730" s="62">
        <f t="shared" si="143"/>
        <v>2065662.47</v>
      </c>
      <c r="K1730" s="49">
        <v>95152</v>
      </c>
      <c r="L1730" s="169">
        <v>1618975</v>
      </c>
      <c r="O1730" s="149"/>
      <c r="R1730" s="5"/>
      <c r="S1730" s="5"/>
      <c r="T1730" s="5"/>
    </row>
    <row r="1731" s="3" customFormat="1" spans="1:20">
      <c r="A1731" s="14">
        <v>103</v>
      </c>
      <c r="B1731" s="47">
        <v>43752</v>
      </c>
      <c r="C1731" s="48">
        <v>43754</v>
      </c>
      <c r="D1731" s="17" t="s">
        <v>15</v>
      </c>
      <c r="E1731" s="49">
        <f t="shared" si="141"/>
        <v>2</v>
      </c>
      <c r="F1731" s="50" t="s">
        <v>1583</v>
      </c>
      <c r="G1731" s="51">
        <v>9000</v>
      </c>
      <c r="H1731" s="21">
        <v>0</v>
      </c>
      <c r="I1731" s="51">
        <f t="shared" si="142"/>
        <v>9000</v>
      </c>
      <c r="J1731" s="62">
        <f t="shared" si="143"/>
        <v>2056662.47</v>
      </c>
      <c r="K1731" s="49">
        <v>94749</v>
      </c>
      <c r="L1731" s="169">
        <v>1615687</v>
      </c>
      <c r="O1731" s="149"/>
      <c r="R1731" s="5"/>
      <c r="S1731" s="5"/>
      <c r="T1731" s="5"/>
    </row>
    <row r="1732" s="3" customFormat="1" spans="1:20">
      <c r="A1732" s="14">
        <v>104</v>
      </c>
      <c r="B1732" s="47">
        <v>43752</v>
      </c>
      <c r="C1732" s="48">
        <v>43755</v>
      </c>
      <c r="D1732" s="17" t="s">
        <v>15</v>
      </c>
      <c r="E1732" s="49">
        <f t="shared" si="141"/>
        <v>3</v>
      </c>
      <c r="F1732" s="50" t="s">
        <v>1584</v>
      </c>
      <c r="G1732" s="51">
        <v>19305</v>
      </c>
      <c r="H1732" s="21">
        <v>0</v>
      </c>
      <c r="I1732" s="51">
        <f t="shared" si="142"/>
        <v>19305</v>
      </c>
      <c r="J1732" s="62">
        <f t="shared" si="143"/>
        <v>2037357.47</v>
      </c>
      <c r="K1732" s="49">
        <v>86656</v>
      </c>
      <c r="L1732" s="169">
        <v>1565244</v>
      </c>
      <c r="O1732" s="149"/>
      <c r="R1732" s="5"/>
      <c r="S1732" s="5"/>
      <c r="T1732" s="5"/>
    </row>
    <row r="1733" s="3" customFormat="1" spans="1:20">
      <c r="A1733" s="14">
        <v>105</v>
      </c>
      <c r="B1733" s="47">
        <v>43753</v>
      </c>
      <c r="C1733" s="48">
        <v>43755</v>
      </c>
      <c r="D1733" s="17" t="s">
        <v>15</v>
      </c>
      <c r="E1733" s="49">
        <f t="shared" si="141"/>
        <v>2</v>
      </c>
      <c r="F1733" s="50" t="s">
        <v>1585</v>
      </c>
      <c r="G1733" s="51">
        <v>12870</v>
      </c>
      <c r="H1733" s="21">
        <v>0</v>
      </c>
      <c r="I1733" s="51">
        <f t="shared" si="142"/>
        <v>12870</v>
      </c>
      <c r="J1733" s="62">
        <f t="shared" si="143"/>
        <v>2024487.47</v>
      </c>
      <c r="K1733" s="49">
        <v>95934</v>
      </c>
      <c r="L1733" s="169">
        <v>1625026</v>
      </c>
      <c r="O1733" s="149"/>
      <c r="R1733" s="5"/>
      <c r="S1733" s="5"/>
      <c r="T1733" s="5"/>
    </row>
    <row r="1734" s="3" customFormat="1" spans="1:20">
      <c r="A1734" s="14">
        <v>106</v>
      </c>
      <c r="B1734" s="47">
        <v>43753</v>
      </c>
      <c r="C1734" s="48">
        <v>43755</v>
      </c>
      <c r="D1734" s="17" t="s">
        <v>15</v>
      </c>
      <c r="E1734" s="49">
        <f t="shared" si="141"/>
        <v>2</v>
      </c>
      <c r="F1734" s="50" t="s">
        <v>1586</v>
      </c>
      <c r="G1734" s="51">
        <v>9000</v>
      </c>
      <c r="H1734" s="21">
        <v>0</v>
      </c>
      <c r="I1734" s="51">
        <f t="shared" si="142"/>
        <v>9000</v>
      </c>
      <c r="J1734" s="62">
        <f t="shared" si="143"/>
        <v>2015487.47</v>
      </c>
      <c r="K1734" s="49">
        <v>94900</v>
      </c>
      <c r="L1734" s="187">
        <v>1616530</v>
      </c>
      <c r="O1734" s="149"/>
      <c r="R1734" s="5"/>
      <c r="S1734" s="5"/>
      <c r="T1734" s="5"/>
    </row>
    <row r="1735" s="3" customFormat="1" spans="1:20">
      <c r="A1735" s="14">
        <v>107</v>
      </c>
      <c r="B1735" s="47">
        <v>43753</v>
      </c>
      <c r="C1735" s="48">
        <v>43755</v>
      </c>
      <c r="D1735" s="17" t="s">
        <v>15</v>
      </c>
      <c r="E1735" s="49">
        <f t="shared" si="141"/>
        <v>2</v>
      </c>
      <c r="F1735" s="50" t="s">
        <v>1587</v>
      </c>
      <c r="G1735" s="51">
        <v>9000</v>
      </c>
      <c r="H1735" s="21">
        <v>0</v>
      </c>
      <c r="I1735" s="51">
        <f t="shared" si="142"/>
        <v>9000</v>
      </c>
      <c r="J1735" s="62">
        <f t="shared" si="143"/>
        <v>2006487.47</v>
      </c>
      <c r="K1735" s="49">
        <v>94901</v>
      </c>
      <c r="L1735" s="187">
        <v>1616530</v>
      </c>
      <c r="O1735" s="149"/>
      <c r="R1735" s="5"/>
      <c r="S1735" s="5"/>
      <c r="T1735" s="5"/>
    </row>
    <row r="1736" s="3" customFormat="1" spans="1:20">
      <c r="A1736" s="14">
        <v>108</v>
      </c>
      <c r="B1736" s="47">
        <v>43754</v>
      </c>
      <c r="C1736" s="48">
        <v>43755</v>
      </c>
      <c r="D1736" s="17" t="s">
        <v>15</v>
      </c>
      <c r="E1736" s="49">
        <f t="shared" si="141"/>
        <v>1</v>
      </c>
      <c r="F1736" s="50" t="s">
        <v>1588</v>
      </c>
      <c r="G1736" s="51">
        <v>22410</v>
      </c>
      <c r="H1736" s="21">
        <v>0</v>
      </c>
      <c r="I1736" s="51">
        <f t="shared" si="142"/>
        <v>22410</v>
      </c>
      <c r="J1736" s="62">
        <f t="shared" si="143"/>
        <v>1984077.47</v>
      </c>
      <c r="K1736" s="49">
        <v>94958</v>
      </c>
      <c r="L1736" s="169">
        <v>1617676</v>
      </c>
      <c r="O1736" s="149"/>
      <c r="R1736" s="5"/>
      <c r="S1736" s="5"/>
      <c r="T1736" s="5"/>
    </row>
    <row r="1737" s="3" customFormat="1" spans="1:20">
      <c r="A1737" s="14">
        <v>109</v>
      </c>
      <c r="B1737" s="47">
        <v>43754</v>
      </c>
      <c r="C1737" s="48">
        <v>43756</v>
      </c>
      <c r="D1737" s="17" t="s">
        <v>15</v>
      </c>
      <c r="E1737" s="49">
        <f t="shared" si="141"/>
        <v>2</v>
      </c>
      <c r="F1737" s="50" t="s">
        <v>1589</v>
      </c>
      <c r="G1737" s="51">
        <v>9000</v>
      </c>
      <c r="H1737" s="21">
        <v>0</v>
      </c>
      <c r="I1737" s="51">
        <f t="shared" si="142"/>
        <v>9000</v>
      </c>
      <c r="J1737" s="62">
        <f t="shared" si="143"/>
        <v>1975077.47</v>
      </c>
      <c r="K1737" s="49">
        <v>95933</v>
      </c>
      <c r="L1737" s="169">
        <v>1624790</v>
      </c>
      <c r="O1737" s="149"/>
      <c r="R1737" s="5"/>
      <c r="S1737" s="5"/>
      <c r="T1737" s="5"/>
    </row>
    <row r="1738" s="3" customFormat="1" spans="1:20">
      <c r="A1738" s="14">
        <v>110</v>
      </c>
      <c r="B1738" s="47">
        <v>43753</v>
      </c>
      <c r="C1738" s="48">
        <v>43756</v>
      </c>
      <c r="D1738" s="17" t="s">
        <v>15</v>
      </c>
      <c r="E1738" s="49">
        <f t="shared" si="141"/>
        <v>3</v>
      </c>
      <c r="F1738" s="50" t="s">
        <v>1590</v>
      </c>
      <c r="G1738" s="51">
        <v>19305</v>
      </c>
      <c r="H1738" s="21">
        <v>0</v>
      </c>
      <c r="I1738" s="51">
        <f t="shared" si="142"/>
        <v>19305</v>
      </c>
      <c r="J1738" s="62">
        <f t="shared" si="143"/>
        <v>1955772.47</v>
      </c>
      <c r="K1738" s="49">
        <v>90736</v>
      </c>
      <c r="L1738" s="169">
        <v>1592100</v>
      </c>
      <c r="O1738" s="149"/>
      <c r="R1738" s="5"/>
      <c r="S1738" s="5"/>
      <c r="T1738" s="5"/>
    </row>
    <row r="1739" s="3" customFormat="1" spans="1:20">
      <c r="A1739" s="14">
        <v>111</v>
      </c>
      <c r="B1739" s="47">
        <v>43753</v>
      </c>
      <c r="C1739" s="48">
        <v>43757</v>
      </c>
      <c r="D1739" s="17" t="s">
        <v>15</v>
      </c>
      <c r="E1739" s="49">
        <f t="shared" si="141"/>
        <v>4</v>
      </c>
      <c r="F1739" s="50" t="s">
        <v>1338</v>
      </c>
      <c r="G1739" s="51">
        <v>44820</v>
      </c>
      <c r="H1739" s="21">
        <v>0</v>
      </c>
      <c r="I1739" s="51">
        <f t="shared" si="142"/>
        <v>44820</v>
      </c>
      <c r="J1739" s="62">
        <f t="shared" si="143"/>
        <v>1910952.47</v>
      </c>
      <c r="K1739" s="49">
        <v>95664</v>
      </c>
      <c r="L1739" s="169">
        <v>1622532</v>
      </c>
      <c r="O1739" s="149"/>
      <c r="R1739" s="5"/>
      <c r="S1739" s="5"/>
      <c r="T1739" s="5"/>
    </row>
    <row r="1740" s="3" customFormat="1" spans="1:20">
      <c r="A1740" s="14">
        <v>112</v>
      </c>
      <c r="B1740" s="47">
        <v>43755</v>
      </c>
      <c r="C1740" s="48">
        <v>43757</v>
      </c>
      <c r="D1740" s="17" t="s">
        <v>15</v>
      </c>
      <c r="E1740" s="49">
        <f t="shared" si="141"/>
        <v>2</v>
      </c>
      <c r="F1740" s="50" t="s">
        <v>1591</v>
      </c>
      <c r="G1740" s="51">
        <v>12870</v>
      </c>
      <c r="H1740" s="21">
        <v>0</v>
      </c>
      <c r="I1740" s="51">
        <f t="shared" si="142"/>
        <v>12870</v>
      </c>
      <c r="J1740" s="62">
        <f t="shared" si="143"/>
        <v>1898082.47</v>
      </c>
      <c r="K1740" s="49">
        <v>96730</v>
      </c>
      <c r="L1740" s="169">
        <v>1630435</v>
      </c>
      <c r="O1740" s="149"/>
      <c r="R1740" s="5"/>
      <c r="S1740" s="5"/>
      <c r="T1740" s="5"/>
    </row>
    <row r="1741" s="3" customFormat="1" spans="1:20">
      <c r="A1741" s="14">
        <v>113</v>
      </c>
      <c r="B1741" s="47">
        <v>43755</v>
      </c>
      <c r="C1741" s="48">
        <v>43757</v>
      </c>
      <c r="D1741" s="17" t="s">
        <v>15</v>
      </c>
      <c r="E1741" s="49">
        <f t="shared" si="141"/>
        <v>2</v>
      </c>
      <c r="F1741" s="50" t="s">
        <v>1592</v>
      </c>
      <c r="G1741" s="51">
        <v>12870</v>
      </c>
      <c r="H1741" s="21">
        <v>0</v>
      </c>
      <c r="I1741" s="51">
        <f t="shared" si="142"/>
        <v>12870</v>
      </c>
      <c r="J1741" s="62">
        <f t="shared" si="143"/>
        <v>1885212.47</v>
      </c>
      <c r="K1741" s="49">
        <v>96661</v>
      </c>
      <c r="L1741" s="169">
        <v>1629766</v>
      </c>
      <c r="O1741" s="149"/>
      <c r="R1741" s="5"/>
      <c r="S1741" s="5"/>
      <c r="T1741" s="5"/>
    </row>
    <row r="1742" s="3" customFormat="1" spans="1:20">
      <c r="A1742" s="14">
        <v>114</v>
      </c>
      <c r="B1742" s="47">
        <v>43755</v>
      </c>
      <c r="C1742" s="48">
        <v>43757</v>
      </c>
      <c r="D1742" s="17" t="s">
        <v>15</v>
      </c>
      <c r="E1742" s="49">
        <f t="shared" si="141"/>
        <v>2</v>
      </c>
      <c r="F1742" s="50" t="s">
        <v>1593</v>
      </c>
      <c r="G1742" s="51">
        <v>9000</v>
      </c>
      <c r="H1742" s="21">
        <v>0</v>
      </c>
      <c r="I1742" s="51">
        <f t="shared" si="142"/>
        <v>9000</v>
      </c>
      <c r="J1742" s="62">
        <f t="shared" si="143"/>
        <v>1876212.47</v>
      </c>
      <c r="K1742" s="49">
        <v>92414</v>
      </c>
      <c r="L1742" s="169">
        <v>1602962</v>
      </c>
      <c r="O1742" s="149"/>
      <c r="R1742" s="5"/>
      <c r="S1742" s="5"/>
      <c r="T1742" s="5"/>
    </row>
    <row r="1743" s="3" customFormat="1" spans="1:20">
      <c r="A1743" s="14">
        <v>115</v>
      </c>
      <c r="B1743" s="47">
        <v>43754</v>
      </c>
      <c r="C1743" s="48">
        <v>43757</v>
      </c>
      <c r="D1743" s="17" t="s">
        <v>15</v>
      </c>
      <c r="E1743" s="49">
        <f t="shared" si="141"/>
        <v>3</v>
      </c>
      <c r="F1743" s="50" t="s">
        <v>1594</v>
      </c>
      <c r="G1743" s="51">
        <v>19305</v>
      </c>
      <c r="H1743" s="21">
        <v>0</v>
      </c>
      <c r="I1743" s="51">
        <f t="shared" si="142"/>
        <v>19305</v>
      </c>
      <c r="J1743" s="62">
        <f t="shared" si="143"/>
        <v>1856907.47</v>
      </c>
      <c r="K1743" s="49">
        <v>96247</v>
      </c>
      <c r="L1743" s="169">
        <v>1627432</v>
      </c>
      <c r="O1743" s="149"/>
      <c r="R1743" s="5"/>
      <c r="S1743" s="5"/>
      <c r="T1743" s="5"/>
    </row>
    <row r="1744" s="3" customFormat="1" spans="1:20">
      <c r="A1744" s="14">
        <v>116</v>
      </c>
      <c r="B1744" s="47">
        <v>43752</v>
      </c>
      <c r="C1744" s="48">
        <v>43757</v>
      </c>
      <c r="D1744" s="17" t="s">
        <v>15</v>
      </c>
      <c r="E1744" s="49">
        <f t="shared" si="141"/>
        <v>5</v>
      </c>
      <c r="F1744" s="50" t="s">
        <v>1595</v>
      </c>
      <c r="G1744" s="51">
        <v>22500</v>
      </c>
      <c r="H1744" s="21">
        <v>0</v>
      </c>
      <c r="I1744" s="51">
        <f t="shared" si="142"/>
        <v>22500</v>
      </c>
      <c r="J1744" s="62">
        <f t="shared" si="143"/>
        <v>1834407.47</v>
      </c>
      <c r="K1744" s="49">
        <v>93580</v>
      </c>
      <c r="L1744" s="169">
        <v>1609366</v>
      </c>
      <c r="O1744" s="149"/>
      <c r="R1744" s="5"/>
      <c r="S1744" s="5"/>
      <c r="T1744" s="5"/>
    </row>
    <row r="1745" s="3" customFormat="1" spans="1:20">
      <c r="A1745" s="14">
        <v>117</v>
      </c>
      <c r="B1745" s="47">
        <v>43755</v>
      </c>
      <c r="C1745" s="48">
        <v>43757</v>
      </c>
      <c r="D1745" s="17" t="s">
        <v>15</v>
      </c>
      <c r="E1745" s="49">
        <f t="shared" si="141"/>
        <v>2</v>
      </c>
      <c r="F1745" s="50" t="s">
        <v>1596</v>
      </c>
      <c r="G1745" s="51">
        <v>12870</v>
      </c>
      <c r="H1745" s="21">
        <v>0</v>
      </c>
      <c r="I1745" s="51">
        <f t="shared" si="142"/>
        <v>12870</v>
      </c>
      <c r="J1745" s="62">
        <f t="shared" si="143"/>
        <v>1821537.47</v>
      </c>
      <c r="K1745" s="49">
        <v>96379</v>
      </c>
      <c r="L1745" s="169">
        <v>1628899</v>
      </c>
      <c r="O1745" s="149"/>
      <c r="R1745" s="5"/>
      <c r="S1745" s="5"/>
      <c r="T1745" s="5"/>
    </row>
    <row r="1746" s="3" customFormat="1" spans="1:20">
      <c r="A1746" s="14">
        <v>118</v>
      </c>
      <c r="B1746" s="47">
        <v>43756</v>
      </c>
      <c r="C1746" s="48">
        <v>43758</v>
      </c>
      <c r="D1746" s="17" t="s">
        <v>15</v>
      </c>
      <c r="E1746" s="49">
        <f t="shared" si="141"/>
        <v>2</v>
      </c>
      <c r="F1746" s="50" t="s">
        <v>1597</v>
      </c>
      <c r="G1746" s="51">
        <v>12870</v>
      </c>
      <c r="H1746" s="21">
        <v>0</v>
      </c>
      <c r="I1746" s="51">
        <f t="shared" si="142"/>
        <v>12870</v>
      </c>
      <c r="J1746" s="62">
        <f t="shared" si="143"/>
        <v>1808667.47</v>
      </c>
      <c r="K1746" s="49">
        <v>96023</v>
      </c>
      <c r="L1746" s="169">
        <v>1625798</v>
      </c>
      <c r="O1746" s="149"/>
      <c r="R1746" s="5"/>
      <c r="S1746" s="5"/>
      <c r="T1746" s="5"/>
    </row>
    <row r="1747" s="3" customFormat="1" spans="1:20">
      <c r="A1747" s="14">
        <v>119</v>
      </c>
      <c r="B1747" s="47">
        <v>43753</v>
      </c>
      <c r="C1747" s="48">
        <v>43758</v>
      </c>
      <c r="D1747" s="17" t="s">
        <v>15</v>
      </c>
      <c r="E1747" s="49">
        <f t="shared" si="141"/>
        <v>5</v>
      </c>
      <c r="F1747" s="50" t="s">
        <v>1104</v>
      </c>
      <c r="G1747" s="51">
        <v>32175</v>
      </c>
      <c r="H1747" s="21">
        <v>0</v>
      </c>
      <c r="I1747" s="51">
        <f t="shared" si="142"/>
        <v>32175</v>
      </c>
      <c r="J1747" s="62">
        <f t="shared" si="143"/>
        <v>1776492.47</v>
      </c>
      <c r="K1747" s="49">
        <v>95674</v>
      </c>
      <c r="L1747" s="169">
        <v>1622564</v>
      </c>
      <c r="O1747" s="149"/>
      <c r="R1747" s="5"/>
      <c r="S1747" s="5"/>
      <c r="T1747" s="5"/>
    </row>
    <row r="1748" s="3" customFormat="1" spans="1:20">
      <c r="A1748" s="14">
        <v>120</v>
      </c>
      <c r="B1748" s="47">
        <v>43755</v>
      </c>
      <c r="C1748" s="48">
        <v>43758</v>
      </c>
      <c r="D1748" s="17" t="s">
        <v>15</v>
      </c>
      <c r="E1748" s="49">
        <f t="shared" si="141"/>
        <v>3</v>
      </c>
      <c r="F1748" s="50" t="s">
        <v>1598</v>
      </c>
      <c r="G1748" s="51">
        <v>13500</v>
      </c>
      <c r="H1748" s="21">
        <v>0</v>
      </c>
      <c r="I1748" s="51">
        <f t="shared" si="142"/>
        <v>13500</v>
      </c>
      <c r="J1748" s="62">
        <f t="shared" si="143"/>
        <v>1762992.47</v>
      </c>
      <c r="K1748" s="49">
        <v>94920</v>
      </c>
      <c r="L1748" s="169">
        <v>1617007</v>
      </c>
      <c r="O1748" s="149"/>
      <c r="R1748" s="5"/>
      <c r="S1748" s="5"/>
      <c r="T1748" s="5"/>
    </row>
    <row r="1749" s="3" customFormat="1" spans="1:20">
      <c r="A1749" s="14">
        <v>121</v>
      </c>
      <c r="B1749" s="47">
        <v>43757</v>
      </c>
      <c r="C1749" s="48">
        <v>43759</v>
      </c>
      <c r="D1749" s="17" t="s">
        <v>15</v>
      </c>
      <c r="E1749" s="49">
        <f t="shared" si="141"/>
        <v>2</v>
      </c>
      <c r="F1749" s="50" t="s">
        <v>1599</v>
      </c>
      <c r="G1749" s="51">
        <v>9000</v>
      </c>
      <c r="H1749" s="21">
        <v>0</v>
      </c>
      <c r="I1749" s="51">
        <f t="shared" si="142"/>
        <v>9000</v>
      </c>
      <c r="J1749" s="62">
        <f t="shared" si="143"/>
        <v>1753992.47</v>
      </c>
      <c r="K1749" s="49">
        <v>94547</v>
      </c>
      <c r="L1749" s="169">
        <v>1614616</v>
      </c>
      <c r="O1749" s="149"/>
      <c r="R1749" s="5"/>
      <c r="S1749" s="5"/>
      <c r="T1749" s="5"/>
    </row>
    <row r="1750" s="3" customFormat="1" spans="1:20">
      <c r="A1750" s="14">
        <v>122</v>
      </c>
      <c r="B1750" s="47">
        <v>43756</v>
      </c>
      <c r="C1750" s="48">
        <v>43759</v>
      </c>
      <c r="D1750" s="17" t="s">
        <v>15</v>
      </c>
      <c r="E1750" s="49">
        <f t="shared" si="141"/>
        <v>3</v>
      </c>
      <c r="F1750" s="50" t="s">
        <v>1600</v>
      </c>
      <c r="G1750" s="51">
        <v>19305</v>
      </c>
      <c r="H1750" s="21">
        <v>0</v>
      </c>
      <c r="I1750" s="51">
        <f t="shared" si="142"/>
        <v>19305</v>
      </c>
      <c r="J1750" s="62">
        <f t="shared" si="143"/>
        <v>1734687.47</v>
      </c>
      <c r="K1750" s="49">
        <v>96666</v>
      </c>
      <c r="L1750" s="169">
        <v>1630018</v>
      </c>
      <c r="O1750" s="149"/>
      <c r="R1750" s="5"/>
      <c r="S1750" s="5"/>
      <c r="T1750" s="5"/>
    </row>
    <row r="1751" s="3" customFormat="1" spans="1:20">
      <c r="A1751" s="14">
        <v>123</v>
      </c>
      <c r="B1751" s="47">
        <v>43757</v>
      </c>
      <c r="C1751" s="48">
        <v>43759</v>
      </c>
      <c r="D1751" s="17" t="s">
        <v>15</v>
      </c>
      <c r="E1751" s="49">
        <f t="shared" si="141"/>
        <v>2</v>
      </c>
      <c r="F1751" s="50" t="s">
        <v>1601</v>
      </c>
      <c r="G1751" s="51">
        <v>9000</v>
      </c>
      <c r="H1751" s="21">
        <v>0</v>
      </c>
      <c r="I1751" s="51">
        <f t="shared" si="142"/>
        <v>9000</v>
      </c>
      <c r="J1751" s="62">
        <f t="shared" si="143"/>
        <v>1725687.47</v>
      </c>
      <c r="K1751" s="49">
        <v>94534</v>
      </c>
      <c r="L1751" s="169">
        <v>1614639</v>
      </c>
      <c r="O1751" s="149"/>
      <c r="R1751" s="5"/>
      <c r="S1751" s="5"/>
      <c r="T1751" s="5"/>
    </row>
    <row r="1752" s="3" customFormat="1" spans="1:20">
      <c r="A1752" s="14">
        <v>124</v>
      </c>
      <c r="B1752" s="47">
        <v>43758</v>
      </c>
      <c r="C1752" s="48">
        <v>43760</v>
      </c>
      <c r="D1752" s="17" t="s">
        <v>15</v>
      </c>
      <c r="E1752" s="49">
        <f t="shared" si="141"/>
        <v>2</v>
      </c>
      <c r="F1752" s="50" t="s">
        <v>1602</v>
      </c>
      <c r="G1752" s="51">
        <v>12870</v>
      </c>
      <c r="H1752" s="21">
        <v>0</v>
      </c>
      <c r="I1752" s="51">
        <f t="shared" si="142"/>
        <v>12870</v>
      </c>
      <c r="J1752" s="62">
        <f t="shared" si="143"/>
        <v>1712817.47</v>
      </c>
      <c r="K1752" s="49">
        <v>84931</v>
      </c>
      <c r="L1752" s="169">
        <v>1552361</v>
      </c>
      <c r="O1752" s="149"/>
      <c r="R1752" s="5"/>
      <c r="S1752" s="5"/>
      <c r="T1752" s="5"/>
    </row>
    <row r="1753" s="3" customFormat="1" spans="1:20">
      <c r="A1753" s="14">
        <v>125</v>
      </c>
      <c r="B1753" s="47">
        <v>43758</v>
      </c>
      <c r="C1753" s="48">
        <v>43760</v>
      </c>
      <c r="D1753" s="17" t="s">
        <v>15</v>
      </c>
      <c r="E1753" s="49">
        <f t="shared" si="141"/>
        <v>2</v>
      </c>
      <c r="F1753" s="50" t="s">
        <v>1603</v>
      </c>
      <c r="G1753" s="51">
        <v>9000</v>
      </c>
      <c r="H1753" s="21">
        <v>0</v>
      </c>
      <c r="I1753" s="51">
        <f t="shared" si="142"/>
        <v>9000</v>
      </c>
      <c r="J1753" s="62">
        <f t="shared" si="143"/>
        <v>1703817.47</v>
      </c>
      <c r="K1753" s="49">
        <v>97434</v>
      </c>
      <c r="L1753" s="169">
        <v>1633600</v>
      </c>
      <c r="O1753" s="149"/>
      <c r="R1753" s="5"/>
      <c r="S1753" s="5"/>
      <c r="T1753" s="5"/>
    </row>
    <row r="1754" s="3" customFormat="1" spans="1:20">
      <c r="A1754" s="14">
        <v>126</v>
      </c>
      <c r="B1754" s="47">
        <v>43757</v>
      </c>
      <c r="C1754" s="48">
        <v>43760</v>
      </c>
      <c r="D1754" s="17" t="s">
        <v>15</v>
      </c>
      <c r="E1754" s="49">
        <f t="shared" si="141"/>
        <v>3</v>
      </c>
      <c r="F1754" s="50" t="s">
        <v>1604</v>
      </c>
      <c r="G1754" s="51">
        <v>19305</v>
      </c>
      <c r="H1754" s="21">
        <v>0</v>
      </c>
      <c r="I1754" s="51">
        <f t="shared" si="142"/>
        <v>19305</v>
      </c>
      <c r="J1754" s="62">
        <f t="shared" si="143"/>
        <v>1684512.47</v>
      </c>
      <c r="K1754" s="49">
        <v>96125</v>
      </c>
      <c r="L1754" s="169">
        <v>1626248</v>
      </c>
      <c r="O1754" s="149"/>
      <c r="R1754" s="5"/>
      <c r="S1754" s="5"/>
      <c r="T1754" s="5"/>
    </row>
    <row r="1755" s="3" customFormat="1" spans="1:20">
      <c r="A1755" s="14">
        <v>127</v>
      </c>
      <c r="B1755" s="47">
        <v>43759</v>
      </c>
      <c r="C1755" s="48">
        <v>43761</v>
      </c>
      <c r="D1755" s="17" t="s">
        <v>15</v>
      </c>
      <c r="E1755" s="49">
        <f t="shared" si="141"/>
        <v>2</v>
      </c>
      <c r="F1755" s="50" t="s">
        <v>1605</v>
      </c>
      <c r="G1755" s="51">
        <v>9000</v>
      </c>
      <c r="H1755" s="21">
        <v>0</v>
      </c>
      <c r="I1755" s="51">
        <f t="shared" si="142"/>
        <v>9000</v>
      </c>
      <c r="J1755" s="62">
        <f t="shared" si="143"/>
        <v>1675512.47</v>
      </c>
      <c r="K1755" s="49">
        <v>95443</v>
      </c>
      <c r="L1755" s="169">
        <v>1621451</v>
      </c>
      <c r="O1755" s="149"/>
      <c r="R1755" s="5"/>
      <c r="S1755" s="5"/>
      <c r="T1755" s="5"/>
    </row>
    <row r="1756" s="3" customFormat="1" spans="1:20">
      <c r="A1756" s="14">
        <v>128</v>
      </c>
      <c r="B1756" s="47">
        <v>43759</v>
      </c>
      <c r="C1756" s="48">
        <v>43761</v>
      </c>
      <c r="D1756" s="17" t="s">
        <v>15</v>
      </c>
      <c r="E1756" s="49">
        <f t="shared" si="141"/>
        <v>2</v>
      </c>
      <c r="F1756" s="50" t="s">
        <v>990</v>
      </c>
      <c r="G1756" s="51">
        <v>9000</v>
      </c>
      <c r="H1756" s="21">
        <v>0</v>
      </c>
      <c r="I1756" s="51">
        <f t="shared" si="142"/>
        <v>9000</v>
      </c>
      <c r="J1756" s="62">
        <f t="shared" si="143"/>
        <v>1666512.47</v>
      </c>
      <c r="K1756" s="49">
        <v>97199</v>
      </c>
      <c r="L1756" s="169">
        <v>1633021</v>
      </c>
      <c r="O1756" s="149"/>
      <c r="R1756" s="5"/>
      <c r="S1756" s="5"/>
      <c r="T1756" s="5"/>
    </row>
    <row r="1757" s="3" customFormat="1" spans="1:20">
      <c r="A1757" s="14">
        <v>129</v>
      </c>
      <c r="B1757" s="47">
        <v>43759</v>
      </c>
      <c r="C1757" s="48">
        <v>43761</v>
      </c>
      <c r="D1757" s="17" t="s">
        <v>15</v>
      </c>
      <c r="E1757" s="49">
        <f t="shared" ref="E1757:E1800" si="144">C1757-B1757</f>
        <v>2</v>
      </c>
      <c r="F1757" s="50" t="s">
        <v>1599</v>
      </c>
      <c r="G1757" s="51">
        <v>9000</v>
      </c>
      <c r="H1757" s="21">
        <v>0</v>
      </c>
      <c r="I1757" s="51">
        <f t="shared" ref="I1757:I1800" si="145">+G1757+H1757</f>
        <v>9000</v>
      </c>
      <c r="J1757" s="62">
        <f t="shared" si="143"/>
        <v>1657512.47</v>
      </c>
      <c r="K1757" s="49">
        <v>94535</v>
      </c>
      <c r="L1757" s="169">
        <v>1614617</v>
      </c>
      <c r="O1757" s="149"/>
      <c r="R1757" s="5"/>
      <c r="S1757" s="5"/>
      <c r="T1757" s="5"/>
    </row>
    <row r="1758" s="3" customFormat="1" spans="1:20">
      <c r="A1758" s="14">
        <v>130</v>
      </c>
      <c r="B1758" s="47">
        <v>43757</v>
      </c>
      <c r="C1758" s="48">
        <v>43761</v>
      </c>
      <c r="D1758" s="17" t="s">
        <v>15</v>
      </c>
      <c r="E1758" s="49">
        <f t="shared" si="144"/>
        <v>4</v>
      </c>
      <c r="F1758" s="50" t="s">
        <v>1606</v>
      </c>
      <c r="G1758" s="51">
        <v>25740</v>
      </c>
      <c r="H1758" s="21">
        <v>0</v>
      </c>
      <c r="I1758" s="51">
        <f t="shared" si="145"/>
        <v>25740</v>
      </c>
      <c r="J1758" s="62">
        <f t="shared" ref="J1758:J1801" si="146">J1757-I1758</f>
        <v>1631772.47</v>
      </c>
      <c r="K1758" s="49">
        <v>97030</v>
      </c>
      <c r="L1758" s="169">
        <v>1632189</v>
      </c>
      <c r="O1758" s="149"/>
      <c r="R1758" s="5"/>
      <c r="S1758" s="5"/>
      <c r="T1758" s="5"/>
    </row>
    <row r="1759" s="3" customFormat="1" spans="1:20">
      <c r="A1759" s="14">
        <v>131</v>
      </c>
      <c r="B1759" s="47">
        <v>43759</v>
      </c>
      <c r="C1759" s="48">
        <v>43761</v>
      </c>
      <c r="D1759" s="17" t="s">
        <v>15</v>
      </c>
      <c r="E1759" s="49">
        <f t="shared" si="144"/>
        <v>2</v>
      </c>
      <c r="F1759" s="50" t="s">
        <v>1601</v>
      </c>
      <c r="G1759" s="51">
        <v>9000</v>
      </c>
      <c r="H1759" s="21">
        <v>0</v>
      </c>
      <c r="I1759" s="51">
        <f t="shared" si="145"/>
        <v>9000</v>
      </c>
      <c r="J1759" s="62">
        <f t="shared" si="146"/>
        <v>1622772.47</v>
      </c>
      <c r="K1759" s="49">
        <v>94533</v>
      </c>
      <c r="L1759" s="169">
        <v>1614640</v>
      </c>
      <c r="O1759" s="149"/>
      <c r="R1759" s="5"/>
      <c r="S1759" s="5"/>
      <c r="T1759" s="5"/>
    </row>
    <row r="1760" s="3" customFormat="1" spans="1:20">
      <c r="A1760" s="14">
        <v>132</v>
      </c>
      <c r="B1760" s="47">
        <v>43758</v>
      </c>
      <c r="C1760" s="48">
        <v>43761</v>
      </c>
      <c r="D1760" s="17" t="s">
        <v>15</v>
      </c>
      <c r="E1760" s="49">
        <f t="shared" si="144"/>
        <v>3</v>
      </c>
      <c r="F1760" s="50" t="s">
        <v>1607</v>
      </c>
      <c r="G1760" s="51">
        <v>38610</v>
      </c>
      <c r="H1760" s="21">
        <v>0</v>
      </c>
      <c r="I1760" s="51">
        <f t="shared" si="145"/>
        <v>38610</v>
      </c>
      <c r="J1760" s="62">
        <f t="shared" si="146"/>
        <v>1584162.47</v>
      </c>
      <c r="K1760" s="49">
        <v>96663</v>
      </c>
      <c r="L1760" s="187">
        <v>1629927</v>
      </c>
      <c r="O1760" s="149"/>
      <c r="R1760" s="5"/>
      <c r="S1760" s="5"/>
      <c r="T1760" s="5"/>
    </row>
    <row r="1761" s="3" customFormat="1" spans="1:20">
      <c r="A1761" s="14">
        <v>133</v>
      </c>
      <c r="B1761" s="47">
        <v>43759</v>
      </c>
      <c r="C1761" s="48">
        <v>43761</v>
      </c>
      <c r="D1761" s="17" t="s">
        <v>15</v>
      </c>
      <c r="E1761" s="49">
        <f t="shared" si="144"/>
        <v>2</v>
      </c>
      <c r="F1761" s="50" t="s">
        <v>1608</v>
      </c>
      <c r="G1761" s="51">
        <v>17928</v>
      </c>
      <c r="H1761" s="21">
        <v>0</v>
      </c>
      <c r="I1761" s="51">
        <f t="shared" si="145"/>
        <v>17928</v>
      </c>
      <c r="J1761" s="62">
        <f t="shared" si="146"/>
        <v>1566234.47</v>
      </c>
      <c r="K1761" s="49">
        <v>92512</v>
      </c>
      <c r="L1761" s="169">
        <v>1604045</v>
      </c>
      <c r="O1761" s="149"/>
      <c r="R1761" s="5"/>
      <c r="S1761" s="5"/>
      <c r="T1761" s="5"/>
    </row>
    <row r="1762" s="3" customFormat="1" spans="1:20">
      <c r="A1762" s="14">
        <v>134</v>
      </c>
      <c r="B1762" s="47">
        <v>43760</v>
      </c>
      <c r="C1762" s="48">
        <v>43762</v>
      </c>
      <c r="D1762" s="17" t="s">
        <v>15</v>
      </c>
      <c r="E1762" s="49">
        <f t="shared" si="144"/>
        <v>2</v>
      </c>
      <c r="F1762" s="50" t="s">
        <v>1609</v>
      </c>
      <c r="G1762" s="51">
        <v>9000</v>
      </c>
      <c r="H1762" s="21">
        <v>0</v>
      </c>
      <c r="I1762" s="51">
        <f t="shared" si="145"/>
        <v>9000</v>
      </c>
      <c r="J1762" s="62">
        <f t="shared" si="146"/>
        <v>1557234.47</v>
      </c>
      <c r="K1762" s="49">
        <v>95539</v>
      </c>
      <c r="L1762" s="169">
        <v>1622266</v>
      </c>
      <c r="O1762" s="149"/>
      <c r="R1762" s="5"/>
      <c r="S1762" s="5"/>
      <c r="T1762" s="5"/>
    </row>
    <row r="1763" s="3" customFormat="1" spans="1:20">
      <c r="A1763" s="14">
        <v>135</v>
      </c>
      <c r="B1763" s="47">
        <v>43760</v>
      </c>
      <c r="C1763" s="48">
        <v>43762</v>
      </c>
      <c r="D1763" s="17" t="s">
        <v>15</v>
      </c>
      <c r="E1763" s="49">
        <f t="shared" si="144"/>
        <v>2</v>
      </c>
      <c r="F1763" s="50" t="s">
        <v>1610</v>
      </c>
      <c r="G1763" s="51">
        <v>12870</v>
      </c>
      <c r="H1763" s="21">
        <v>0</v>
      </c>
      <c r="I1763" s="51">
        <f t="shared" si="145"/>
        <v>12870</v>
      </c>
      <c r="J1763" s="62">
        <f t="shared" si="146"/>
        <v>1544364.47</v>
      </c>
      <c r="K1763" s="49">
        <v>95921</v>
      </c>
      <c r="L1763" s="169">
        <v>1624247</v>
      </c>
      <c r="O1763" s="149"/>
      <c r="R1763" s="5"/>
      <c r="S1763" s="5"/>
      <c r="T1763" s="5"/>
    </row>
    <row r="1764" s="3" customFormat="1" spans="1:20">
      <c r="A1764" s="14">
        <v>136</v>
      </c>
      <c r="B1764" s="47">
        <v>43760</v>
      </c>
      <c r="C1764" s="48">
        <v>43762</v>
      </c>
      <c r="D1764" s="17" t="s">
        <v>15</v>
      </c>
      <c r="E1764" s="49">
        <f t="shared" si="144"/>
        <v>2</v>
      </c>
      <c r="F1764" s="50" t="s">
        <v>1611</v>
      </c>
      <c r="G1764" s="51">
        <v>9000</v>
      </c>
      <c r="H1764" s="21">
        <v>0</v>
      </c>
      <c r="I1764" s="51">
        <f t="shared" si="145"/>
        <v>9000</v>
      </c>
      <c r="J1764" s="62">
        <f t="shared" si="146"/>
        <v>1535364.47</v>
      </c>
      <c r="K1764" s="49">
        <v>88390</v>
      </c>
      <c r="L1764" s="169">
        <v>1577967</v>
      </c>
      <c r="O1764" s="149"/>
      <c r="R1764" s="5"/>
      <c r="S1764" s="5"/>
      <c r="T1764" s="5"/>
    </row>
    <row r="1765" s="3" customFormat="1" spans="1:20">
      <c r="A1765" s="14">
        <v>137</v>
      </c>
      <c r="B1765" s="47">
        <v>43758</v>
      </c>
      <c r="C1765" s="48">
        <v>43762</v>
      </c>
      <c r="D1765" s="17" t="s">
        <v>15</v>
      </c>
      <c r="E1765" s="49">
        <f t="shared" si="144"/>
        <v>4</v>
      </c>
      <c r="F1765" s="50" t="s">
        <v>1612</v>
      </c>
      <c r="G1765" s="51">
        <v>25740</v>
      </c>
      <c r="H1765" s="21">
        <v>0</v>
      </c>
      <c r="I1765" s="51">
        <f t="shared" si="145"/>
        <v>25740</v>
      </c>
      <c r="J1765" s="62">
        <f t="shared" si="146"/>
        <v>1509624.47</v>
      </c>
      <c r="K1765" s="49">
        <v>93908</v>
      </c>
      <c r="L1765" s="169">
        <v>1611314</v>
      </c>
      <c r="O1765" s="149"/>
      <c r="R1765" s="5"/>
      <c r="S1765" s="5"/>
      <c r="T1765" s="5"/>
    </row>
    <row r="1766" s="3" customFormat="1" spans="1:20">
      <c r="A1766" s="14">
        <v>138</v>
      </c>
      <c r="B1766" s="47">
        <v>43760</v>
      </c>
      <c r="C1766" s="48">
        <v>43762</v>
      </c>
      <c r="D1766" s="17" t="s">
        <v>15</v>
      </c>
      <c r="E1766" s="49">
        <f t="shared" si="144"/>
        <v>2</v>
      </c>
      <c r="F1766" s="50" t="s">
        <v>1613</v>
      </c>
      <c r="G1766" s="51">
        <v>12870</v>
      </c>
      <c r="H1766" s="21">
        <v>0</v>
      </c>
      <c r="I1766" s="51">
        <f t="shared" si="145"/>
        <v>12870</v>
      </c>
      <c r="J1766" s="62">
        <f t="shared" si="146"/>
        <v>1496754.47</v>
      </c>
      <c r="K1766" s="49">
        <v>97517</v>
      </c>
      <c r="L1766" s="169">
        <v>1635279</v>
      </c>
      <c r="O1766" s="149"/>
      <c r="R1766" s="5"/>
      <c r="S1766" s="5"/>
      <c r="T1766" s="5"/>
    </row>
    <row r="1767" s="3" customFormat="1" spans="1:20">
      <c r="A1767" s="14">
        <v>139</v>
      </c>
      <c r="B1767" s="47">
        <v>43758</v>
      </c>
      <c r="C1767" s="48">
        <v>43762</v>
      </c>
      <c r="D1767" s="17" t="s">
        <v>15</v>
      </c>
      <c r="E1767" s="49">
        <f t="shared" si="144"/>
        <v>4</v>
      </c>
      <c r="F1767" s="50" t="s">
        <v>1614</v>
      </c>
      <c r="G1767" s="51">
        <v>44820</v>
      </c>
      <c r="H1767" s="21">
        <v>0</v>
      </c>
      <c r="I1767" s="51">
        <f t="shared" si="145"/>
        <v>44820</v>
      </c>
      <c r="J1767" s="62">
        <f t="shared" si="146"/>
        <v>1451934.47</v>
      </c>
      <c r="K1767" s="49">
        <v>95255</v>
      </c>
      <c r="L1767" s="169">
        <v>1619699</v>
      </c>
      <c r="O1767" s="149"/>
      <c r="R1767" s="5"/>
      <c r="S1767" s="5"/>
      <c r="T1767" s="5"/>
    </row>
    <row r="1768" s="3" customFormat="1" spans="1:20">
      <c r="A1768" s="14">
        <v>140</v>
      </c>
      <c r="B1768" s="47">
        <v>43760</v>
      </c>
      <c r="C1768" s="48">
        <v>43762</v>
      </c>
      <c r="D1768" s="17" t="s">
        <v>15</v>
      </c>
      <c r="E1768" s="49">
        <f t="shared" si="144"/>
        <v>2</v>
      </c>
      <c r="F1768" s="50" t="s">
        <v>1615</v>
      </c>
      <c r="G1768" s="51">
        <v>9000</v>
      </c>
      <c r="H1768" s="21">
        <v>0</v>
      </c>
      <c r="I1768" s="51">
        <f t="shared" si="145"/>
        <v>9000</v>
      </c>
      <c r="J1768" s="62">
        <f t="shared" si="146"/>
        <v>1442934.47</v>
      </c>
      <c r="K1768" s="49">
        <v>97606</v>
      </c>
      <c r="L1768" s="169">
        <v>1636363</v>
      </c>
      <c r="O1768" s="149"/>
      <c r="R1768" s="5"/>
      <c r="S1768" s="5"/>
      <c r="T1768" s="5"/>
    </row>
    <row r="1769" s="3" customFormat="1" spans="1:20">
      <c r="A1769" s="14">
        <v>141</v>
      </c>
      <c r="B1769" s="47">
        <v>43760</v>
      </c>
      <c r="C1769" s="48">
        <v>43763</v>
      </c>
      <c r="D1769" s="17" t="s">
        <v>15</v>
      </c>
      <c r="E1769" s="49">
        <f t="shared" si="144"/>
        <v>3</v>
      </c>
      <c r="F1769" s="50" t="s">
        <v>1602</v>
      </c>
      <c r="G1769" s="51">
        <v>13500</v>
      </c>
      <c r="H1769" s="21">
        <v>0</v>
      </c>
      <c r="I1769" s="51">
        <f t="shared" si="145"/>
        <v>13500</v>
      </c>
      <c r="J1769" s="62">
        <f t="shared" si="146"/>
        <v>1429434.47</v>
      </c>
      <c r="K1769" s="49">
        <v>94664</v>
      </c>
      <c r="L1769" s="169">
        <v>1615232</v>
      </c>
      <c r="O1769" s="149"/>
      <c r="R1769" s="5"/>
      <c r="S1769" s="5"/>
      <c r="T1769" s="5"/>
    </row>
    <row r="1770" s="3" customFormat="1" spans="1:20">
      <c r="A1770" s="14">
        <v>142</v>
      </c>
      <c r="B1770" s="47">
        <v>43760</v>
      </c>
      <c r="C1770" s="48">
        <v>43763</v>
      </c>
      <c r="D1770" s="17" t="s">
        <v>15</v>
      </c>
      <c r="E1770" s="49">
        <f t="shared" si="144"/>
        <v>3</v>
      </c>
      <c r="F1770" s="50" t="s">
        <v>1616</v>
      </c>
      <c r="G1770" s="51">
        <v>13500</v>
      </c>
      <c r="H1770" s="21">
        <v>0</v>
      </c>
      <c r="I1770" s="51">
        <f t="shared" si="145"/>
        <v>13500</v>
      </c>
      <c r="J1770" s="62">
        <f t="shared" si="146"/>
        <v>1415934.47</v>
      </c>
      <c r="K1770" s="49">
        <v>95281</v>
      </c>
      <c r="L1770" s="169">
        <v>1620603</v>
      </c>
      <c r="O1770" s="149"/>
      <c r="R1770" s="5"/>
      <c r="S1770" s="5"/>
      <c r="T1770" s="5"/>
    </row>
    <row r="1771" s="3" customFormat="1" spans="1:20">
      <c r="A1771" s="14">
        <v>143</v>
      </c>
      <c r="B1771" s="47">
        <v>43762</v>
      </c>
      <c r="C1771" s="48">
        <v>43764</v>
      </c>
      <c r="D1771" s="17" t="s">
        <v>15</v>
      </c>
      <c r="E1771" s="49">
        <f t="shared" si="144"/>
        <v>2</v>
      </c>
      <c r="F1771" s="50" t="s">
        <v>259</v>
      </c>
      <c r="G1771" s="51">
        <v>12870</v>
      </c>
      <c r="H1771" s="21">
        <v>0</v>
      </c>
      <c r="I1771" s="51">
        <f t="shared" si="145"/>
        <v>12870</v>
      </c>
      <c r="J1771" s="62">
        <f t="shared" si="146"/>
        <v>1403064.47</v>
      </c>
      <c r="K1771" s="49">
        <v>97224</v>
      </c>
      <c r="L1771" s="169">
        <v>1633472</v>
      </c>
      <c r="O1771" s="149"/>
      <c r="R1771" s="5"/>
      <c r="S1771" s="5"/>
      <c r="T1771" s="5"/>
    </row>
    <row r="1772" s="3" customFormat="1" spans="1:20">
      <c r="A1772" s="14">
        <v>144</v>
      </c>
      <c r="B1772" s="47">
        <v>43762</v>
      </c>
      <c r="C1772" s="48">
        <v>43764</v>
      </c>
      <c r="D1772" s="17" t="s">
        <v>15</v>
      </c>
      <c r="E1772" s="49">
        <f t="shared" si="144"/>
        <v>2</v>
      </c>
      <c r="F1772" s="50" t="s">
        <v>1617</v>
      </c>
      <c r="G1772" s="51">
        <v>9000</v>
      </c>
      <c r="H1772" s="21">
        <v>0</v>
      </c>
      <c r="I1772" s="51">
        <f t="shared" si="145"/>
        <v>9000</v>
      </c>
      <c r="J1772" s="62">
        <f t="shared" si="146"/>
        <v>1394064.47</v>
      </c>
      <c r="K1772" s="49">
        <v>93165</v>
      </c>
      <c r="L1772" s="187">
        <v>1607412</v>
      </c>
      <c r="O1772" s="149"/>
      <c r="R1772" s="5"/>
      <c r="S1772" s="5"/>
      <c r="T1772" s="5"/>
    </row>
    <row r="1773" s="3" customFormat="1" spans="1:20">
      <c r="A1773" s="14">
        <v>145</v>
      </c>
      <c r="B1773" s="47">
        <v>43762</v>
      </c>
      <c r="C1773" s="48">
        <v>43764</v>
      </c>
      <c r="D1773" s="17" t="s">
        <v>15</v>
      </c>
      <c r="E1773" s="49">
        <f t="shared" si="144"/>
        <v>2</v>
      </c>
      <c r="F1773" s="50" t="s">
        <v>1618</v>
      </c>
      <c r="G1773" s="51">
        <v>9000</v>
      </c>
      <c r="H1773" s="21">
        <v>0</v>
      </c>
      <c r="I1773" s="51">
        <f t="shared" si="145"/>
        <v>9000</v>
      </c>
      <c r="J1773" s="62">
        <f t="shared" si="146"/>
        <v>1385064.47</v>
      </c>
      <c r="K1773" s="49">
        <v>93164</v>
      </c>
      <c r="L1773" s="187">
        <v>1607412</v>
      </c>
      <c r="O1773" s="149"/>
      <c r="R1773" s="5"/>
      <c r="S1773" s="5"/>
      <c r="T1773" s="5"/>
    </row>
    <row r="1774" s="3" customFormat="1" spans="1:20">
      <c r="A1774" s="14">
        <v>146</v>
      </c>
      <c r="B1774" s="47">
        <v>43761</v>
      </c>
      <c r="C1774" s="48">
        <v>43764</v>
      </c>
      <c r="D1774" s="17" t="s">
        <v>15</v>
      </c>
      <c r="E1774" s="49">
        <f t="shared" si="144"/>
        <v>3</v>
      </c>
      <c r="F1774" s="50" t="s">
        <v>1619</v>
      </c>
      <c r="G1774" s="51">
        <v>13500</v>
      </c>
      <c r="H1774" s="21">
        <v>0</v>
      </c>
      <c r="I1774" s="51">
        <f t="shared" si="145"/>
        <v>13500</v>
      </c>
      <c r="J1774" s="62">
        <f t="shared" si="146"/>
        <v>1371564.47</v>
      </c>
      <c r="K1774" s="49">
        <v>89667</v>
      </c>
      <c r="L1774" s="169">
        <v>1586258</v>
      </c>
      <c r="O1774" s="149"/>
      <c r="R1774" s="5"/>
      <c r="S1774" s="5"/>
      <c r="T1774" s="5"/>
    </row>
    <row r="1775" s="3" customFormat="1" spans="1:20">
      <c r="A1775" s="14">
        <v>147</v>
      </c>
      <c r="B1775" s="47">
        <v>43762</v>
      </c>
      <c r="C1775" s="48">
        <v>43764</v>
      </c>
      <c r="D1775" s="17" t="s">
        <v>15</v>
      </c>
      <c r="E1775" s="49">
        <f t="shared" si="144"/>
        <v>2</v>
      </c>
      <c r="F1775" s="50" t="s">
        <v>1620</v>
      </c>
      <c r="G1775" s="51">
        <v>9000</v>
      </c>
      <c r="H1775" s="21">
        <v>0</v>
      </c>
      <c r="I1775" s="51">
        <f t="shared" si="145"/>
        <v>9000</v>
      </c>
      <c r="J1775" s="62">
        <f t="shared" si="146"/>
        <v>1362564.47</v>
      </c>
      <c r="K1775" s="49">
        <v>93161</v>
      </c>
      <c r="L1775" s="187">
        <v>1607411</v>
      </c>
      <c r="O1775" s="149"/>
      <c r="R1775" s="5"/>
      <c r="S1775" s="5"/>
      <c r="T1775" s="5"/>
    </row>
    <row r="1776" s="3" customFormat="1" spans="1:20">
      <c r="A1776" s="14">
        <v>148</v>
      </c>
      <c r="B1776" s="47">
        <v>43762</v>
      </c>
      <c r="C1776" s="48">
        <v>43764</v>
      </c>
      <c r="D1776" s="17" t="s">
        <v>15</v>
      </c>
      <c r="E1776" s="49">
        <f t="shared" si="144"/>
        <v>2</v>
      </c>
      <c r="F1776" s="50" t="s">
        <v>1621</v>
      </c>
      <c r="G1776" s="51">
        <v>9000</v>
      </c>
      <c r="H1776" s="21">
        <v>0</v>
      </c>
      <c r="I1776" s="51">
        <f t="shared" si="145"/>
        <v>9000</v>
      </c>
      <c r="J1776" s="62">
        <f t="shared" si="146"/>
        <v>1353564.47</v>
      </c>
      <c r="K1776" s="49">
        <v>93168</v>
      </c>
      <c r="L1776" s="187">
        <v>1607411</v>
      </c>
      <c r="O1776" s="149"/>
      <c r="R1776" s="5"/>
      <c r="S1776" s="5"/>
      <c r="T1776" s="5"/>
    </row>
    <row r="1777" s="3" customFormat="1" spans="1:20">
      <c r="A1777" s="14">
        <v>149</v>
      </c>
      <c r="B1777" s="47">
        <v>43762</v>
      </c>
      <c r="C1777" s="48">
        <v>43764</v>
      </c>
      <c r="D1777" s="17" t="s">
        <v>15</v>
      </c>
      <c r="E1777" s="49">
        <f t="shared" si="144"/>
        <v>2</v>
      </c>
      <c r="F1777" s="50" t="s">
        <v>1622</v>
      </c>
      <c r="G1777" s="51">
        <v>9000</v>
      </c>
      <c r="H1777" s="21">
        <v>0</v>
      </c>
      <c r="I1777" s="51">
        <f t="shared" si="145"/>
        <v>9000</v>
      </c>
      <c r="J1777" s="62">
        <f t="shared" si="146"/>
        <v>1344564.47</v>
      </c>
      <c r="K1777" s="49">
        <v>93163</v>
      </c>
      <c r="L1777" s="187">
        <v>1607411</v>
      </c>
      <c r="O1777" s="149"/>
      <c r="R1777" s="5"/>
      <c r="S1777" s="5"/>
      <c r="T1777" s="5"/>
    </row>
    <row r="1778" s="3" customFormat="1" spans="1:20">
      <c r="A1778" s="14">
        <v>150</v>
      </c>
      <c r="B1778" s="47">
        <v>43762</v>
      </c>
      <c r="C1778" s="48">
        <v>43764</v>
      </c>
      <c r="D1778" s="17" t="s">
        <v>15</v>
      </c>
      <c r="E1778" s="49">
        <f t="shared" si="144"/>
        <v>2</v>
      </c>
      <c r="F1778" s="50" t="s">
        <v>1623</v>
      </c>
      <c r="G1778" s="51">
        <v>9000</v>
      </c>
      <c r="H1778" s="21">
        <v>0</v>
      </c>
      <c r="I1778" s="51">
        <f t="shared" si="145"/>
        <v>9000</v>
      </c>
      <c r="J1778" s="62">
        <f t="shared" si="146"/>
        <v>1335564.47</v>
      </c>
      <c r="K1778" s="49">
        <v>93167</v>
      </c>
      <c r="L1778" s="187">
        <v>1607411</v>
      </c>
      <c r="O1778" s="149"/>
      <c r="R1778" s="5"/>
      <c r="S1778" s="5"/>
      <c r="T1778" s="5"/>
    </row>
    <row r="1779" s="3" customFormat="1" spans="1:20">
      <c r="A1779" s="14">
        <v>151</v>
      </c>
      <c r="B1779" s="47">
        <v>43762</v>
      </c>
      <c r="C1779" s="48">
        <v>43764</v>
      </c>
      <c r="D1779" s="17" t="s">
        <v>15</v>
      </c>
      <c r="E1779" s="49">
        <f t="shared" si="144"/>
        <v>2</v>
      </c>
      <c r="F1779" s="50" t="s">
        <v>1624</v>
      </c>
      <c r="G1779" s="51">
        <v>9000</v>
      </c>
      <c r="H1779" s="21">
        <v>0</v>
      </c>
      <c r="I1779" s="51">
        <f t="shared" si="145"/>
        <v>9000</v>
      </c>
      <c r="J1779" s="62">
        <f t="shared" si="146"/>
        <v>1326564.47</v>
      </c>
      <c r="K1779" s="49">
        <v>93162</v>
      </c>
      <c r="L1779" s="187">
        <v>1607411</v>
      </c>
      <c r="O1779" s="149"/>
      <c r="R1779" s="5"/>
      <c r="S1779" s="5"/>
      <c r="T1779" s="5"/>
    </row>
    <row r="1780" s="3" customFormat="1" spans="1:20">
      <c r="A1780" s="14">
        <v>152</v>
      </c>
      <c r="B1780" s="47">
        <v>43762</v>
      </c>
      <c r="C1780" s="48">
        <v>43764</v>
      </c>
      <c r="D1780" s="17" t="s">
        <v>15</v>
      </c>
      <c r="E1780" s="49">
        <f t="shared" si="144"/>
        <v>2</v>
      </c>
      <c r="F1780" s="50" t="s">
        <v>1625</v>
      </c>
      <c r="G1780" s="51">
        <v>12870</v>
      </c>
      <c r="H1780" s="21">
        <v>0</v>
      </c>
      <c r="I1780" s="51">
        <f t="shared" si="145"/>
        <v>12870</v>
      </c>
      <c r="J1780" s="62">
        <f t="shared" si="146"/>
        <v>1313694.47</v>
      </c>
      <c r="K1780" s="49">
        <v>97104</v>
      </c>
      <c r="L1780" s="169">
        <v>1632301</v>
      </c>
      <c r="O1780" s="149"/>
      <c r="R1780" s="5"/>
      <c r="S1780" s="5"/>
      <c r="T1780" s="5"/>
    </row>
    <row r="1781" s="3" customFormat="1" spans="1:20">
      <c r="A1781" s="14">
        <v>153</v>
      </c>
      <c r="B1781" s="47">
        <v>43761</v>
      </c>
      <c r="C1781" s="48">
        <v>43764</v>
      </c>
      <c r="D1781" s="17" t="s">
        <v>15</v>
      </c>
      <c r="E1781" s="49">
        <f t="shared" si="144"/>
        <v>3</v>
      </c>
      <c r="F1781" s="50" t="s">
        <v>1626</v>
      </c>
      <c r="G1781" s="51">
        <v>26892</v>
      </c>
      <c r="H1781" s="21">
        <v>0</v>
      </c>
      <c r="I1781" s="51">
        <f t="shared" si="145"/>
        <v>26892</v>
      </c>
      <c r="J1781" s="62">
        <f t="shared" si="146"/>
        <v>1286802.47</v>
      </c>
      <c r="K1781" s="49">
        <v>91610</v>
      </c>
      <c r="L1781" s="169">
        <v>1598473</v>
      </c>
      <c r="O1781" s="149"/>
      <c r="R1781" s="5"/>
      <c r="S1781" s="5"/>
      <c r="T1781" s="5"/>
    </row>
    <row r="1782" spans="1:12">
      <c r="A1782" s="14">
        <v>154</v>
      </c>
      <c r="B1782" s="47">
        <v>43763</v>
      </c>
      <c r="C1782" s="48">
        <v>43765</v>
      </c>
      <c r="D1782" s="17" t="s">
        <v>15</v>
      </c>
      <c r="E1782" s="49">
        <f t="shared" si="144"/>
        <v>2</v>
      </c>
      <c r="F1782" s="50" t="s">
        <v>1627</v>
      </c>
      <c r="G1782" s="51">
        <v>22410</v>
      </c>
      <c r="H1782" s="21">
        <v>0</v>
      </c>
      <c r="I1782" s="51">
        <f t="shared" si="145"/>
        <v>22410</v>
      </c>
      <c r="J1782" s="62">
        <f t="shared" si="146"/>
        <v>1264392.47</v>
      </c>
      <c r="K1782" s="49">
        <v>96016</v>
      </c>
      <c r="L1782" s="25">
        <v>1625545</v>
      </c>
    </row>
    <row r="1783" spans="1:12">
      <c r="A1783" s="14">
        <v>155</v>
      </c>
      <c r="B1783" s="47">
        <v>43763</v>
      </c>
      <c r="C1783" s="48">
        <v>43765</v>
      </c>
      <c r="D1783" s="17" t="s">
        <v>15</v>
      </c>
      <c r="E1783" s="49">
        <f t="shared" si="144"/>
        <v>2</v>
      </c>
      <c r="F1783" s="50" t="s">
        <v>972</v>
      </c>
      <c r="G1783" s="51">
        <v>9000</v>
      </c>
      <c r="H1783" s="21">
        <v>0</v>
      </c>
      <c r="I1783" s="51">
        <f t="shared" si="145"/>
        <v>9000</v>
      </c>
      <c r="J1783" s="62">
        <f t="shared" si="146"/>
        <v>1255392.47</v>
      </c>
      <c r="K1783" s="49">
        <v>96015</v>
      </c>
      <c r="L1783" s="25">
        <v>1625521</v>
      </c>
    </row>
    <row r="1784" spans="1:12">
      <c r="A1784" s="14">
        <v>156</v>
      </c>
      <c r="B1784" s="47">
        <v>43761</v>
      </c>
      <c r="C1784" s="48">
        <v>43765</v>
      </c>
      <c r="D1784" s="17" t="s">
        <v>15</v>
      </c>
      <c r="E1784" s="49">
        <f t="shared" si="144"/>
        <v>4</v>
      </c>
      <c r="F1784" s="50" t="s">
        <v>1628</v>
      </c>
      <c r="G1784" s="51">
        <v>32112</v>
      </c>
      <c r="H1784" s="21">
        <v>0</v>
      </c>
      <c r="I1784" s="51">
        <f t="shared" si="145"/>
        <v>32112</v>
      </c>
      <c r="J1784" s="62">
        <f t="shared" si="146"/>
        <v>1223280.47</v>
      </c>
      <c r="K1784" s="49">
        <v>88143</v>
      </c>
      <c r="L1784" s="25">
        <v>1574443</v>
      </c>
    </row>
    <row r="1785" spans="1:12">
      <c r="A1785" s="14">
        <v>157</v>
      </c>
      <c r="B1785" s="47">
        <v>43760</v>
      </c>
      <c r="C1785" s="48">
        <v>43765</v>
      </c>
      <c r="D1785" s="17" t="s">
        <v>15</v>
      </c>
      <c r="E1785" s="49">
        <f t="shared" si="144"/>
        <v>5</v>
      </c>
      <c r="F1785" s="50" t="s">
        <v>1629</v>
      </c>
      <c r="G1785" s="51">
        <v>22500</v>
      </c>
      <c r="H1785" s="21">
        <v>0</v>
      </c>
      <c r="I1785" s="51">
        <f t="shared" si="145"/>
        <v>22500</v>
      </c>
      <c r="J1785" s="62">
        <f t="shared" si="146"/>
        <v>1200780.47</v>
      </c>
      <c r="K1785" s="49">
        <v>96128</v>
      </c>
      <c r="L1785" s="25">
        <v>1626715</v>
      </c>
    </row>
    <row r="1786" spans="1:12">
      <c r="A1786" s="14">
        <v>158</v>
      </c>
      <c r="B1786" s="47">
        <v>43760</v>
      </c>
      <c r="C1786" s="48">
        <v>43765</v>
      </c>
      <c r="D1786" s="17" t="s">
        <v>15</v>
      </c>
      <c r="E1786" s="49">
        <f t="shared" si="144"/>
        <v>5</v>
      </c>
      <c r="F1786" s="50" t="s">
        <v>1630</v>
      </c>
      <c r="G1786" s="51">
        <v>32175</v>
      </c>
      <c r="H1786" s="21">
        <v>0</v>
      </c>
      <c r="I1786" s="51">
        <f t="shared" si="145"/>
        <v>32175</v>
      </c>
      <c r="J1786" s="62">
        <f t="shared" si="146"/>
        <v>1168605.47</v>
      </c>
      <c r="K1786" s="49">
        <v>96127</v>
      </c>
      <c r="L1786" s="25">
        <v>1626594</v>
      </c>
    </row>
    <row r="1787" spans="1:12">
      <c r="A1787" s="14">
        <v>159</v>
      </c>
      <c r="B1787" s="47">
        <v>43760</v>
      </c>
      <c r="C1787" s="48">
        <v>43765</v>
      </c>
      <c r="D1787" s="17" t="s">
        <v>15</v>
      </c>
      <c r="E1787" s="49">
        <f t="shared" si="144"/>
        <v>5</v>
      </c>
      <c r="F1787" s="50" t="s">
        <v>1631</v>
      </c>
      <c r="G1787" s="51">
        <v>32175</v>
      </c>
      <c r="H1787" s="21">
        <v>0</v>
      </c>
      <c r="I1787" s="51">
        <f t="shared" si="145"/>
        <v>32175</v>
      </c>
      <c r="J1787" s="62">
        <f t="shared" si="146"/>
        <v>1136430.47</v>
      </c>
      <c r="K1787" s="49">
        <v>96130</v>
      </c>
      <c r="L1787" s="25">
        <v>1626718</v>
      </c>
    </row>
    <row r="1788" spans="1:12">
      <c r="A1788" s="14">
        <v>160</v>
      </c>
      <c r="B1788" s="47">
        <v>43760</v>
      </c>
      <c r="C1788" s="48">
        <v>43765</v>
      </c>
      <c r="D1788" s="17" t="s">
        <v>15</v>
      </c>
      <c r="E1788" s="49">
        <f t="shared" si="144"/>
        <v>5</v>
      </c>
      <c r="F1788" s="50" t="s">
        <v>1632</v>
      </c>
      <c r="G1788" s="51">
        <v>22500</v>
      </c>
      <c r="H1788" s="21">
        <v>0</v>
      </c>
      <c r="I1788" s="51">
        <f t="shared" si="145"/>
        <v>22500</v>
      </c>
      <c r="J1788" s="62">
        <f t="shared" si="146"/>
        <v>1113930.47</v>
      </c>
      <c r="K1788" s="49">
        <v>97445</v>
      </c>
      <c r="L1788" s="25">
        <v>1634220</v>
      </c>
    </row>
    <row r="1789" spans="1:12">
      <c r="A1789" s="14">
        <v>161</v>
      </c>
      <c r="B1789" s="47">
        <v>43763</v>
      </c>
      <c r="C1789" s="48">
        <v>43765</v>
      </c>
      <c r="D1789" s="17" t="s">
        <v>15</v>
      </c>
      <c r="E1789" s="49">
        <f t="shared" si="144"/>
        <v>2</v>
      </c>
      <c r="F1789" s="50" t="s">
        <v>1633</v>
      </c>
      <c r="G1789" s="51">
        <v>9000</v>
      </c>
      <c r="H1789" s="21">
        <v>0</v>
      </c>
      <c r="I1789" s="51">
        <f t="shared" si="145"/>
        <v>9000</v>
      </c>
      <c r="J1789" s="62">
        <f t="shared" si="146"/>
        <v>1104930.47</v>
      </c>
      <c r="K1789" s="49">
        <v>97793</v>
      </c>
      <c r="L1789" s="25">
        <v>1637806</v>
      </c>
    </row>
    <row r="1790" spans="1:12">
      <c r="A1790" s="14">
        <v>162</v>
      </c>
      <c r="B1790" s="47">
        <v>43763</v>
      </c>
      <c r="C1790" s="48">
        <v>43765</v>
      </c>
      <c r="D1790" s="17" t="s">
        <v>15</v>
      </c>
      <c r="E1790" s="49">
        <f t="shared" si="144"/>
        <v>2</v>
      </c>
      <c r="F1790" s="50" t="s">
        <v>1634</v>
      </c>
      <c r="G1790" s="51">
        <v>9000</v>
      </c>
      <c r="H1790" s="21">
        <v>0</v>
      </c>
      <c r="I1790" s="51">
        <f t="shared" si="145"/>
        <v>9000</v>
      </c>
      <c r="J1790" s="62">
        <f t="shared" si="146"/>
        <v>1095930.47</v>
      </c>
      <c r="K1790" s="49">
        <v>97201</v>
      </c>
      <c r="L1790" s="25">
        <v>1633125</v>
      </c>
    </row>
    <row r="1791" spans="1:12">
      <c r="A1791" s="14">
        <v>163</v>
      </c>
      <c r="B1791" s="47">
        <v>43761</v>
      </c>
      <c r="C1791" s="48">
        <v>43766</v>
      </c>
      <c r="D1791" s="17" t="s">
        <v>15</v>
      </c>
      <c r="E1791" s="49">
        <f t="shared" si="144"/>
        <v>5</v>
      </c>
      <c r="F1791" s="50" t="s">
        <v>1635</v>
      </c>
      <c r="G1791" s="51">
        <v>32175</v>
      </c>
      <c r="H1791" s="21">
        <v>0</v>
      </c>
      <c r="I1791" s="51">
        <f t="shared" si="145"/>
        <v>32175</v>
      </c>
      <c r="J1791" s="62">
        <f t="shared" si="146"/>
        <v>1063755.47</v>
      </c>
      <c r="K1791" s="49">
        <v>96021</v>
      </c>
      <c r="L1791" s="25">
        <v>1625744</v>
      </c>
    </row>
    <row r="1792" spans="1:12">
      <c r="A1792" s="14">
        <v>164</v>
      </c>
      <c r="B1792" s="47">
        <v>43762</v>
      </c>
      <c r="C1792" s="48">
        <v>43766</v>
      </c>
      <c r="D1792" s="17" t="s">
        <v>15</v>
      </c>
      <c r="E1792" s="49">
        <f t="shared" si="144"/>
        <v>4</v>
      </c>
      <c r="F1792" s="50" t="s">
        <v>1636</v>
      </c>
      <c r="G1792" s="51">
        <v>25740</v>
      </c>
      <c r="H1792" s="21">
        <v>0</v>
      </c>
      <c r="I1792" s="51">
        <f t="shared" si="145"/>
        <v>25740</v>
      </c>
      <c r="J1792" s="62">
        <f t="shared" si="146"/>
        <v>1038015.47</v>
      </c>
      <c r="K1792" s="49">
        <v>95434</v>
      </c>
      <c r="L1792" s="25">
        <v>1621241</v>
      </c>
    </row>
    <row r="1793" spans="1:12">
      <c r="A1793" s="14">
        <v>165</v>
      </c>
      <c r="B1793" s="47">
        <v>43763</v>
      </c>
      <c r="C1793" s="48">
        <v>43766</v>
      </c>
      <c r="D1793" s="17" t="s">
        <v>15</v>
      </c>
      <c r="E1793" s="49">
        <f t="shared" si="144"/>
        <v>3</v>
      </c>
      <c r="F1793" s="50" t="s">
        <v>1637</v>
      </c>
      <c r="G1793" s="51">
        <v>19305</v>
      </c>
      <c r="H1793" s="21">
        <v>0</v>
      </c>
      <c r="I1793" s="51">
        <f t="shared" si="145"/>
        <v>19305</v>
      </c>
      <c r="J1793" s="62">
        <f t="shared" si="146"/>
        <v>1018710.47</v>
      </c>
      <c r="K1793" s="49">
        <v>96493</v>
      </c>
      <c r="L1793" s="25">
        <v>1629279</v>
      </c>
    </row>
    <row r="1794" spans="1:12">
      <c r="A1794" s="14">
        <v>166</v>
      </c>
      <c r="B1794" s="47">
        <v>43763</v>
      </c>
      <c r="C1794" s="48">
        <v>43766</v>
      </c>
      <c r="D1794" s="17" t="s">
        <v>15</v>
      </c>
      <c r="E1794" s="49">
        <f t="shared" si="144"/>
        <v>3</v>
      </c>
      <c r="F1794" s="50" t="s">
        <v>1638</v>
      </c>
      <c r="G1794" s="51">
        <v>13500</v>
      </c>
      <c r="H1794" s="21">
        <v>0</v>
      </c>
      <c r="I1794" s="51">
        <f t="shared" si="145"/>
        <v>13500</v>
      </c>
      <c r="J1794" s="62">
        <f t="shared" si="146"/>
        <v>1005210.47</v>
      </c>
      <c r="K1794" s="49">
        <v>96670</v>
      </c>
      <c r="L1794" s="25">
        <v>1630168</v>
      </c>
    </row>
    <row r="1795" spans="1:12">
      <c r="A1795" s="14">
        <v>167</v>
      </c>
      <c r="B1795" s="47">
        <v>43764</v>
      </c>
      <c r="C1795" s="48">
        <v>43766</v>
      </c>
      <c r="D1795" s="17" t="s">
        <v>15</v>
      </c>
      <c r="E1795" s="49">
        <f t="shared" si="144"/>
        <v>2</v>
      </c>
      <c r="F1795" s="50" t="s">
        <v>1639</v>
      </c>
      <c r="G1795" s="51">
        <v>9000</v>
      </c>
      <c r="H1795" s="21">
        <v>0</v>
      </c>
      <c r="I1795" s="51">
        <f t="shared" si="145"/>
        <v>9000</v>
      </c>
      <c r="J1795" s="62">
        <f t="shared" si="146"/>
        <v>996210.470000001</v>
      </c>
      <c r="K1795" s="49">
        <v>93156</v>
      </c>
      <c r="L1795" s="25">
        <v>1607084</v>
      </c>
    </row>
    <row r="1796" spans="1:12">
      <c r="A1796" s="14">
        <v>168</v>
      </c>
      <c r="B1796" s="47">
        <v>43764</v>
      </c>
      <c r="C1796" s="48">
        <v>43766</v>
      </c>
      <c r="D1796" s="17" t="s">
        <v>15</v>
      </c>
      <c r="E1796" s="49">
        <f t="shared" si="144"/>
        <v>2</v>
      </c>
      <c r="F1796" s="50" t="s">
        <v>1640</v>
      </c>
      <c r="G1796" s="51">
        <v>12870</v>
      </c>
      <c r="H1796" s="21">
        <v>0</v>
      </c>
      <c r="I1796" s="51">
        <f t="shared" si="145"/>
        <v>12870</v>
      </c>
      <c r="J1796" s="62">
        <f t="shared" si="146"/>
        <v>983340.470000001</v>
      </c>
      <c r="K1796" s="49">
        <v>97409</v>
      </c>
      <c r="L1796" s="25">
        <v>1633379</v>
      </c>
    </row>
    <row r="1797" spans="1:12">
      <c r="A1797" s="14">
        <v>169</v>
      </c>
      <c r="B1797" s="47">
        <v>43764</v>
      </c>
      <c r="C1797" s="48">
        <v>43766</v>
      </c>
      <c r="D1797" s="17" t="s">
        <v>15</v>
      </c>
      <c r="E1797" s="49">
        <f t="shared" si="144"/>
        <v>2</v>
      </c>
      <c r="F1797" s="50" t="s">
        <v>1641</v>
      </c>
      <c r="G1797" s="51">
        <v>12870</v>
      </c>
      <c r="H1797" s="21">
        <v>0</v>
      </c>
      <c r="I1797" s="51">
        <f t="shared" si="145"/>
        <v>12870</v>
      </c>
      <c r="J1797" s="62">
        <f t="shared" si="146"/>
        <v>970470.470000001</v>
      </c>
      <c r="K1797" s="49">
        <v>97913</v>
      </c>
      <c r="L1797" s="25">
        <v>1638449</v>
      </c>
    </row>
    <row r="1798" s="3" customFormat="1" spans="1:20">
      <c r="A1798" s="14">
        <v>170</v>
      </c>
      <c r="B1798" s="47">
        <v>43764</v>
      </c>
      <c r="C1798" s="48">
        <v>43766</v>
      </c>
      <c r="D1798" s="17" t="s">
        <v>15</v>
      </c>
      <c r="E1798" s="49">
        <f t="shared" si="144"/>
        <v>2</v>
      </c>
      <c r="F1798" s="50" t="s">
        <v>1642</v>
      </c>
      <c r="G1798" s="51">
        <v>12870</v>
      </c>
      <c r="H1798" s="21">
        <v>0</v>
      </c>
      <c r="I1798" s="51">
        <f t="shared" si="145"/>
        <v>12870</v>
      </c>
      <c r="J1798" s="62">
        <f t="shared" si="146"/>
        <v>957600.470000001</v>
      </c>
      <c r="K1798" s="49">
        <v>98277</v>
      </c>
      <c r="L1798" s="131">
        <v>1640068</v>
      </c>
      <c r="O1798" s="149"/>
      <c r="R1798" s="5"/>
      <c r="S1798" s="5"/>
      <c r="T1798" s="5"/>
    </row>
    <row r="1799" s="3" customFormat="1" spans="1:20">
      <c r="A1799" s="14">
        <v>171</v>
      </c>
      <c r="B1799" s="47">
        <v>43764</v>
      </c>
      <c r="C1799" s="48">
        <v>43766</v>
      </c>
      <c r="D1799" s="17" t="s">
        <v>15</v>
      </c>
      <c r="E1799" s="49">
        <f t="shared" si="144"/>
        <v>2</v>
      </c>
      <c r="F1799" s="50" t="s">
        <v>1643</v>
      </c>
      <c r="G1799" s="51">
        <v>12870</v>
      </c>
      <c r="H1799" s="21">
        <v>0</v>
      </c>
      <c r="I1799" s="51">
        <f t="shared" si="145"/>
        <v>12870</v>
      </c>
      <c r="J1799" s="62">
        <f t="shared" si="146"/>
        <v>944730.470000001</v>
      </c>
      <c r="K1799" s="49">
        <v>98278</v>
      </c>
      <c r="L1799" s="131">
        <v>1640068</v>
      </c>
      <c r="O1799" s="149"/>
      <c r="R1799" s="5"/>
      <c r="S1799" s="5"/>
      <c r="T1799" s="5"/>
    </row>
    <row r="1800" spans="1:12">
      <c r="A1800" s="14">
        <v>172</v>
      </c>
      <c r="B1800" s="47">
        <v>43763</v>
      </c>
      <c r="C1800" s="48">
        <v>43766</v>
      </c>
      <c r="D1800" s="17" t="s">
        <v>15</v>
      </c>
      <c r="E1800" s="49">
        <f t="shared" si="144"/>
        <v>3</v>
      </c>
      <c r="F1800" s="50" t="s">
        <v>1644</v>
      </c>
      <c r="G1800" s="51">
        <v>13500</v>
      </c>
      <c r="H1800" s="21">
        <v>0</v>
      </c>
      <c r="I1800" s="51">
        <f t="shared" si="145"/>
        <v>13500</v>
      </c>
      <c r="J1800" s="62">
        <f t="shared" si="146"/>
        <v>931230.470000001</v>
      </c>
      <c r="K1800" s="49">
        <v>96168</v>
      </c>
      <c r="L1800" s="25">
        <v>1627247</v>
      </c>
    </row>
    <row r="1801" spans="1:12">
      <c r="A1801" s="170"/>
      <c r="B1801" s="171"/>
      <c r="C1801" s="156"/>
      <c r="D1801" s="157"/>
      <c r="E1801" s="158"/>
      <c r="F1801" s="159"/>
      <c r="G1801" s="160"/>
      <c r="H1801" s="161"/>
      <c r="I1801" s="51">
        <f>SUM(I1629:I1800)</f>
        <v>3378270</v>
      </c>
      <c r="J1801" s="62"/>
      <c r="K1801" s="83" t="s">
        <v>1645</v>
      </c>
      <c r="L1801" s="25"/>
    </row>
    <row r="1802" spans="1:12">
      <c r="A1802" s="6" t="s">
        <v>1646</v>
      </c>
      <c r="B1802" s="6"/>
      <c r="C1802" s="6"/>
      <c r="D1802" s="6"/>
      <c r="E1802" s="6"/>
      <c r="F1802" s="6"/>
      <c r="G1802" s="6"/>
      <c r="H1802" s="6"/>
      <c r="I1802" s="6"/>
      <c r="J1802" s="6"/>
      <c r="K1802" s="188"/>
      <c r="L1802" s="25"/>
    </row>
    <row r="1803" spans="1:12">
      <c r="A1803" s="45" t="s">
        <v>1647</v>
      </c>
      <c r="B1803" s="46"/>
      <c r="C1803" s="46"/>
      <c r="D1803" s="46"/>
      <c r="E1803" s="46"/>
      <c r="F1803" s="46"/>
      <c r="G1803" s="46"/>
      <c r="H1803" s="46"/>
      <c r="I1803" s="54"/>
      <c r="J1803" s="55">
        <f>J1800</f>
        <v>931230.470000001</v>
      </c>
      <c r="K1803" s="189"/>
      <c r="L1803" s="25"/>
    </row>
    <row r="1804" spans="1:12">
      <c r="A1804" s="45"/>
      <c r="B1804" s="46"/>
      <c r="C1804" s="46"/>
      <c r="D1804" s="46"/>
      <c r="E1804" s="46"/>
      <c r="F1804" s="46"/>
      <c r="G1804" s="46"/>
      <c r="H1804" s="46"/>
      <c r="I1804" s="54" t="s">
        <v>212</v>
      </c>
      <c r="J1804" s="60">
        <v>692346.64</v>
      </c>
      <c r="K1804" s="79">
        <v>43773</v>
      </c>
      <c r="L1804" s="25"/>
    </row>
    <row r="1805" spans="1:12">
      <c r="A1805" s="45"/>
      <c r="B1805" s="46"/>
      <c r="C1805" s="46"/>
      <c r="D1805" s="46"/>
      <c r="E1805" s="46"/>
      <c r="F1805" s="46"/>
      <c r="G1805" s="46"/>
      <c r="H1805" s="46"/>
      <c r="I1805" s="54" t="s">
        <v>212</v>
      </c>
      <c r="J1805" s="60">
        <v>1334058.5</v>
      </c>
      <c r="K1805" s="79"/>
      <c r="L1805" s="25"/>
    </row>
    <row r="1806" spans="1:12">
      <c r="A1806" s="45"/>
      <c r="B1806" s="46"/>
      <c r="C1806" s="46"/>
      <c r="D1806" s="46"/>
      <c r="E1806" s="46"/>
      <c r="F1806" s="46"/>
      <c r="G1806" s="46"/>
      <c r="H1806" s="46"/>
      <c r="I1806" s="54"/>
      <c r="J1806" s="61"/>
      <c r="K1806" s="189"/>
      <c r="L1806" s="25"/>
    </row>
    <row r="1807" spans="1:12">
      <c r="A1807" s="45" t="s">
        <v>21</v>
      </c>
      <c r="B1807" s="46"/>
      <c r="C1807" s="46"/>
      <c r="D1807" s="46"/>
      <c r="E1807" s="46"/>
      <c r="F1807" s="46"/>
      <c r="G1807" s="46"/>
      <c r="H1807" s="46"/>
      <c r="I1807" s="54"/>
      <c r="J1807" s="58">
        <f>SUM(J1803:J1806)</f>
        <v>2957635.61</v>
      </c>
      <c r="K1807" s="189"/>
      <c r="L1807" s="25"/>
    </row>
    <row r="1808" spans="1:12">
      <c r="A1808" s="8" t="s">
        <v>3</v>
      </c>
      <c r="B1808" s="9" t="s">
        <v>4</v>
      </c>
      <c r="C1808" s="9" t="s">
        <v>5</v>
      </c>
      <c r="D1808" s="10" t="s">
        <v>6</v>
      </c>
      <c r="E1808" s="10" t="s">
        <v>7</v>
      </c>
      <c r="F1808" s="10" t="s">
        <v>8</v>
      </c>
      <c r="G1808" s="10" t="s">
        <v>9</v>
      </c>
      <c r="H1808" s="11" t="s">
        <v>10</v>
      </c>
      <c r="I1808" s="30" t="s">
        <v>11</v>
      </c>
      <c r="J1808" s="30" t="s">
        <v>12</v>
      </c>
      <c r="K1808" s="154" t="s">
        <v>13</v>
      </c>
      <c r="L1808" s="25"/>
    </row>
    <row r="1809" spans="1:12">
      <c r="A1809" s="14">
        <v>173</v>
      </c>
      <c r="B1809" s="47">
        <v>43765</v>
      </c>
      <c r="C1809" s="48">
        <v>43767</v>
      </c>
      <c r="D1809" s="17" t="s">
        <v>15</v>
      </c>
      <c r="E1809" s="49">
        <f t="shared" ref="E1809:E1822" si="147">C1809-B1809</f>
        <v>2</v>
      </c>
      <c r="F1809" s="50" t="s">
        <v>1648</v>
      </c>
      <c r="G1809" s="51">
        <v>9000</v>
      </c>
      <c r="H1809" s="21">
        <v>0</v>
      </c>
      <c r="I1809" s="51">
        <f t="shared" ref="I1809:I1822" si="148">+G1809+H1809</f>
        <v>9000</v>
      </c>
      <c r="J1809" s="62">
        <f>J1807-I1809</f>
        <v>2948635.61</v>
      </c>
      <c r="K1809" s="81">
        <v>95008</v>
      </c>
      <c r="L1809" s="25">
        <v>1618431</v>
      </c>
    </row>
    <row r="1810" spans="1:12">
      <c r="A1810" s="14">
        <v>174</v>
      </c>
      <c r="B1810" s="47">
        <v>43765</v>
      </c>
      <c r="C1810" s="48">
        <v>43767</v>
      </c>
      <c r="D1810" s="17" t="s">
        <v>15</v>
      </c>
      <c r="E1810" s="49">
        <f t="shared" si="147"/>
        <v>2</v>
      </c>
      <c r="F1810" s="50" t="s">
        <v>1649</v>
      </c>
      <c r="G1810" s="51">
        <v>9000</v>
      </c>
      <c r="H1810" s="21">
        <v>0</v>
      </c>
      <c r="I1810" s="51">
        <f t="shared" si="148"/>
        <v>9000</v>
      </c>
      <c r="J1810" s="62">
        <f t="shared" ref="J1809:J1822" si="149">J1809-I1810</f>
        <v>2939635.61</v>
      </c>
      <c r="K1810" s="81">
        <v>97513</v>
      </c>
      <c r="L1810" s="25">
        <v>1634822</v>
      </c>
    </row>
    <row r="1811" spans="1:12">
      <c r="A1811" s="14">
        <v>175</v>
      </c>
      <c r="B1811" s="47">
        <v>43765</v>
      </c>
      <c r="C1811" s="48">
        <v>43767</v>
      </c>
      <c r="D1811" s="17" t="s">
        <v>15</v>
      </c>
      <c r="E1811" s="49">
        <f t="shared" si="147"/>
        <v>2</v>
      </c>
      <c r="F1811" s="50" t="s">
        <v>1650</v>
      </c>
      <c r="G1811" s="51">
        <v>12870</v>
      </c>
      <c r="H1811" s="21">
        <v>0</v>
      </c>
      <c r="I1811" s="51">
        <f t="shared" si="148"/>
        <v>12870</v>
      </c>
      <c r="J1811" s="62">
        <f t="shared" si="149"/>
        <v>2926765.61</v>
      </c>
      <c r="K1811" s="81">
        <v>95755</v>
      </c>
      <c r="L1811" s="25">
        <v>1623649</v>
      </c>
    </row>
    <row r="1812" spans="1:12">
      <c r="A1812" s="14">
        <v>176</v>
      </c>
      <c r="B1812" s="47">
        <v>43764</v>
      </c>
      <c r="C1812" s="48">
        <v>43768</v>
      </c>
      <c r="D1812" s="17" t="s">
        <v>15</v>
      </c>
      <c r="E1812" s="49">
        <f t="shared" si="147"/>
        <v>4</v>
      </c>
      <c r="F1812" s="50" t="s">
        <v>1651</v>
      </c>
      <c r="G1812" s="51">
        <v>18000</v>
      </c>
      <c r="H1812" s="21">
        <v>0</v>
      </c>
      <c r="I1812" s="51">
        <f t="shared" si="148"/>
        <v>18000</v>
      </c>
      <c r="J1812" s="62">
        <f t="shared" si="149"/>
        <v>2908765.61</v>
      </c>
      <c r="K1812" s="81">
        <v>96271</v>
      </c>
      <c r="L1812" s="25">
        <v>1627906</v>
      </c>
    </row>
    <row r="1813" spans="1:12">
      <c r="A1813" s="14">
        <v>177</v>
      </c>
      <c r="B1813" s="47">
        <v>43764</v>
      </c>
      <c r="C1813" s="48">
        <v>43768</v>
      </c>
      <c r="D1813" s="17" t="s">
        <v>15</v>
      </c>
      <c r="E1813" s="49">
        <f t="shared" si="147"/>
        <v>4</v>
      </c>
      <c r="F1813" s="50" t="s">
        <v>1652</v>
      </c>
      <c r="G1813" s="51">
        <v>18000</v>
      </c>
      <c r="H1813" s="21">
        <v>0</v>
      </c>
      <c r="I1813" s="51">
        <f t="shared" si="148"/>
        <v>18000</v>
      </c>
      <c r="J1813" s="62">
        <f t="shared" si="149"/>
        <v>2890765.61</v>
      </c>
      <c r="K1813" s="81">
        <v>96017</v>
      </c>
      <c r="L1813" s="25">
        <v>1625544</v>
      </c>
    </row>
    <row r="1814" spans="1:12">
      <c r="A1814" s="14">
        <v>178</v>
      </c>
      <c r="B1814" s="47">
        <v>43765</v>
      </c>
      <c r="C1814" s="48">
        <v>43768</v>
      </c>
      <c r="D1814" s="17" t="s">
        <v>15</v>
      </c>
      <c r="E1814" s="49">
        <f t="shared" si="147"/>
        <v>3</v>
      </c>
      <c r="F1814" s="50" t="s">
        <v>1653</v>
      </c>
      <c r="G1814" s="51">
        <v>13500</v>
      </c>
      <c r="H1814" s="21">
        <v>0</v>
      </c>
      <c r="I1814" s="51">
        <f t="shared" si="148"/>
        <v>13500</v>
      </c>
      <c r="J1814" s="62">
        <f t="shared" si="149"/>
        <v>2877265.61</v>
      </c>
      <c r="K1814" s="81">
        <v>92756</v>
      </c>
      <c r="L1814" s="25">
        <v>1605651</v>
      </c>
    </row>
    <row r="1815" spans="1:12">
      <c r="A1815" s="14">
        <v>179</v>
      </c>
      <c r="B1815" s="47">
        <v>43764</v>
      </c>
      <c r="C1815" s="48">
        <v>43768</v>
      </c>
      <c r="D1815" s="17" t="s">
        <v>15</v>
      </c>
      <c r="E1815" s="49">
        <f t="shared" si="147"/>
        <v>4</v>
      </c>
      <c r="F1815" s="50" t="s">
        <v>1654</v>
      </c>
      <c r="G1815" s="51">
        <v>18000</v>
      </c>
      <c r="H1815" s="21">
        <v>0</v>
      </c>
      <c r="I1815" s="51">
        <f t="shared" si="148"/>
        <v>18000</v>
      </c>
      <c r="J1815" s="62">
        <f t="shared" si="149"/>
        <v>2859265.61</v>
      </c>
      <c r="K1815" s="81">
        <v>96019</v>
      </c>
      <c r="L1815" s="165">
        <v>1625538</v>
      </c>
    </row>
    <row r="1816" spans="1:12">
      <c r="A1816" s="14">
        <v>180</v>
      </c>
      <c r="B1816" s="47">
        <v>43764</v>
      </c>
      <c r="C1816" s="48">
        <v>43768</v>
      </c>
      <c r="D1816" s="17" t="s">
        <v>15</v>
      </c>
      <c r="E1816" s="49">
        <f t="shared" si="147"/>
        <v>4</v>
      </c>
      <c r="F1816" s="50" t="s">
        <v>1655</v>
      </c>
      <c r="G1816" s="51">
        <v>18000</v>
      </c>
      <c r="H1816" s="21">
        <v>0</v>
      </c>
      <c r="I1816" s="51">
        <f t="shared" si="148"/>
        <v>18000</v>
      </c>
      <c r="J1816" s="62">
        <f t="shared" si="149"/>
        <v>2841265.61</v>
      </c>
      <c r="K1816" s="81">
        <v>96018</v>
      </c>
      <c r="L1816" s="165">
        <v>1625538</v>
      </c>
    </row>
    <row r="1817" spans="1:12">
      <c r="A1817" s="14">
        <v>181</v>
      </c>
      <c r="B1817" s="47">
        <v>43766</v>
      </c>
      <c r="C1817" s="48">
        <v>43769</v>
      </c>
      <c r="D1817" s="17" t="s">
        <v>15</v>
      </c>
      <c r="E1817" s="49">
        <f t="shared" si="147"/>
        <v>3</v>
      </c>
      <c r="F1817" s="50" t="s">
        <v>1656</v>
      </c>
      <c r="G1817" s="51">
        <v>13500</v>
      </c>
      <c r="H1817" s="21">
        <v>0</v>
      </c>
      <c r="I1817" s="51">
        <f t="shared" si="148"/>
        <v>13500</v>
      </c>
      <c r="J1817" s="62">
        <f t="shared" si="149"/>
        <v>2827765.61</v>
      </c>
      <c r="K1817" s="81">
        <v>90655</v>
      </c>
      <c r="L1817" s="25">
        <v>1591424</v>
      </c>
    </row>
    <row r="1818" spans="1:12">
      <c r="A1818" s="14">
        <v>182</v>
      </c>
      <c r="B1818" s="47">
        <v>43766</v>
      </c>
      <c r="C1818" s="48">
        <v>43769</v>
      </c>
      <c r="D1818" s="17" t="s">
        <v>15</v>
      </c>
      <c r="E1818" s="49">
        <f t="shared" si="147"/>
        <v>3</v>
      </c>
      <c r="F1818" s="50" t="s">
        <v>1193</v>
      </c>
      <c r="G1818" s="51">
        <v>13500</v>
      </c>
      <c r="H1818" s="21">
        <v>0</v>
      </c>
      <c r="I1818" s="51">
        <f t="shared" si="148"/>
        <v>13500</v>
      </c>
      <c r="J1818" s="62">
        <f t="shared" si="149"/>
        <v>2814265.61</v>
      </c>
      <c r="K1818" s="81">
        <v>90656</v>
      </c>
      <c r="L1818" s="25">
        <v>1591427</v>
      </c>
    </row>
    <row r="1819" spans="1:12">
      <c r="A1819" s="14">
        <v>183</v>
      </c>
      <c r="B1819" s="47">
        <v>43767</v>
      </c>
      <c r="C1819" s="48">
        <v>43769</v>
      </c>
      <c r="D1819" s="17" t="s">
        <v>15</v>
      </c>
      <c r="E1819" s="49">
        <f t="shared" si="147"/>
        <v>2</v>
      </c>
      <c r="F1819" s="50" t="s">
        <v>1657</v>
      </c>
      <c r="G1819" s="51">
        <v>9000</v>
      </c>
      <c r="H1819" s="21">
        <v>0</v>
      </c>
      <c r="I1819" s="51">
        <f t="shared" si="148"/>
        <v>9000</v>
      </c>
      <c r="J1819" s="62">
        <f t="shared" si="149"/>
        <v>2805265.61</v>
      </c>
      <c r="K1819" s="81">
        <v>88212</v>
      </c>
      <c r="L1819" s="25">
        <v>1575526</v>
      </c>
    </row>
    <row r="1820" spans="1:12">
      <c r="A1820" s="14">
        <v>184</v>
      </c>
      <c r="B1820" s="47">
        <v>43767</v>
      </c>
      <c r="C1820" s="48">
        <v>43769</v>
      </c>
      <c r="D1820" s="17" t="s">
        <v>15</v>
      </c>
      <c r="E1820" s="49">
        <f t="shared" si="147"/>
        <v>2</v>
      </c>
      <c r="F1820" s="50" t="s">
        <v>1658</v>
      </c>
      <c r="G1820" s="51">
        <v>9000</v>
      </c>
      <c r="H1820" s="21">
        <v>0</v>
      </c>
      <c r="I1820" s="51">
        <f t="shared" si="148"/>
        <v>9000</v>
      </c>
      <c r="J1820" s="62">
        <f t="shared" si="149"/>
        <v>2796265.61</v>
      </c>
      <c r="K1820" s="81">
        <v>95951</v>
      </c>
      <c r="L1820" s="25">
        <v>1625440</v>
      </c>
    </row>
    <row r="1821" spans="1:12">
      <c r="A1821" s="14">
        <v>185</v>
      </c>
      <c r="B1821" s="47">
        <v>43767</v>
      </c>
      <c r="C1821" s="48">
        <v>43769</v>
      </c>
      <c r="D1821" s="17" t="s">
        <v>15</v>
      </c>
      <c r="E1821" s="49">
        <f t="shared" si="147"/>
        <v>2</v>
      </c>
      <c r="F1821" s="50" t="s">
        <v>1659</v>
      </c>
      <c r="G1821" s="51">
        <v>9000</v>
      </c>
      <c r="H1821" s="21">
        <v>0</v>
      </c>
      <c r="I1821" s="51">
        <f t="shared" si="148"/>
        <v>9000</v>
      </c>
      <c r="J1821" s="62">
        <f t="shared" si="149"/>
        <v>2787265.61</v>
      </c>
      <c r="K1821" s="81">
        <v>95929</v>
      </c>
      <c r="L1821" s="25">
        <v>1624551</v>
      </c>
    </row>
    <row r="1822" spans="1:12">
      <c r="A1822" s="14">
        <v>186</v>
      </c>
      <c r="B1822" s="47">
        <v>43767</v>
      </c>
      <c r="C1822" s="48">
        <v>43769</v>
      </c>
      <c r="D1822" s="17" t="s">
        <v>15</v>
      </c>
      <c r="E1822" s="49">
        <f t="shared" si="147"/>
        <v>2</v>
      </c>
      <c r="F1822" s="50" t="s">
        <v>1660</v>
      </c>
      <c r="G1822" s="51">
        <v>16056</v>
      </c>
      <c r="H1822" s="21">
        <v>0</v>
      </c>
      <c r="I1822" s="51">
        <f t="shared" si="148"/>
        <v>16056</v>
      </c>
      <c r="J1822" s="62">
        <f t="shared" si="149"/>
        <v>2771209.61</v>
      </c>
      <c r="K1822" s="81">
        <v>97124</v>
      </c>
      <c r="L1822" s="25">
        <v>1632965</v>
      </c>
    </row>
    <row r="1823" spans="1:12">
      <c r="A1823" s="14">
        <v>1</v>
      </c>
      <c r="B1823" s="47">
        <v>43767</v>
      </c>
      <c r="C1823" s="48">
        <v>43770</v>
      </c>
      <c r="D1823" s="17" t="s">
        <v>15</v>
      </c>
      <c r="E1823" s="49">
        <f t="shared" ref="E1823:E1832" si="150">C1823-B1823</f>
        <v>3</v>
      </c>
      <c r="F1823" s="50" t="s">
        <v>1661</v>
      </c>
      <c r="G1823" s="51">
        <v>19305</v>
      </c>
      <c r="H1823" s="21">
        <v>0</v>
      </c>
      <c r="I1823" s="51">
        <f t="shared" ref="I1823:I1832" si="151">+G1823+H1823</f>
        <v>19305</v>
      </c>
      <c r="J1823" s="62">
        <f t="shared" ref="J1823:J1832" si="152">J1822-I1823</f>
        <v>2751904.61</v>
      </c>
      <c r="K1823" s="81">
        <v>98326</v>
      </c>
      <c r="L1823" s="25">
        <v>1640830</v>
      </c>
    </row>
    <row r="1824" spans="1:12">
      <c r="A1824" s="14">
        <v>2</v>
      </c>
      <c r="B1824" s="47">
        <v>43765</v>
      </c>
      <c r="C1824" s="48">
        <v>43770</v>
      </c>
      <c r="D1824" s="17" t="s">
        <v>15</v>
      </c>
      <c r="E1824" s="49">
        <f t="shared" si="150"/>
        <v>5</v>
      </c>
      <c r="F1824" s="50" t="s">
        <v>1662</v>
      </c>
      <c r="G1824" s="51">
        <v>22500</v>
      </c>
      <c r="H1824" s="21">
        <v>0</v>
      </c>
      <c r="I1824" s="51">
        <f t="shared" si="151"/>
        <v>22500</v>
      </c>
      <c r="J1824" s="62">
        <f t="shared" si="152"/>
        <v>2729404.61</v>
      </c>
      <c r="K1824" s="81">
        <v>92830</v>
      </c>
      <c r="L1824" s="166">
        <v>1606284</v>
      </c>
    </row>
    <row r="1825" spans="1:12">
      <c r="A1825" s="14">
        <v>3</v>
      </c>
      <c r="B1825" s="47">
        <v>43768</v>
      </c>
      <c r="C1825" s="48">
        <v>43770</v>
      </c>
      <c r="D1825" s="17" t="s">
        <v>15</v>
      </c>
      <c r="E1825" s="49">
        <f t="shared" si="150"/>
        <v>2</v>
      </c>
      <c r="F1825" s="50" t="s">
        <v>1663</v>
      </c>
      <c r="G1825" s="51">
        <v>9000</v>
      </c>
      <c r="H1825" s="21">
        <v>0</v>
      </c>
      <c r="I1825" s="51">
        <f t="shared" si="151"/>
        <v>9000</v>
      </c>
      <c r="J1825" s="62">
        <f t="shared" si="152"/>
        <v>2720404.61</v>
      </c>
      <c r="K1825" s="81">
        <v>93716</v>
      </c>
      <c r="L1825" s="25">
        <v>1610901</v>
      </c>
    </row>
    <row r="1826" spans="1:18">
      <c r="A1826" s="14">
        <v>4</v>
      </c>
      <c r="B1826" s="47">
        <v>43768</v>
      </c>
      <c r="C1826" s="48">
        <v>43770</v>
      </c>
      <c r="D1826" s="17" t="s">
        <v>15</v>
      </c>
      <c r="E1826" s="49">
        <f t="shared" si="150"/>
        <v>2</v>
      </c>
      <c r="F1826" s="50" t="s">
        <v>1664</v>
      </c>
      <c r="G1826" s="51">
        <v>9000</v>
      </c>
      <c r="H1826" s="21">
        <v>0</v>
      </c>
      <c r="I1826" s="51">
        <f t="shared" si="151"/>
        <v>9000</v>
      </c>
      <c r="J1826" s="62">
        <f t="shared" si="152"/>
        <v>2711404.61</v>
      </c>
      <c r="K1826" s="81">
        <v>88815</v>
      </c>
      <c r="L1826" s="25">
        <v>1580808</v>
      </c>
      <c r="R1826" s="96"/>
    </row>
    <row r="1827" spans="1:12">
      <c r="A1827" s="14">
        <v>5</v>
      </c>
      <c r="B1827" s="47">
        <v>43765</v>
      </c>
      <c r="C1827" s="48">
        <v>43770</v>
      </c>
      <c r="D1827" s="17" t="s">
        <v>15</v>
      </c>
      <c r="E1827" s="49">
        <f t="shared" si="150"/>
        <v>5</v>
      </c>
      <c r="F1827" s="50" t="s">
        <v>1665</v>
      </c>
      <c r="G1827" s="51">
        <v>22500</v>
      </c>
      <c r="H1827" s="21">
        <v>0</v>
      </c>
      <c r="I1827" s="51">
        <f t="shared" si="151"/>
        <v>22500</v>
      </c>
      <c r="J1827" s="62">
        <f t="shared" si="152"/>
        <v>2688904.61</v>
      </c>
      <c r="K1827" s="81">
        <v>92831</v>
      </c>
      <c r="L1827" s="166">
        <v>1606284</v>
      </c>
    </row>
    <row r="1828" spans="1:12">
      <c r="A1828" s="14">
        <v>6</v>
      </c>
      <c r="B1828" s="47">
        <v>43769</v>
      </c>
      <c r="C1828" s="48">
        <v>43771</v>
      </c>
      <c r="D1828" s="17" t="s">
        <v>15</v>
      </c>
      <c r="E1828" s="49">
        <f t="shared" si="150"/>
        <v>2</v>
      </c>
      <c r="F1828" s="50" t="s">
        <v>1666</v>
      </c>
      <c r="G1828" s="51">
        <v>15030</v>
      </c>
      <c r="H1828" s="21">
        <v>0</v>
      </c>
      <c r="I1828" s="51">
        <f t="shared" si="151"/>
        <v>15030</v>
      </c>
      <c r="J1828" s="62">
        <f t="shared" si="152"/>
        <v>2673874.61</v>
      </c>
      <c r="K1828" s="81">
        <v>98654</v>
      </c>
      <c r="L1828" s="25">
        <v>1643499</v>
      </c>
    </row>
    <row r="1829" spans="1:12">
      <c r="A1829" s="14">
        <v>7</v>
      </c>
      <c r="B1829" s="47">
        <v>43769</v>
      </c>
      <c r="C1829" s="48">
        <v>43771</v>
      </c>
      <c r="D1829" s="17" t="s">
        <v>15</v>
      </c>
      <c r="E1829" s="49">
        <f t="shared" si="150"/>
        <v>2</v>
      </c>
      <c r="F1829" s="50" t="s">
        <v>1667</v>
      </c>
      <c r="G1829" s="51">
        <v>11100</v>
      </c>
      <c r="H1829" s="21">
        <v>0</v>
      </c>
      <c r="I1829" s="51">
        <f t="shared" si="151"/>
        <v>11100</v>
      </c>
      <c r="J1829" s="62">
        <f t="shared" si="152"/>
        <v>2662774.61</v>
      </c>
      <c r="K1829" s="81">
        <v>97697</v>
      </c>
      <c r="L1829" s="25">
        <v>1636739</v>
      </c>
    </row>
    <row r="1830" spans="1:12">
      <c r="A1830" s="14">
        <v>8</v>
      </c>
      <c r="B1830" s="47">
        <v>43773</v>
      </c>
      <c r="C1830" s="48">
        <v>43775</v>
      </c>
      <c r="D1830" s="17" t="s">
        <v>15</v>
      </c>
      <c r="E1830" s="49">
        <f t="shared" si="150"/>
        <v>2</v>
      </c>
      <c r="F1830" s="50" t="s">
        <v>1668</v>
      </c>
      <c r="G1830" s="51">
        <v>17190</v>
      </c>
      <c r="H1830" s="21">
        <v>0</v>
      </c>
      <c r="I1830" s="51">
        <f t="shared" si="151"/>
        <v>17190</v>
      </c>
      <c r="J1830" s="62">
        <f t="shared" si="152"/>
        <v>2645584.61</v>
      </c>
      <c r="K1830" s="81">
        <v>99037</v>
      </c>
      <c r="L1830" s="25">
        <v>1644985</v>
      </c>
    </row>
    <row r="1831" spans="1:12">
      <c r="A1831" s="14">
        <v>9</v>
      </c>
      <c r="B1831" s="47">
        <v>43776</v>
      </c>
      <c r="C1831" s="48">
        <v>43779</v>
      </c>
      <c r="D1831" s="17" t="s">
        <v>15</v>
      </c>
      <c r="E1831" s="49">
        <f t="shared" si="150"/>
        <v>3</v>
      </c>
      <c r="F1831" s="50" t="s">
        <v>1669</v>
      </c>
      <c r="G1831" s="51">
        <v>31050</v>
      </c>
      <c r="H1831" s="21">
        <v>0</v>
      </c>
      <c r="I1831" s="51">
        <f t="shared" si="151"/>
        <v>31050</v>
      </c>
      <c r="J1831" s="62">
        <f t="shared" si="152"/>
        <v>2614534.61</v>
      </c>
      <c r="K1831" s="81">
        <v>99567</v>
      </c>
      <c r="L1831" s="25">
        <v>1651692</v>
      </c>
    </row>
    <row r="1832" spans="1:12">
      <c r="A1832" s="14">
        <v>10</v>
      </c>
      <c r="B1832" s="47">
        <v>43778</v>
      </c>
      <c r="C1832" s="48">
        <v>43780</v>
      </c>
      <c r="D1832" s="17" t="s">
        <v>15</v>
      </c>
      <c r="E1832" s="49">
        <f t="shared" si="150"/>
        <v>2</v>
      </c>
      <c r="F1832" s="50" t="s">
        <v>1670</v>
      </c>
      <c r="G1832" s="51">
        <v>11880</v>
      </c>
      <c r="H1832" s="21">
        <v>0</v>
      </c>
      <c r="I1832" s="51">
        <f t="shared" si="151"/>
        <v>11880</v>
      </c>
      <c r="J1832" s="62">
        <f t="shared" si="152"/>
        <v>2602654.61</v>
      </c>
      <c r="K1832" s="81">
        <v>99824</v>
      </c>
      <c r="L1832" s="25">
        <v>1639187</v>
      </c>
    </row>
    <row r="1833" spans="9:11">
      <c r="I1833" s="1">
        <f>SUM(I1809:I1832)</f>
        <v>354981</v>
      </c>
      <c r="K1833" s="92" t="s">
        <v>1671</v>
      </c>
    </row>
    <row r="1837" spans="1:12">
      <c r="A1837" s="14">
        <v>11</v>
      </c>
      <c r="B1837" s="47">
        <v>43779</v>
      </c>
      <c r="C1837" s="48">
        <v>43782</v>
      </c>
      <c r="D1837" s="17" t="s">
        <v>15</v>
      </c>
      <c r="E1837" s="49">
        <f t="shared" ref="E1837:E1869" si="153">C1837-B1837</f>
        <v>3</v>
      </c>
      <c r="F1837" s="50" t="s">
        <v>1672</v>
      </c>
      <c r="G1837" s="51">
        <v>13635</v>
      </c>
      <c r="H1837" s="21">
        <v>0</v>
      </c>
      <c r="I1837" s="51">
        <f t="shared" ref="I1837:I1869" si="154">+G1837+H1837</f>
        <v>13635</v>
      </c>
      <c r="J1837" s="62">
        <f>J1832-I1837</f>
        <v>2589019.61</v>
      </c>
      <c r="K1837" s="49">
        <v>100256</v>
      </c>
      <c r="L1837" s="25">
        <f>VLOOKUP(K1837,[2]应付款管理!$A$1:$B$65536,2,0)</f>
        <v>1658021</v>
      </c>
    </row>
    <row r="1838" spans="1:12">
      <c r="A1838" s="14">
        <v>12</v>
      </c>
      <c r="B1838" s="47">
        <v>43778</v>
      </c>
      <c r="C1838" s="48">
        <v>43782</v>
      </c>
      <c r="D1838" s="17" t="s">
        <v>15</v>
      </c>
      <c r="E1838" s="49">
        <f t="shared" si="153"/>
        <v>4</v>
      </c>
      <c r="F1838" s="50" t="s">
        <v>1673</v>
      </c>
      <c r="G1838" s="51">
        <v>34380</v>
      </c>
      <c r="H1838" s="21">
        <v>0</v>
      </c>
      <c r="I1838" s="51">
        <f t="shared" si="154"/>
        <v>34380</v>
      </c>
      <c r="J1838" s="62">
        <f t="shared" ref="J1837:J1870" si="155">J1837-I1838</f>
        <v>2554639.61</v>
      </c>
      <c r="K1838" s="49">
        <v>99819</v>
      </c>
      <c r="L1838" s="25">
        <v>1648639</v>
      </c>
    </row>
    <row r="1839" spans="1:12">
      <c r="A1839" s="14">
        <v>13</v>
      </c>
      <c r="B1839" s="47">
        <v>43778</v>
      </c>
      <c r="C1839" s="48">
        <v>43782</v>
      </c>
      <c r="D1839" s="17" t="s">
        <v>15</v>
      </c>
      <c r="E1839" s="49">
        <f t="shared" si="153"/>
        <v>4</v>
      </c>
      <c r="F1839" s="50" t="s">
        <v>1674</v>
      </c>
      <c r="G1839" s="51">
        <v>34380</v>
      </c>
      <c r="H1839" s="21">
        <v>0</v>
      </c>
      <c r="I1839" s="51">
        <f t="shared" si="154"/>
        <v>34380</v>
      </c>
      <c r="J1839" s="62">
        <f t="shared" si="155"/>
        <v>2520259.61</v>
      </c>
      <c r="K1839" s="49">
        <v>99821</v>
      </c>
      <c r="L1839" s="25">
        <v>1648639</v>
      </c>
    </row>
    <row r="1840" spans="1:12">
      <c r="A1840" s="14">
        <v>14</v>
      </c>
      <c r="B1840" s="47">
        <v>43781</v>
      </c>
      <c r="C1840" s="48">
        <v>43783</v>
      </c>
      <c r="D1840" s="17" t="s">
        <v>15</v>
      </c>
      <c r="E1840" s="49">
        <f t="shared" si="153"/>
        <v>2</v>
      </c>
      <c r="F1840" s="50" t="s">
        <v>1675</v>
      </c>
      <c r="G1840" s="51">
        <v>11880</v>
      </c>
      <c r="H1840" s="21">
        <v>0</v>
      </c>
      <c r="I1840" s="51">
        <f t="shared" si="154"/>
        <v>11880</v>
      </c>
      <c r="J1840" s="62">
        <f t="shared" si="155"/>
        <v>2508379.61</v>
      </c>
      <c r="K1840" s="49">
        <v>99634</v>
      </c>
      <c r="L1840" s="25">
        <f>VLOOKUP(K1840,[2]应付款管理!$A$1:$B$65536,2,0)</f>
        <v>1652799</v>
      </c>
    </row>
    <row r="1841" spans="1:12">
      <c r="A1841" s="14">
        <v>15</v>
      </c>
      <c r="B1841" s="47">
        <v>43781</v>
      </c>
      <c r="C1841" s="48">
        <v>43783</v>
      </c>
      <c r="D1841" s="17" t="s">
        <v>15</v>
      </c>
      <c r="E1841" s="49">
        <f t="shared" si="153"/>
        <v>2</v>
      </c>
      <c r="F1841" s="50" t="s">
        <v>1676</v>
      </c>
      <c r="G1841" s="51">
        <v>15750</v>
      </c>
      <c r="H1841" s="21">
        <v>0</v>
      </c>
      <c r="I1841" s="51">
        <f t="shared" si="154"/>
        <v>15750</v>
      </c>
      <c r="J1841" s="62">
        <f t="shared" si="155"/>
        <v>2492629.61</v>
      </c>
      <c r="K1841" s="49">
        <v>100474</v>
      </c>
      <c r="L1841" s="25">
        <f>VLOOKUP(K1841,[2]应付款管理!$A$1:$B$65536,2,0)</f>
        <v>1661022</v>
      </c>
    </row>
    <row r="1842" spans="1:12">
      <c r="A1842" s="14">
        <v>16</v>
      </c>
      <c r="B1842" s="47">
        <v>43780</v>
      </c>
      <c r="C1842" s="48">
        <v>43783</v>
      </c>
      <c r="D1842" s="17" t="s">
        <v>15</v>
      </c>
      <c r="E1842" s="49">
        <f t="shared" si="153"/>
        <v>3</v>
      </c>
      <c r="F1842" s="50" t="s">
        <v>1677</v>
      </c>
      <c r="G1842" s="51">
        <v>21195</v>
      </c>
      <c r="H1842" s="21">
        <v>0</v>
      </c>
      <c r="I1842" s="51">
        <f t="shared" si="154"/>
        <v>21195</v>
      </c>
      <c r="J1842" s="62">
        <f t="shared" si="155"/>
        <v>2471434.61</v>
      </c>
      <c r="K1842" s="49">
        <v>100241</v>
      </c>
      <c r="L1842" s="25">
        <f>VLOOKUP(K1842,[2]应付款管理!$A$1:$B$65536,2,0)</f>
        <v>1658250</v>
      </c>
    </row>
    <row r="1843" spans="1:12">
      <c r="A1843" s="14">
        <v>17</v>
      </c>
      <c r="B1843" s="47">
        <v>43780</v>
      </c>
      <c r="C1843" s="48">
        <v>43783</v>
      </c>
      <c r="D1843" s="17" t="s">
        <v>15</v>
      </c>
      <c r="E1843" s="49">
        <f t="shared" si="153"/>
        <v>3</v>
      </c>
      <c r="F1843" s="50" t="s">
        <v>1678</v>
      </c>
      <c r="G1843" s="51">
        <v>13635</v>
      </c>
      <c r="H1843" s="21">
        <v>0</v>
      </c>
      <c r="I1843" s="51">
        <f t="shared" si="154"/>
        <v>13635</v>
      </c>
      <c r="J1843" s="62">
        <f t="shared" si="155"/>
        <v>2457799.61</v>
      </c>
      <c r="K1843" s="49">
        <v>100381</v>
      </c>
      <c r="L1843" s="25">
        <f>VLOOKUP(K1843,[2]应付款管理!$A$1:$B$65536,2,0)</f>
        <v>1659765</v>
      </c>
    </row>
    <row r="1844" spans="1:12">
      <c r="A1844" s="14">
        <v>18</v>
      </c>
      <c r="B1844" s="47">
        <v>43781</v>
      </c>
      <c r="C1844" s="48">
        <v>43784</v>
      </c>
      <c r="D1844" s="17" t="s">
        <v>15</v>
      </c>
      <c r="E1844" s="49">
        <f t="shared" si="153"/>
        <v>3</v>
      </c>
      <c r="F1844" s="50" t="s">
        <v>1679</v>
      </c>
      <c r="G1844" s="51">
        <v>17820</v>
      </c>
      <c r="H1844" s="21">
        <v>0</v>
      </c>
      <c r="I1844" s="51">
        <f t="shared" si="154"/>
        <v>17820</v>
      </c>
      <c r="J1844" s="62">
        <f t="shared" si="155"/>
        <v>2439979.61</v>
      </c>
      <c r="K1844" s="49">
        <v>100177</v>
      </c>
      <c r="L1844" s="25">
        <f>VLOOKUP(K1844,[2]应付款管理!$A$1:$B$65536,2,0)</f>
        <v>1657056</v>
      </c>
    </row>
    <row r="1845" spans="1:12">
      <c r="A1845" s="14">
        <v>19</v>
      </c>
      <c r="B1845" s="47">
        <v>43782</v>
      </c>
      <c r="C1845" s="48">
        <v>43784</v>
      </c>
      <c r="D1845" s="17" t="s">
        <v>15</v>
      </c>
      <c r="E1845" s="49">
        <f t="shared" si="153"/>
        <v>2</v>
      </c>
      <c r="F1845" s="50" t="s">
        <v>1680</v>
      </c>
      <c r="G1845" s="51">
        <v>9090</v>
      </c>
      <c r="H1845" s="21">
        <v>0</v>
      </c>
      <c r="I1845" s="51">
        <f t="shared" si="154"/>
        <v>9090</v>
      </c>
      <c r="J1845" s="62">
        <f t="shared" si="155"/>
        <v>2430889.61</v>
      </c>
      <c r="K1845" s="49">
        <v>100394</v>
      </c>
      <c r="L1845" s="25">
        <f>VLOOKUP(K1845,[2]应付款管理!$A$1:$B$65536,2,0)</f>
        <v>1660200</v>
      </c>
    </row>
    <row r="1846" spans="1:12">
      <c r="A1846" s="14">
        <v>20</v>
      </c>
      <c r="B1846" s="47">
        <v>43779</v>
      </c>
      <c r="C1846" s="48">
        <v>43784</v>
      </c>
      <c r="D1846" s="17" t="s">
        <v>15</v>
      </c>
      <c r="E1846" s="49">
        <f t="shared" si="153"/>
        <v>5</v>
      </c>
      <c r="F1846" s="50" t="s">
        <v>1681</v>
      </c>
      <c r="G1846" s="51">
        <v>29700</v>
      </c>
      <c r="H1846" s="21">
        <v>0</v>
      </c>
      <c r="I1846" s="51">
        <f t="shared" si="154"/>
        <v>29700</v>
      </c>
      <c r="J1846" s="62">
        <f t="shared" si="155"/>
        <v>2401189.61</v>
      </c>
      <c r="K1846" s="49">
        <v>99600</v>
      </c>
      <c r="L1846" s="25">
        <f>VLOOKUP(K1846,[2]应付款管理!$A$1:$B$65536,2,0)</f>
        <v>1651851</v>
      </c>
    </row>
    <row r="1847" spans="1:12">
      <c r="A1847" s="14">
        <v>21</v>
      </c>
      <c r="B1847" s="47">
        <v>43783</v>
      </c>
      <c r="C1847" s="48">
        <v>43785</v>
      </c>
      <c r="D1847" s="17" t="s">
        <v>15</v>
      </c>
      <c r="E1847" s="49">
        <f t="shared" si="153"/>
        <v>2</v>
      </c>
      <c r="F1847" s="50" t="s">
        <v>1682</v>
      </c>
      <c r="G1847" s="51">
        <v>20970</v>
      </c>
      <c r="H1847" s="21">
        <v>0</v>
      </c>
      <c r="I1847" s="51">
        <f t="shared" si="154"/>
        <v>20970</v>
      </c>
      <c r="J1847" s="62">
        <f t="shared" si="155"/>
        <v>2380219.61</v>
      </c>
      <c r="K1847" s="49">
        <v>100471</v>
      </c>
      <c r="L1847" s="25">
        <f>VLOOKUP(K1847,[2]应付款管理!$A$1:$B$65536,2,0)</f>
        <v>1660862</v>
      </c>
    </row>
    <row r="1848" spans="1:12">
      <c r="A1848" s="128">
        <v>22</v>
      </c>
      <c r="B1848" s="69">
        <v>43785</v>
      </c>
      <c r="C1848" s="70">
        <v>43787</v>
      </c>
      <c r="D1848" s="71" t="s">
        <v>15</v>
      </c>
      <c r="E1848" s="72">
        <f t="shared" si="153"/>
        <v>2</v>
      </c>
      <c r="F1848" s="73" t="s">
        <v>1683</v>
      </c>
      <c r="G1848" s="74">
        <v>14600</v>
      </c>
      <c r="H1848" s="75">
        <v>0</v>
      </c>
      <c r="I1848" s="74">
        <v>13140</v>
      </c>
      <c r="J1848" s="66">
        <f t="shared" si="155"/>
        <v>2367079.61</v>
      </c>
      <c r="K1848" s="72">
        <v>100204</v>
      </c>
      <c r="L1848" s="25">
        <f>VLOOKUP(K1848,[2]应付款管理!$A$1:$B$65536,2,0)</f>
        <v>1657921</v>
      </c>
    </row>
    <row r="1849" spans="1:12">
      <c r="A1849" s="14">
        <v>23</v>
      </c>
      <c r="B1849" s="47">
        <v>43784</v>
      </c>
      <c r="C1849" s="48">
        <v>43787</v>
      </c>
      <c r="D1849" s="17" t="s">
        <v>15</v>
      </c>
      <c r="E1849" s="49">
        <f t="shared" si="153"/>
        <v>3</v>
      </c>
      <c r="F1849" s="50" t="s">
        <v>1684</v>
      </c>
      <c r="G1849" s="51">
        <v>23625</v>
      </c>
      <c r="H1849" s="21">
        <v>0</v>
      </c>
      <c r="I1849" s="51">
        <f t="shared" si="154"/>
        <v>23625</v>
      </c>
      <c r="J1849" s="62">
        <f t="shared" si="155"/>
        <v>2343454.61</v>
      </c>
      <c r="K1849" s="49">
        <v>100299</v>
      </c>
      <c r="L1849" s="25">
        <f>VLOOKUP(K1849,[2]应付款管理!$A$1:$B$65536,2,0)</f>
        <v>1659204</v>
      </c>
    </row>
    <row r="1850" spans="1:12">
      <c r="A1850" s="14">
        <v>24</v>
      </c>
      <c r="B1850" s="47">
        <v>43785</v>
      </c>
      <c r="C1850" s="48">
        <v>43787</v>
      </c>
      <c r="D1850" s="17" t="s">
        <v>15</v>
      </c>
      <c r="E1850" s="49">
        <f t="shared" si="153"/>
        <v>2</v>
      </c>
      <c r="F1850" s="50" t="s">
        <v>1685</v>
      </c>
      <c r="G1850" s="51">
        <v>17100</v>
      </c>
      <c r="H1850" s="21">
        <v>0</v>
      </c>
      <c r="I1850" s="51">
        <f t="shared" si="154"/>
        <v>17100</v>
      </c>
      <c r="J1850" s="62">
        <f t="shared" si="155"/>
        <v>2326354.61</v>
      </c>
      <c r="K1850" s="49">
        <v>100182</v>
      </c>
      <c r="L1850" s="25">
        <f>VLOOKUP(K1850,[2]应付款管理!$A$1:$B$65536,2,0)</f>
        <v>1657130</v>
      </c>
    </row>
    <row r="1851" spans="1:12">
      <c r="A1851" s="14">
        <v>25</v>
      </c>
      <c r="B1851" s="47">
        <v>43785</v>
      </c>
      <c r="C1851" s="48">
        <v>43788</v>
      </c>
      <c r="D1851" s="17" t="s">
        <v>15</v>
      </c>
      <c r="E1851" s="49">
        <f t="shared" si="153"/>
        <v>3</v>
      </c>
      <c r="F1851" s="50" t="s">
        <v>1163</v>
      </c>
      <c r="G1851" s="51">
        <v>19710</v>
      </c>
      <c r="H1851" s="21">
        <v>0</v>
      </c>
      <c r="I1851" s="51">
        <f t="shared" si="154"/>
        <v>19710</v>
      </c>
      <c r="J1851" s="62">
        <f t="shared" si="155"/>
        <v>2306644.61</v>
      </c>
      <c r="K1851" s="49">
        <v>100333</v>
      </c>
      <c r="L1851" s="25">
        <f>VLOOKUP(K1851,[2]应付款管理!$A$1:$B$65536,2,0)</f>
        <v>1658991</v>
      </c>
    </row>
    <row r="1852" spans="1:12">
      <c r="A1852" s="14">
        <v>26</v>
      </c>
      <c r="B1852" s="47">
        <v>43787</v>
      </c>
      <c r="C1852" s="48">
        <v>43789</v>
      </c>
      <c r="D1852" s="17" t="s">
        <v>15</v>
      </c>
      <c r="E1852" s="49">
        <f t="shared" si="153"/>
        <v>2</v>
      </c>
      <c r="F1852" s="50" t="s">
        <v>253</v>
      </c>
      <c r="G1852" s="51">
        <v>15750</v>
      </c>
      <c r="H1852" s="21">
        <v>0</v>
      </c>
      <c r="I1852" s="51">
        <f t="shared" si="154"/>
        <v>15750</v>
      </c>
      <c r="J1852" s="62">
        <f t="shared" si="155"/>
        <v>2290894.61</v>
      </c>
      <c r="K1852" s="49">
        <v>100335</v>
      </c>
      <c r="L1852" s="25">
        <f>VLOOKUP(K1852,[2]应付款管理!$A$1:$B$65536,2,0)</f>
        <v>1658904</v>
      </c>
    </row>
    <row r="1853" spans="1:12">
      <c r="A1853" s="14">
        <v>27</v>
      </c>
      <c r="B1853" s="47">
        <v>43788</v>
      </c>
      <c r="C1853" s="48">
        <v>43790</v>
      </c>
      <c r="D1853" s="17" t="s">
        <v>15</v>
      </c>
      <c r="E1853" s="49">
        <f t="shared" si="153"/>
        <v>2</v>
      </c>
      <c r="F1853" s="50" t="s">
        <v>1686</v>
      </c>
      <c r="G1853" s="51">
        <v>13140</v>
      </c>
      <c r="H1853" s="21">
        <v>0</v>
      </c>
      <c r="I1853" s="51">
        <f t="shared" si="154"/>
        <v>13140</v>
      </c>
      <c r="J1853" s="62">
        <f t="shared" si="155"/>
        <v>2277754.61</v>
      </c>
      <c r="K1853" s="49">
        <v>100908</v>
      </c>
      <c r="L1853" s="25">
        <f>VLOOKUP(K1853,[2]应付款管理!$A$1:$B$65536,2,0)</f>
        <v>1667438</v>
      </c>
    </row>
    <row r="1854" spans="1:12">
      <c r="A1854" s="14">
        <v>28</v>
      </c>
      <c r="B1854" s="47">
        <v>43787</v>
      </c>
      <c r="C1854" s="48">
        <v>43790</v>
      </c>
      <c r="D1854" s="17" t="s">
        <v>15</v>
      </c>
      <c r="E1854" s="49">
        <f t="shared" si="153"/>
        <v>3</v>
      </c>
      <c r="F1854" s="50" t="s">
        <v>1687</v>
      </c>
      <c r="G1854" s="51">
        <v>13635</v>
      </c>
      <c r="H1854" s="21">
        <v>0</v>
      </c>
      <c r="I1854" s="51">
        <f t="shared" si="154"/>
        <v>13635</v>
      </c>
      <c r="J1854" s="62">
        <f t="shared" si="155"/>
        <v>2264119.61</v>
      </c>
      <c r="K1854" s="49">
        <v>101099</v>
      </c>
      <c r="L1854" s="25">
        <v>1670348</v>
      </c>
    </row>
    <row r="1855" spans="1:12">
      <c r="A1855" s="14">
        <v>29</v>
      </c>
      <c r="B1855" s="47">
        <v>43787</v>
      </c>
      <c r="C1855" s="48">
        <v>43790</v>
      </c>
      <c r="D1855" s="17" t="s">
        <v>15</v>
      </c>
      <c r="E1855" s="49">
        <f t="shared" si="153"/>
        <v>3</v>
      </c>
      <c r="F1855" s="50" t="s">
        <v>1688</v>
      </c>
      <c r="G1855" s="51">
        <v>13635</v>
      </c>
      <c r="H1855" s="21">
        <v>0</v>
      </c>
      <c r="I1855" s="51">
        <f t="shared" si="154"/>
        <v>13635</v>
      </c>
      <c r="J1855" s="62">
        <f t="shared" si="155"/>
        <v>2250484.61</v>
      </c>
      <c r="K1855" s="49">
        <v>101100</v>
      </c>
      <c r="L1855" s="25">
        <v>1670348</v>
      </c>
    </row>
    <row r="1856" spans="1:12">
      <c r="A1856" s="14">
        <v>30</v>
      </c>
      <c r="B1856" s="47">
        <v>43788</v>
      </c>
      <c r="C1856" s="48">
        <v>43790</v>
      </c>
      <c r="D1856" s="17" t="s">
        <v>15</v>
      </c>
      <c r="E1856" s="49">
        <f t="shared" si="153"/>
        <v>2</v>
      </c>
      <c r="F1856" s="50" t="s">
        <v>1084</v>
      </c>
      <c r="G1856" s="51">
        <v>15750</v>
      </c>
      <c r="H1856" s="21">
        <v>0</v>
      </c>
      <c r="I1856" s="51">
        <f t="shared" si="154"/>
        <v>15750</v>
      </c>
      <c r="J1856" s="62">
        <f t="shared" si="155"/>
        <v>2234734.61</v>
      </c>
      <c r="K1856" s="49">
        <v>101063</v>
      </c>
      <c r="L1856" s="25">
        <f>VLOOKUP(K1856,[2]应付款管理!$A$1:$B$65536,2,0)</f>
        <v>1669573</v>
      </c>
    </row>
    <row r="1857" spans="1:12">
      <c r="A1857" s="14">
        <v>31</v>
      </c>
      <c r="B1857" s="47">
        <v>43788</v>
      </c>
      <c r="C1857" s="48">
        <v>43791</v>
      </c>
      <c r="D1857" s="17" t="s">
        <v>15</v>
      </c>
      <c r="E1857" s="49">
        <f t="shared" si="153"/>
        <v>3</v>
      </c>
      <c r="F1857" s="50" t="s">
        <v>1689</v>
      </c>
      <c r="G1857" s="51">
        <v>13635</v>
      </c>
      <c r="H1857" s="21">
        <v>0</v>
      </c>
      <c r="I1857" s="51">
        <f t="shared" si="154"/>
        <v>13635</v>
      </c>
      <c r="J1857" s="62">
        <f t="shared" si="155"/>
        <v>2221099.61</v>
      </c>
      <c r="K1857" s="49">
        <v>100232</v>
      </c>
      <c r="L1857" s="25">
        <f>VLOOKUP(K1857,[2]应付款管理!$A$1:$B$65536,2,0)</f>
        <v>1638702</v>
      </c>
    </row>
    <row r="1858" spans="1:12">
      <c r="A1858" s="14">
        <v>32</v>
      </c>
      <c r="B1858" s="47">
        <v>43789</v>
      </c>
      <c r="C1858" s="48">
        <v>43791</v>
      </c>
      <c r="D1858" s="17" t="s">
        <v>15</v>
      </c>
      <c r="E1858" s="49">
        <f t="shared" si="153"/>
        <v>2</v>
      </c>
      <c r="F1858" s="50" t="s">
        <v>1690</v>
      </c>
      <c r="G1858" s="51">
        <v>9090</v>
      </c>
      <c r="H1858" s="21">
        <v>0</v>
      </c>
      <c r="I1858" s="51">
        <f t="shared" si="154"/>
        <v>9090</v>
      </c>
      <c r="J1858" s="62">
        <f t="shared" si="155"/>
        <v>2212009.61</v>
      </c>
      <c r="K1858" s="49">
        <v>100439</v>
      </c>
      <c r="L1858" s="25">
        <f>VLOOKUP(K1858,[2]应付款管理!$A$1:$B$65536,2,0)</f>
        <v>1660815</v>
      </c>
    </row>
    <row r="1859" spans="1:12">
      <c r="A1859" s="14">
        <v>33</v>
      </c>
      <c r="B1859" s="47">
        <v>43788</v>
      </c>
      <c r="C1859" s="48">
        <v>43791</v>
      </c>
      <c r="D1859" s="17" t="s">
        <v>15</v>
      </c>
      <c r="E1859" s="49">
        <f t="shared" si="153"/>
        <v>3</v>
      </c>
      <c r="F1859" s="50" t="s">
        <v>263</v>
      </c>
      <c r="G1859" s="51">
        <v>13635</v>
      </c>
      <c r="H1859" s="21">
        <v>0</v>
      </c>
      <c r="I1859" s="51">
        <f t="shared" si="154"/>
        <v>13635</v>
      </c>
      <c r="J1859" s="62">
        <f t="shared" si="155"/>
        <v>2198374.61</v>
      </c>
      <c r="K1859" s="49">
        <v>100234</v>
      </c>
      <c r="L1859" s="25">
        <f>VLOOKUP(K1859,[2]应付款管理!$A$1:$B$65536,2,0)</f>
        <v>1638705</v>
      </c>
    </row>
    <row r="1860" spans="1:12">
      <c r="A1860" s="14">
        <v>34</v>
      </c>
      <c r="B1860" s="47">
        <v>43787</v>
      </c>
      <c r="C1860" s="48">
        <v>43791</v>
      </c>
      <c r="D1860" s="17" t="s">
        <v>15</v>
      </c>
      <c r="E1860" s="49">
        <f t="shared" si="153"/>
        <v>4</v>
      </c>
      <c r="F1860" s="50" t="s">
        <v>1691</v>
      </c>
      <c r="G1860" s="51">
        <v>28260</v>
      </c>
      <c r="H1860" s="21">
        <v>0</v>
      </c>
      <c r="I1860" s="51">
        <f t="shared" si="154"/>
        <v>28260</v>
      </c>
      <c r="J1860" s="62">
        <f t="shared" si="155"/>
        <v>2170114.61</v>
      </c>
      <c r="K1860" s="49">
        <v>100235</v>
      </c>
      <c r="L1860" s="25">
        <f>VLOOKUP(K1860,[2]应付款管理!$A$1:$B$65536,2,0)</f>
        <v>1658369</v>
      </c>
    </row>
    <row r="1861" spans="1:12">
      <c r="A1861" s="14">
        <v>35</v>
      </c>
      <c r="B1861" s="47">
        <v>43789</v>
      </c>
      <c r="C1861" s="48">
        <v>43791</v>
      </c>
      <c r="D1861" s="17" t="s">
        <v>15</v>
      </c>
      <c r="E1861" s="49">
        <f t="shared" si="153"/>
        <v>2</v>
      </c>
      <c r="F1861" s="50" t="s">
        <v>1692</v>
      </c>
      <c r="G1861" s="51">
        <v>14130</v>
      </c>
      <c r="H1861" s="21">
        <v>0</v>
      </c>
      <c r="I1861" s="51">
        <f t="shared" si="154"/>
        <v>14130</v>
      </c>
      <c r="J1861" s="62">
        <f t="shared" si="155"/>
        <v>2155984.61</v>
      </c>
      <c r="K1861" s="49">
        <v>101213</v>
      </c>
      <c r="L1861" s="25">
        <f>VLOOKUP(K1861,[2]应付款管理!$A$1:$B$65536,2,0)</f>
        <v>1672177</v>
      </c>
    </row>
    <row r="1862" spans="1:12">
      <c r="A1862" s="14">
        <v>36</v>
      </c>
      <c r="B1862" s="47">
        <v>43790</v>
      </c>
      <c r="C1862" s="48">
        <v>43792</v>
      </c>
      <c r="D1862" s="17" t="s">
        <v>15</v>
      </c>
      <c r="E1862" s="49">
        <f t="shared" si="153"/>
        <v>2</v>
      </c>
      <c r="F1862" s="50" t="s">
        <v>1693</v>
      </c>
      <c r="G1862" s="51">
        <v>10098</v>
      </c>
      <c r="H1862" s="21">
        <v>0</v>
      </c>
      <c r="I1862" s="51">
        <f t="shared" si="154"/>
        <v>10098</v>
      </c>
      <c r="J1862" s="62">
        <f t="shared" si="155"/>
        <v>2145886.61</v>
      </c>
      <c r="K1862" s="49">
        <v>98570</v>
      </c>
      <c r="L1862" s="25">
        <f>VLOOKUP(K1862,[2]应付款管理!$A$1:$B$65536,2,0)</f>
        <v>1633574</v>
      </c>
    </row>
    <row r="1863" spans="1:12">
      <c r="A1863" s="14">
        <v>37</v>
      </c>
      <c r="B1863" s="47">
        <v>43790</v>
      </c>
      <c r="C1863" s="48">
        <v>43792</v>
      </c>
      <c r="D1863" s="17" t="s">
        <v>15</v>
      </c>
      <c r="E1863" s="49">
        <f t="shared" si="153"/>
        <v>2</v>
      </c>
      <c r="F1863" s="50" t="s">
        <v>1694</v>
      </c>
      <c r="G1863" s="51">
        <v>15750</v>
      </c>
      <c r="H1863" s="21">
        <v>0</v>
      </c>
      <c r="I1863" s="51">
        <f t="shared" si="154"/>
        <v>15750</v>
      </c>
      <c r="J1863" s="62">
        <f t="shared" si="155"/>
        <v>2130136.61</v>
      </c>
      <c r="K1863" s="49">
        <v>100334</v>
      </c>
      <c r="L1863" s="25">
        <f>VLOOKUP(K1863,[2]应付款管理!$A$1:$B$65536,2,0)</f>
        <v>1658956</v>
      </c>
    </row>
    <row r="1864" spans="1:12">
      <c r="A1864" s="14">
        <v>38</v>
      </c>
      <c r="B1864" s="47">
        <v>43790</v>
      </c>
      <c r="C1864" s="48">
        <v>43793</v>
      </c>
      <c r="D1864" s="17" t="s">
        <v>15</v>
      </c>
      <c r="E1864" s="49">
        <f t="shared" si="153"/>
        <v>3</v>
      </c>
      <c r="F1864" s="50" t="s">
        <v>1695</v>
      </c>
      <c r="G1864" s="51">
        <v>13635</v>
      </c>
      <c r="H1864" s="21">
        <v>0</v>
      </c>
      <c r="I1864" s="51">
        <f t="shared" si="154"/>
        <v>13635</v>
      </c>
      <c r="J1864" s="62">
        <f t="shared" si="155"/>
        <v>2116501.61</v>
      </c>
      <c r="K1864" s="49">
        <v>101062</v>
      </c>
      <c r="L1864" s="25">
        <f>VLOOKUP(K1864,[2]应付款管理!$A$1:$B$65536,2,0)</f>
        <v>1669658</v>
      </c>
    </row>
    <row r="1865" spans="1:12">
      <c r="A1865" s="14">
        <v>39</v>
      </c>
      <c r="B1865" s="47">
        <v>43791</v>
      </c>
      <c r="C1865" s="48">
        <v>43793</v>
      </c>
      <c r="D1865" s="17" t="s">
        <v>15</v>
      </c>
      <c r="E1865" s="49">
        <f t="shared" si="153"/>
        <v>2</v>
      </c>
      <c r="F1865" s="50" t="s">
        <v>1696</v>
      </c>
      <c r="G1865" s="51">
        <v>9090</v>
      </c>
      <c r="H1865" s="21">
        <v>0</v>
      </c>
      <c r="I1865" s="51">
        <f t="shared" si="154"/>
        <v>9090</v>
      </c>
      <c r="J1865" s="62">
        <f t="shared" si="155"/>
        <v>2107411.61</v>
      </c>
      <c r="K1865" s="49">
        <v>100200</v>
      </c>
      <c r="L1865" s="25">
        <f>VLOOKUP(K1865,[2]应付款管理!$A$1:$B$65536,2,0)</f>
        <v>1657898</v>
      </c>
    </row>
    <row r="1866" spans="1:12">
      <c r="A1866" s="14">
        <v>40</v>
      </c>
      <c r="B1866" s="47">
        <v>43791</v>
      </c>
      <c r="C1866" s="48">
        <v>43793</v>
      </c>
      <c r="D1866" s="17" t="s">
        <v>15</v>
      </c>
      <c r="E1866" s="49">
        <f t="shared" si="153"/>
        <v>2</v>
      </c>
      <c r="F1866" s="50" t="s">
        <v>1697</v>
      </c>
      <c r="G1866" s="51">
        <v>9090</v>
      </c>
      <c r="H1866" s="21">
        <v>0</v>
      </c>
      <c r="I1866" s="51">
        <f t="shared" si="154"/>
        <v>9090</v>
      </c>
      <c r="J1866" s="62">
        <f t="shared" si="155"/>
        <v>2098321.61</v>
      </c>
      <c r="K1866" s="49">
        <v>101090</v>
      </c>
      <c r="L1866" s="25">
        <f>VLOOKUP(K1866,[2]应付款管理!$A$1:$B$65536,2,0)</f>
        <v>1669809</v>
      </c>
    </row>
    <row r="1867" spans="1:12">
      <c r="A1867" s="14">
        <v>41</v>
      </c>
      <c r="B1867" s="47">
        <v>43791</v>
      </c>
      <c r="C1867" s="48">
        <v>43793</v>
      </c>
      <c r="D1867" s="17" t="s">
        <v>15</v>
      </c>
      <c r="E1867" s="49">
        <f t="shared" si="153"/>
        <v>2</v>
      </c>
      <c r="F1867" s="50" t="s">
        <v>1698</v>
      </c>
      <c r="G1867" s="51">
        <v>15750</v>
      </c>
      <c r="H1867" s="21">
        <v>0</v>
      </c>
      <c r="I1867" s="51">
        <f t="shared" si="154"/>
        <v>15750</v>
      </c>
      <c r="J1867" s="62">
        <f t="shared" si="155"/>
        <v>2082571.61</v>
      </c>
      <c r="K1867" s="49">
        <v>100414</v>
      </c>
      <c r="L1867" s="25">
        <f>VLOOKUP(K1867,[2]应付款管理!$A$1:$B$65536,2,0)</f>
        <v>1660537</v>
      </c>
    </row>
    <row r="1868" spans="1:12">
      <c r="A1868" s="14">
        <v>42</v>
      </c>
      <c r="B1868" s="47">
        <v>43792</v>
      </c>
      <c r="C1868" s="48">
        <v>43794</v>
      </c>
      <c r="D1868" s="17" t="s">
        <v>15</v>
      </c>
      <c r="E1868" s="49">
        <f t="shared" si="153"/>
        <v>2</v>
      </c>
      <c r="F1868" s="50" t="s">
        <v>1699</v>
      </c>
      <c r="G1868" s="51">
        <v>14611.5</v>
      </c>
      <c r="H1868" s="21">
        <v>0</v>
      </c>
      <c r="I1868" s="51">
        <f t="shared" si="154"/>
        <v>14611.5</v>
      </c>
      <c r="J1868" s="62">
        <f t="shared" si="155"/>
        <v>2067960.11</v>
      </c>
      <c r="K1868" s="49">
        <v>99021</v>
      </c>
      <c r="L1868" s="25">
        <f>VLOOKUP(K1868,[2]应付款管理!$A$1:$B$65536,2,0)</f>
        <v>1644226</v>
      </c>
    </row>
    <row r="1869" spans="1:12">
      <c r="A1869" s="14">
        <v>43</v>
      </c>
      <c r="B1869" s="47">
        <v>43792</v>
      </c>
      <c r="C1869" s="48">
        <v>43794</v>
      </c>
      <c r="D1869" s="17" t="s">
        <v>15</v>
      </c>
      <c r="E1869" s="49">
        <f t="shared" si="153"/>
        <v>2</v>
      </c>
      <c r="F1869" s="50" t="s">
        <v>1700</v>
      </c>
      <c r="G1869" s="51">
        <v>11880</v>
      </c>
      <c r="H1869" s="21">
        <v>0</v>
      </c>
      <c r="I1869" s="51">
        <f t="shared" si="154"/>
        <v>11880</v>
      </c>
      <c r="J1869" s="62">
        <f t="shared" si="155"/>
        <v>2056080.11</v>
      </c>
      <c r="K1869" s="49">
        <v>100174</v>
      </c>
      <c r="L1869" s="25">
        <f>VLOOKUP(K1869,[2]应付款管理!$A$1:$B$65536,2,0)</f>
        <v>1656982</v>
      </c>
    </row>
    <row r="1870" spans="1:12">
      <c r="A1870" s="170"/>
      <c r="B1870" s="171"/>
      <c r="C1870" s="156"/>
      <c r="D1870" s="157"/>
      <c r="E1870" s="158"/>
      <c r="F1870" s="159"/>
      <c r="G1870" s="160"/>
      <c r="H1870" s="161"/>
      <c r="I1870" s="51">
        <f>SUM(I1837:I1869)</f>
        <v>546574.5</v>
      </c>
      <c r="J1870" s="62"/>
      <c r="K1870" s="193" t="s">
        <v>1701</v>
      </c>
      <c r="L1870" s="25"/>
    </row>
    <row r="1871" spans="1:12">
      <c r="A1871" s="170"/>
      <c r="B1871" s="171"/>
      <c r="C1871" s="156"/>
      <c r="D1871" s="157"/>
      <c r="E1871" s="158"/>
      <c r="F1871" s="159"/>
      <c r="G1871" s="160"/>
      <c r="H1871" s="161"/>
      <c r="I1871" s="51"/>
      <c r="J1871" s="62"/>
      <c r="K1871" s="49"/>
      <c r="L1871" s="25"/>
    </row>
    <row r="1872" spans="1:14">
      <c r="A1872" s="190" t="s">
        <v>1702</v>
      </c>
      <c r="B1872" s="191"/>
      <c r="C1872" s="191"/>
      <c r="D1872" s="191"/>
      <c r="E1872" s="191"/>
      <c r="F1872" s="191"/>
      <c r="G1872" s="191"/>
      <c r="H1872" s="192"/>
      <c r="I1872" s="51">
        <v>2480277.32</v>
      </c>
      <c r="J1872" s="62">
        <f>J1869-I1872</f>
        <v>-424197.21</v>
      </c>
      <c r="K1872" s="49"/>
      <c r="L1872" s="25"/>
      <c r="M1872" s="194" t="s">
        <v>1703</v>
      </c>
      <c r="N1872" s="3">
        <f>1000000-J1872</f>
        <v>1424197.21</v>
      </c>
    </row>
    <row r="1873" ht="14.25"/>
    <row r="1874" ht="14.25" spans="10:10">
      <c r="J1874" s="195" t="s">
        <v>1701</v>
      </c>
    </row>
  </sheetData>
  <mergeCells count="83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  <mergeCell ref="A1228:H1228"/>
    <mergeCell ref="A1230:K1230"/>
    <mergeCell ref="A1231:I1231"/>
    <mergeCell ref="A1234:I1234"/>
    <mergeCell ref="A1235:I1235"/>
    <mergeCell ref="A1399:K1399"/>
    <mergeCell ref="A1400:I1400"/>
    <mergeCell ref="A1404:I1404"/>
    <mergeCell ref="A1622:K1622"/>
    <mergeCell ref="A1623:I1623"/>
    <mergeCell ref="A1626:I1626"/>
    <mergeCell ref="A1627:I1627"/>
    <mergeCell ref="A1802:K1802"/>
    <mergeCell ref="A1803:I1803"/>
    <mergeCell ref="A1806:I1806"/>
    <mergeCell ref="A1807:I1807"/>
    <mergeCell ref="A1872:H1872"/>
  </mergeCells>
  <conditionalFormatting sqref="K856">
    <cfRule type="duplicateValues" dxfId="0" priority="1"/>
  </conditionalFormatting>
  <conditionalFormatting sqref="K15:K57">
    <cfRule type="duplicateValues" dxfId="0" priority="5"/>
  </conditionalFormatting>
  <conditionalFormatting sqref="K597:K855 K857:K859">
    <cfRule type="duplicateValues" dxfId="0" priority="6"/>
  </conditionalFormatting>
  <conditionalFormatting sqref="L1527:L1530 L1532 L1536:L1541 L1544 L1546:L1569 L1577:L1586 L1588:L1596 L1598:L1599 L1602:L1603 L1605 L1607:L1608 L1613:L1619">
    <cfRule type="duplicateValues" dxfId="0" priority="7"/>
  </conditionalFormatting>
  <pageMargins left="0.16875" right="0.16875" top="0.75" bottom="0.699305555555556" header="0.3" footer="0.46875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1"/>
  <sheetViews>
    <sheetView topLeftCell="A46" workbookViewId="0">
      <selection activeCell="A182" sqref="A182:K182"/>
    </sheetView>
  </sheetViews>
  <sheetFormatPr defaultColWidth="9" defaultRowHeight="13.5"/>
  <cols>
    <col min="1" max="1" width="9" style="133"/>
    <col min="2" max="3" width="9.25" style="133"/>
    <col min="4" max="6" width="9" style="133"/>
    <col min="7" max="7" width="9.25" style="133"/>
    <col min="8" max="8" width="9" style="133"/>
    <col min="9" max="9" width="9.25" style="133"/>
    <col min="10" max="10" width="13.125" style="133"/>
    <col min="11" max="16" width="9" style="133"/>
    <col min="17" max="17" width="12.125" style="133" customWidth="1"/>
    <col min="18" max="16384" width="9" style="133"/>
  </cols>
  <sheetData>
    <row r="1" s="133" customFormat="1" spans="12:12">
      <c r="L1" s="133">
        <v>1</v>
      </c>
    </row>
    <row r="2" s="133" customFormat="1" spans="1:12">
      <c r="A2" s="14">
        <v>72</v>
      </c>
      <c r="B2" s="47">
        <v>43623</v>
      </c>
      <c r="C2" s="48">
        <v>43627</v>
      </c>
      <c r="D2" s="17" t="s">
        <v>15</v>
      </c>
      <c r="E2" s="49">
        <f t="shared" ref="E2:E65" si="0">C2-B2</f>
        <v>4</v>
      </c>
      <c r="F2" s="50" t="s">
        <v>1704</v>
      </c>
      <c r="G2" s="51">
        <v>28080</v>
      </c>
      <c r="H2" s="21">
        <v>0</v>
      </c>
      <c r="I2" s="51">
        <f t="shared" ref="I2:I65" si="1">+G2+H2</f>
        <v>28080</v>
      </c>
      <c r="J2" s="62">
        <f t="shared" ref="J2:J16" si="2">J1-I2</f>
        <v>-28080</v>
      </c>
      <c r="K2" s="49">
        <v>70180</v>
      </c>
      <c r="L2" s="141">
        <v>1461403</v>
      </c>
    </row>
    <row r="3" s="133" customFormat="1" spans="1:12">
      <c r="A3" s="14">
        <v>159</v>
      </c>
      <c r="B3" s="47">
        <v>43638</v>
      </c>
      <c r="C3" s="48">
        <v>43641</v>
      </c>
      <c r="D3" s="17" t="s">
        <v>15</v>
      </c>
      <c r="E3" s="49">
        <f t="shared" si="0"/>
        <v>3</v>
      </c>
      <c r="F3" s="50" t="s">
        <v>1705</v>
      </c>
      <c r="G3" s="51">
        <v>13500</v>
      </c>
      <c r="H3" s="21">
        <v>0</v>
      </c>
      <c r="I3" s="51">
        <f t="shared" si="1"/>
        <v>13500</v>
      </c>
      <c r="J3" s="62">
        <f t="shared" si="2"/>
        <v>-41580</v>
      </c>
      <c r="K3" s="49">
        <v>70219</v>
      </c>
      <c r="L3" s="141">
        <v>1461983</v>
      </c>
    </row>
    <row r="4" s="133" customFormat="1" spans="1:12">
      <c r="A4" s="14">
        <v>160</v>
      </c>
      <c r="B4" s="47">
        <v>43638</v>
      </c>
      <c r="C4" s="48">
        <v>43641</v>
      </c>
      <c r="D4" s="17" t="s">
        <v>15</v>
      </c>
      <c r="E4" s="49">
        <f t="shared" si="0"/>
        <v>3</v>
      </c>
      <c r="F4" s="50" t="s">
        <v>1706</v>
      </c>
      <c r="G4" s="51">
        <v>13500</v>
      </c>
      <c r="H4" s="21">
        <v>0</v>
      </c>
      <c r="I4" s="51">
        <f t="shared" si="1"/>
        <v>13500</v>
      </c>
      <c r="J4" s="62">
        <f t="shared" si="2"/>
        <v>-55080</v>
      </c>
      <c r="K4" s="49">
        <v>70220</v>
      </c>
      <c r="L4" s="141">
        <v>1461988</v>
      </c>
    </row>
    <row r="5" s="133" customFormat="1" spans="1:12">
      <c r="A5" s="14">
        <v>80</v>
      </c>
      <c r="B5" s="47">
        <v>43624</v>
      </c>
      <c r="C5" s="48">
        <v>43628</v>
      </c>
      <c r="D5" s="17" t="s">
        <v>15</v>
      </c>
      <c r="E5" s="49">
        <f t="shared" si="0"/>
        <v>4</v>
      </c>
      <c r="F5" s="50" t="s">
        <v>1707</v>
      </c>
      <c r="G5" s="51">
        <v>28080</v>
      </c>
      <c r="H5" s="21">
        <v>0</v>
      </c>
      <c r="I5" s="51">
        <f t="shared" si="1"/>
        <v>28080</v>
      </c>
      <c r="J5" s="62">
        <f t="shared" si="2"/>
        <v>-83160</v>
      </c>
      <c r="K5" s="49">
        <v>70410</v>
      </c>
      <c r="L5" s="141">
        <v>1462862</v>
      </c>
    </row>
    <row r="6" s="133" customFormat="1" spans="1:12">
      <c r="A6" s="14">
        <v>35</v>
      </c>
      <c r="B6" s="47">
        <v>43620</v>
      </c>
      <c r="C6" s="48">
        <v>43622</v>
      </c>
      <c r="D6" s="17" t="s">
        <v>15</v>
      </c>
      <c r="E6" s="49">
        <f t="shared" si="0"/>
        <v>2</v>
      </c>
      <c r="F6" s="50" t="s">
        <v>1708</v>
      </c>
      <c r="G6" s="51">
        <v>15750</v>
      </c>
      <c r="H6" s="21">
        <v>0</v>
      </c>
      <c r="I6" s="51">
        <f t="shared" si="1"/>
        <v>15750</v>
      </c>
      <c r="J6" s="62">
        <f t="shared" si="2"/>
        <v>-98910</v>
      </c>
      <c r="K6" s="49">
        <v>70955</v>
      </c>
      <c r="L6" s="141">
        <v>1464163</v>
      </c>
    </row>
    <row r="7" s="133" customFormat="1" spans="1:12">
      <c r="A7" s="14">
        <v>71</v>
      </c>
      <c r="B7" s="47">
        <v>43622</v>
      </c>
      <c r="C7" s="48">
        <v>43627</v>
      </c>
      <c r="D7" s="17" t="s">
        <v>15</v>
      </c>
      <c r="E7" s="49">
        <f t="shared" si="0"/>
        <v>5</v>
      </c>
      <c r="F7" s="50" t="s">
        <v>1709</v>
      </c>
      <c r="G7" s="51">
        <v>35100</v>
      </c>
      <c r="H7" s="21">
        <v>0</v>
      </c>
      <c r="I7" s="51">
        <f t="shared" si="1"/>
        <v>35100</v>
      </c>
      <c r="J7" s="62">
        <f t="shared" si="2"/>
        <v>-134010</v>
      </c>
      <c r="K7" s="49">
        <v>71146</v>
      </c>
      <c r="L7" s="141">
        <v>1465867</v>
      </c>
    </row>
    <row r="8" s="133" customFormat="1" spans="1:12">
      <c r="A8" s="14">
        <v>34</v>
      </c>
      <c r="B8" s="47">
        <v>43620</v>
      </c>
      <c r="C8" s="48">
        <v>43622</v>
      </c>
      <c r="D8" s="17" t="s">
        <v>15</v>
      </c>
      <c r="E8" s="49">
        <f t="shared" si="0"/>
        <v>2</v>
      </c>
      <c r="F8" s="50" t="s">
        <v>1710</v>
      </c>
      <c r="G8" s="51">
        <v>15750</v>
      </c>
      <c r="H8" s="21">
        <v>0</v>
      </c>
      <c r="I8" s="51">
        <f t="shared" si="1"/>
        <v>15750</v>
      </c>
      <c r="J8" s="62">
        <f t="shared" si="2"/>
        <v>-149760</v>
      </c>
      <c r="K8" s="49">
        <v>71206</v>
      </c>
      <c r="L8" s="141">
        <v>1466454</v>
      </c>
    </row>
    <row r="9" s="133" customFormat="1" spans="1:12">
      <c r="A9" s="14">
        <v>51</v>
      </c>
      <c r="B9" s="47">
        <v>43622</v>
      </c>
      <c r="C9" s="48">
        <v>43624</v>
      </c>
      <c r="D9" s="17" t="s">
        <v>15</v>
      </c>
      <c r="E9" s="49">
        <f t="shared" si="0"/>
        <v>2</v>
      </c>
      <c r="F9" s="50" t="s">
        <v>1710</v>
      </c>
      <c r="G9" s="51">
        <v>9000</v>
      </c>
      <c r="H9" s="21">
        <v>0</v>
      </c>
      <c r="I9" s="51">
        <f t="shared" si="1"/>
        <v>9000</v>
      </c>
      <c r="J9" s="62">
        <f t="shared" si="2"/>
        <v>-158760</v>
      </c>
      <c r="K9" s="49">
        <v>71421</v>
      </c>
      <c r="L9" s="141">
        <v>1466457</v>
      </c>
    </row>
    <row r="10" s="133" customFormat="1" spans="1:12">
      <c r="A10" s="14">
        <v>147</v>
      </c>
      <c r="B10" s="47">
        <v>43635</v>
      </c>
      <c r="C10" s="48">
        <v>43639</v>
      </c>
      <c r="D10" s="17" t="s">
        <v>15</v>
      </c>
      <c r="E10" s="49">
        <f t="shared" si="0"/>
        <v>4</v>
      </c>
      <c r="F10" s="50" t="s">
        <v>1711</v>
      </c>
      <c r="G10" s="51">
        <v>18000</v>
      </c>
      <c r="H10" s="21">
        <v>0</v>
      </c>
      <c r="I10" s="51">
        <f t="shared" si="1"/>
        <v>18000</v>
      </c>
      <c r="J10" s="62">
        <f t="shared" si="2"/>
        <v>-176760</v>
      </c>
      <c r="K10" s="49">
        <v>71450</v>
      </c>
      <c r="L10" s="141">
        <v>1467397</v>
      </c>
    </row>
    <row r="11" s="133" customFormat="1" spans="1:12">
      <c r="A11" s="14">
        <v>182</v>
      </c>
      <c r="B11" s="47">
        <v>43643</v>
      </c>
      <c r="C11" s="48">
        <v>43645</v>
      </c>
      <c r="D11" s="17" t="s">
        <v>15</v>
      </c>
      <c r="E11" s="49">
        <f t="shared" si="0"/>
        <v>2</v>
      </c>
      <c r="F11" s="50" t="s">
        <v>1712</v>
      </c>
      <c r="G11" s="51">
        <v>18000</v>
      </c>
      <c r="H11" s="21">
        <v>0</v>
      </c>
      <c r="I11" s="51">
        <f t="shared" si="1"/>
        <v>18000</v>
      </c>
      <c r="J11" s="62">
        <f t="shared" si="2"/>
        <v>-194760</v>
      </c>
      <c r="K11" s="49">
        <v>71498</v>
      </c>
      <c r="L11" s="141">
        <v>1467618</v>
      </c>
    </row>
    <row r="12" s="133" customFormat="1" spans="1:12">
      <c r="A12" s="14">
        <v>125</v>
      </c>
      <c r="B12" s="47">
        <v>43630</v>
      </c>
      <c r="C12" s="48">
        <v>43635</v>
      </c>
      <c r="D12" s="17" t="s">
        <v>15</v>
      </c>
      <c r="E12" s="49">
        <f t="shared" si="0"/>
        <v>5</v>
      </c>
      <c r="F12" s="50" t="s">
        <v>1713</v>
      </c>
      <c r="G12" s="51">
        <v>39375</v>
      </c>
      <c r="H12" s="21">
        <v>0</v>
      </c>
      <c r="I12" s="51">
        <f t="shared" si="1"/>
        <v>39375</v>
      </c>
      <c r="J12" s="62">
        <f t="shared" si="2"/>
        <v>-234135</v>
      </c>
      <c r="K12" s="49">
        <v>71515</v>
      </c>
      <c r="L12" s="141">
        <v>1467821</v>
      </c>
    </row>
    <row r="13" s="133" customFormat="1" spans="1:12">
      <c r="A13" s="14">
        <v>151</v>
      </c>
      <c r="B13" s="47">
        <v>43635</v>
      </c>
      <c r="C13" s="48">
        <v>43640</v>
      </c>
      <c r="D13" s="17" t="s">
        <v>15</v>
      </c>
      <c r="E13" s="49">
        <f t="shared" si="0"/>
        <v>5</v>
      </c>
      <c r="F13" s="50" t="s">
        <v>1714</v>
      </c>
      <c r="G13" s="51">
        <v>22500</v>
      </c>
      <c r="H13" s="21">
        <v>0</v>
      </c>
      <c r="I13" s="51">
        <f t="shared" si="1"/>
        <v>22500</v>
      </c>
      <c r="J13" s="62">
        <f t="shared" si="2"/>
        <v>-256635</v>
      </c>
      <c r="K13" s="49">
        <v>71998</v>
      </c>
      <c r="L13" s="141">
        <v>1468500</v>
      </c>
    </row>
    <row r="14" s="133" customFormat="1" spans="1:12">
      <c r="A14" s="14">
        <v>102</v>
      </c>
      <c r="B14" s="47">
        <v>43626</v>
      </c>
      <c r="C14" s="48">
        <v>43631</v>
      </c>
      <c r="D14" s="17" t="s">
        <v>15</v>
      </c>
      <c r="E14" s="49">
        <f t="shared" si="0"/>
        <v>5</v>
      </c>
      <c r="F14" s="50" t="s">
        <v>1715</v>
      </c>
      <c r="G14" s="51">
        <v>22500</v>
      </c>
      <c r="H14" s="21">
        <v>0</v>
      </c>
      <c r="I14" s="51">
        <f t="shared" si="1"/>
        <v>22500</v>
      </c>
      <c r="J14" s="62">
        <f t="shared" si="2"/>
        <v>-279135</v>
      </c>
      <c r="K14" s="49">
        <v>72264</v>
      </c>
      <c r="L14" s="141">
        <v>1472922</v>
      </c>
    </row>
    <row r="15" s="133" customFormat="1" spans="1:12">
      <c r="A15" s="14">
        <v>103</v>
      </c>
      <c r="B15" s="47">
        <v>43626</v>
      </c>
      <c r="C15" s="48">
        <v>43631</v>
      </c>
      <c r="D15" s="17" t="s">
        <v>15</v>
      </c>
      <c r="E15" s="49">
        <f t="shared" si="0"/>
        <v>5</v>
      </c>
      <c r="F15" s="50" t="s">
        <v>1716</v>
      </c>
      <c r="G15" s="51">
        <v>22500</v>
      </c>
      <c r="H15" s="21">
        <v>0</v>
      </c>
      <c r="I15" s="51">
        <f t="shared" si="1"/>
        <v>22500</v>
      </c>
      <c r="J15" s="62">
        <f t="shared" si="2"/>
        <v>-301635</v>
      </c>
      <c r="K15" s="49">
        <v>72263</v>
      </c>
      <c r="L15" s="141">
        <v>1472922</v>
      </c>
    </row>
    <row r="16" s="133" customFormat="1" spans="1:12">
      <c r="A16" s="14">
        <v>104</v>
      </c>
      <c r="B16" s="47">
        <v>43626</v>
      </c>
      <c r="C16" s="48">
        <v>43631</v>
      </c>
      <c r="D16" s="17" t="s">
        <v>15</v>
      </c>
      <c r="E16" s="49">
        <f t="shared" si="0"/>
        <v>5</v>
      </c>
      <c r="F16" s="50" t="s">
        <v>1717</v>
      </c>
      <c r="G16" s="51">
        <v>22500</v>
      </c>
      <c r="H16" s="21">
        <v>0</v>
      </c>
      <c r="I16" s="51">
        <f t="shared" si="1"/>
        <v>22500</v>
      </c>
      <c r="J16" s="62">
        <f t="shared" si="2"/>
        <v>-324135</v>
      </c>
      <c r="K16" s="49">
        <v>72227</v>
      </c>
      <c r="L16" s="141">
        <v>1472922</v>
      </c>
    </row>
    <row r="17" s="133" customFormat="1" spans="1:12">
      <c r="A17" s="14">
        <v>1</v>
      </c>
      <c r="B17" s="47">
        <v>43644</v>
      </c>
      <c r="C17" s="48">
        <v>43647</v>
      </c>
      <c r="D17" s="17" t="s">
        <v>15</v>
      </c>
      <c r="E17" s="49">
        <f t="shared" si="0"/>
        <v>3</v>
      </c>
      <c r="F17" s="50" t="s">
        <v>1718</v>
      </c>
      <c r="G17" s="51">
        <v>27000</v>
      </c>
      <c r="H17" s="21">
        <v>0</v>
      </c>
      <c r="I17" s="51">
        <f t="shared" si="1"/>
        <v>27000</v>
      </c>
      <c r="J17" s="62" t="e">
        <f>#REF!-I17</f>
        <v>#REF!</v>
      </c>
      <c r="K17" s="49">
        <v>72418</v>
      </c>
      <c r="L17" s="141">
        <v>1473891</v>
      </c>
    </row>
    <row r="18" s="133" customFormat="1" spans="1:12">
      <c r="A18" s="14">
        <v>49</v>
      </c>
      <c r="B18" s="47">
        <v>43621</v>
      </c>
      <c r="C18" s="48">
        <v>43624</v>
      </c>
      <c r="D18" s="17" t="s">
        <v>15</v>
      </c>
      <c r="E18" s="49">
        <f t="shared" si="0"/>
        <v>3</v>
      </c>
      <c r="F18" s="50" t="s">
        <v>1719</v>
      </c>
      <c r="G18" s="51">
        <v>19305</v>
      </c>
      <c r="H18" s="21">
        <v>0</v>
      </c>
      <c r="I18" s="51">
        <f t="shared" si="1"/>
        <v>19305</v>
      </c>
      <c r="J18" s="62" t="e">
        <f t="shared" ref="J18:J81" si="3">J17-I18</f>
        <v>#REF!</v>
      </c>
      <c r="K18" s="49">
        <v>72525</v>
      </c>
      <c r="L18" s="141">
        <v>1474853</v>
      </c>
    </row>
    <row r="19" s="133" customFormat="1" spans="1:12">
      <c r="A19" s="14">
        <v>28</v>
      </c>
      <c r="B19" s="47">
        <v>43619</v>
      </c>
      <c r="C19" s="48">
        <v>43622</v>
      </c>
      <c r="D19" s="17" t="s">
        <v>15</v>
      </c>
      <c r="E19" s="49">
        <f t="shared" si="0"/>
        <v>3</v>
      </c>
      <c r="F19" s="50" t="s">
        <v>1720</v>
      </c>
      <c r="G19" s="51">
        <v>19305</v>
      </c>
      <c r="H19" s="21">
        <v>0</v>
      </c>
      <c r="I19" s="51">
        <f t="shared" si="1"/>
        <v>19305</v>
      </c>
      <c r="J19" s="62" t="e">
        <f t="shared" si="3"/>
        <v>#REF!</v>
      </c>
      <c r="K19" s="49">
        <v>72532</v>
      </c>
      <c r="L19" s="141">
        <v>1474941</v>
      </c>
    </row>
    <row r="20" s="133" customFormat="1" spans="1:12">
      <c r="A20" s="14">
        <v>178</v>
      </c>
      <c r="B20" s="47">
        <v>43640</v>
      </c>
      <c r="C20" s="48">
        <v>43644</v>
      </c>
      <c r="D20" s="17" t="s">
        <v>15</v>
      </c>
      <c r="E20" s="49">
        <f t="shared" si="0"/>
        <v>4</v>
      </c>
      <c r="F20" s="50" t="s">
        <v>1483</v>
      </c>
      <c r="G20" s="51">
        <v>29600</v>
      </c>
      <c r="H20" s="21">
        <v>0</v>
      </c>
      <c r="I20" s="51">
        <f t="shared" si="1"/>
        <v>29600</v>
      </c>
      <c r="J20" s="62" t="e">
        <f t="shared" si="3"/>
        <v>#REF!</v>
      </c>
      <c r="K20" s="49">
        <v>72593</v>
      </c>
      <c r="L20" s="141">
        <v>1475030</v>
      </c>
    </row>
    <row r="21" s="133" customFormat="1" spans="1:12">
      <c r="A21" s="14">
        <v>45</v>
      </c>
      <c r="B21" s="47">
        <v>43622</v>
      </c>
      <c r="C21" s="48">
        <v>43624</v>
      </c>
      <c r="D21" s="17" t="s">
        <v>15</v>
      </c>
      <c r="E21" s="49">
        <f t="shared" si="0"/>
        <v>2</v>
      </c>
      <c r="F21" s="50" t="s">
        <v>1721</v>
      </c>
      <c r="G21" s="51">
        <v>9000</v>
      </c>
      <c r="H21" s="21">
        <v>0</v>
      </c>
      <c r="I21" s="51">
        <f t="shared" si="1"/>
        <v>9000</v>
      </c>
      <c r="J21" s="62" t="e">
        <f t="shared" si="3"/>
        <v>#REF!</v>
      </c>
      <c r="K21" s="49">
        <v>72591</v>
      </c>
      <c r="L21" s="141">
        <v>1475252</v>
      </c>
    </row>
    <row r="22" s="133" customFormat="1" spans="1:12">
      <c r="A22" s="14">
        <v>90</v>
      </c>
      <c r="B22" s="47">
        <v>43626</v>
      </c>
      <c r="C22" s="48">
        <v>43629</v>
      </c>
      <c r="D22" s="17" t="s">
        <v>15</v>
      </c>
      <c r="E22" s="49">
        <f t="shared" si="0"/>
        <v>3</v>
      </c>
      <c r="F22" s="50" t="s">
        <v>1722</v>
      </c>
      <c r="G22" s="51">
        <v>22200</v>
      </c>
      <c r="H22" s="21">
        <v>0</v>
      </c>
      <c r="I22" s="51">
        <f t="shared" si="1"/>
        <v>22200</v>
      </c>
      <c r="J22" s="62" t="e">
        <f t="shared" si="3"/>
        <v>#REF!</v>
      </c>
      <c r="K22" s="49">
        <v>72608</v>
      </c>
      <c r="L22" s="141">
        <v>1475460</v>
      </c>
    </row>
    <row r="23" s="133" customFormat="1" spans="1:12">
      <c r="A23" s="14">
        <v>85</v>
      </c>
      <c r="B23" s="47">
        <v>43627</v>
      </c>
      <c r="C23" s="48">
        <v>43629</v>
      </c>
      <c r="D23" s="17" t="s">
        <v>15</v>
      </c>
      <c r="E23" s="49">
        <f t="shared" si="0"/>
        <v>2</v>
      </c>
      <c r="F23" s="50" t="s">
        <v>1723</v>
      </c>
      <c r="G23" s="51">
        <v>29880</v>
      </c>
      <c r="H23" s="21">
        <v>0</v>
      </c>
      <c r="I23" s="51">
        <f t="shared" si="1"/>
        <v>29880</v>
      </c>
      <c r="J23" s="62" t="e">
        <f t="shared" si="3"/>
        <v>#REF!</v>
      </c>
      <c r="K23" s="49">
        <v>72740</v>
      </c>
      <c r="L23" s="141">
        <v>1475686</v>
      </c>
    </row>
    <row r="24" s="133" customFormat="1" spans="1:12">
      <c r="A24" s="14">
        <v>86</v>
      </c>
      <c r="B24" s="47">
        <v>43626</v>
      </c>
      <c r="C24" s="48">
        <v>43629</v>
      </c>
      <c r="D24" s="17" t="s">
        <v>15</v>
      </c>
      <c r="E24" s="49">
        <f t="shared" si="0"/>
        <v>3</v>
      </c>
      <c r="F24" s="50" t="s">
        <v>1724</v>
      </c>
      <c r="G24" s="51">
        <v>29880</v>
      </c>
      <c r="H24" s="21">
        <v>0</v>
      </c>
      <c r="I24" s="51">
        <f t="shared" si="1"/>
        <v>29880</v>
      </c>
      <c r="J24" s="62" t="e">
        <f t="shared" si="3"/>
        <v>#REF!</v>
      </c>
      <c r="K24" s="49">
        <v>72739</v>
      </c>
      <c r="L24" s="141">
        <v>1475686</v>
      </c>
    </row>
    <row r="25" s="133" customFormat="1" spans="1:12">
      <c r="A25" s="14">
        <v>50</v>
      </c>
      <c r="B25" s="47">
        <v>43621</v>
      </c>
      <c r="C25" s="48">
        <v>43624</v>
      </c>
      <c r="D25" s="17" t="s">
        <v>15</v>
      </c>
      <c r="E25" s="49">
        <f t="shared" si="0"/>
        <v>3</v>
      </c>
      <c r="F25" s="50" t="s">
        <v>1725</v>
      </c>
      <c r="G25" s="51">
        <v>13500</v>
      </c>
      <c r="H25" s="21">
        <v>0</v>
      </c>
      <c r="I25" s="51">
        <f t="shared" si="1"/>
        <v>13500</v>
      </c>
      <c r="J25" s="62" t="e">
        <f t="shared" si="3"/>
        <v>#REF!</v>
      </c>
      <c r="K25" s="49">
        <v>73263</v>
      </c>
      <c r="L25" s="141">
        <v>1477395</v>
      </c>
    </row>
    <row r="26" s="133" customFormat="1" spans="1:12">
      <c r="A26" s="14">
        <v>44</v>
      </c>
      <c r="B26" s="47">
        <v>43622</v>
      </c>
      <c r="C26" s="48">
        <v>43624</v>
      </c>
      <c r="D26" s="17" t="s">
        <v>15</v>
      </c>
      <c r="E26" s="49">
        <f t="shared" si="0"/>
        <v>2</v>
      </c>
      <c r="F26" s="50" t="s">
        <v>1726</v>
      </c>
      <c r="G26" s="51">
        <v>12870</v>
      </c>
      <c r="H26" s="21">
        <v>0</v>
      </c>
      <c r="I26" s="51">
        <f t="shared" si="1"/>
        <v>12870</v>
      </c>
      <c r="J26" s="62" t="e">
        <f t="shared" si="3"/>
        <v>#REF!</v>
      </c>
      <c r="K26" s="49">
        <v>72842</v>
      </c>
      <c r="L26" s="141">
        <v>1477440</v>
      </c>
    </row>
    <row r="27" s="133" customFormat="1" spans="1:12">
      <c r="A27" s="14">
        <v>47</v>
      </c>
      <c r="B27" s="47">
        <v>43622</v>
      </c>
      <c r="C27" s="48">
        <v>43624</v>
      </c>
      <c r="D27" s="17" t="s">
        <v>15</v>
      </c>
      <c r="E27" s="49">
        <f t="shared" si="0"/>
        <v>2</v>
      </c>
      <c r="F27" s="50" t="s">
        <v>1727</v>
      </c>
      <c r="G27" s="51">
        <v>12870</v>
      </c>
      <c r="H27" s="21">
        <v>0</v>
      </c>
      <c r="I27" s="51">
        <f t="shared" si="1"/>
        <v>12870</v>
      </c>
      <c r="J27" s="62" t="e">
        <f t="shared" si="3"/>
        <v>#REF!</v>
      </c>
      <c r="K27" s="49">
        <v>72841</v>
      </c>
      <c r="L27" s="141">
        <v>1477440</v>
      </c>
    </row>
    <row r="28" s="133" customFormat="1" spans="1:12">
      <c r="A28" s="14">
        <v>59</v>
      </c>
      <c r="B28" s="47">
        <v>43623</v>
      </c>
      <c r="C28" s="48">
        <v>43625</v>
      </c>
      <c r="D28" s="17" t="s">
        <v>15</v>
      </c>
      <c r="E28" s="49">
        <f t="shared" si="0"/>
        <v>2</v>
      </c>
      <c r="F28" s="50" t="s">
        <v>1728</v>
      </c>
      <c r="G28" s="51">
        <v>12870</v>
      </c>
      <c r="H28" s="21">
        <v>0</v>
      </c>
      <c r="I28" s="51">
        <f t="shared" si="1"/>
        <v>12870</v>
      </c>
      <c r="J28" s="62" t="e">
        <f t="shared" si="3"/>
        <v>#REF!</v>
      </c>
      <c r="K28" s="49">
        <v>73256</v>
      </c>
      <c r="L28" s="141">
        <v>1478930</v>
      </c>
    </row>
    <row r="29" s="133" customFormat="1" spans="1:12">
      <c r="A29" s="14">
        <v>58</v>
      </c>
      <c r="B29" s="47">
        <v>43623</v>
      </c>
      <c r="C29" s="48">
        <v>43625</v>
      </c>
      <c r="D29" s="17" t="s">
        <v>15</v>
      </c>
      <c r="E29" s="49">
        <f t="shared" si="0"/>
        <v>2</v>
      </c>
      <c r="F29" s="50" t="s">
        <v>1729</v>
      </c>
      <c r="G29" s="51">
        <v>17928</v>
      </c>
      <c r="H29" s="21">
        <v>0</v>
      </c>
      <c r="I29" s="51">
        <f t="shared" si="1"/>
        <v>17928</v>
      </c>
      <c r="J29" s="62" t="e">
        <f t="shared" si="3"/>
        <v>#REF!</v>
      </c>
      <c r="K29" s="49">
        <v>73260</v>
      </c>
      <c r="L29" s="141">
        <v>1478959</v>
      </c>
    </row>
    <row r="30" s="133" customFormat="1" spans="1:12">
      <c r="A30" s="14">
        <v>177</v>
      </c>
      <c r="B30" s="47">
        <v>43643</v>
      </c>
      <c r="C30" s="48">
        <v>43644</v>
      </c>
      <c r="D30" s="17" t="s">
        <v>15</v>
      </c>
      <c r="E30" s="49">
        <f t="shared" si="0"/>
        <v>1</v>
      </c>
      <c r="F30" s="50" t="s">
        <v>1730</v>
      </c>
      <c r="G30" s="51">
        <v>7150</v>
      </c>
      <c r="H30" s="21">
        <v>0</v>
      </c>
      <c r="I30" s="51">
        <f t="shared" si="1"/>
        <v>7150</v>
      </c>
      <c r="J30" s="62" t="e">
        <f t="shared" si="3"/>
        <v>#REF!</v>
      </c>
      <c r="K30" s="49">
        <v>73295</v>
      </c>
      <c r="L30" s="141">
        <v>1479377</v>
      </c>
    </row>
    <row r="31" s="133" customFormat="1" spans="1:12">
      <c r="A31" s="14">
        <v>48</v>
      </c>
      <c r="B31" s="134">
        <v>43618</v>
      </c>
      <c r="C31" s="135">
        <v>43624</v>
      </c>
      <c r="D31" s="136" t="s">
        <v>15</v>
      </c>
      <c r="E31" s="137">
        <f t="shared" si="0"/>
        <v>6</v>
      </c>
      <c r="F31" s="138" t="s">
        <v>1731</v>
      </c>
      <c r="G31" s="139">
        <v>27000</v>
      </c>
      <c r="H31" s="140">
        <v>0</v>
      </c>
      <c r="I31" s="139">
        <f t="shared" si="1"/>
        <v>27000</v>
      </c>
      <c r="J31" s="142" t="e">
        <f t="shared" si="3"/>
        <v>#REF!</v>
      </c>
      <c r="K31" s="143">
        <v>73313</v>
      </c>
      <c r="L31" s="141">
        <v>1479704</v>
      </c>
    </row>
    <row r="32" s="133" customFormat="1" spans="1:12">
      <c r="A32" s="14">
        <v>38</v>
      </c>
      <c r="B32" s="47">
        <v>43621</v>
      </c>
      <c r="C32" s="48">
        <v>43623</v>
      </c>
      <c r="D32" s="17" t="s">
        <v>15</v>
      </c>
      <c r="E32" s="49">
        <f t="shared" si="0"/>
        <v>2</v>
      </c>
      <c r="F32" s="50" t="s">
        <v>1732</v>
      </c>
      <c r="G32" s="51">
        <v>9000</v>
      </c>
      <c r="H32" s="21">
        <v>0</v>
      </c>
      <c r="I32" s="51">
        <f t="shared" si="1"/>
        <v>9000</v>
      </c>
      <c r="J32" s="62" t="e">
        <f t="shared" si="3"/>
        <v>#REF!</v>
      </c>
      <c r="K32" s="49">
        <v>73316</v>
      </c>
      <c r="L32" s="141">
        <v>1479880</v>
      </c>
    </row>
    <row r="33" s="133" customFormat="1" spans="1:12">
      <c r="A33" s="14">
        <v>74</v>
      </c>
      <c r="B33" s="47">
        <v>43625</v>
      </c>
      <c r="C33" s="48">
        <v>43627</v>
      </c>
      <c r="D33" s="17" t="s">
        <v>15</v>
      </c>
      <c r="E33" s="49">
        <f t="shared" si="0"/>
        <v>2</v>
      </c>
      <c r="F33" s="50" t="s">
        <v>1733</v>
      </c>
      <c r="G33" s="51">
        <v>9000</v>
      </c>
      <c r="H33" s="21">
        <v>0</v>
      </c>
      <c r="I33" s="51">
        <f t="shared" si="1"/>
        <v>9000</v>
      </c>
      <c r="J33" s="62" t="e">
        <f t="shared" si="3"/>
        <v>#REF!</v>
      </c>
      <c r="K33" s="49">
        <v>73404</v>
      </c>
      <c r="L33" s="141">
        <v>1480158</v>
      </c>
    </row>
    <row r="34" s="133" customFormat="1" spans="1:12">
      <c r="A34" s="14">
        <v>62</v>
      </c>
      <c r="B34" s="47">
        <v>43624</v>
      </c>
      <c r="C34" s="48">
        <v>43626</v>
      </c>
      <c r="D34" s="17" t="s">
        <v>15</v>
      </c>
      <c r="E34" s="49">
        <f t="shared" si="0"/>
        <v>2</v>
      </c>
      <c r="F34" s="50" t="s">
        <v>1734</v>
      </c>
      <c r="G34" s="51">
        <v>9000</v>
      </c>
      <c r="H34" s="21">
        <v>0</v>
      </c>
      <c r="I34" s="51">
        <f t="shared" si="1"/>
        <v>9000</v>
      </c>
      <c r="J34" s="62" t="e">
        <f t="shared" si="3"/>
        <v>#REF!</v>
      </c>
      <c r="K34" s="49">
        <v>73407</v>
      </c>
      <c r="L34" s="141">
        <v>1480198</v>
      </c>
    </row>
    <row r="35" s="133" customFormat="1" spans="1:12">
      <c r="A35" s="14">
        <v>27</v>
      </c>
      <c r="B35" s="47">
        <v>43618</v>
      </c>
      <c r="C35" s="48">
        <v>43622</v>
      </c>
      <c r="D35" s="17" t="s">
        <v>15</v>
      </c>
      <c r="E35" s="49">
        <f t="shared" si="0"/>
        <v>4</v>
      </c>
      <c r="F35" s="50" t="s">
        <v>1735</v>
      </c>
      <c r="G35" s="51">
        <v>25740</v>
      </c>
      <c r="H35" s="21">
        <v>0</v>
      </c>
      <c r="I35" s="51">
        <f t="shared" si="1"/>
        <v>25740</v>
      </c>
      <c r="J35" s="62" t="e">
        <f t="shared" si="3"/>
        <v>#REF!</v>
      </c>
      <c r="K35" s="49">
        <v>73410</v>
      </c>
      <c r="L35" s="141">
        <v>1480317</v>
      </c>
    </row>
    <row r="36" s="133" customFormat="1" spans="1:12">
      <c r="A36" s="14">
        <v>42</v>
      </c>
      <c r="B36" s="47">
        <v>43621</v>
      </c>
      <c r="C36" s="48">
        <v>43624</v>
      </c>
      <c r="D36" s="17" t="s">
        <v>15</v>
      </c>
      <c r="E36" s="49">
        <f t="shared" si="0"/>
        <v>3</v>
      </c>
      <c r="F36" s="50" t="s">
        <v>1736</v>
      </c>
      <c r="G36" s="51">
        <v>19305</v>
      </c>
      <c r="H36" s="21">
        <v>0</v>
      </c>
      <c r="I36" s="51">
        <f t="shared" si="1"/>
        <v>19305</v>
      </c>
      <c r="J36" s="62" t="e">
        <f t="shared" si="3"/>
        <v>#REF!</v>
      </c>
      <c r="K36" s="49">
        <v>73452</v>
      </c>
      <c r="L36" s="141">
        <v>1480912</v>
      </c>
    </row>
    <row r="37" s="133" customFormat="1" spans="1:12">
      <c r="A37" s="14">
        <v>32</v>
      </c>
      <c r="B37" s="47">
        <v>43620</v>
      </c>
      <c r="C37" s="48">
        <v>43622</v>
      </c>
      <c r="D37" s="17" t="s">
        <v>15</v>
      </c>
      <c r="E37" s="49">
        <f t="shared" si="0"/>
        <v>2</v>
      </c>
      <c r="F37" s="50" t="s">
        <v>1737</v>
      </c>
      <c r="G37" s="51">
        <v>12870</v>
      </c>
      <c r="H37" s="21">
        <v>0</v>
      </c>
      <c r="I37" s="51">
        <f t="shared" si="1"/>
        <v>12870</v>
      </c>
      <c r="J37" s="62" t="e">
        <f t="shared" si="3"/>
        <v>#REF!</v>
      </c>
      <c r="K37" s="49">
        <v>73547</v>
      </c>
      <c r="L37" s="141">
        <v>1481847</v>
      </c>
    </row>
    <row r="38" s="133" customFormat="1" spans="1:12">
      <c r="A38" s="14">
        <v>30</v>
      </c>
      <c r="B38" s="47">
        <v>43620</v>
      </c>
      <c r="C38" s="48">
        <v>43622</v>
      </c>
      <c r="D38" s="17" t="s">
        <v>15</v>
      </c>
      <c r="E38" s="49">
        <f t="shared" si="0"/>
        <v>2</v>
      </c>
      <c r="F38" s="50" t="s">
        <v>1738</v>
      </c>
      <c r="G38" s="51">
        <v>9000</v>
      </c>
      <c r="H38" s="21">
        <v>0</v>
      </c>
      <c r="I38" s="51">
        <f t="shared" si="1"/>
        <v>9000</v>
      </c>
      <c r="J38" s="62" t="e">
        <f t="shared" si="3"/>
        <v>#REF!</v>
      </c>
      <c r="K38" s="49">
        <v>73552</v>
      </c>
      <c r="L38" s="141">
        <v>1482275</v>
      </c>
    </row>
    <row r="39" s="133" customFormat="1" spans="1:12">
      <c r="A39" s="14">
        <v>53</v>
      </c>
      <c r="B39" s="47">
        <v>43621</v>
      </c>
      <c r="C39" s="48">
        <v>43624</v>
      </c>
      <c r="D39" s="17" t="s">
        <v>15</v>
      </c>
      <c r="E39" s="49">
        <f t="shared" si="0"/>
        <v>3</v>
      </c>
      <c r="F39" s="50" t="s">
        <v>1739</v>
      </c>
      <c r="G39" s="51">
        <v>13500</v>
      </c>
      <c r="H39" s="21">
        <v>0</v>
      </c>
      <c r="I39" s="51">
        <f t="shared" si="1"/>
        <v>13500</v>
      </c>
      <c r="J39" s="62" t="e">
        <f t="shared" si="3"/>
        <v>#REF!</v>
      </c>
      <c r="K39" s="49">
        <v>73617</v>
      </c>
      <c r="L39" s="141">
        <v>1482906</v>
      </c>
    </row>
    <row r="40" s="133" customFormat="1" spans="1:12">
      <c r="A40" s="14">
        <v>36</v>
      </c>
      <c r="B40" s="47">
        <v>43617</v>
      </c>
      <c r="C40" s="48">
        <v>43622</v>
      </c>
      <c r="D40" s="17" t="s">
        <v>15</v>
      </c>
      <c r="E40" s="49">
        <f t="shared" si="0"/>
        <v>5</v>
      </c>
      <c r="F40" s="50" t="s">
        <v>1740</v>
      </c>
      <c r="G40" s="51">
        <v>22500</v>
      </c>
      <c r="H40" s="21">
        <v>0</v>
      </c>
      <c r="I40" s="51">
        <f t="shared" si="1"/>
        <v>22500</v>
      </c>
      <c r="J40" s="62" t="e">
        <f t="shared" si="3"/>
        <v>#REF!</v>
      </c>
      <c r="K40" s="49">
        <v>73864</v>
      </c>
      <c r="L40" s="141">
        <v>1485240</v>
      </c>
    </row>
    <row r="41" s="133" customFormat="1" spans="1:12">
      <c r="A41" s="14">
        <v>75</v>
      </c>
      <c r="B41" s="47">
        <v>43624</v>
      </c>
      <c r="C41" s="48">
        <v>43627</v>
      </c>
      <c r="D41" s="17" t="s">
        <v>15</v>
      </c>
      <c r="E41" s="49">
        <f t="shared" si="0"/>
        <v>3</v>
      </c>
      <c r="F41" s="50" t="s">
        <v>1741</v>
      </c>
      <c r="G41" s="51">
        <v>19305</v>
      </c>
      <c r="H41" s="21">
        <v>0</v>
      </c>
      <c r="I41" s="51">
        <f t="shared" si="1"/>
        <v>19305</v>
      </c>
      <c r="J41" s="62" t="e">
        <f t="shared" si="3"/>
        <v>#REF!</v>
      </c>
      <c r="K41" s="49">
        <v>74030</v>
      </c>
      <c r="L41" s="141">
        <v>1487126</v>
      </c>
    </row>
    <row r="42" s="133" customFormat="1" spans="1:12">
      <c r="A42" s="14">
        <v>84</v>
      </c>
      <c r="B42" s="47">
        <v>43627</v>
      </c>
      <c r="C42" s="48">
        <v>43629</v>
      </c>
      <c r="D42" s="17" t="s">
        <v>15</v>
      </c>
      <c r="E42" s="49">
        <f t="shared" si="0"/>
        <v>2</v>
      </c>
      <c r="F42" s="50" t="s">
        <v>1742</v>
      </c>
      <c r="G42" s="51">
        <v>20070</v>
      </c>
      <c r="H42" s="21">
        <v>0</v>
      </c>
      <c r="I42" s="51">
        <f t="shared" si="1"/>
        <v>20070</v>
      </c>
      <c r="J42" s="62" t="e">
        <f t="shared" si="3"/>
        <v>#REF!</v>
      </c>
      <c r="K42" s="49">
        <v>74198</v>
      </c>
      <c r="L42" s="141">
        <v>1488709</v>
      </c>
    </row>
    <row r="43" s="133" customFormat="1" spans="1:12">
      <c r="A43" s="14">
        <v>137</v>
      </c>
      <c r="B43" s="47">
        <v>43635</v>
      </c>
      <c r="C43" s="48">
        <v>43637</v>
      </c>
      <c r="D43" s="17" t="s">
        <v>15</v>
      </c>
      <c r="E43" s="49">
        <f t="shared" si="0"/>
        <v>2</v>
      </c>
      <c r="F43" s="50" t="s">
        <v>1743</v>
      </c>
      <c r="G43" s="51">
        <v>9000</v>
      </c>
      <c r="H43" s="21">
        <v>0</v>
      </c>
      <c r="I43" s="51">
        <f t="shared" si="1"/>
        <v>9000</v>
      </c>
      <c r="J43" s="62" t="e">
        <f t="shared" si="3"/>
        <v>#REF!</v>
      </c>
      <c r="K43" s="49">
        <v>74415</v>
      </c>
      <c r="L43" s="141">
        <v>1491569</v>
      </c>
    </row>
    <row r="44" s="133" customFormat="1" spans="1:12">
      <c r="A44" s="14">
        <v>138</v>
      </c>
      <c r="B44" s="47">
        <v>43635</v>
      </c>
      <c r="C44" s="48">
        <v>43637</v>
      </c>
      <c r="D44" s="17" t="s">
        <v>15</v>
      </c>
      <c r="E44" s="49">
        <f t="shared" si="0"/>
        <v>2</v>
      </c>
      <c r="F44" s="50" t="s">
        <v>1744</v>
      </c>
      <c r="G44" s="51">
        <v>9000</v>
      </c>
      <c r="H44" s="21">
        <v>0</v>
      </c>
      <c r="I44" s="51">
        <f t="shared" si="1"/>
        <v>9000</v>
      </c>
      <c r="J44" s="62" t="e">
        <f t="shared" si="3"/>
        <v>#REF!</v>
      </c>
      <c r="K44" s="49">
        <v>74416</v>
      </c>
      <c r="L44" s="141">
        <v>1491569</v>
      </c>
    </row>
    <row r="45" s="133" customFormat="1" spans="1:12">
      <c r="A45" s="14">
        <v>118</v>
      </c>
      <c r="B45" s="47">
        <v>43632</v>
      </c>
      <c r="C45" s="48">
        <v>43634</v>
      </c>
      <c r="D45" s="17" t="s">
        <v>15</v>
      </c>
      <c r="E45" s="49">
        <f t="shared" si="0"/>
        <v>2</v>
      </c>
      <c r="F45" s="50" t="s">
        <v>1745</v>
      </c>
      <c r="G45" s="51">
        <v>36000</v>
      </c>
      <c r="H45" s="21">
        <v>0</v>
      </c>
      <c r="I45" s="51">
        <f t="shared" si="1"/>
        <v>36000</v>
      </c>
      <c r="J45" s="62" t="e">
        <f t="shared" si="3"/>
        <v>#REF!</v>
      </c>
      <c r="K45" s="49">
        <v>74388</v>
      </c>
      <c r="L45" s="141">
        <v>1491849</v>
      </c>
    </row>
    <row r="46" s="133" customFormat="1" spans="1:12">
      <c r="A46" s="14">
        <v>40</v>
      </c>
      <c r="B46" s="47">
        <v>43619</v>
      </c>
      <c r="C46" s="48">
        <v>43623</v>
      </c>
      <c r="D46" s="17" t="s">
        <v>15</v>
      </c>
      <c r="E46" s="49">
        <f t="shared" si="0"/>
        <v>4</v>
      </c>
      <c r="F46" s="50" t="s">
        <v>1693</v>
      </c>
      <c r="G46" s="51">
        <v>18000</v>
      </c>
      <c r="H46" s="21">
        <v>0</v>
      </c>
      <c r="I46" s="51">
        <f t="shared" si="1"/>
        <v>18000</v>
      </c>
      <c r="J46" s="62" t="e">
        <f t="shared" si="3"/>
        <v>#REF!</v>
      </c>
      <c r="K46" s="49">
        <v>74504</v>
      </c>
      <c r="L46" s="141">
        <v>1492421</v>
      </c>
    </row>
    <row r="47" s="133" customFormat="1" spans="1:12">
      <c r="A47" s="14">
        <v>41</v>
      </c>
      <c r="B47" s="47">
        <v>43619</v>
      </c>
      <c r="C47" s="48">
        <v>43623</v>
      </c>
      <c r="D47" s="17" t="s">
        <v>15</v>
      </c>
      <c r="E47" s="49">
        <f t="shared" si="0"/>
        <v>4</v>
      </c>
      <c r="F47" s="50" t="s">
        <v>1746</v>
      </c>
      <c r="G47" s="51">
        <v>18000</v>
      </c>
      <c r="H47" s="21">
        <v>0</v>
      </c>
      <c r="I47" s="51">
        <f t="shared" si="1"/>
        <v>18000</v>
      </c>
      <c r="J47" s="62" t="e">
        <f t="shared" si="3"/>
        <v>#REF!</v>
      </c>
      <c r="K47" s="49">
        <v>74505</v>
      </c>
      <c r="L47" s="141">
        <v>1492421</v>
      </c>
    </row>
    <row r="48" s="133" customFormat="1" spans="1:12">
      <c r="A48" s="14">
        <v>157</v>
      </c>
      <c r="B48" s="47">
        <v>43638</v>
      </c>
      <c r="C48" s="48">
        <v>43641</v>
      </c>
      <c r="D48" s="17" t="s">
        <v>15</v>
      </c>
      <c r="E48" s="49">
        <f t="shared" si="0"/>
        <v>3</v>
      </c>
      <c r="F48" s="50" t="s">
        <v>1747</v>
      </c>
      <c r="G48" s="51">
        <v>13500</v>
      </c>
      <c r="H48" s="21">
        <v>0</v>
      </c>
      <c r="I48" s="51">
        <f t="shared" si="1"/>
        <v>13500</v>
      </c>
      <c r="J48" s="62" t="e">
        <f t="shared" si="3"/>
        <v>#REF!</v>
      </c>
      <c r="K48" s="49">
        <v>74525</v>
      </c>
      <c r="L48" s="141">
        <v>1492469</v>
      </c>
    </row>
    <row r="49" s="133" customFormat="1" spans="1:12">
      <c r="A49" s="14">
        <v>83</v>
      </c>
      <c r="B49" s="47">
        <v>43624</v>
      </c>
      <c r="C49" s="48">
        <v>43628</v>
      </c>
      <c r="D49" s="17" t="s">
        <v>15</v>
      </c>
      <c r="E49" s="49">
        <f t="shared" si="0"/>
        <v>4</v>
      </c>
      <c r="F49" s="50" t="s">
        <v>1748</v>
      </c>
      <c r="G49" s="51">
        <v>18000</v>
      </c>
      <c r="H49" s="21">
        <v>0</v>
      </c>
      <c r="I49" s="51">
        <f t="shared" si="1"/>
        <v>18000</v>
      </c>
      <c r="J49" s="62" t="e">
        <f t="shared" si="3"/>
        <v>#REF!</v>
      </c>
      <c r="K49" s="49">
        <v>74528</v>
      </c>
      <c r="L49" s="141">
        <v>1492515</v>
      </c>
    </row>
    <row r="50" s="133" customFormat="1" spans="1:12">
      <c r="A50" s="14">
        <v>64</v>
      </c>
      <c r="B50" s="47">
        <v>43622</v>
      </c>
      <c r="C50" s="48">
        <v>43626</v>
      </c>
      <c r="D50" s="17" t="s">
        <v>15</v>
      </c>
      <c r="E50" s="49">
        <f t="shared" si="0"/>
        <v>4</v>
      </c>
      <c r="F50" s="50" t="s">
        <v>1749</v>
      </c>
      <c r="G50" s="51">
        <v>18000</v>
      </c>
      <c r="H50" s="21">
        <v>0</v>
      </c>
      <c r="I50" s="51">
        <f t="shared" si="1"/>
        <v>18000</v>
      </c>
      <c r="J50" s="62" t="e">
        <f t="shared" si="3"/>
        <v>#REF!</v>
      </c>
      <c r="K50" s="49">
        <v>74533</v>
      </c>
      <c r="L50" s="141">
        <v>1492542</v>
      </c>
    </row>
    <row r="51" s="133" customFormat="1" spans="1:12">
      <c r="A51" s="14">
        <v>65</v>
      </c>
      <c r="B51" s="47">
        <v>43622</v>
      </c>
      <c r="C51" s="48">
        <v>43626</v>
      </c>
      <c r="D51" s="17" t="s">
        <v>15</v>
      </c>
      <c r="E51" s="49">
        <f t="shared" si="0"/>
        <v>4</v>
      </c>
      <c r="F51" s="50" t="s">
        <v>1750</v>
      </c>
      <c r="G51" s="51">
        <v>18000</v>
      </c>
      <c r="H51" s="21">
        <v>0</v>
      </c>
      <c r="I51" s="51">
        <f t="shared" si="1"/>
        <v>18000</v>
      </c>
      <c r="J51" s="62" t="e">
        <f t="shared" si="3"/>
        <v>#REF!</v>
      </c>
      <c r="K51" s="49">
        <v>74534</v>
      </c>
      <c r="L51" s="141">
        <v>1492542</v>
      </c>
    </row>
    <row r="52" s="133" customFormat="1" spans="1:12">
      <c r="A52" s="14">
        <v>73</v>
      </c>
      <c r="B52" s="47">
        <v>43622</v>
      </c>
      <c r="C52" s="48">
        <v>43627</v>
      </c>
      <c r="D52" s="17" t="s">
        <v>15</v>
      </c>
      <c r="E52" s="49">
        <f t="shared" si="0"/>
        <v>5</v>
      </c>
      <c r="F52" s="50" t="s">
        <v>1751</v>
      </c>
      <c r="G52" s="51">
        <v>32175</v>
      </c>
      <c r="H52" s="21">
        <v>0</v>
      </c>
      <c r="I52" s="51">
        <f t="shared" si="1"/>
        <v>32175</v>
      </c>
      <c r="J52" s="62" t="e">
        <f t="shared" si="3"/>
        <v>#REF!</v>
      </c>
      <c r="K52" s="49">
        <v>74551</v>
      </c>
      <c r="L52" s="141">
        <v>1492733</v>
      </c>
    </row>
    <row r="53" s="133" customFormat="1" spans="1:12">
      <c r="A53" s="14">
        <v>37</v>
      </c>
      <c r="B53" s="47">
        <v>43621</v>
      </c>
      <c r="C53" s="48">
        <v>43623</v>
      </c>
      <c r="D53" s="17" t="s">
        <v>15</v>
      </c>
      <c r="E53" s="49">
        <f t="shared" si="0"/>
        <v>2</v>
      </c>
      <c r="F53" s="50" t="s">
        <v>1752</v>
      </c>
      <c r="G53" s="51">
        <v>12870</v>
      </c>
      <c r="H53" s="21">
        <v>0</v>
      </c>
      <c r="I53" s="51">
        <f t="shared" si="1"/>
        <v>12870</v>
      </c>
      <c r="J53" s="62" t="e">
        <f t="shared" si="3"/>
        <v>#REF!</v>
      </c>
      <c r="K53" s="49">
        <v>74616</v>
      </c>
      <c r="L53" s="141">
        <v>1493144</v>
      </c>
    </row>
    <row r="54" s="133" customFormat="1" spans="1:12">
      <c r="A54" s="14">
        <v>2</v>
      </c>
      <c r="B54" s="47">
        <v>43644</v>
      </c>
      <c r="C54" s="48">
        <v>43647</v>
      </c>
      <c r="D54" s="17" t="s">
        <v>15</v>
      </c>
      <c r="E54" s="49">
        <f t="shared" si="0"/>
        <v>3</v>
      </c>
      <c r="F54" s="50" t="s">
        <v>1753</v>
      </c>
      <c r="G54" s="51">
        <v>26892</v>
      </c>
      <c r="H54" s="21">
        <v>0</v>
      </c>
      <c r="I54" s="51">
        <f t="shared" si="1"/>
        <v>26892</v>
      </c>
      <c r="J54" s="62" t="e">
        <f t="shared" si="3"/>
        <v>#REF!</v>
      </c>
      <c r="K54" s="49">
        <v>74621</v>
      </c>
      <c r="L54" s="141">
        <v>1493488</v>
      </c>
    </row>
    <row r="55" s="133" customFormat="1" spans="1:12">
      <c r="A55" s="14">
        <v>15</v>
      </c>
      <c r="B55" s="47">
        <v>43616</v>
      </c>
      <c r="C55" s="48">
        <v>43619</v>
      </c>
      <c r="D55" s="17" t="s">
        <v>15</v>
      </c>
      <c r="E55" s="49">
        <f t="shared" si="0"/>
        <v>3</v>
      </c>
      <c r="F55" s="50" t="s">
        <v>1754</v>
      </c>
      <c r="G55" s="51">
        <v>13500</v>
      </c>
      <c r="H55" s="21">
        <v>0</v>
      </c>
      <c r="I55" s="51">
        <f t="shared" si="1"/>
        <v>13500</v>
      </c>
      <c r="J55" s="62" t="e">
        <f t="shared" si="3"/>
        <v>#REF!</v>
      </c>
      <c r="K55" s="49">
        <v>74743</v>
      </c>
      <c r="L55" s="141">
        <v>1493799</v>
      </c>
    </row>
    <row r="56" s="133" customFormat="1" spans="1:12">
      <c r="A56" s="14">
        <v>16</v>
      </c>
      <c r="B56" s="47">
        <v>43616</v>
      </c>
      <c r="C56" s="48">
        <v>43619</v>
      </c>
      <c r="D56" s="17" t="s">
        <v>15</v>
      </c>
      <c r="E56" s="49">
        <f t="shared" si="0"/>
        <v>3</v>
      </c>
      <c r="F56" s="50" t="s">
        <v>1755</v>
      </c>
      <c r="G56" s="51">
        <v>13500</v>
      </c>
      <c r="H56" s="21">
        <v>0</v>
      </c>
      <c r="I56" s="51">
        <f t="shared" si="1"/>
        <v>13500</v>
      </c>
      <c r="J56" s="62" t="e">
        <f t="shared" si="3"/>
        <v>#REF!</v>
      </c>
      <c r="K56" s="49">
        <v>74744</v>
      </c>
      <c r="L56" s="141">
        <v>1493799</v>
      </c>
    </row>
    <row r="57" s="133" customFormat="1" spans="1:12">
      <c r="A57" s="14">
        <v>18</v>
      </c>
      <c r="B57" s="47">
        <v>43616</v>
      </c>
      <c r="C57" s="48">
        <v>43619</v>
      </c>
      <c r="D57" s="17" t="s">
        <v>15</v>
      </c>
      <c r="E57" s="49">
        <f t="shared" si="0"/>
        <v>3</v>
      </c>
      <c r="F57" s="50" t="s">
        <v>1756</v>
      </c>
      <c r="G57" s="51">
        <v>19305</v>
      </c>
      <c r="H57" s="21">
        <v>0</v>
      </c>
      <c r="I57" s="51">
        <f t="shared" si="1"/>
        <v>19305</v>
      </c>
      <c r="J57" s="62" t="e">
        <f t="shared" si="3"/>
        <v>#REF!</v>
      </c>
      <c r="K57" s="49">
        <v>74759</v>
      </c>
      <c r="L57" s="141">
        <v>1493818</v>
      </c>
    </row>
    <row r="58" s="133" customFormat="1" spans="1:12">
      <c r="A58" s="14">
        <v>99</v>
      </c>
      <c r="B58" s="47">
        <v>43629</v>
      </c>
      <c r="C58" s="48">
        <v>43631</v>
      </c>
      <c r="D58" s="17" t="s">
        <v>15</v>
      </c>
      <c r="E58" s="49">
        <f t="shared" si="0"/>
        <v>2</v>
      </c>
      <c r="F58" s="50" t="s">
        <v>1757</v>
      </c>
      <c r="G58" s="51">
        <v>22410</v>
      </c>
      <c r="H58" s="21">
        <v>0</v>
      </c>
      <c r="I58" s="51">
        <f t="shared" si="1"/>
        <v>22410</v>
      </c>
      <c r="J58" s="62" t="e">
        <f t="shared" si="3"/>
        <v>#REF!</v>
      </c>
      <c r="K58" s="49">
        <v>75011</v>
      </c>
      <c r="L58" s="141">
        <v>1496067</v>
      </c>
    </row>
    <row r="59" s="133" customFormat="1" spans="1:12">
      <c r="A59" s="14">
        <v>81</v>
      </c>
      <c r="B59" s="47">
        <v>43626</v>
      </c>
      <c r="C59" s="48">
        <v>43628</v>
      </c>
      <c r="D59" s="17" t="s">
        <v>15</v>
      </c>
      <c r="E59" s="49">
        <f t="shared" si="0"/>
        <v>2</v>
      </c>
      <c r="F59" s="50" t="s">
        <v>1758</v>
      </c>
      <c r="G59" s="51">
        <v>9000</v>
      </c>
      <c r="H59" s="21">
        <v>0</v>
      </c>
      <c r="I59" s="51">
        <f t="shared" si="1"/>
        <v>9000</v>
      </c>
      <c r="J59" s="62" t="e">
        <f t="shared" si="3"/>
        <v>#REF!</v>
      </c>
      <c r="K59" s="49">
        <v>75152</v>
      </c>
      <c r="L59" s="141">
        <v>1496623</v>
      </c>
    </row>
    <row r="60" s="133" customFormat="1" spans="1:12">
      <c r="A60" s="14">
        <v>87</v>
      </c>
      <c r="B60" s="47">
        <v>43624</v>
      </c>
      <c r="C60" s="48">
        <v>43629</v>
      </c>
      <c r="D60" s="17" t="s">
        <v>15</v>
      </c>
      <c r="E60" s="49">
        <f t="shared" si="0"/>
        <v>5</v>
      </c>
      <c r="F60" s="50" t="s">
        <v>1759</v>
      </c>
      <c r="G60" s="51">
        <v>22500</v>
      </c>
      <c r="H60" s="21">
        <v>0</v>
      </c>
      <c r="I60" s="51">
        <f t="shared" si="1"/>
        <v>22500</v>
      </c>
      <c r="J60" s="62" t="e">
        <f t="shared" si="3"/>
        <v>#REF!</v>
      </c>
      <c r="K60" s="49">
        <v>75166</v>
      </c>
      <c r="L60" s="141">
        <v>1497207</v>
      </c>
    </row>
    <row r="61" s="133" customFormat="1" spans="1:12">
      <c r="A61" s="14">
        <v>88</v>
      </c>
      <c r="B61" s="47">
        <v>43624</v>
      </c>
      <c r="C61" s="48">
        <v>43629</v>
      </c>
      <c r="D61" s="17" t="s">
        <v>15</v>
      </c>
      <c r="E61" s="49">
        <f t="shared" si="0"/>
        <v>5</v>
      </c>
      <c r="F61" s="50" t="s">
        <v>1760</v>
      </c>
      <c r="G61" s="51">
        <v>22500</v>
      </c>
      <c r="H61" s="21">
        <v>0</v>
      </c>
      <c r="I61" s="51">
        <f t="shared" si="1"/>
        <v>22500</v>
      </c>
      <c r="J61" s="62" t="e">
        <f t="shared" si="3"/>
        <v>#REF!</v>
      </c>
      <c r="K61" s="49">
        <v>75167</v>
      </c>
      <c r="L61" s="141">
        <v>1497207</v>
      </c>
    </row>
    <row r="62" s="133" customFormat="1" spans="1:12">
      <c r="A62" s="14">
        <v>128</v>
      </c>
      <c r="B62" s="47">
        <v>43633</v>
      </c>
      <c r="C62" s="48">
        <v>43635</v>
      </c>
      <c r="D62" s="17" t="s">
        <v>15</v>
      </c>
      <c r="E62" s="49">
        <f t="shared" si="0"/>
        <v>2</v>
      </c>
      <c r="F62" s="50" t="s">
        <v>1761</v>
      </c>
      <c r="G62" s="51">
        <v>9000</v>
      </c>
      <c r="H62" s="21">
        <v>0</v>
      </c>
      <c r="I62" s="51">
        <f t="shared" si="1"/>
        <v>9000</v>
      </c>
      <c r="J62" s="62" t="e">
        <f t="shared" si="3"/>
        <v>#REF!</v>
      </c>
      <c r="K62" s="49">
        <v>75230</v>
      </c>
      <c r="L62" s="141">
        <v>1497406</v>
      </c>
    </row>
    <row r="63" s="133" customFormat="1" spans="1:12">
      <c r="A63" s="14">
        <v>76</v>
      </c>
      <c r="B63" s="47">
        <v>43623</v>
      </c>
      <c r="C63" s="48">
        <v>43627</v>
      </c>
      <c r="D63" s="17" t="s">
        <v>15</v>
      </c>
      <c r="E63" s="49">
        <f t="shared" si="0"/>
        <v>4</v>
      </c>
      <c r="F63" s="50" t="s">
        <v>1762</v>
      </c>
      <c r="G63" s="51">
        <v>18000</v>
      </c>
      <c r="H63" s="21">
        <v>0</v>
      </c>
      <c r="I63" s="51">
        <f t="shared" si="1"/>
        <v>18000</v>
      </c>
      <c r="J63" s="62" t="e">
        <f t="shared" si="3"/>
        <v>#REF!</v>
      </c>
      <c r="K63" s="49">
        <v>75252</v>
      </c>
      <c r="L63" s="141">
        <v>1497711</v>
      </c>
    </row>
    <row r="64" s="133" customFormat="1" spans="1:12">
      <c r="A64" s="14">
        <v>133</v>
      </c>
      <c r="B64" s="47">
        <v>43634</v>
      </c>
      <c r="C64" s="48">
        <v>43636</v>
      </c>
      <c r="D64" s="17" t="s">
        <v>15</v>
      </c>
      <c r="E64" s="49">
        <f t="shared" si="0"/>
        <v>2</v>
      </c>
      <c r="F64" s="50" t="s">
        <v>1763</v>
      </c>
      <c r="G64" s="51">
        <v>9000</v>
      </c>
      <c r="H64" s="21">
        <v>0</v>
      </c>
      <c r="I64" s="51">
        <f t="shared" si="1"/>
        <v>9000</v>
      </c>
      <c r="J64" s="62" t="e">
        <f t="shared" si="3"/>
        <v>#REF!</v>
      </c>
      <c r="K64" s="49">
        <v>75263</v>
      </c>
      <c r="L64" s="141">
        <v>1497774</v>
      </c>
    </row>
    <row r="65" s="133" customFormat="1" spans="1:12">
      <c r="A65" s="14">
        <v>134</v>
      </c>
      <c r="B65" s="47">
        <v>43634</v>
      </c>
      <c r="C65" s="48">
        <v>43636</v>
      </c>
      <c r="D65" s="17" t="s">
        <v>15</v>
      </c>
      <c r="E65" s="49">
        <f t="shared" si="0"/>
        <v>2</v>
      </c>
      <c r="F65" s="50" t="s">
        <v>1764</v>
      </c>
      <c r="G65" s="51">
        <v>9000</v>
      </c>
      <c r="H65" s="21">
        <v>0</v>
      </c>
      <c r="I65" s="51">
        <f t="shared" si="1"/>
        <v>9000</v>
      </c>
      <c r="J65" s="62" t="e">
        <f t="shared" si="3"/>
        <v>#REF!</v>
      </c>
      <c r="K65" s="49">
        <v>75264</v>
      </c>
      <c r="L65" s="141">
        <v>1497774</v>
      </c>
    </row>
    <row r="66" s="133" customFormat="1" spans="1:12">
      <c r="A66" s="14">
        <v>185</v>
      </c>
      <c r="B66" s="47">
        <v>43643</v>
      </c>
      <c r="C66" s="48">
        <v>43646</v>
      </c>
      <c r="D66" s="17" t="s">
        <v>15</v>
      </c>
      <c r="E66" s="49">
        <f t="shared" ref="E66:E129" si="4">C66-B66</f>
        <v>3</v>
      </c>
      <c r="F66" s="50" t="s">
        <v>1765</v>
      </c>
      <c r="G66" s="51">
        <v>19305</v>
      </c>
      <c r="H66" s="21">
        <v>0</v>
      </c>
      <c r="I66" s="51">
        <f t="shared" ref="I66:I129" si="5">+G66+H66</f>
        <v>19305</v>
      </c>
      <c r="J66" s="62" t="e">
        <f t="shared" si="3"/>
        <v>#REF!</v>
      </c>
      <c r="K66" s="49">
        <v>75266</v>
      </c>
      <c r="L66" s="141">
        <v>1497791</v>
      </c>
    </row>
    <row r="67" s="133" customFormat="1" spans="1:12">
      <c r="A67" s="14">
        <v>110</v>
      </c>
      <c r="B67" s="47">
        <v>43630</v>
      </c>
      <c r="C67" s="48">
        <v>43632</v>
      </c>
      <c r="D67" s="17" t="s">
        <v>15</v>
      </c>
      <c r="E67" s="49">
        <f t="shared" si="4"/>
        <v>2</v>
      </c>
      <c r="F67" s="50" t="s">
        <v>964</v>
      </c>
      <c r="G67" s="51">
        <v>22410</v>
      </c>
      <c r="H67" s="21">
        <v>0</v>
      </c>
      <c r="I67" s="51">
        <f t="shared" si="5"/>
        <v>22410</v>
      </c>
      <c r="J67" s="62" t="e">
        <f t="shared" si="3"/>
        <v>#REF!</v>
      </c>
      <c r="K67" s="49">
        <v>75411</v>
      </c>
      <c r="L67" s="141">
        <v>1498075</v>
      </c>
    </row>
    <row r="68" s="133" customFormat="1" spans="1:12">
      <c r="A68" s="14">
        <v>113</v>
      </c>
      <c r="B68" s="47">
        <v>43630</v>
      </c>
      <c r="C68" s="48">
        <v>43632</v>
      </c>
      <c r="D68" s="17" t="s">
        <v>15</v>
      </c>
      <c r="E68" s="49">
        <f t="shared" si="4"/>
        <v>2</v>
      </c>
      <c r="F68" s="50" t="s">
        <v>858</v>
      </c>
      <c r="G68" s="51">
        <v>12870</v>
      </c>
      <c r="H68" s="21">
        <v>0</v>
      </c>
      <c r="I68" s="51">
        <f t="shared" si="5"/>
        <v>12870</v>
      </c>
      <c r="J68" s="62" t="e">
        <f t="shared" si="3"/>
        <v>#REF!</v>
      </c>
      <c r="K68" s="49">
        <v>75413</v>
      </c>
      <c r="L68" s="141">
        <v>1498084</v>
      </c>
    </row>
    <row r="69" s="133" customFormat="1" spans="1:12">
      <c r="A69" s="14">
        <v>55</v>
      </c>
      <c r="B69" s="47">
        <v>43623</v>
      </c>
      <c r="C69" s="48">
        <v>43625</v>
      </c>
      <c r="D69" s="17" t="s">
        <v>15</v>
      </c>
      <c r="E69" s="49">
        <f t="shared" si="4"/>
        <v>2</v>
      </c>
      <c r="F69" s="50" t="s">
        <v>1766</v>
      </c>
      <c r="G69" s="51">
        <v>12870</v>
      </c>
      <c r="H69" s="21">
        <v>0</v>
      </c>
      <c r="I69" s="51">
        <f t="shared" si="5"/>
        <v>12870</v>
      </c>
      <c r="J69" s="62" t="e">
        <f t="shared" si="3"/>
        <v>#REF!</v>
      </c>
      <c r="K69" s="49">
        <v>75420</v>
      </c>
      <c r="L69" s="141">
        <v>1498484</v>
      </c>
    </row>
    <row r="70" s="133" customFormat="1" spans="1:12">
      <c r="A70" s="14">
        <v>56</v>
      </c>
      <c r="B70" s="47">
        <v>43623</v>
      </c>
      <c r="C70" s="48">
        <v>43625</v>
      </c>
      <c r="D70" s="17" t="s">
        <v>15</v>
      </c>
      <c r="E70" s="49">
        <f t="shared" si="4"/>
        <v>2</v>
      </c>
      <c r="F70" s="50" t="s">
        <v>1767</v>
      </c>
      <c r="G70" s="51">
        <v>12870</v>
      </c>
      <c r="H70" s="21">
        <v>0</v>
      </c>
      <c r="I70" s="51">
        <f t="shared" si="5"/>
        <v>12870</v>
      </c>
      <c r="J70" s="62" t="e">
        <f t="shared" si="3"/>
        <v>#REF!</v>
      </c>
      <c r="K70" s="49">
        <v>75419</v>
      </c>
      <c r="L70" s="141">
        <v>1498484</v>
      </c>
    </row>
    <row r="71" s="133" customFormat="1" spans="1:12">
      <c r="A71" s="14">
        <v>145</v>
      </c>
      <c r="B71" s="47">
        <v>43637</v>
      </c>
      <c r="C71" s="48">
        <v>43639</v>
      </c>
      <c r="D71" s="17" t="s">
        <v>15</v>
      </c>
      <c r="E71" s="49">
        <f t="shared" si="4"/>
        <v>2</v>
      </c>
      <c r="F71" s="50" t="s">
        <v>1768</v>
      </c>
      <c r="G71" s="51">
        <v>22410</v>
      </c>
      <c r="H71" s="21">
        <v>0</v>
      </c>
      <c r="I71" s="51">
        <f t="shared" si="5"/>
        <v>22410</v>
      </c>
      <c r="J71" s="62" t="e">
        <f t="shared" si="3"/>
        <v>#REF!</v>
      </c>
      <c r="K71" s="49">
        <v>75422</v>
      </c>
      <c r="L71" s="141">
        <v>1498838</v>
      </c>
    </row>
    <row r="72" s="133" customFormat="1" spans="1:12">
      <c r="A72" s="14">
        <v>183</v>
      </c>
      <c r="B72" s="47">
        <v>43641</v>
      </c>
      <c r="C72" s="48">
        <v>43645</v>
      </c>
      <c r="D72" s="17" t="s">
        <v>15</v>
      </c>
      <c r="E72" s="49">
        <f t="shared" si="4"/>
        <v>4</v>
      </c>
      <c r="F72" s="50" t="s">
        <v>1769</v>
      </c>
      <c r="G72" s="51">
        <v>22708.56</v>
      </c>
      <c r="H72" s="21">
        <v>0</v>
      </c>
      <c r="I72" s="51">
        <f t="shared" si="5"/>
        <v>22708.56</v>
      </c>
      <c r="J72" s="62" t="e">
        <f t="shared" si="3"/>
        <v>#REF!</v>
      </c>
      <c r="K72" s="49">
        <v>75686</v>
      </c>
      <c r="L72" s="141">
        <v>1499852</v>
      </c>
    </row>
    <row r="73" s="133" customFormat="1" spans="1:12">
      <c r="A73" s="14">
        <v>130</v>
      </c>
      <c r="B73" s="47">
        <v>43634</v>
      </c>
      <c r="C73" s="48">
        <v>43636</v>
      </c>
      <c r="D73" s="17" t="s">
        <v>15</v>
      </c>
      <c r="E73" s="49">
        <f t="shared" si="4"/>
        <v>2</v>
      </c>
      <c r="F73" s="50" t="s">
        <v>1770</v>
      </c>
      <c r="G73" s="51">
        <v>22410</v>
      </c>
      <c r="H73" s="21">
        <v>0</v>
      </c>
      <c r="I73" s="51">
        <f t="shared" si="5"/>
        <v>22410</v>
      </c>
      <c r="J73" s="62" t="e">
        <f t="shared" si="3"/>
        <v>#REF!</v>
      </c>
      <c r="K73" s="49">
        <v>75718</v>
      </c>
      <c r="L73" s="141">
        <v>1500072</v>
      </c>
    </row>
    <row r="74" s="133" customFormat="1" spans="1:12">
      <c r="A74" s="14">
        <v>93</v>
      </c>
      <c r="B74" s="47">
        <v>43626</v>
      </c>
      <c r="C74" s="48">
        <v>43630</v>
      </c>
      <c r="D74" s="17" t="s">
        <v>15</v>
      </c>
      <c r="E74" s="49">
        <f t="shared" si="4"/>
        <v>4</v>
      </c>
      <c r="F74" s="50" t="s">
        <v>1771</v>
      </c>
      <c r="G74" s="51">
        <v>25740</v>
      </c>
      <c r="H74" s="21">
        <v>0</v>
      </c>
      <c r="I74" s="51">
        <f t="shared" si="5"/>
        <v>25740</v>
      </c>
      <c r="J74" s="62" t="e">
        <f t="shared" si="3"/>
        <v>#REF!</v>
      </c>
      <c r="K74" s="49">
        <v>75914</v>
      </c>
      <c r="L74" s="141">
        <v>1500321</v>
      </c>
    </row>
    <row r="75" s="133" customFormat="1" spans="1:12">
      <c r="A75" s="14">
        <v>150</v>
      </c>
      <c r="B75" s="47">
        <v>43638</v>
      </c>
      <c r="C75" s="48">
        <v>43640</v>
      </c>
      <c r="D75" s="17" t="s">
        <v>15</v>
      </c>
      <c r="E75" s="49">
        <f t="shared" si="4"/>
        <v>2</v>
      </c>
      <c r="F75" s="50" t="s">
        <v>1772</v>
      </c>
      <c r="G75" s="51">
        <v>9000</v>
      </c>
      <c r="H75" s="21">
        <v>0</v>
      </c>
      <c r="I75" s="51">
        <f t="shared" si="5"/>
        <v>9000</v>
      </c>
      <c r="J75" s="62" t="e">
        <f t="shared" si="3"/>
        <v>#REF!</v>
      </c>
      <c r="K75" s="49">
        <v>76152</v>
      </c>
      <c r="L75" s="141">
        <v>1500673</v>
      </c>
    </row>
    <row r="76" s="133" customFormat="1" spans="1:12">
      <c r="A76" s="14">
        <v>79</v>
      </c>
      <c r="B76" s="47">
        <v>43624</v>
      </c>
      <c r="C76" s="48">
        <v>43627</v>
      </c>
      <c r="D76" s="17" t="s">
        <v>15</v>
      </c>
      <c r="E76" s="49">
        <f t="shared" si="4"/>
        <v>3</v>
      </c>
      <c r="F76" s="50" t="s">
        <v>1269</v>
      </c>
      <c r="G76" s="51">
        <v>13500</v>
      </c>
      <c r="H76" s="21">
        <v>0</v>
      </c>
      <c r="I76" s="51">
        <f t="shared" si="5"/>
        <v>13500</v>
      </c>
      <c r="J76" s="62" t="e">
        <f t="shared" si="3"/>
        <v>#REF!</v>
      </c>
      <c r="K76" s="49">
        <v>76155</v>
      </c>
      <c r="L76" s="141">
        <v>1500833</v>
      </c>
    </row>
    <row r="77" s="133" customFormat="1" spans="1:12">
      <c r="A77" s="14">
        <v>23</v>
      </c>
      <c r="B77" s="47">
        <v>43617</v>
      </c>
      <c r="C77" s="48">
        <v>43620</v>
      </c>
      <c r="D77" s="17" t="s">
        <v>15</v>
      </c>
      <c r="E77" s="49">
        <f t="shared" si="4"/>
        <v>3</v>
      </c>
      <c r="F77" s="50" t="s">
        <v>1773</v>
      </c>
      <c r="G77" s="51">
        <v>13500</v>
      </c>
      <c r="H77" s="21">
        <v>0</v>
      </c>
      <c r="I77" s="51">
        <f t="shared" si="5"/>
        <v>13500</v>
      </c>
      <c r="J77" s="62" t="e">
        <f t="shared" si="3"/>
        <v>#REF!</v>
      </c>
      <c r="K77" s="49">
        <v>76161</v>
      </c>
      <c r="L77" s="141">
        <v>1500954</v>
      </c>
    </row>
    <row r="78" s="133" customFormat="1" spans="1:12">
      <c r="A78" s="14">
        <v>89</v>
      </c>
      <c r="B78" s="47">
        <v>43625</v>
      </c>
      <c r="C78" s="48">
        <v>43629</v>
      </c>
      <c r="D78" s="17" t="s">
        <v>15</v>
      </c>
      <c r="E78" s="49">
        <f t="shared" si="4"/>
        <v>4</v>
      </c>
      <c r="F78" s="50" t="s">
        <v>1774</v>
      </c>
      <c r="G78" s="51">
        <v>18000</v>
      </c>
      <c r="H78" s="21">
        <v>0</v>
      </c>
      <c r="I78" s="51">
        <f t="shared" si="5"/>
        <v>18000</v>
      </c>
      <c r="J78" s="62" t="e">
        <f t="shared" si="3"/>
        <v>#REF!</v>
      </c>
      <c r="K78" s="49">
        <v>76167</v>
      </c>
      <c r="L78" s="141">
        <v>1501062</v>
      </c>
    </row>
    <row r="79" s="133" customFormat="1" spans="1:12">
      <c r="A79" s="14">
        <v>161</v>
      </c>
      <c r="B79" s="47">
        <v>43639</v>
      </c>
      <c r="C79" s="48">
        <v>43641</v>
      </c>
      <c r="D79" s="17" t="s">
        <v>15</v>
      </c>
      <c r="E79" s="49">
        <f t="shared" si="4"/>
        <v>2</v>
      </c>
      <c r="F79" s="50" t="s">
        <v>1775</v>
      </c>
      <c r="G79" s="51">
        <v>13500</v>
      </c>
      <c r="H79" s="21">
        <v>0</v>
      </c>
      <c r="I79" s="51">
        <f t="shared" si="5"/>
        <v>13500</v>
      </c>
      <c r="J79" s="62" t="e">
        <f t="shared" si="3"/>
        <v>#REF!</v>
      </c>
      <c r="K79" s="49">
        <v>76200</v>
      </c>
      <c r="L79" s="141">
        <v>1501326</v>
      </c>
    </row>
    <row r="80" s="133" customFormat="1" spans="1:12">
      <c r="A80" s="14">
        <v>61</v>
      </c>
      <c r="B80" s="47">
        <v>43624</v>
      </c>
      <c r="C80" s="48">
        <v>43626</v>
      </c>
      <c r="D80" s="17" t="s">
        <v>15</v>
      </c>
      <c r="E80" s="49">
        <f t="shared" si="4"/>
        <v>2</v>
      </c>
      <c r="F80" s="50" t="s">
        <v>1776</v>
      </c>
      <c r="G80" s="51">
        <v>12870</v>
      </c>
      <c r="H80" s="21">
        <v>0</v>
      </c>
      <c r="I80" s="51">
        <f t="shared" si="5"/>
        <v>12870</v>
      </c>
      <c r="J80" s="62" t="e">
        <f t="shared" si="3"/>
        <v>#REF!</v>
      </c>
      <c r="K80" s="49">
        <v>76207</v>
      </c>
      <c r="L80" s="141">
        <v>1501491</v>
      </c>
    </row>
    <row r="81" s="133" customFormat="1" spans="1:12">
      <c r="A81" s="14">
        <v>152</v>
      </c>
      <c r="B81" s="47">
        <v>43639</v>
      </c>
      <c r="C81" s="48">
        <v>43641</v>
      </c>
      <c r="D81" s="17" t="s">
        <v>15</v>
      </c>
      <c r="E81" s="49">
        <f t="shared" si="4"/>
        <v>2</v>
      </c>
      <c r="F81" s="50" t="s">
        <v>1777</v>
      </c>
      <c r="G81" s="51">
        <v>12870</v>
      </c>
      <c r="H81" s="21">
        <v>0</v>
      </c>
      <c r="I81" s="51">
        <f t="shared" si="5"/>
        <v>12870</v>
      </c>
      <c r="J81" s="62" t="e">
        <f t="shared" si="3"/>
        <v>#REF!</v>
      </c>
      <c r="K81" s="49">
        <v>76213</v>
      </c>
      <c r="L81" s="141">
        <v>1501495</v>
      </c>
    </row>
    <row r="82" s="133" customFormat="1" spans="1:12">
      <c r="A82" s="14">
        <v>13</v>
      </c>
      <c r="B82" s="47">
        <v>43618</v>
      </c>
      <c r="C82" s="48">
        <v>43619</v>
      </c>
      <c r="D82" s="17" t="s">
        <v>15</v>
      </c>
      <c r="E82" s="49">
        <f t="shared" si="4"/>
        <v>1</v>
      </c>
      <c r="F82" s="50" t="s">
        <v>1778</v>
      </c>
      <c r="G82" s="51">
        <v>7150</v>
      </c>
      <c r="H82" s="21">
        <v>0</v>
      </c>
      <c r="I82" s="51">
        <f t="shared" si="5"/>
        <v>7150</v>
      </c>
      <c r="J82" s="62" t="e">
        <f t="shared" ref="J82:J130" si="6">J81-I82</f>
        <v>#REF!</v>
      </c>
      <c r="K82" s="49">
        <v>76281</v>
      </c>
      <c r="L82" s="141">
        <v>1501979</v>
      </c>
    </row>
    <row r="83" s="133" customFormat="1" spans="1:12">
      <c r="A83" s="14">
        <v>14</v>
      </c>
      <c r="B83" s="47">
        <v>43618</v>
      </c>
      <c r="C83" s="48">
        <v>43619</v>
      </c>
      <c r="D83" s="17" t="s">
        <v>15</v>
      </c>
      <c r="E83" s="49">
        <f t="shared" si="4"/>
        <v>1</v>
      </c>
      <c r="F83" s="50" t="s">
        <v>1779</v>
      </c>
      <c r="G83" s="51">
        <v>7150</v>
      </c>
      <c r="H83" s="21">
        <v>0</v>
      </c>
      <c r="I83" s="51">
        <f t="shared" si="5"/>
        <v>7150</v>
      </c>
      <c r="J83" s="62" t="e">
        <f t="shared" si="6"/>
        <v>#REF!</v>
      </c>
      <c r="K83" s="49">
        <v>76282</v>
      </c>
      <c r="L83" s="141">
        <v>1501979</v>
      </c>
    </row>
    <row r="84" s="133" customFormat="1" spans="1:12">
      <c r="A84" s="14">
        <v>52</v>
      </c>
      <c r="B84" s="47">
        <v>43622</v>
      </c>
      <c r="C84" s="48">
        <v>43624</v>
      </c>
      <c r="D84" s="17" t="s">
        <v>15</v>
      </c>
      <c r="E84" s="49">
        <f t="shared" si="4"/>
        <v>2</v>
      </c>
      <c r="F84" s="50" t="s">
        <v>1780</v>
      </c>
      <c r="G84" s="51">
        <v>12870</v>
      </c>
      <c r="H84" s="21">
        <v>0</v>
      </c>
      <c r="I84" s="51">
        <f t="shared" si="5"/>
        <v>12870</v>
      </c>
      <c r="J84" s="62" t="e">
        <f t="shared" si="6"/>
        <v>#REF!</v>
      </c>
      <c r="K84" s="49">
        <v>76280</v>
      </c>
      <c r="L84" s="141">
        <v>1502032</v>
      </c>
    </row>
    <row r="85" s="133" customFormat="1" spans="1:12">
      <c r="A85" s="14">
        <v>54</v>
      </c>
      <c r="B85" s="47">
        <v>43624</v>
      </c>
      <c r="C85" s="48">
        <v>43625</v>
      </c>
      <c r="D85" s="17" t="s">
        <v>15</v>
      </c>
      <c r="E85" s="49">
        <f t="shared" si="4"/>
        <v>1</v>
      </c>
      <c r="F85" s="50" t="s">
        <v>1781</v>
      </c>
      <c r="G85" s="51">
        <v>7150</v>
      </c>
      <c r="H85" s="21">
        <v>0</v>
      </c>
      <c r="I85" s="51">
        <f t="shared" si="5"/>
        <v>7150</v>
      </c>
      <c r="J85" s="62" t="e">
        <f t="shared" si="6"/>
        <v>#REF!</v>
      </c>
      <c r="K85" s="49">
        <v>76327</v>
      </c>
      <c r="L85" s="141">
        <v>1502221</v>
      </c>
    </row>
    <row r="86" s="133" customFormat="1" spans="1:12">
      <c r="A86" s="14">
        <v>166</v>
      </c>
      <c r="B86" s="47">
        <v>43640</v>
      </c>
      <c r="C86" s="48">
        <v>43642</v>
      </c>
      <c r="D86" s="17" t="s">
        <v>15</v>
      </c>
      <c r="E86" s="49">
        <f t="shared" si="4"/>
        <v>2</v>
      </c>
      <c r="F86" s="50" t="s">
        <v>1782</v>
      </c>
      <c r="G86" s="51">
        <v>9000</v>
      </c>
      <c r="H86" s="21">
        <v>0</v>
      </c>
      <c r="I86" s="51">
        <f t="shared" si="5"/>
        <v>9000</v>
      </c>
      <c r="J86" s="62" t="e">
        <f t="shared" si="6"/>
        <v>#REF!</v>
      </c>
      <c r="K86" s="49">
        <v>76336</v>
      </c>
      <c r="L86" s="141">
        <v>1502589</v>
      </c>
    </row>
    <row r="87" s="133" customFormat="1" spans="1:12">
      <c r="A87" s="14">
        <v>144</v>
      </c>
      <c r="B87" s="47">
        <v>43637</v>
      </c>
      <c r="C87" s="48">
        <v>43639</v>
      </c>
      <c r="D87" s="17" t="s">
        <v>15</v>
      </c>
      <c r="E87" s="49">
        <f t="shared" si="4"/>
        <v>2</v>
      </c>
      <c r="F87" s="50" t="s">
        <v>1783</v>
      </c>
      <c r="G87" s="51">
        <v>25740</v>
      </c>
      <c r="H87" s="21">
        <v>0</v>
      </c>
      <c r="I87" s="51">
        <f t="shared" si="5"/>
        <v>25740</v>
      </c>
      <c r="J87" s="62" t="e">
        <f t="shared" si="6"/>
        <v>#REF!</v>
      </c>
      <c r="K87" s="49">
        <v>76342</v>
      </c>
      <c r="L87" s="141">
        <v>1502591</v>
      </c>
    </row>
    <row r="88" s="133" customFormat="1" spans="1:12">
      <c r="A88" s="14">
        <v>97</v>
      </c>
      <c r="B88" s="47">
        <v>43628</v>
      </c>
      <c r="C88" s="48">
        <v>43630</v>
      </c>
      <c r="D88" s="17" t="s">
        <v>15</v>
      </c>
      <c r="E88" s="49">
        <f t="shared" si="4"/>
        <v>2</v>
      </c>
      <c r="F88" s="50" t="s">
        <v>1784</v>
      </c>
      <c r="G88" s="51">
        <v>12870</v>
      </c>
      <c r="H88" s="21">
        <v>0</v>
      </c>
      <c r="I88" s="51">
        <f t="shared" si="5"/>
        <v>12870</v>
      </c>
      <c r="J88" s="62" t="e">
        <f t="shared" si="6"/>
        <v>#REF!</v>
      </c>
      <c r="K88" s="49">
        <v>76406</v>
      </c>
      <c r="L88" s="141">
        <v>1503211</v>
      </c>
    </row>
    <row r="89" s="133" customFormat="1" spans="1:12">
      <c r="A89" s="14">
        <v>129</v>
      </c>
      <c r="B89" s="47">
        <v>43634</v>
      </c>
      <c r="C89" s="48">
        <v>43636</v>
      </c>
      <c r="D89" s="17" t="s">
        <v>15</v>
      </c>
      <c r="E89" s="49">
        <f t="shared" si="4"/>
        <v>2</v>
      </c>
      <c r="F89" s="50" t="s">
        <v>1785</v>
      </c>
      <c r="G89" s="51">
        <v>22410</v>
      </c>
      <c r="H89" s="21">
        <v>0</v>
      </c>
      <c r="I89" s="51">
        <f t="shared" si="5"/>
        <v>22410</v>
      </c>
      <c r="J89" s="62" t="e">
        <f t="shared" si="6"/>
        <v>#REF!</v>
      </c>
      <c r="K89" s="49">
        <v>76477</v>
      </c>
      <c r="L89" s="141">
        <v>1503469</v>
      </c>
    </row>
    <row r="90" s="133" customFormat="1" spans="1:12">
      <c r="A90" s="14">
        <v>21</v>
      </c>
      <c r="B90" s="47">
        <v>43618</v>
      </c>
      <c r="C90" s="48">
        <v>43620</v>
      </c>
      <c r="D90" s="17" t="s">
        <v>15</v>
      </c>
      <c r="E90" s="49">
        <f t="shared" si="4"/>
        <v>2</v>
      </c>
      <c r="F90" s="50" t="s">
        <v>1786</v>
      </c>
      <c r="G90" s="51">
        <v>12870</v>
      </c>
      <c r="H90" s="21">
        <v>0</v>
      </c>
      <c r="I90" s="51">
        <f t="shared" si="5"/>
        <v>12870</v>
      </c>
      <c r="J90" s="62" t="e">
        <f t="shared" si="6"/>
        <v>#REF!</v>
      </c>
      <c r="K90" s="49">
        <v>76478</v>
      </c>
      <c r="L90" s="141">
        <v>1503597</v>
      </c>
    </row>
    <row r="91" s="133" customFormat="1" spans="1:12">
      <c r="A91" s="14">
        <v>22</v>
      </c>
      <c r="B91" s="47">
        <v>43618</v>
      </c>
      <c r="C91" s="48">
        <v>43620</v>
      </c>
      <c r="D91" s="17" t="s">
        <v>15</v>
      </c>
      <c r="E91" s="49">
        <f t="shared" si="4"/>
        <v>2</v>
      </c>
      <c r="F91" s="50" t="s">
        <v>1787</v>
      </c>
      <c r="G91" s="51">
        <v>9000</v>
      </c>
      <c r="H91" s="21">
        <v>0</v>
      </c>
      <c r="I91" s="51">
        <f t="shared" si="5"/>
        <v>9000</v>
      </c>
      <c r="J91" s="62" t="e">
        <f t="shared" si="6"/>
        <v>#REF!</v>
      </c>
      <c r="K91" s="49">
        <v>76664</v>
      </c>
      <c r="L91" s="141">
        <v>1504620</v>
      </c>
    </row>
    <row r="92" s="133" customFormat="1" spans="1:12">
      <c r="A92" s="14">
        <v>122</v>
      </c>
      <c r="B92" s="47">
        <v>43632</v>
      </c>
      <c r="C92" s="48">
        <v>43634</v>
      </c>
      <c r="D92" s="17" t="s">
        <v>15</v>
      </c>
      <c r="E92" s="49">
        <f t="shared" si="4"/>
        <v>2</v>
      </c>
      <c r="F92" s="50" t="s">
        <v>1788</v>
      </c>
      <c r="G92" s="51">
        <v>12870</v>
      </c>
      <c r="H92" s="21">
        <v>0</v>
      </c>
      <c r="I92" s="51">
        <f t="shared" si="5"/>
        <v>12870</v>
      </c>
      <c r="J92" s="62" t="e">
        <f t="shared" si="6"/>
        <v>#REF!</v>
      </c>
      <c r="K92" s="49">
        <v>76665</v>
      </c>
      <c r="L92" s="141">
        <v>1504777</v>
      </c>
    </row>
    <row r="93" s="133" customFormat="1" spans="1:12">
      <c r="A93" s="14">
        <v>123</v>
      </c>
      <c r="B93" s="47">
        <v>43632</v>
      </c>
      <c r="C93" s="48">
        <v>43634</v>
      </c>
      <c r="D93" s="17" t="s">
        <v>15</v>
      </c>
      <c r="E93" s="49">
        <f t="shared" si="4"/>
        <v>2</v>
      </c>
      <c r="F93" s="50" t="s">
        <v>1789</v>
      </c>
      <c r="G93" s="51">
        <v>12870</v>
      </c>
      <c r="H93" s="21">
        <v>0</v>
      </c>
      <c r="I93" s="51">
        <f t="shared" si="5"/>
        <v>12870</v>
      </c>
      <c r="J93" s="62" t="e">
        <f t="shared" si="6"/>
        <v>#REF!</v>
      </c>
      <c r="K93" s="49">
        <v>76666</v>
      </c>
      <c r="L93" s="141">
        <v>1504777</v>
      </c>
    </row>
    <row r="94" s="133" customFormat="1" spans="1:12">
      <c r="A94" s="14">
        <v>25</v>
      </c>
      <c r="B94" s="47">
        <v>43620</v>
      </c>
      <c r="C94" s="48">
        <v>43622</v>
      </c>
      <c r="D94" s="17" t="s">
        <v>15</v>
      </c>
      <c r="E94" s="49">
        <f t="shared" si="4"/>
        <v>2</v>
      </c>
      <c r="F94" s="50" t="s">
        <v>1790</v>
      </c>
      <c r="G94" s="51">
        <v>9000</v>
      </c>
      <c r="H94" s="21">
        <v>0</v>
      </c>
      <c r="I94" s="51">
        <f t="shared" si="5"/>
        <v>9000</v>
      </c>
      <c r="J94" s="62" t="e">
        <f t="shared" si="6"/>
        <v>#REF!</v>
      </c>
      <c r="K94" s="49">
        <v>76667</v>
      </c>
      <c r="L94" s="141">
        <v>1504938</v>
      </c>
    </row>
    <row r="95" s="133" customFormat="1" spans="1:12">
      <c r="A95" s="14">
        <v>148</v>
      </c>
      <c r="B95" s="47">
        <v>43637</v>
      </c>
      <c r="C95" s="48">
        <v>43640</v>
      </c>
      <c r="D95" s="17" t="s">
        <v>15</v>
      </c>
      <c r="E95" s="49">
        <f t="shared" si="4"/>
        <v>3</v>
      </c>
      <c r="F95" s="50" t="s">
        <v>1791</v>
      </c>
      <c r="G95" s="51">
        <v>28005</v>
      </c>
      <c r="H95" s="21">
        <v>0</v>
      </c>
      <c r="I95" s="51">
        <f t="shared" si="5"/>
        <v>28005</v>
      </c>
      <c r="J95" s="62" t="e">
        <f t="shared" si="6"/>
        <v>#REF!</v>
      </c>
      <c r="K95" s="49">
        <v>76676</v>
      </c>
      <c r="L95" s="141">
        <v>1505167</v>
      </c>
    </row>
    <row r="96" s="133" customFormat="1" spans="1:12">
      <c r="A96" s="14">
        <v>43</v>
      </c>
      <c r="B96" s="47">
        <v>43621</v>
      </c>
      <c r="C96" s="48">
        <v>43624</v>
      </c>
      <c r="D96" s="17" t="s">
        <v>15</v>
      </c>
      <c r="E96" s="49">
        <f t="shared" si="4"/>
        <v>3</v>
      </c>
      <c r="F96" s="50" t="s">
        <v>1792</v>
      </c>
      <c r="G96" s="51">
        <v>19305</v>
      </c>
      <c r="H96" s="21">
        <v>0</v>
      </c>
      <c r="I96" s="51">
        <f t="shared" si="5"/>
        <v>19305</v>
      </c>
      <c r="J96" s="62" t="e">
        <f t="shared" si="6"/>
        <v>#REF!</v>
      </c>
      <c r="K96" s="49">
        <v>76683</v>
      </c>
      <c r="L96" s="141">
        <v>1505238</v>
      </c>
    </row>
    <row r="97" s="133" customFormat="1" spans="1:12">
      <c r="A97" s="14">
        <v>46</v>
      </c>
      <c r="B97" s="47">
        <v>43621</v>
      </c>
      <c r="C97" s="48">
        <v>43624</v>
      </c>
      <c r="D97" s="17" t="s">
        <v>15</v>
      </c>
      <c r="E97" s="49">
        <f t="shared" si="4"/>
        <v>3</v>
      </c>
      <c r="F97" s="50" t="s">
        <v>1793</v>
      </c>
      <c r="G97" s="51">
        <v>19305</v>
      </c>
      <c r="H97" s="21">
        <v>0</v>
      </c>
      <c r="I97" s="51">
        <f t="shared" si="5"/>
        <v>19305</v>
      </c>
      <c r="J97" s="62" t="e">
        <f t="shared" si="6"/>
        <v>#REF!</v>
      </c>
      <c r="K97" s="49">
        <v>76681</v>
      </c>
      <c r="L97" s="141">
        <v>1505238</v>
      </c>
    </row>
    <row r="98" s="133" customFormat="1" spans="1:12">
      <c r="A98" s="14">
        <v>105</v>
      </c>
      <c r="B98" s="47">
        <v>43629</v>
      </c>
      <c r="C98" s="48">
        <v>43632</v>
      </c>
      <c r="D98" s="17" t="s">
        <v>15</v>
      </c>
      <c r="E98" s="49">
        <f t="shared" si="4"/>
        <v>3</v>
      </c>
      <c r="F98" s="50" t="s">
        <v>1794</v>
      </c>
      <c r="G98" s="51">
        <v>19305</v>
      </c>
      <c r="H98" s="21">
        <v>0</v>
      </c>
      <c r="I98" s="51">
        <f t="shared" si="5"/>
        <v>19305</v>
      </c>
      <c r="J98" s="62" t="e">
        <f t="shared" si="6"/>
        <v>#REF!</v>
      </c>
      <c r="K98" s="49">
        <v>76932</v>
      </c>
      <c r="L98" s="141">
        <v>1505701</v>
      </c>
    </row>
    <row r="99" s="133" customFormat="1" spans="1:12">
      <c r="A99" s="14">
        <v>136</v>
      </c>
      <c r="B99" s="47">
        <v>43635</v>
      </c>
      <c r="C99" s="48">
        <v>43637</v>
      </c>
      <c r="D99" s="17" t="s">
        <v>15</v>
      </c>
      <c r="E99" s="49">
        <f t="shared" si="4"/>
        <v>2</v>
      </c>
      <c r="F99" s="50" t="s">
        <v>1795</v>
      </c>
      <c r="G99" s="51">
        <v>12870</v>
      </c>
      <c r="H99" s="21">
        <v>0</v>
      </c>
      <c r="I99" s="51">
        <f t="shared" si="5"/>
        <v>12870</v>
      </c>
      <c r="J99" s="62" t="e">
        <f t="shared" si="6"/>
        <v>#REF!</v>
      </c>
      <c r="K99" s="49">
        <v>77162</v>
      </c>
      <c r="L99" s="141">
        <v>1506385</v>
      </c>
    </row>
    <row r="100" s="133" customFormat="1" spans="1:12">
      <c r="A100" s="14">
        <v>31</v>
      </c>
      <c r="B100" s="47">
        <v>43620</v>
      </c>
      <c r="C100" s="48">
        <v>43622</v>
      </c>
      <c r="D100" s="17" t="s">
        <v>15</v>
      </c>
      <c r="E100" s="49">
        <f t="shared" si="4"/>
        <v>2</v>
      </c>
      <c r="F100" s="50" t="s">
        <v>1796</v>
      </c>
      <c r="G100" s="51">
        <v>12870</v>
      </c>
      <c r="H100" s="21">
        <v>0</v>
      </c>
      <c r="I100" s="51">
        <f t="shared" si="5"/>
        <v>12870</v>
      </c>
      <c r="J100" s="62" t="e">
        <f t="shared" si="6"/>
        <v>#REF!</v>
      </c>
      <c r="K100" s="49">
        <v>77174</v>
      </c>
      <c r="L100" s="141">
        <v>1506900</v>
      </c>
    </row>
    <row r="101" s="133" customFormat="1" spans="1:12">
      <c r="A101" s="14">
        <v>24</v>
      </c>
      <c r="B101" s="47">
        <v>43618</v>
      </c>
      <c r="C101" s="48">
        <v>43620</v>
      </c>
      <c r="D101" s="17" t="s">
        <v>15</v>
      </c>
      <c r="E101" s="49">
        <f t="shared" si="4"/>
        <v>2</v>
      </c>
      <c r="F101" s="50" t="s">
        <v>1797</v>
      </c>
      <c r="G101" s="51">
        <v>22300</v>
      </c>
      <c r="H101" s="21">
        <v>0</v>
      </c>
      <c r="I101" s="51">
        <f t="shared" si="5"/>
        <v>22300</v>
      </c>
      <c r="J101" s="62" t="e">
        <f t="shared" si="6"/>
        <v>#REF!</v>
      </c>
      <c r="K101" s="49">
        <v>77431</v>
      </c>
      <c r="L101" s="141">
        <v>1507553</v>
      </c>
    </row>
    <row r="102" s="133" customFormat="1" spans="1:12">
      <c r="A102" s="14">
        <v>116</v>
      </c>
      <c r="B102" s="47">
        <v>43629</v>
      </c>
      <c r="C102" s="48">
        <v>43634</v>
      </c>
      <c r="D102" s="17" t="s">
        <v>15</v>
      </c>
      <c r="E102" s="49">
        <f t="shared" si="4"/>
        <v>5</v>
      </c>
      <c r="F102" s="50" t="s">
        <v>1798</v>
      </c>
      <c r="G102" s="51">
        <v>32175</v>
      </c>
      <c r="H102" s="21">
        <v>0</v>
      </c>
      <c r="I102" s="51">
        <f t="shared" si="5"/>
        <v>32175</v>
      </c>
      <c r="J102" s="62" t="e">
        <f t="shared" si="6"/>
        <v>#REF!</v>
      </c>
      <c r="K102" s="49">
        <v>77459</v>
      </c>
      <c r="L102" s="141">
        <v>1507788</v>
      </c>
    </row>
    <row r="103" s="133" customFormat="1" spans="1:12">
      <c r="A103" s="14">
        <v>26</v>
      </c>
      <c r="B103" s="47">
        <v>43620</v>
      </c>
      <c r="C103" s="48">
        <v>43622</v>
      </c>
      <c r="D103" s="17" t="s">
        <v>15</v>
      </c>
      <c r="E103" s="49">
        <f t="shared" si="4"/>
        <v>2</v>
      </c>
      <c r="F103" s="50" t="s">
        <v>1799</v>
      </c>
      <c r="G103" s="51">
        <v>12870</v>
      </c>
      <c r="H103" s="21">
        <v>0</v>
      </c>
      <c r="I103" s="51">
        <f t="shared" si="5"/>
        <v>12870</v>
      </c>
      <c r="J103" s="62" t="e">
        <f t="shared" si="6"/>
        <v>#REF!</v>
      </c>
      <c r="K103" s="49">
        <v>77467</v>
      </c>
      <c r="L103" s="141">
        <v>1507921</v>
      </c>
    </row>
    <row r="104" s="133" customFormat="1" spans="1:12">
      <c r="A104" s="14">
        <v>92</v>
      </c>
      <c r="B104" s="47">
        <v>43628</v>
      </c>
      <c r="C104" s="48">
        <v>43630</v>
      </c>
      <c r="D104" s="17" t="s">
        <v>15</v>
      </c>
      <c r="E104" s="49">
        <f t="shared" si="4"/>
        <v>2</v>
      </c>
      <c r="F104" s="50" t="s">
        <v>1800</v>
      </c>
      <c r="G104" s="51">
        <v>12870</v>
      </c>
      <c r="H104" s="21">
        <v>0</v>
      </c>
      <c r="I104" s="51">
        <f t="shared" si="5"/>
        <v>12870</v>
      </c>
      <c r="J104" s="62" t="e">
        <f t="shared" si="6"/>
        <v>#REF!</v>
      </c>
      <c r="K104" s="49">
        <v>77713</v>
      </c>
      <c r="L104" s="141">
        <v>1508563</v>
      </c>
    </row>
    <row r="105" s="133" customFormat="1" spans="1:12">
      <c r="A105" s="14">
        <v>63</v>
      </c>
      <c r="B105" s="47">
        <v>43623</v>
      </c>
      <c r="C105" s="48">
        <v>43626</v>
      </c>
      <c r="D105" s="17" t="s">
        <v>15</v>
      </c>
      <c r="E105" s="49">
        <f t="shared" si="4"/>
        <v>3</v>
      </c>
      <c r="F105" s="50" t="s">
        <v>843</v>
      </c>
      <c r="G105" s="51">
        <v>19305</v>
      </c>
      <c r="H105" s="21">
        <v>0</v>
      </c>
      <c r="I105" s="51">
        <f t="shared" si="5"/>
        <v>19305</v>
      </c>
      <c r="J105" s="62" t="e">
        <f t="shared" si="6"/>
        <v>#REF!</v>
      </c>
      <c r="K105" s="49">
        <v>77716</v>
      </c>
      <c r="L105" s="141">
        <v>1508602</v>
      </c>
    </row>
    <row r="106" s="133" customFormat="1" spans="1:12">
      <c r="A106" s="14">
        <v>82</v>
      </c>
      <c r="B106" s="47">
        <v>43626</v>
      </c>
      <c r="C106" s="48">
        <v>43628</v>
      </c>
      <c r="D106" s="17" t="s">
        <v>15</v>
      </c>
      <c r="E106" s="49">
        <f t="shared" si="4"/>
        <v>2</v>
      </c>
      <c r="F106" s="50" t="s">
        <v>843</v>
      </c>
      <c r="G106" s="51">
        <v>22410</v>
      </c>
      <c r="H106" s="21">
        <v>0</v>
      </c>
      <c r="I106" s="51">
        <f t="shared" si="5"/>
        <v>22410</v>
      </c>
      <c r="J106" s="62" t="e">
        <f t="shared" si="6"/>
        <v>#REF!</v>
      </c>
      <c r="K106" s="49">
        <v>77747</v>
      </c>
      <c r="L106" s="141">
        <v>1508604</v>
      </c>
    </row>
    <row r="107" s="133" customFormat="1" spans="1:12">
      <c r="A107" s="14">
        <v>156</v>
      </c>
      <c r="B107" s="47">
        <v>43638</v>
      </c>
      <c r="C107" s="48">
        <v>43641</v>
      </c>
      <c r="D107" s="17" t="s">
        <v>15</v>
      </c>
      <c r="E107" s="49">
        <f t="shared" si="4"/>
        <v>3</v>
      </c>
      <c r="F107" s="50" t="s">
        <v>1801</v>
      </c>
      <c r="G107" s="51">
        <v>19305</v>
      </c>
      <c r="H107" s="21">
        <v>0</v>
      </c>
      <c r="I107" s="51">
        <f t="shared" si="5"/>
        <v>19305</v>
      </c>
      <c r="J107" s="62" t="e">
        <f t="shared" si="6"/>
        <v>#REF!</v>
      </c>
      <c r="K107" s="49">
        <v>77729</v>
      </c>
      <c r="L107" s="141">
        <v>1508743</v>
      </c>
    </row>
    <row r="108" s="133" customFormat="1" spans="1:12">
      <c r="A108" s="14">
        <v>119</v>
      </c>
      <c r="B108" s="47">
        <v>43631</v>
      </c>
      <c r="C108" s="48">
        <v>43634</v>
      </c>
      <c r="D108" s="17" t="s">
        <v>15</v>
      </c>
      <c r="E108" s="49">
        <f t="shared" si="4"/>
        <v>3</v>
      </c>
      <c r="F108" s="50" t="s">
        <v>1802</v>
      </c>
      <c r="G108" s="51">
        <v>27000</v>
      </c>
      <c r="H108" s="21">
        <v>0</v>
      </c>
      <c r="I108" s="51">
        <f t="shared" si="5"/>
        <v>27000</v>
      </c>
      <c r="J108" s="62" t="e">
        <f t="shared" si="6"/>
        <v>#REF!</v>
      </c>
      <c r="K108" s="49">
        <v>77736</v>
      </c>
      <c r="L108" s="141">
        <v>1508794</v>
      </c>
    </row>
    <row r="109" s="133" customFormat="1" spans="1:12">
      <c r="A109" s="14">
        <v>60</v>
      </c>
      <c r="B109" s="47">
        <v>43624</v>
      </c>
      <c r="C109" s="48">
        <v>43626</v>
      </c>
      <c r="D109" s="17" t="s">
        <v>15</v>
      </c>
      <c r="E109" s="49">
        <f t="shared" si="4"/>
        <v>2</v>
      </c>
      <c r="F109" s="50" t="s">
        <v>831</v>
      </c>
      <c r="G109" s="51">
        <v>12870</v>
      </c>
      <c r="H109" s="21">
        <v>0</v>
      </c>
      <c r="I109" s="51">
        <f t="shared" si="5"/>
        <v>12870</v>
      </c>
      <c r="J109" s="62" t="e">
        <f t="shared" si="6"/>
        <v>#REF!</v>
      </c>
      <c r="K109" s="49">
        <v>77744</v>
      </c>
      <c r="L109" s="141">
        <v>1509005</v>
      </c>
    </row>
    <row r="110" s="133" customFormat="1" spans="1:12">
      <c r="A110" s="14">
        <v>115</v>
      </c>
      <c r="B110" s="47">
        <v>43631</v>
      </c>
      <c r="C110" s="48">
        <v>43633</v>
      </c>
      <c r="D110" s="17" t="s">
        <v>15</v>
      </c>
      <c r="E110" s="49">
        <f t="shared" si="4"/>
        <v>2</v>
      </c>
      <c r="F110" s="50" t="s">
        <v>860</v>
      </c>
      <c r="G110" s="51">
        <v>9000</v>
      </c>
      <c r="H110" s="21">
        <v>0</v>
      </c>
      <c r="I110" s="51">
        <f t="shared" si="5"/>
        <v>9000</v>
      </c>
      <c r="J110" s="62" t="e">
        <f t="shared" si="6"/>
        <v>#REF!</v>
      </c>
      <c r="K110" s="49">
        <v>77824</v>
      </c>
      <c r="L110" s="141">
        <v>1509544</v>
      </c>
    </row>
    <row r="111" s="133" customFormat="1" spans="1:12">
      <c r="A111" s="14">
        <v>139</v>
      </c>
      <c r="B111" s="47">
        <v>43633</v>
      </c>
      <c r="C111" s="48">
        <v>43637</v>
      </c>
      <c r="D111" s="17" t="s">
        <v>15</v>
      </c>
      <c r="E111" s="49">
        <f t="shared" si="4"/>
        <v>4</v>
      </c>
      <c r="F111" s="50" t="s">
        <v>866</v>
      </c>
      <c r="G111" s="51">
        <v>25740</v>
      </c>
      <c r="H111" s="21">
        <v>0</v>
      </c>
      <c r="I111" s="51">
        <f t="shared" si="5"/>
        <v>25740</v>
      </c>
      <c r="J111" s="62" t="e">
        <f t="shared" si="6"/>
        <v>#REF!</v>
      </c>
      <c r="K111" s="49">
        <v>77842</v>
      </c>
      <c r="L111" s="141">
        <v>1509748</v>
      </c>
    </row>
    <row r="112" s="133" customFormat="1" spans="1:12">
      <c r="A112" s="14">
        <v>109</v>
      </c>
      <c r="B112" s="47">
        <v>43629</v>
      </c>
      <c r="C112" s="48">
        <v>43632</v>
      </c>
      <c r="D112" s="17" t="s">
        <v>15</v>
      </c>
      <c r="E112" s="49">
        <f t="shared" si="4"/>
        <v>3</v>
      </c>
      <c r="F112" s="50" t="s">
        <v>854</v>
      </c>
      <c r="G112" s="51">
        <v>19305</v>
      </c>
      <c r="H112" s="21">
        <v>0</v>
      </c>
      <c r="I112" s="51">
        <f t="shared" si="5"/>
        <v>19305</v>
      </c>
      <c r="J112" s="62" t="e">
        <f t="shared" si="6"/>
        <v>#REF!</v>
      </c>
      <c r="K112" s="49">
        <v>77857</v>
      </c>
      <c r="L112" s="141">
        <v>1510039</v>
      </c>
    </row>
    <row r="113" s="133" customFormat="1" spans="1:12">
      <c r="A113" s="14">
        <v>66</v>
      </c>
      <c r="B113" s="47">
        <v>43624</v>
      </c>
      <c r="C113" s="48">
        <v>43626</v>
      </c>
      <c r="D113" s="17" t="s">
        <v>15</v>
      </c>
      <c r="E113" s="49">
        <f t="shared" si="4"/>
        <v>2</v>
      </c>
      <c r="F113" s="50" t="s">
        <v>1803</v>
      </c>
      <c r="G113" s="51">
        <v>12870</v>
      </c>
      <c r="H113" s="21">
        <v>0</v>
      </c>
      <c r="I113" s="51">
        <f t="shared" si="5"/>
        <v>12870</v>
      </c>
      <c r="J113" s="62" t="e">
        <f t="shared" si="6"/>
        <v>#REF!</v>
      </c>
      <c r="K113" s="49">
        <v>77867</v>
      </c>
      <c r="L113" s="141">
        <v>1510393</v>
      </c>
    </row>
    <row r="114" s="133" customFormat="1" spans="1:12">
      <c r="A114" s="14">
        <v>67</v>
      </c>
      <c r="B114" s="47">
        <v>43624</v>
      </c>
      <c r="C114" s="48">
        <v>43626</v>
      </c>
      <c r="D114" s="17" t="s">
        <v>15</v>
      </c>
      <c r="E114" s="49">
        <f t="shared" si="4"/>
        <v>2</v>
      </c>
      <c r="F114" s="50" t="s">
        <v>830</v>
      </c>
      <c r="G114" s="51">
        <v>12870</v>
      </c>
      <c r="H114" s="21">
        <v>0</v>
      </c>
      <c r="I114" s="51">
        <f t="shared" si="5"/>
        <v>12870</v>
      </c>
      <c r="J114" s="62" t="e">
        <f t="shared" si="6"/>
        <v>#REF!</v>
      </c>
      <c r="K114" s="49">
        <v>77865</v>
      </c>
      <c r="L114" s="141">
        <v>1510393</v>
      </c>
    </row>
    <row r="115" s="133" customFormat="1" spans="1:12">
      <c r="A115" s="14">
        <v>94</v>
      </c>
      <c r="B115" s="47">
        <v>43627</v>
      </c>
      <c r="C115" s="48">
        <v>43630</v>
      </c>
      <c r="D115" s="17" t="s">
        <v>15</v>
      </c>
      <c r="E115" s="49">
        <f t="shared" si="4"/>
        <v>3</v>
      </c>
      <c r="F115" s="50" t="s">
        <v>1804</v>
      </c>
      <c r="G115" s="51">
        <v>13500</v>
      </c>
      <c r="H115" s="21">
        <v>0</v>
      </c>
      <c r="I115" s="51">
        <f t="shared" si="5"/>
        <v>13500</v>
      </c>
      <c r="J115" s="62" t="e">
        <f t="shared" si="6"/>
        <v>#REF!</v>
      </c>
      <c r="K115" s="49">
        <v>77874</v>
      </c>
      <c r="L115" s="141">
        <v>1510450</v>
      </c>
    </row>
    <row r="116" s="133" customFormat="1" spans="1:12">
      <c r="A116" s="14">
        <v>162</v>
      </c>
      <c r="B116" s="47">
        <v>43639</v>
      </c>
      <c r="C116" s="48">
        <v>43641</v>
      </c>
      <c r="D116" s="17" t="s">
        <v>15</v>
      </c>
      <c r="E116" s="49">
        <f t="shared" si="4"/>
        <v>2</v>
      </c>
      <c r="F116" s="50" t="s">
        <v>1805</v>
      </c>
      <c r="G116" s="51">
        <v>19305</v>
      </c>
      <c r="H116" s="21">
        <v>0</v>
      </c>
      <c r="I116" s="51">
        <f t="shared" si="5"/>
        <v>19305</v>
      </c>
      <c r="J116" s="62" t="e">
        <f t="shared" si="6"/>
        <v>#REF!</v>
      </c>
      <c r="K116" s="49">
        <v>77877</v>
      </c>
      <c r="L116" s="141">
        <v>1510686</v>
      </c>
    </row>
    <row r="117" s="133" customFormat="1" spans="1:12">
      <c r="A117" s="14">
        <v>164</v>
      </c>
      <c r="B117" s="47">
        <v>43639</v>
      </c>
      <c r="C117" s="48">
        <v>43642</v>
      </c>
      <c r="D117" s="17" t="s">
        <v>15</v>
      </c>
      <c r="E117" s="49">
        <f t="shared" si="4"/>
        <v>3</v>
      </c>
      <c r="F117" s="50" t="s">
        <v>1806</v>
      </c>
      <c r="G117" s="51">
        <v>19305</v>
      </c>
      <c r="H117" s="21">
        <v>0</v>
      </c>
      <c r="I117" s="51">
        <f t="shared" si="5"/>
        <v>19305</v>
      </c>
      <c r="J117" s="62" t="e">
        <f t="shared" si="6"/>
        <v>#REF!</v>
      </c>
      <c r="K117" s="49">
        <v>77879</v>
      </c>
      <c r="L117" s="141">
        <v>1510690</v>
      </c>
    </row>
    <row r="118" s="133" customFormat="1" spans="1:12">
      <c r="A118" s="14">
        <v>106</v>
      </c>
      <c r="B118" s="47">
        <v>43628</v>
      </c>
      <c r="C118" s="48">
        <v>43632</v>
      </c>
      <c r="D118" s="17" t="s">
        <v>15</v>
      </c>
      <c r="E118" s="49">
        <f t="shared" si="4"/>
        <v>4</v>
      </c>
      <c r="F118" s="50" t="s">
        <v>1807</v>
      </c>
      <c r="G118" s="51">
        <v>18000</v>
      </c>
      <c r="H118" s="21">
        <v>0</v>
      </c>
      <c r="I118" s="51">
        <f t="shared" si="5"/>
        <v>18000</v>
      </c>
      <c r="J118" s="62" t="e">
        <f t="shared" si="6"/>
        <v>#REF!</v>
      </c>
      <c r="K118" s="49">
        <v>77915</v>
      </c>
      <c r="L118" s="141">
        <v>1510829</v>
      </c>
    </row>
    <row r="119" s="133" customFormat="1" spans="1:12">
      <c r="A119" s="14">
        <v>107</v>
      </c>
      <c r="B119" s="47">
        <v>43630</v>
      </c>
      <c r="C119" s="48">
        <v>43632</v>
      </c>
      <c r="D119" s="17" t="s">
        <v>15</v>
      </c>
      <c r="E119" s="49">
        <f t="shared" si="4"/>
        <v>2</v>
      </c>
      <c r="F119" s="50" t="s">
        <v>857</v>
      </c>
      <c r="G119" s="51">
        <v>9000</v>
      </c>
      <c r="H119" s="21">
        <v>0</v>
      </c>
      <c r="I119" s="51">
        <f t="shared" si="5"/>
        <v>9000</v>
      </c>
      <c r="J119" s="62" t="e">
        <f t="shared" si="6"/>
        <v>#REF!</v>
      </c>
      <c r="K119" s="49">
        <v>77917</v>
      </c>
      <c r="L119" s="141">
        <v>1510917</v>
      </c>
    </row>
    <row r="120" s="133" customFormat="1" spans="1:12">
      <c r="A120" s="14">
        <v>100</v>
      </c>
      <c r="B120" s="47">
        <v>43629</v>
      </c>
      <c r="C120" s="48">
        <v>43631</v>
      </c>
      <c r="D120" s="17" t="s">
        <v>15</v>
      </c>
      <c r="E120" s="49">
        <f t="shared" si="4"/>
        <v>2</v>
      </c>
      <c r="F120" s="50" t="s">
        <v>852</v>
      </c>
      <c r="G120" s="51">
        <v>9000</v>
      </c>
      <c r="H120" s="21">
        <v>0</v>
      </c>
      <c r="I120" s="51">
        <f t="shared" si="5"/>
        <v>9000</v>
      </c>
      <c r="J120" s="62" t="e">
        <f t="shared" si="6"/>
        <v>#REF!</v>
      </c>
      <c r="K120" s="49">
        <v>77919</v>
      </c>
      <c r="L120" s="141">
        <v>1511098</v>
      </c>
    </row>
    <row r="121" s="133" customFormat="1" spans="1:12">
      <c r="A121" s="14">
        <v>101</v>
      </c>
      <c r="B121" s="47">
        <v>43629</v>
      </c>
      <c r="C121" s="48">
        <v>43631</v>
      </c>
      <c r="D121" s="17" t="s">
        <v>15</v>
      </c>
      <c r="E121" s="49">
        <f t="shared" si="4"/>
        <v>2</v>
      </c>
      <c r="F121" s="50" t="s">
        <v>853</v>
      </c>
      <c r="G121" s="51">
        <v>9000</v>
      </c>
      <c r="H121" s="21">
        <v>0</v>
      </c>
      <c r="I121" s="51">
        <f t="shared" si="5"/>
        <v>9000</v>
      </c>
      <c r="J121" s="62" t="e">
        <f t="shared" si="6"/>
        <v>#REF!</v>
      </c>
      <c r="K121" s="49">
        <v>77921</v>
      </c>
      <c r="L121" s="141">
        <v>1511165</v>
      </c>
    </row>
    <row r="122" s="133" customFormat="1" spans="1:12">
      <c r="A122" s="14">
        <v>29</v>
      </c>
      <c r="B122" s="47">
        <v>43620</v>
      </c>
      <c r="C122" s="48">
        <v>43622</v>
      </c>
      <c r="D122" s="17" t="s">
        <v>15</v>
      </c>
      <c r="E122" s="49">
        <f t="shared" si="4"/>
        <v>2</v>
      </c>
      <c r="F122" s="50" t="s">
        <v>939</v>
      </c>
      <c r="G122" s="51">
        <v>12870</v>
      </c>
      <c r="H122" s="21">
        <v>0</v>
      </c>
      <c r="I122" s="51">
        <f t="shared" si="5"/>
        <v>12870</v>
      </c>
      <c r="J122" s="62" t="e">
        <f t="shared" si="6"/>
        <v>#REF!</v>
      </c>
      <c r="K122" s="49">
        <v>77930</v>
      </c>
      <c r="L122" s="141">
        <v>1511371</v>
      </c>
    </row>
    <row r="123" s="133" customFormat="1" spans="1:12">
      <c r="A123" s="14">
        <v>174</v>
      </c>
      <c r="B123" s="47">
        <v>43641</v>
      </c>
      <c r="C123" s="48">
        <v>43644</v>
      </c>
      <c r="D123" s="17" t="s">
        <v>15</v>
      </c>
      <c r="E123" s="49">
        <f t="shared" si="4"/>
        <v>3</v>
      </c>
      <c r="F123" s="50" t="s">
        <v>1808</v>
      </c>
      <c r="G123" s="51">
        <v>33615</v>
      </c>
      <c r="H123" s="21">
        <v>0</v>
      </c>
      <c r="I123" s="51">
        <f t="shared" si="5"/>
        <v>33615</v>
      </c>
      <c r="J123" s="62" t="e">
        <f t="shared" si="6"/>
        <v>#REF!</v>
      </c>
      <c r="K123" s="49">
        <v>77935</v>
      </c>
      <c r="L123" s="141">
        <v>1511586</v>
      </c>
    </row>
    <row r="124" s="133" customFormat="1" spans="1:12">
      <c r="A124" s="14">
        <v>158</v>
      </c>
      <c r="B124" s="47">
        <v>43639</v>
      </c>
      <c r="C124" s="48">
        <v>43641</v>
      </c>
      <c r="D124" s="17" t="s">
        <v>15</v>
      </c>
      <c r="E124" s="49">
        <f t="shared" si="4"/>
        <v>2</v>
      </c>
      <c r="F124" s="50" t="s">
        <v>1809</v>
      </c>
      <c r="G124" s="51">
        <v>12870</v>
      </c>
      <c r="H124" s="21">
        <v>0</v>
      </c>
      <c r="I124" s="51">
        <f t="shared" si="5"/>
        <v>12870</v>
      </c>
      <c r="J124" s="62" t="e">
        <f t="shared" si="6"/>
        <v>#REF!</v>
      </c>
      <c r="K124" s="49">
        <v>77934</v>
      </c>
      <c r="L124" s="141">
        <v>1511661</v>
      </c>
    </row>
    <row r="125" s="133" customFormat="1" spans="1:12">
      <c r="A125" s="14">
        <v>19</v>
      </c>
      <c r="B125" s="47">
        <v>43618</v>
      </c>
      <c r="C125" s="48">
        <v>43619</v>
      </c>
      <c r="D125" s="17" t="s">
        <v>15</v>
      </c>
      <c r="E125" s="49">
        <f t="shared" si="4"/>
        <v>1</v>
      </c>
      <c r="F125" s="50" t="s">
        <v>936</v>
      </c>
      <c r="G125" s="51">
        <v>12450</v>
      </c>
      <c r="H125" s="21">
        <v>0</v>
      </c>
      <c r="I125" s="51">
        <f t="shared" si="5"/>
        <v>12450</v>
      </c>
      <c r="J125" s="62" t="e">
        <f t="shared" si="6"/>
        <v>#REF!</v>
      </c>
      <c r="K125" s="49">
        <v>77918</v>
      </c>
      <c r="L125" s="141">
        <v>1511711</v>
      </c>
    </row>
    <row r="126" s="133" customFormat="1" spans="1:12">
      <c r="A126" s="14">
        <v>121</v>
      </c>
      <c r="B126" s="47">
        <v>43632</v>
      </c>
      <c r="C126" s="48">
        <v>43634</v>
      </c>
      <c r="D126" s="17" t="s">
        <v>15</v>
      </c>
      <c r="E126" s="49">
        <f t="shared" si="4"/>
        <v>2</v>
      </c>
      <c r="F126" s="50" t="s">
        <v>863</v>
      </c>
      <c r="G126" s="51">
        <v>9000</v>
      </c>
      <c r="H126" s="21">
        <v>0</v>
      </c>
      <c r="I126" s="51">
        <f t="shared" si="5"/>
        <v>9000</v>
      </c>
      <c r="J126" s="62" t="e">
        <f t="shared" si="6"/>
        <v>#REF!</v>
      </c>
      <c r="K126" s="49">
        <v>77938</v>
      </c>
      <c r="L126" s="141">
        <v>1511750</v>
      </c>
    </row>
    <row r="127" s="133" customFormat="1" spans="1:12">
      <c r="A127" s="14">
        <v>17</v>
      </c>
      <c r="B127" s="47">
        <v>43617</v>
      </c>
      <c r="C127" s="48">
        <v>43619</v>
      </c>
      <c r="D127" s="17" t="s">
        <v>15</v>
      </c>
      <c r="E127" s="49">
        <f t="shared" si="4"/>
        <v>2</v>
      </c>
      <c r="F127" s="50" t="s">
        <v>931</v>
      </c>
      <c r="G127" s="51">
        <v>12870</v>
      </c>
      <c r="H127" s="21">
        <v>0</v>
      </c>
      <c r="I127" s="51">
        <f t="shared" si="5"/>
        <v>12870</v>
      </c>
      <c r="J127" s="62" t="e">
        <f t="shared" si="6"/>
        <v>#REF!</v>
      </c>
      <c r="K127" s="49">
        <v>78035</v>
      </c>
      <c r="L127" s="141">
        <v>1512147</v>
      </c>
    </row>
    <row r="128" s="133" customFormat="1" spans="1:12">
      <c r="A128" s="14">
        <v>20</v>
      </c>
      <c r="B128" s="47">
        <v>43617</v>
      </c>
      <c r="C128" s="48">
        <v>43619</v>
      </c>
      <c r="D128" s="17" t="s">
        <v>15</v>
      </c>
      <c r="E128" s="49">
        <f t="shared" si="4"/>
        <v>2</v>
      </c>
      <c r="F128" s="50" t="s">
        <v>1810</v>
      </c>
      <c r="G128" s="51">
        <v>12870</v>
      </c>
      <c r="H128" s="21">
        <v>0</v>
      </c>
      <c r="I128" s="51">
        <f t="shared" si="5"/>
        <v>12870</v>
      </c>
      <c r="J128" s="62" t="e">
        <f t="shared" si="6"/>
        <v>#REF!</v>
      </c>
      <c r="K128" s="49">
        <v>78038</v>
      </c>
      <c r="L128" s="141">
        <v>1512665</v>
      </c>
    </row>
    <row r="129" s="133" customFormat="1" spans="1:12">
      <c r="A129" s="14">
        <v>77</v>
      </c>
      <c r="B129" s="47">
        <v>43625</v>
      </c>
      <c r="C129" s="48">
        <v>43627</v>
      </c>
      <c r="D129" s="17" t="s">
        <v>15</v>
      </c>
      <c r="E129" s="49">
        <f t="shared" si="4"/>
        <v>2</v>
      </c>
      <c r="F129" s="50" t="s">
        <v>1811</v>
      </c>
      <c r="G129" s="51">
        <v>12870</v>
      </c>
      <c r="H129" s="21">
        <v>0</v>
      </c>
      <c r="I129" s="51">
        <f t="shared" si="5"/>
        <v>12870</v>
      </c>
      <c r="J129" s="62" t="e">
        <f t="shared" si="6"/>
        <v>#REF!</v>
      </c>
      <c r="K129" s="49">
        <v>78102</v>
      </c>
      <c r="L129" s="141">
        <v>1512991</v>
      </c>
    </row>
    <row r="130" s="133" customFormat="1" spans="1:12">
      <c r="A130" s="14">
        <v>78</v>
      </c>
      <c r="B130" s="47">
        <v>43625</v>
      </c>
      <c r="C130" s="48">
        <v>43627</v>
      </c>
      <c r="D130" s="17" t="s">
        <v>15</v>
      </c>
      <c r="E130" s="49">
        <f t="shared" ref="E130:E150" si="7">C130-B130</f>
        <v>2</v>
      </c>
      <c r="F130" s="50" t="s">
        <v>1812</v>
      </c>
      <c r="G130" s="51">
        <v>12870</v>
      </c>
      <c r="H130" s="21">
        <v>0</v>
      </c>
      <c r="I130" s="51">
        <f t="shared" ref="I130:I150" si="8">+G130+H130</f>
        <v>12870</v>
      </c>
      <c r="J130" s="62" t="e">
        <f t="shared" si="6"/>
        <v>#REF!</v>
      </c>
      <c r="K130" s="49">
        <v>78101</v>
      </c>
      <c r="L130" s="141">
        <v>1512991</v>
      </c>
    </row>
    <row r="131" s="133" customFormat="1" spans="1:15">
      <c r="A131" s="14">
        <v>12</v>
      </c>
      <c r="B131" s="47">
        <v>43618</v>
      </c>
      <c r="C131" s="48">
        <v>43619</v>
      </c>
      <c r="D131" s="17" t="s">
        <v>15</v>
      </c>
      <c r="E131" s="49">
        <f t="shared" si="7"/>
        <v>1</v>
      </c>
      <c r="F131" s="50" t="s">
        <v>947</v>
      </c>
      <c r="G131" s="51">
        <v>5000</v>
      </c>
      <c r="H131" s="21">
        <v>0</v>
      </c>
      <c r="I131" s="51">
        <f t="shared" si="8"/>
        <v>5000</v>
      </c>
      <c r="J131" s="62" t="e">
        <f>#REF!-I131</f>
        <v>#REF!</v>
      </c>
      <c r="K131" s="49">
        <v>78180</v>
      </c>
      <c r="L131" s="133">
        <v>1514642</v>
      </c>
      <c r="N131" s="133">
        <f>VLOOKUP(L131,R:S,2,0)</f>
        <v>5000</v>
      </c>
      <c r="O131" s="133">
        <f t="shared" ref="O131:O150" si="9">I131-N131</f>
        <v>0</v>
      </c>
    </row>
    <row r="132" s="133" customFormat="1" spans="1:19">
      <c r="A132" s="14">
        <v>33</v>
      </c>
      <c r="B132" s="47">
        <v>43620</v>
      </c>
      <c r="C132" s="48">
        <v>43622</v>
      </c>
      <c r="D132" s="17" t="s">
        <v>15</v>
      </c>
      <c r="E132" s="49">
        <f t="shared" si="7"/>
        <v>2</v>
      </c>
      <c r="F132" s="50" t="s">
        <v>948</v>
      </c>
      <c r="G132" s="51">
        <v>9000</v>
      </c>
      <c r="H132" s="21">
        <v>0</v>
      </c>
      <c r="I132" s="51">
        <f t="shared" si="8"/>
        <v>9000</v>
      </c>
      <c r="J132" s="62" t="e">
        <f t="shared" ref="J132:J150" si="10">J131-I132</f>
        <v>#REF!</v>
      </c>
      <c r="K132" s="49">
        <v>78412</v>
      </c>
      <c r="L132" s="133">
        <v>1514914</v>
      </c>
      <c r="N132" s="133">
        <f>VLOOKUP(L132,R:S,2,0)</f>
        <v>9000</v>
      </c>
      <c r="O132" s="133">
        <f t="shared" si="9"/>
        <v>0</v>
      </c>
      <c r="Q132" s="43">
        <v>1505617</v>
      </c>
      <c r="R132" s="43">
        <v>1505617</v>
      </c>
      <c r="S132" s="43">
        <v>22708.56</v>
      </c>
    </row>
    <row r="133" s="133" customFormat="1" spans="1:19">
      <c r="A133" s="14">
        <v>39</v>
      </c>
      <c r="B133" s="47">
        <v>43622</v>
      </c>
      <c r="C133" s="48">
        <v>43623</v>
      </c>
      <c r="D133" s="17" t="s">
        <v>15</v>
      </c>
      <c r="E133" s="49">
        <f t="shared" si="7"/>
        <v>1</v>
      </c>
      <c r="F133" s="50" t="s">
        <v>949</v>
      </c>
      <c r="G133" s="51">
        <v>7150</v>
      </c>
      <c r="H133" s="21">
        <v>0</v>
      </c>
      <c r="I133" s="51">
        <f t="shared" si="8"/>
        <v>7150</v>
      </c>
      <c r="J133" s="62" t="e">
        <f t="shared" si="10"/>
        <v>#REF!</v>
      </c>
      <c r="K133" s="49">
        <v>78969</v>
      </c>
      <c r="L133" s="133">
        <v>1519097</v>
      </c>
      <c r="N133" s="133">
        <f>VLOOKUP(L133,R:S,2,0)</f>
        <v>7150</v>
      </c>
      <c r="O133" s="133">
        <f t="shared" si="9"/>
        <v>0</v>
      </c>
      <c r="Q133" s="43">
        <v>79968</v>
      </c>
      <c r="R133" s="43">
        <v>1523608</v>
      </c>
      <c r="S133" s="43">
        <v>12870</v>
      </c>
    </row>
    <row r="134" s="133" customFormat="1" spans="1:19">
      <c r="A134" s="14">
        <v>57</v>
      </c>
      <c r="B134" s="47">
        <v>43622</v>
      </c>
      <c r="C134" s="48">
        <v>43625</v>
      </c>
      <c r="D134" s="17" t="s">
        <v>15</v>
      </c>
      <c r="E134" s="49">
        <f t="shared" si="7"/>
        <v>3</v>
      </c>
      <c r="F134" s="50" t="s">
        <v>950</v>
      </c>
      <c r="G134" s="51">
        <v>33615</v>
      </c>
      <c r="H134" s="21">
        <v>0</v>
      </c>
      <c r="I134" s="51">
        <f t="shared" si="8"/>
        <v>33615</v>
      </c>
      <c r="J134" s="62" t="e">
        <f t="shared" si="10"/>
        <v>#REF!</v>
      </c>
      <c r="K134" s="49">
        <v>78414</v>
      </c>
      <c r="L134" s="133">
        <v>1516522</v>
      </c>
      <c r="N134" s="133">
        <f>VLOOKUP(L134,R:S,2,0)</f>
        <v>33615</v>
      </c>
      <c r="O134" s="133">
        <f t="shared" si="9"/>
        <v>0</v>
      </c>
      <c r="Q134" s="43">
        <v>78233</v>
      </c>
      <c r="R134" s="43">
        <v>1515625</v>
      </c>
      <c r="S134" s="43">
        <v>12870</v>
      </c>
    </row>
    <row r="135" s="133" customFormat="1" spans="1:19">
      <c r="A135" s="14">
        <v>68</v>
      </c>
      <c r="B135" s="47">
        <v>43625</v>
      </c>
      <c r="C135" s="48">
        <v>43626</v>
      </c>
      <c r="D135" s="17" t="s">
        <v>15</v>
      </c>
      <c r="E135" s="49">
        <f t="shared" si="7"/>
        <v>1</v>
      </c>
      <c r="F135" s="50" t="s">
        <v>370</v>
      </c>
      <c r="G135" s="51">
        <v>12450</v>
      </c>
      <c r="H135" s="21">
        <v>0</v>
      </c>
      <c r="I135" s="51">
        <f t="shared" si="8"/>
        <v>12450</v>
      </c>
      <c r="J135" s="62" t="e">
        <f t="shared" si="10"/>
        <v>#REF!</v>
      </c>
      <c r="K135" s="49">
        <v>79031</v>
      </c>
      <c r="L135" s="133">
        <v>1519267</v>
      </c>
      <c r="N135" s="133">
        <f>VLOOKUP(L135,R:S,2,0)</f>
        <v>12450</v>
      </c>
      <c r="O135" s="133">
        <f t="shared" si="9"/>
        <v>0</v>
      </c>
      <c r="Q135" s="43">
        <v>80175</v>
      </c>
      <c r="R135" s="43">
        <v>1524458</v>
      </c>
      <c r="S135" s="43">
        <v>12870</v>
      </c>
    </row>
    <row r="136" s="133" customFormat="1" spans="1:19">
      <c r="A136" s="14">
        <v>69</v>
      </c>
      <c r="B136" s="47">
        <v>43625</v>
      </c>
      <c r="C136" s="48">
        <v>43626</v>
      </c>
      <c r="D136" s="17" t="s">
        <v>15</v>
      </c>
      <c r="E136" s="49">
        <f t="shared" si="7"/>
        <v>1</v>
      </c>
      <c r="F136" s="50" t="s">
        <v>951</v>
      </c>
      <c r="G136" s="51">
        <v>12450</v>
      </c>
      <c r="H136" s="21">
        <v>0</v>
      </c>
      <c r="I136" s="51">
        <f t="shared" si="8"/>
        <v>12450</v>
      </c>
      <c r="J136" s="62" t="e">
        <f t="shared" si="10"/>
        <v>#REF!</v>
      </c>
      <c r="K136" s="49">
        <v>78248</v>
      </c>
      <c r="L136" s="133">
        <v>1515946</v>
      </c>
      <c r="N136" s="133">
        <f>VLOOKUP(L136,R:S,2,0)</f>
        <v>12450</v>
      </c>
      <c r="O136" s="133">
        <f t="shared" si="9"/>
        <v>0</v>
      </c>
      <c r="Q136" s="5" t="s">
        <v>1813</v>
      </c>
      <c r="R136" s="43">
        <v>1528092</v>
      </c>
      <c r="S136" s="43">
        <v>25740</v>
      </c>
    </row>
    <row r="137" s="133" customFormat="1" spans="1:19">
      <c r="A137" s="14">
        <v>70</v>
      </c>
      <c r="B137" s="47">
        <v>43624</v>
      </c>
      <c r="C137" s="48">
        <v>43626</v>
      </c>
      <c r="D137" s="17" t="s">
        <v>15</v>
      </c>
      <c r="E137" s="49">
        <f t="shared" si="7"/>
        <v>2</v>
      </c>
      <c r="F137" s="50" t="s">
        <v>952</v>
      </c>
      <c r="G137" s="51">
        <v>22410</v>
      </c>
      <c r="H137" s="21">
        <v>0</v>
      </c>
      <c r="I137" s="51">
        <f t="shared" si="8"/>
        <v>22410</v>
      </c>
      <c r="J137" s="62" t="e">
        <f t="shared" si="10"/>
        <v>#REF!</v>
      </c>
      <c r="K137" s="49">
        <v>78410</v>
      </c>
      <c r="L137" s="133">
        <v>1516403</v>
      </c>
      <c r="N137" s="133">
        <f>VLOOKUP(L137,R:S,2,0)</f>
        <v>22410</v>
      </c>
      <c r="O137" s="133">
        <f t="shared" si="9"/>
        <v>0</v>
      </c>
      <c r="Q137" s="43">
        <v>69049</v>
      </c>
      <c r="R137" s="43">
        <v>1454291</v>
      </c>
      <c r="S137" s="43">
        <v>25650</v>
      </c>
    </row>
    <row r="138" s="133" customFormat="1" spans="1:19">
      <c r="A138" s="14">
        <v>91</v>
      </c>
      <c r="B138" s="47">
        <v>43627</v>
      </c>
      <c r="C138" s="48">
        <v>43629</v>
      </c>
      <c r="D138" s="17" t="s">
        <v>15</v>
      </c>
      <c r="E138" s="49">
        <f t="shared" si="7"/>
        <v>2</v>
      </c>
      <c r="F138" s="50" t="s">
        <v>953</v>
      </c>
      <c r="G138" s="51">
        <v>12870</v>
      </c>
      <c r="H138" s="21">
        <v>0</v>
      </c>
      <c r="I138" s="51">
        <f t="shared" si="8"/>
        <v>12870</v>
      </c>
      <c r="J138" s="62" t="e">
        <f t="shared" si="10"/>
        <v>#REF!</v>
      </c>
      <c r="K138" s="49">
        <v>79032</v>
      </c>
      <c r="L138" s="133">
        <v>1519582</v>
      </c>
      <c r="N138" s="133">
        <f>VLOOKUP(L138,R:S,2,0)</f>
        <v>12870</v>
      </c>
      <c r="O138" s="133">
        <f t="shared" si="9"/>
        <v>0</v>
      </c>
      <c r="Q138" s="43">
        <v>74373</v>
      </c>
      <c r="R138" s="43">
        <v>1491252</v>
      </c>
      <c r="S138" s="43">
        <v>9000</v>
      </c>
    </row>
    <row r="139" s="133" customFormat="1" spans="1:19">
      <c r="A139" s="14">
        <v>95</v>
      </c>
      <c r="B139" s="47">
        <v>43628</v>
      </c>
      <c r="C139" s="48">
        <v>43630</v>
      </c>
      <c r="D139" s="17" t="s">
        <v>15</v>
      </c>
      <c r="E139" s="49">
        <f t="shared" si="7"/>
        <v>2</v>
      </c>
      <c r="F139" s="50" t="s">
        <v>954</v>
      </c>
      <c r="G139" s="51">
        <v>12870</v>
      </c>
      <c r="H139" s="21">
        <v>0</v>
      </c>
      <c r="I139" s="51">
        <f t="shared" si="8"/>
        <v>12870</v>
      </c>
      <c r="J139" s="62" t="e">
        <f t="shared" si="10"/>
        <v>#REF!</v>
      </c>
      <c r="K139" s="49">
        <v>78657</v>
      </c>
      <c r="L139" s="133">
        <v>1517363</v>
      </c>
      <c r="N139" s="133">
        <f>VLOOKUP(L139,R:S,2,0)</f>
        <v>12870</v>
      </c>
      <c r="O139" s="133">
        <f t="shared" si="9"/>
        <v>0</v>
      </c>
      <c r="Q139" s="43">
        <v>81241</v>
      </c>
      <c r="R139" s="43">
        <v>1531979</v>
      </c>
      <c r="S139" s="43">
        <v>9000</v>
      </c>
    </row>
    <row r="140" s="133" customFormat="1" spans="1:19">
      <c r="A140" s="14">
        <v>96</v>
      </c>
      <c r="B140" s="47">
        <v>43628</v>
      </c>
      <c r="C140" s="48">
        <v>43630</v>
      </c>
      <c r="D140" s="17" t="s">
        <v>15</v>
      </c>
      <c r="E140" s="49">
        <f t="shared" si="7"/>
        <v>2</v>
      </c>
      <c r="F140" s="50" t="s">
        <v>955</v>
      </c>
      <c r="G140" s="51">
        <v>12870</v>
      </c>
      <c r="H140" s="21">
        <v>0</v>
      </c>
      <c r="I140" s="51">
        <f t="shared" si="8"/>
        <v>12870</v>
      </c>
      <c r="J140" s="62" t="e">
        <f t="shared" si="10"/>
        <v>#REF!</v>
      </c>
      <c r="K140" s="49">
        <v>78233</v>
      </c>
      <c r="L140" s="133">
        <v>1515625</v>
      </c>
      <c r="N140" s="133">
        <f>VLOOKUP(L140,R:S,2,0)</f>
        <v>12870</v>
      </c>
      <c r="O140" s="133">
        <f t="shared" si="9"/>
        <v>0</v>
      </c>
      <c r="Q140" s="43">
        <v>78414</v>
      </c>
      <c r="R140" s="43">
        <v>1516522</v>
      </c>
      <c r="S140" s="43">
        <v>33615</v>
      </c>
    </row>
    <row r="141" s="133" customFormat="1" spans="1:19">
      <c r="A141" s="14">
        <v>98</v>
      </c>
      <c r="B141" s="47">
        <v>43629</v>
      </c>
      <c r="C141" s="48">
        <v>43631</v>
      </c>
      <c r="D141" s="17" t="s">
        <v>15</v>
      </c>
      <c r="E141" s="49">
        <f t="shared" si="7"/>
        <v>2</v>
      </c>
      <c r="F141" s="50" t="s">
        <v>956</v>
      </c>
      <c r="G141" s="51">
        <v>20070</v>
      </c>
      <c r="H141" s="21">
        <v>0</v>
      </c>
      <c r="I141" s="51">
        <f t="shared" si="8"/>
        <v>20070</v>
      </c>
      <c r="J141" s="62" t="e">
        <f t="shared" si="10"/>
        <v>#REF!</v>
      </c>
      <c r="K141" s="49">
        <v>79650</v>
      </c>
      <c r="L141" s="133">
        <v>1521901</v>
      </c>
      <c r="N141" s="133">
        <f>VLOOKUP(L141,R:S,2,0)</f>
        <v>20070</v>
      </c>
      <c r="O141" s="133">
        <f t="shared" si="9"/>
        <v>0</v>
      </c>
      <c r="Q141" s="43">
        <v>78663</v>
      </c>
      <c r="R141" s="43">
        <v>1518033</v>
      </c>
      <c r="S141" s="43">
        <v>22410</v>
      </c>
    </row>
    <row r="142" s="133" customFormat="1" spans="1:19">
      <c r="A142" s="14">
        <v>108</v>
      </c>
      <c r="B142" s="47">
        <v>43630</v>
      </c>
      <c r="C142" s="48">
        <v>43632</v>
      </c>
      <c r="D142" s="17" t="s">
        <v>15</v>
      </c>
      <c r="E142" s="49">
        <f t="shared" si="7"/>
        <v>2</v>
      </c>
      <c r="F142" s="50" t="s">
        <v>432</v>
      </c>
      <c r="G142" s="51">
        <v>12870</v>
      </c>
      <c r="H142" s="21">
        <v>0</v>
      </c>
      <c r="I142" s="51">
        <f t="shared" si="8"/>
        <v>12870</v>
      </c>
      <c r="J142" s="62" t="e">
        <f t="shared" si="10"/>
        <v>#REF!</v>
      </c>
      <c r="K142" s="49">
        <v>79968</v>
      </c>
      <c r="L142" s="133">
        <v>1523608</v>
      </c>
      <c r="N142" s="133">
        <f>VLOOKUP(L142,R:S,2,0)</f>
        <v>12870</v>
      </c>
      <c r="O142" s="133">
        <f t="shared" si="9"/>
        <v>0</v>
      </c>
      <c r="Q142" s="43">
        <v>78118</v>
      </c>
      <c r="R142" s="43">
        <v>1513170</v>
      </c>
      <c r="S142" s="43">
        <v>12870</v>
      </c>
    </row>
    <row r="143" s="133" customFormat="1" spans="1:19">
      <c r="A143" s="14">
        <v>111</v>
      </c>
      <c r="B143" s="47">
        <v>43630</v>
      </c>
      <c r="C143" s="48">
        <v>43632</v>
      </c>
      <c r="D143" s="17" t="s">
        <v>15</v>
      </c>
      <c r="E143" s="49">
        <f t="shared" si="7"/>
        <v>2</v>
      </c>
      <c r="F143" s="50" t="s">
        <v>957</v>
      </c>
      <c r="G143" s="51">
        <v>28210</v>
      </c>
      <c r="H143" s="21">
        <v>0</v>
      </c>
      <c r="I143" s="51">
        <f t="shared" si="8"/>
        <v>28210</v>
      </c>
      <c r="J143" s="62" t="e">
        <f t="shared" si="10"/>
        <v>#REF!</v>
      </c>
      <c r="K143" s="49">
        <v>79403</v>
      </c>
      <c r="L143" s="133">
        <v>1521428</v>
      </c>
      <c r="N143" s="133">
        <f>VLOOKUP(L143,R:S,2,0)</f>
        <v>28210</v>
      </c>
      <c r="O143" s="133">
        <f t="shared" si="9"/>
        <v>0</v>
      </c>
      <c r="Q143" s="43">
        <v>69407</v>
      </c>
      <c r="R143" s="43">
        <v>1456940</v>
      </c>
      <c r="S143" s="43">
        <v>17100</v>
      </c>
    </row>
    <row r="144" s="133" customFormat="1" spans="1:19">
      <c r="A144" s="14">
        <v>112</v>
      </c>
      <c r="B144" s="47">
        <v>43630</v>
      </c>
      <c r="C144" s="48">
        <v>43632</v>
      </c>
      <c r="D144" s="17" t="s">
        <v>15</v>
      </c>
      <c r="E144" s="49">
        <f t="shared" si="7"/>
        <v>2</v>
      </c>
      <c r="F144" s="50" t="s">
        <v>954</v>
      </c>
      <c r="G144" s="51">
        <v>22410</v>
      </c>
      <c r="H144" s="21">
        <v>0</v>
      </c>
      <c r="I144" s="51">
        <f t="shared" si="8"/>
        <v>22410</v>
      </c>
      <c r="J144" s="62" t="e">
        <f t="shared" si="10"/>
        <v>#REF!</v>
      </c>
      <c r="K144" s="49">
        <v>78656</v>
      </c>
      <c r="L144" s="133">
        <v>1517336</v>
      </c>
      <c r="N144" s="133">
        <f>VLOOKUP(L144,R:S,2,0)</f>
        <v>22410</v>
      </c>
      <c r="O144" s="133">
        <f t="shared" si="9"/>
        <v>0</v>
      </c>
      <c r="Q144" s="43">
        <v>80400</v>
      </c>
      <c r="R144" s="43">
        <v>1525069</v>
      </c>
      <c r="S144" s="43">
        <v>25740</v>
      </c>
    </row>
    <row r="145" s="133" customFormat="1" spans="1:19">
      <c r="A145" s="14">
        <v>114</v>
      </c>
      <c r="B145" s="47">
        <v>43631</v>
      </c>
      <c r="C145" s="48">
        <v>43633</v>
      </c>
      <c r="D145" s="17" t="s">
        <v>15</v>
      </c>
      <c r="E145" s="49">
        <f t="shared" si="7"/>
        <v>2</v>
      </c>
      <c r="F145" s="50" t="s">
        <v>958</v>
      </c>
      <c r="G145" s="51">
        <v>12870</v>
      </c>
      <c r="H145" s="21">
        <v>0</v>
      </c>
      <c r="I145" s="51">
        <f t="shared" si="8"/>
        <v>12870</v>
      </c>
      <c r="J145" s="62" t="e">
        <f t="shared" si="10"/>
        <v>#REF!</v>
      </c>
      <c r="K145" s="49">
        <v>78968</v>
      </c>
      <c r="L145" s="133">
        <v>1518967</v>
      </c>
      <c r="N145" s="133">
        <f>VLOOKUP(L145,R:S,2,0)</f>
        <v>12870</v>
      </c>
      <c r="O145" s="133">
        <f t="shared" si="9"/>
        <v>0</v>
      </c>
      <c r="Q145" s="43">
        <v>72198</v>
      </c>
      <c r="R145" s="43">
        <v>1471999</v>
      </c>
      <c r="S145" s="43">
        <v>10000</v>
      </c>
    </row>
    <row r="146" s="133" customFormat="1" spans="1:19">
      <c r="A146" s="14">
        <v>117</v>
      </c>
      <c r="B146" s="47">
        <v>43627</v>
      </c>
      <c r="C146" s="48">
        <v>43634</v>
      </c>
      <c r="D146" s="17" t="s">
        <v>15</v>
      </c>
      <c r="E146" s="49">
        <f t="shared" si="7"/>
        <v>7</v>
      </c>
      <c r="F146" s="50" t="s">
        <v>959</v>
      </c>
      <c r="G146" s="51">
        <v>45045</v>
      </c>
      <c r="H146" s="21">
        <v>0</v>
      </c>
      <c r="I146" s="51">
        <f t="shared" si="8"/>
        <v>45045</v>
      </c>
      <c r="J146" s="62" t="e">
        <f t="shared" si="10"/>
        <v>#REF!</v>
      </c>
      <c r="K146" s="49">
        <v>79106</v>
      </c>
      <c r="L146" s="133">
        <v>1519195</v>
      </c>
      <c r="N146" s="133">
        <f>VLOOKUP(L146,R:S,2,0)</f>
        <v>45045</v>
      </c>
      <c r="O146" s="133">
        <f t="shared" si="9"/>
        <v>0</v>
      </c>
      <c r="Q146" s="43">
        <v>78904</v>
      </c>
      <c r="R146" s="43">
        <v>1518368</v>
      </c>
      <c r="S146" s="43">
        <v>9000</v>
      </c>
    </row>
    <row r="147" s="133" customFormat="1" spans="1:19">
      <c r="A147" s="14">
        <v>120</v>
      </c>
      <c r="B147" s="47">
        <v>43632</v>
      </c>
      <c r="C147" s="48">
        <v>43634</v>
      </c>
      <c r="D147" s="17" t="s">
        <v>15</v>
      </c>
      <c r="E147" s="49">
        <f t="shared" si="7"/>
        <v>2</v>
      </c>
      <c r="F147" s="50" t="s">
        <v>960</v>
      </c>
      <c r="G147" s="51">
        <v>12870</v>
      </c>
      <c r="H147" s="21">
        <v>0</v>
      </c>
      <c r="I147" s="51">
        <f t="shared" si="8"/>
        <v>12870</v>
      </c>
      <c r="J147" s="62" t="e">
        <f t="shared" si="10"/>
        <v>#REF!</v>
      </c>
      <c r="K147" s="49">
        <v>79401</v>
      </c>
      <c r="L147" s="133">
        <v>1521100</v>
      </c>
      <c r="N147" s="133">
        <f>VLOOKUP(L147,R:S,2,0)</f>
        <v>12870</v>
      </c>
      <c r="O147" s="133">
        <f t="shared" si="9"/>
        <v>0</v>
      </c>
      <c r="Q147" s="43">
        <v>70407</v>
      </c>
      <c r="R147" s="43">
        <v>1462997</v>
      </c>
      <c r="S147" s="43">
        <v>20790</v>
      </c>
    </row>
    <row r="148" s="133" customFormat="1" spans="1:19">
      <c r="A148" s="14">
        <v>124</v>
      </c>
      <c r="B148" s="47">
        <v>43633</v>
      </c>
      <c r="C148" s="48">
        <v>43635</v>
      </c>
      <c r="D148" s="17" t="s">
        <v>15</v>
      </c>
      <c r="E148" s="49">
        <f t="shared" si="7"/>
        <v>2</v>
      </c>
      <c r="F148" s="50" t="s">
        <v>961</v>
      </c>
      <c r="G148" s="51">
        <v>25740</v>
      </c>
      <c r="H148" s="21">
        <v>0</v>
      </c>
      <c r="I148" s="51">
        <f t="shared" si="8"/>
        <v>25740</v>
      </c>
      <c r="J148" s="62" t="e">
        <f t="shared" si="10"/>
        <v>#REF!</v>
      </c>
      <c r="K148" s="49">
        <v>78659</v>
      </c>
      <c r="L148" s="133">
        <v>1517155</v>
      </c>
      <c r="N148" s="133">
        <f>VLOOKUP(L148,R:S,2,0)</f>
        <v>25740</v>
      </c>
      <c r="O148" s="133">
        <f t="shared" si="9"/>
        <v>0</v>
      </c>
      <c r="Q148" s="43">
        <v>81458</v>
      </c>
      <c r="R148" s="43">
        <v>1533382</v>
      </c>
      <c r="S148" s="43">
        <v>12870</v>
      </c>
    </row>
    <row r="149" s="133" customFormat="1" spans="1:19">
      <c r="A149" s="14">
        <v>126</v>
      </c>
      <c r="B149" s="47">
        <v>43633</v>
      </c>
      <c r="C149" s="48">
        <v>43635</v>
      </c>
      <c r="D149" s="17" t="s">
        <v>15</v>
      </c>
      <c r="E149" s="49">
        <f t="shared" si="7"/>
        <v>2</v>
      </c>
      <c r="F149" s="50" t="s">
        <v>962</v>
      </c>
      <c r="G149" s="51">
        <v>13585</v>
      </c>
      <c r="H149" s="21">
        <v>0</v>
      </c>
      <c r="I149" s="51">
        <f t="shared" si="8"/>
        <v>13585</v>
      </c>
      <c r="J149" s="62" t="e">
        <f t="shared" si="10"/>
        <v>#REF!</v>
      </c>
      <c r="K149" s="49">
        <v>80176</v>
      </c>
      <c r="L149" s="133">
        <v>1524721</v>
      </c>
      <c r="N149" s="133">
        <f>VLOOKUP(L149,R:S,2,0)</f>
        <v>13585</v>
      </c>
      <c r="O149" s="133">
        <f t="shared" si="9"/>
        <v>0</v>
      </c>
      <c r="Q149" s="43">
        <v>74393</v>
      </c>
      <c r="R149" s="43">
        <v>1491713</v>
      </c>
      <c r="S149" s="43">
        <v>9000</v>
      </c>
    </row>
    <row r="150" s="133" customFormat="1" spans="1:19">
      <c r="A150" s="14">
        <v>127</v>
      </c>
      <c r="B150" s="47">
        <v>43663</v>
      </c>
      <c r="C150" s="48">
        <v>43665</v>
      </c>
      <c r="D150" s="17" t="s">
        <v>15</v>
      </c>
      <c r="E150" s="49">
        <f t="shared" si="7"/>
        <v>2</v>
      </c>
      <c r="F150" s="50" t="s">
        <v>963</v>
      </c>
      <c r="G150" s="51">
        <v>12870</v>
      </c>
      <c r="H150" s="21">
        <v>0</v>
      </c>
      <c r="I150" s="51">
        <f t="shared" si="8"/>
        <v>12870</v>
      </c>
      <c r="J150" s="62" t="e">
        <f t="shared" si="10"/>
        <v>#REF!</v>
      </c>
      <c r="K150" s="49">
        <v>79407</v>
      </c>
      <c r="L150" s="133">
        <v>1521702</v>
      </c>
      <c r="N150" s="133">
        <f>VLOOKUP(L150,R:S,2,0)</f>
        <v>12870</v>
      </c>
      <c r="O150" s="133">
        <f t="shared" si="9"/>
        <v>0</v>
      </c>
      <c r="Q150" s="43">
        <v>71029</v>
      </c>
      <c r="R150" s="43">
        <v>1465061</v>
      </c>
      <c r="S150" s="43">
        <v>27810</v>
      </c>
    </row>
    <row r="151" s="133" customFormat="1" spans="1:19">
      <c r="A151" s="14">
        <v>132</v>
      </c>
      <c r="B151" s="47">
        <v>43631</v>
      </c>
      <c r="C151" s="48">
        <v>43636</v>
      </c>
      <c r="D151" s="17" t="s">
        <v>15</v>
      </c>
      <c r="E151" s="49">
        <f t="shared" ref="E151:E182" si="11">C151-B151</f>
        <v>5</v>
      </c>
      <c r="F151" s="50" t="s">
        <v>964</v>
      </c>
      <c r="G151" s="51">
        <v>32175</v>
      </c>
      <c r="H151" s="21">
        <v>0</v>
      </c>
      <c r="I151" s="51">
        <f t="shared" ref="I151:I182" si="12">+G151+H151</f>
        <v>32175</v>
      </c>
      <c r="J151" s="62" t="e">
        <f>#REF!-I151</f>
        <v>#REF!</v>
      </c>
      <c r="K151" s="49">
        <v>78465</v>
      </c>
      <c r="L151" s="133">
        <v>1517193</v>
      </c>
      <c r="N151" s="133">
        <f>VLOOKUP(L151,R:S,2,0)</f>
        <v>32175</v>
      </c>
      <c r="O151" s="133">
        <f t="shared" ref="O151:O181" si="13">I151-N151</f>
        <v>0</v>
      </c>
      <c r="Q151" s="43">
        <v>81234</v>
      </c>
      <c r="R151" s="43">
        <v>1531261</v>
      </c>
      <c r="S151" s="43">
        <v>9000</v>
      </c>
    </row>
    <row r="152" s="133" customFormat="1" spans="1:19">
      <c r="A152" s="14">
        <v>135</v>
      </c>
      <c r="B152" s="47">
        <v>43635</v>
      </c>
      <c r="C152" s="48">
        <v>43637</v>
      </c>
      <c r="D152" s="17" t="s">
        <v>15</v>
      </c>
      <c r="E152" s="49">
        <f t="shared" si="11"/>
        <v>2</v>
      </c>
      <c r="F152" s="50" t="s">
        <v>965</v>
      </c>
      <c r="G152" s="51">
        <v>9000</v>
      </c>
      <c r="H152" s="21">
        <v>0</v>
      </c>
      <c r="I152" s="51">
        <f t="shared" si="12"/>
        <v>9000</v>
      </c>
      <c r="J152" s="62" t="e">
        <f t="shared" ref="J151:J182" si="14">J151-I152</f>
        <v>#REF!</v>
      </c>
      <c r="K152" s="49">
        <v>78904</v>
      </c>
      <c r="L152" s="133">
        <v>1518368</v>
      </c>
      <c r="N152" s="133">
        <f>VLOOKUP(L152,R:S,2,0)</f>
        <v>9000</v>
      </c>
      <c r="O152" s="133">
        <f t="shared" si="13"/>
        <v>0</v>
      </c>
      <c r="Q152" s="43">
        <v>70951</v>
      </c>
      <c r="R152" s="43">
        <v>1464051</v>
      </c>
      <c r="S152" s="43">
        <v>20790</v>
      </c>
    </row>
    <row r="153" s="133" customFormat="1" spans="1:19">
      <c r="A153" s="14">
        <v>140</v>
      </c>
      <c r="B153" s="47">
        <v>43635</v>
      </c>
      <c r="C153" s="48">
        <v>43637</v>
      </c>
      <c r="D153" s="17" t="s">
        <v>15</v>
      </c>
      <c r="E153" s="49">
        <f t="shared" si="11"/>
        <v>2</v>
      </c>
      <c r="F153" s="50" t="s">
        <v>966</v>
      </c>
      <c r="G153" s="51">
        <v>20070</v>
      </c>
      <c r="H153" s="21">
        <v>0</v>
      </c>
      <c r="I153" s="51">
        <f t="shared" si="12"/>
        <v>20070</v>
      </c>
      <c r="J153" s="62" t="e">
        <f t="shared" si="14"/>
        <v>#REF!</v>
      </c>
      <c r="K153" s="49">
        <v>79162</v>
      </c>
      <c r="L153" s="133">
        <v>1520771</v>
      </c>
      <c r="N153" s="133">
        <f>VLOOKUP(L153,R:S,2,0)</f>
        <v>20070</v>
      </c>
      <c r="O153" s="133">
        <f t="shared" si="13"/>
        <v>0</v>
      </c>
      <c r="Q153" s="43">
        <v>74370</v>
      </c>
      <c r="R153" s="43">
        <v>1491250</v>
      </c>
      <c r="S153" s="43">
        <v>9000</v>
      </c>
    </row>
    <row r="154" s="133" customFormat="1" spans="1:19">
      <c r="A154" s="14">
        <v>141</v>
      </c>
      <c r="B154" s="47">
        <v>43636</v>
      </c>
      <c r="C154" s="48">
        <v>43638</v>
      </c>
      <c r="D154" s="17" t="s">
        <v>15</v>
      </c>
      <c r="E154" s="49">
        <f t="shared" si="11"/>
        <v>2</v>
      </c>
      <c r="F154" s="50" t="s">
        <v>967</v>
      </c>
      <c r="G154" s="51">
        <v>12870</v>
      </c>
      <c r="H154" s="21">
        <v>0</v>
      </c>
      <c r="I154" s="51">
        <f t="shared" si="12"/>
        <v>12870</v>
      </c>
      <c r="J154" s="62" t="e">
        <f t="shared" si="14"/>
        <v>#REF!</v>
      </c>
      <c r="K154" s="49">
        <v>80685</v>
      </c>
      <c r="L154" s="43">
        <v>1526495</v>
      </c>
      <c r="N154" s="133">
        <f>VLOOKUP(L154,R:S,2,0)</f>
        <v>25740</v>
      </c>
      <c r="O154" s="133">
        <f t="shared" si="13"/>
        <v>-12870</v>
      </c>
      <c r="Q154" s="5" t="s">
        <v>1814</v>
      </c>
      <c r="R154" s="43">
        <v>1518443</v>
      </c>
      <c r="S154" s="43">
        <v>44820</v>
      </c>
    </row>
    <row r="155" s="133" customFormat="1" spans="1:19">
      <c r="A155" s="14">
        <v>142</v>
      </c>
      <c r="B155" s="47">
        <v>43636</v>
      </c>
      <c r="C155" s="48">
        <v>43638</v>
      </c>
      <c r="D155" s="17" t="s">
        <v>15</v>
      </c>
      <c r="E155" s="49">
        <f t="shared" si="11"/>
        <v>2</v>
      </c>
      <c r="F155" s="50" t="s">
        <v>968</v>
      </c>
      <c r="G155" s="51">
        <v>12870</v>
      </c>
      <c r="H155" s="21">
        <v>0</v>
      </c>
      <c r="I155" s="51">
        <f t="shared" si="12"/>
        <v>12870</v>
      </c>
      <c r="J155" s="62" t="e">
        <f t="shared" si="14"/>
        <v>#REF!</v>
      </c>
      <c r="K155" s="49">
        <v>80686</v>
      </c>
      <c r="L155" s="43">
        <v>1526495</v>
      </c>
      <c r="O155" s="133">
        <f t="shared" si="13"/>
        <v>12870</v>
      </c>
      <c r="Q155" s="43">
        <v>73508</v>
      </c>
      <c r="R155" s="43">
        <v>1481306</v>
      </c>
      <c r="S155" s="43">
        <v>32175</v>
      </c>
    </row>
    <row r="156" s="133" customFormat="1" spans="1:19">
      <c r="A156" s="14">
        <v>143</v>
      </c>
      <c r="B156" s="47">
        <v>43633</v>
      </c>
      <c r="C156" s="48">
        <v>43638</v>
      </c>
      <c r="D156" s="17" t="s">
        <v>15</v>
      </c>
      <c r="E156" s="49">
        <f t="shared" si="11"/>
        <v>5</v>
      </c>
      <c r="F156" s="50" t="s">
        <v>969</v>
      </c>
      <c r="G156" s="51">
        <v>22500</v>
      </c>
      <c r="H156" s="21">
        <v>0</v>
      </c>
      <c r="I156" s="51">
        <f t="shared" si="12"/>
        <v>22500</v>
      </c>
      <c r="J156" s="62" t="e">
        <f t="shared" si="14"/>
        <v>#REF!</v>
      </c>
      <c r="K156" s="49">
        <v>78661</v>
      </c>
      <c r="L156" s="133">
        <v>1517645</v>
      </c>
      <c r="N156" s="133">
        <f>VLOOKUP(L156,R:S,2,0)</f>
        <v>22500</v>
      </c>
      <c r="O156" s="133">
        <f t="shared" si="13"/>
        <v>0</v>
      </c>
      <c r="Q156" s="43">
        <v>78180</v>
      </c>
      <c r="R156" s="43">
        <v>1514642</v>
      </c>
      <c r="S156" s="43">
        <v>5000</v>
      </c>
    </row>
    <row r="157" s="133" customFormat="1" spans="1:19">
      <c r="A157" s="14">
        <v>146</v>
      </c>
      <c r="B157" s="47">
        <v>43636</v>
      </c>
      <c r="C157" s="48">
        <v>43639</v>
      </c>
      <c r="D157" s="17" t="s">
        <v>15</v>
      </c>
      <c r="E157" s="49">
        <f t="shared" si="11"/>
        <v>3</v>
      </c>
      <c r="F157" s="50" t="s">
        <v>970</v>
      </c>
      <c r="G157" s="51">
        <v>19305</v>
      </c>
      <c r="H157" s="21">
        <v>0</v>
      </c>
      <c r="I157" s="51">
        <f t="shared" si="12"/>
        <v>19305</v>
      </c>
      <c r="J157" s="62" t="e">
        <f t="shared" si="14"/>
        <v>#REF!</v>
      </c>
      <c r="K157" s="49">
        <v>79656</v>
      </c>
      <c r="L157" s="133">
        <v>1522032</v>
      </c>
      <c r="N157" s="133">
        <f>VLOOKUP(L157,R:S,2,0)</f>
        <v>19305</v>
      </c>
      <c r="O157" s="133">
        <f t="shared" si="13"/>
        <v>0</v>
      </c>
      <c r="Q157" s="43">
        <v>80415</v>
      </c>
      <c r="R157" s="43">
        <v>1525176</v>
      </c>
      <c r="S157" s="43">
        <v>12870</v>
      </c>
    </row>
    <row r="158" s="133" customFormat="1" spans="1:19">
      <c r="A158" s="14">
        <v>149</v>
      </c>
      <c r="B158" s="47">
        <v>43638</v>
      </c>
      <c r="C158" s="48">
        <v>43640</v>
      </c>
      <c r="D158" s="17" t="s">
        <v>15</v>
      </c>
      <c r="E158" s="49">
        <f t="shared" si="11"/>
        <v>2</v>
      </c>
      <c r="F158" s="50" t="s">
        <v>971</v>
      </c>
      <c r="G158" s="51">
        <v>25740</v>
      </c>
      <c r="H158" s="21">
        <v>0</v>
      </c>
      <c r="I158" s="51">
        <f t="shared" si="12"/>
        <v>25740</v>
      </c>
      <c r="J158" s="62" t="e">
        <f t="shared" si="14"/>
        <v>#REF!</v>
      </c>
      <c r="K158" s="49">
        <v>80912</v>
      </c>
      <c r="L158" s="43">
        <v>1528092</v>
      </c>
      <c r="N158" s="133">
        <f>VLOOKUP(L158,R:S,2,0)</f>
        <v>25740</v>
      </c>
      <c r="O158" s="133">
        <f t="shared" si="13"/>
        <v>0</v>
      </c>
      <c r="Q158" s="43">
        <v>69484</v>
      </c>
      <c r="R158" s="43">
        <v>1457894</v>
      </c>
      <c r="S158" s="43">
        <v>18540</v>
      </c>
    </row>
    <row r="159" s="133" customFormat="1" spans="1:19">
      <c r="A159" s="14">
        <v>153</v>
      </c>
      <c r="B159" s="47">
        <v>43639</v>
      </c>
      <c r="C159" s="48">
        <v>43641</v>
      </c>
      <c r="D159" s="17" t="s">
        <v>15</v>
      </c>
      <c r="E159" s="49">
        <f t="shared" si="11"/>
        <v>2</v>
      </c>
      <c r="F159" s="50" t="s">
        <v>972</v>
      </c>
      <c r="G159" s="51">
        <v>12870</v>
      </c>
      <c r="H159" s="21">
        <v>0</v>
      </c>
      <c r="I159" s="51">
        <f t="shared" si="12"/>
        <v>12870</v>
      </c>
      <c r="J159" s="62" t="e">
        <f t="shared" si="14"/>
        <v>#REF!</v>
      </c>
      <c r="K159" s="49">
        <v>78662</v>
      </c>
      <c r="L159" s="133">
        <v>1518029</v>
      </c>
      <c r="N159" s="133">
        <f>VLOOKUP(L159,R:S,2,0)</f>
        <v>12870</v>
      </c>
      <c r="O159" s="133">
        <f t="shared" si="13"/>
        <v>0</v>
      </c>
      <c r="Q159" s="43">
        <v>78659</v>
      </c>
      <c r="R159" s="43">
        <v>1517155</v>
      </c>
      <c r="S159" s="43">
        <v>25740</v>
      </c>
    </row>
    <row r="160" s="133" customFormat="1" spans="1:19">
      <c r="A160" s="14">
        <v>154</v>
      </c>
      <c r="B160" s="47">
        <v>43639</v>
      </c>
      <c r="C160" s="48">
        <v>43641</v>
      </c>
      <c r="D160" s="17" t="s">
        <v>15</v>
      </c>
      <c r="E160" s="49">
        <f t="shared" si="11"/>
        <v>2</v>
      </c>
      <c r="F160" s="50" t="s">
        <v>973</v>
      </c>
      <c r="G160" s="51">
        <v>22410</v>
      </c>
      <c r="H160" s="21">
        <v>0</v>
      </c>
      <c r="I160" s="51">
        <f t="shared" si="12"/>
        <v>22410</v>
      </c>
      <c r="J160" s="62" t="e">
        <f t="shared" si="14"/>
        <v>#REF!</v>
      </c>
      <c r="K160" s="49">
        <v>78663</v>
      </c>
      <c r="L160" s="133">
        <v>1518033</v>
      </c>
      <c r="N160" s="133">
        <f>VLOOKUP(L160,R:S,2,0)</f>
        <v>22410</v>
      </c>
      <c r="O160" s="133">
        <f t="shared" si="13"/>
        <v>0</v>
      </c>
      <c r="Q160" s="43">
        <v>78438</v>
      </c>
      <c r="R160" s="43">
        <v>1516763</v>
      </c>
      <c r="S160" s="43">
        <v>33615</v>
      </c>
    </row>
    <row r="161" s="133" customFormat="1" spans="1:19">
      <c r="A161" s="14">
        <v>155</v>
      </c>
      <c r="B161" s="47">
        <v>43640</v>
      </c>
      <c r="C161" s="48">
        <v>43641</v>
      </c>
      <c r="D161" s="17" t="s">
        <v>15</v>
      </c>
      <c r="E161" s="49">
        <f t="shared" si="11"/>
        <v>1</v>
      </c>
      <c r="F161" s="50" t="s">
        <v>974</v>
      </c>
      <c r="G161" s="51">
        <v>7150</v>
      </c>
      <c r="H161" s="21">
        <v>0</v>
      </c>
      <c r="I161" s="51">
        <f t="shared" si="12"/>
        <v>7150</v>
      </c>
      <c r="J161" s="62" t="e">
        <f t="shared" si="14"/>
        <v>#REF!</v>
      </c>
      <c r="K161" s="49">
        <v>81172</v>
      </c>
      <c r="L161" s="133">
        <v>1531593</v>
      </c>
      <c r="N161" s="133">
        <f>VLOOKUP(L161,R:S,2,0)</f>
        <v>7150</v>
      </c>
      <c r="O161" s="133">
        <f t="shared" si="13"/>
        <v>0</v>
      </c>
      <c r="Q161" s="43">
        <v>75414</v>
      </c>
      <c r="R161" s="43">
        <v>1498054</v>
      </c>
      <c r="S161" s="43">
        <v>12870</v>
      </c>
    </row>
    <row r="162" s="133" customFormat="1" spans="1:19">
      <c r="A162" s="14">
        <v>163</v>
      </c>
      <c r="B162" s="47">
        <v>43639</v>
      </c>
      <c r="C162" s="48">
        <v>43642</v>
      </c>
      <c r="D162" s="17" t="s">
        <v>15</v>
      </c>
      <c r="E162" s="49">
        <f t="shared" si="11"/>
        <v>3</v>
      </c>
      <c r="F162" s="50" t="s">
        <v>975</v>
      </c>
      <c r="G162" s="51">
        <v>19305</v>
      </c>
      <c r="H162" s="21">
        <v>0</v>
      </c>
      <c r="I162" s="51">
        <f t="shared" si="12"/>
        <v>19305</v>
      </c>
      <c r="J162" s="62" t="e">
        <f t="shared" si="14"/>
        <v>#REF!</v>
      </c>
      <c r="K162" s="49">
        <v>80739</v>
      </c>
      <c r="L162" s="133">
        <v>1526577</v>
      </c>
      <c r="N162" s="133">
        <f>VLOOKUP(L162,R:S,2,0)</f>
        <v>19305</v>
      </c>
      <c r="O162" s="133">
        <f t="shared" si="13"/>
        <v>0</v>
      </c>
      <c r="Q162" s="43">
        <v>79650</v>
      </c>
      <c r="R162" s="43">
        <v>1521901</v>
      </c>
      <c r="S162" s="43">
        <v>20070</v>
      </c>
    </row>
    <row r="163" s="133" customFormat="1" spans="1:19">
      <c r="A163" s="14">
        <v>165</v>
      </c>
      <c r="B163" s="47">
        <v>43640</v>
      </c>
      <c r="C163" s="48">
        <v>43642</v>
      </c>
      <c r="D163" s="17" t="s">
        <v>15</v>
      </c>
      <c r="E163" s="49">
        <f t="shared" si="11"/>
        <v>2</v>
      </c>
      <c r="F163" s="50" t="s">
        <v>976</v>
      </c>
      <c r="G163" s="51">
        <v>12870</v>
      </c>
      <c r="H163" s="21">
        <v>0</v>
      </c>
      <c r="I163" s="51">
        <f t="shared" si="12"/>
        <v>12870</v>
      </c>
      <c r="J163" s="62" t="e">
        <f t="shared" si="14"/>
        <v>#REF!</v>
      </c>
      <c r="K163" s="49">
        <v>79970</v>
      </c>
      <c r="L163" s="133">
        <v>1524004</v>
      </c>
      <c r="N163" s="133">
        <f>VLOOKUP(L163,R:S,2,0)</f>
        <v>12870</v>
      </c>
      <c r="O163" s="133">
        <f t="shared" si="13"/>
        <v>0</v>
      </c>
      <c r="Q163" s="43">
        <v>78407</v>
      </c>
      <c r="R163" s="43">
        <v>1516096</v>
      </c>
      <c r="S163" s="43">
        <v>12870</v>
      </c>
    </row>
    <row r="164" s="133" customFormat="1" spans="1:19">
      <c r="A164" s="14">
        <v>167</v>
      </c>
      <c r="B164" s="47">
        <v>43638</v>
      </c>
      <c r="C164" s="48">
        <v>43643</v>
      </c>
      <c r="D164" s="17" t="s">
        <v>15</v>
      </c>
      <c r="E164" s="49">
        <f t="shared" si="11"/>
        <v>5</v>
      </c>
      <c r="F164" s="50" t="s">
        <v>977</v>
      </c>
      <c r="G164" s="51">
        <v>32175</v>
      </c>
      <c r="H164" s="21">
        <v>0</v>
      </c>
      <c r="I164" s="51">
        <f t="shared" si="12"/>
        <v>32175</v>
      </c>
      <c r="J164" s="62" t="e">
        <f t="shared" si="14"/>
        <v>#REF!</v>
      </c>
      <c r="K164" s="49">
        <v>79660</v>
      </c>
      <c r="L164" s="133">
        <v>1522651</v>
      </c>
      <c r="N164" s="133">
        <f>VLOOKUP(L164,R:S,2,0)</f>
        <v>32175</v>
      </c>
      <c r="O164" s="133">
        <f t="shared" si="13"/>
        <v>0</v>
      </c>
      <c r="Q164" s="43">
        <v>78968</v>
      </c>
      <c r="R164" s="43">
        <v>1518967</v>
      </c>
      <c r="S164" s="43">
        <v>12870</v>
      </c>
    </row>
    <row r="165" s="133" customFormat="1" spans="1:19">
      <c r="A165" s="14">
        <v>168</v>
      </c>
      <c r="B165" s="47">
        <v>43641</v>
      </c>
      <c r="C165" s="48">
        <v>43643</v>
      </c>
      <c r="D165" s="17" t="s">
        <v>15</v>
      </c>
      <c r="E165" s="49">
        <f t="shared" si="11"/>
        <v>2</v>
      </c>
      <c r="F165" s="50" t="s">
        <v>978</v>
      </c>
      <c r="G165" s="51">
        <v>12870</v>
      </c>
      <c r="H165" s="21">
        <v>0</v>
      </c>
      <c r="I165" s="51">
        <f t="shared" si="12"/>
        <v>12870</v>
      </c>
      <c r="J165" s="62" t="e">
        <f t="shared" si="14"/>
        <v>#REF!</v>
      </c>
      <c r="K165" s="49">
        <v>80175</v>
      </c>
      <c r="L165" s="133">
        <v>1524458</v>
      </c>
      <c r="N165" s="133">
        <f>VLOOKUP(L165,R:S,2,0)</f>
        <v>12870</v>
      </c>
      <c r="O165" s="133">
        <f t="shared" si="13"/>
        <v>0</v>
      </c>
      <c r="Q165" s="43">
        <v>1503427</v>
      </c>
      <c r="R165" s="43">
        <v>1503427</v>
      </c>
      <c r="S165" s="43">
        <v>35856</v>
      </c>
    </row>
    <row r="166" s="133" customFormat="1" spans="1:19">
      <c r="A166" s="14">
        <v>169</v>
      </c>
      <c r="B166" s="47">
        <v>43641</v>
      </c>
      <c r="C166" s="48">
        <v>43643</v>
      </c>
      <c r="D166" s="17" t="s">
        <v>15</v>
      </c>
      <c r="E166" s="49">
        <f t="shared" si="11"/>
        <v>2</v>
      </c>
      <c r="F166" s="50" t="s">
        <v>979</v>
      </c>
      <c r="G166" s="51">
        <v>12870</v>
      </c>
      <c r="H166" s="21">
        <v>0</v>
      </c>
      <c r="I166" s="51">
        <f t="shared" si="12"/>
        <v>12870</v>
      </c>
      <c r="J166" s="62" t="e">
        <f t="shared" si="14"/>
        <v>#REF!</v>
      </c>
      <c r="K166" s="49">
        <v>78232</v>
      </c>
      <c r="L166" s="133">
        <v>1515396</v>
      </c>
      <c r="N166" s="133">
        <f>VLOOKUP(L166,R:S,2,0)</f>
        <v>12870</v>
      </c>
      <c r="O166" s="133">
        <f t="shared" si="13"/>
        <v>0</v>
      </c>
      <c r="Q166" s="43">
        <v>79902</v>
      </c>
      <c r="R166" s="43">
        <v>1522746</v>
      </c>
      <c r="S166" s="43">
        <v>19305</v>
      </c>
    </row>
    <row r="167" s="133" customFormat="1" spans="1:19">
      <c r="A167" s="14">
        <v>170</v>
      </c>
      <c r="B167" s="47">
        <v>43641</v>
      </c>
      <c r="C167" s="48">
        <v>43643</v>
      </c>
      <c r="D167" s="17" t="s">
        <v>15</v>
      </c>
      <c r="E167" s="49">
        <f t="shared" si="11"/>
        <v>2</v>
      </c>
      <c r="F167" s="50" t="s">
        <v>980</v>
      </c>
      <c r="G167" s="51">
        <v>12870</v>
      </c>
      <c r="H167" s="21">
        <v>0</v>
      </c>
      <c r="I167" s="51">
        <f t="shared" si="12"/>
        <v>12870</v>
      </c>
      <c r="J167" s="62" t="e">
        <f t="shared" si="14"/>
        <v>#REF!</v>
      </c>
      <c r="K167" s="49">
        <v>79157</v>
      </c>
      <c r="L167" s="144">
        <v>1520640</v>
      </c>
      <c r="N167" s="133">
        <f>VLOOKUP(L167,R:S,2,0)</f>
        <v>12870</v>
      </c>
      <c r="O167" s="133">
        <f t="shared" si="13"/>
        <v>0</v>
      </c>
      <c r="Q167" s="43">
        <v>76198</v>
      </c>
      <c r="R167" s="43">
        <v>1501312</v>
      </c>
      <c r="S167" s="43">
        <v>22500</v>
      </c>
    </row>
    <row r="168" s="133" customFormat="1" spans="1:19">
      <c r="A168" s="14">
        <v>171</v>
      </c>
      <c r="B168" s="47">
        <v>43640</v>
      </c>
      <c r="C168" s="48">
        <v>43643</v>
      </c>
      <c r="D168" s="17" t="s">
        <v>15</v>
      </c>
      <c r="E168" s="49">
        <f t="shared" si="11"/>
        <v>3</v>
      </c>
      <c r="F168" s="50" t="s">
        <v>981</v>
      </c>
      <c r="G168" s="51">
        <v>33615</v>
      </c>
      <c r="H168" s="21">
        <v>0</v>
      </c>
      <c r="I168" s="51">
        <f t="shared" si="12"/>
        <v>33615</v>
      </c>
      <c r="J168" s="62" t="e">
        <f t="shared" si="14"/>
        <v>#REF!</v>
      </c>
      <c r="K168" s="49">
        <v>80800</v>
      </c>
      <c r="L168" s="133">
        <v>1527897</v>
      </c>
      <c r="N168" s="133">
        <f>VLOOKUP(L168,R:S,2,0)</f>
        <v>33615</v>
      </c>
      <c r="O168" s="133">
        <f t="shared" si="13"/>
        <v>0</v>
      </c>
      <c r="Q168" s="43">
        <v>70179</v>
      </c>
      <c r="R168" s="43">
        <v>1461470</v>
      </c>
      <c r="S168" s="43">
        <v>22900</v>
      </c>
    </row>
    <row r="169" s="133" customFormat="1" spans="1:19">
      <c r="A169" s="14">
        <v>172</v>
      </c>
      <c r="B169" s="47">
        <v>43641</v>
      </c>
      <c r="C169" s="48">
        <v>43643</v>
      </c>
      <c r="D169" s="17" t="s">
        <v>15</v>
      </c>
      <c r="E169" s="49">
        <f t="shared" si="11"/>
        <v>2</v>
      </c>
      <c r="F169" s="50" t="s">
        <v>982</v>
      </c>
      <c r="G169" s="51">
        <v>13585</v>
      </c>
      <c r="H169" s="21">
        <v>0</v>
      </c>
      <c r="I169" s="51">
        <f t="shared" si="12"/>
        <v>13585</v>
      </c>
      <c r="J169" s="62" t="e">
        <f t="shared" si="14"/>
        <v>#REF!</v>
      </c>
      <c r="K169" s="49">
        <v>81287</v>
      </c>
      <c r="L169" s="133">
        <v>1532887</v>
      </c>
      <c r="N169" s="133">
        <f>VLOOKUP(L169,R:S,2,0)</f>
        <v>13585</v>
      </c>
      <c r="O169" s="133">
        <f t="shared" si="13"/>
        <v>0</v>
      </c>
      <c r="Q169" s="43">
        <v>74872</v>
      </c>
      <c r="R169" s="43">
        <v>1494511</v>
      </c>
      <c r="S169" s="43">
        <v>26892</v>
      </c>
    </row>
    <row r="170" s="133" customFormat="1" spans="1:19">
      <c r="A170" s="14">
        <v>173</v>
      </c>
      <c r="B170" s="47">
        <v>43642</v>
      </c>
      <c r="C170" s="48">
        <v>43644</v>
      </c>
      <c r="D170" s="17" t="s">
        <v>15</v>
      </c>
      <c r="E170" s="49">
        <f t="shared" si="11"/>
        <v>2</v>
      </c>
      <c r="F170" s="50" t="s">
        <v>983</v>
      </c>
      <c r="G170" s="51">
        <v>22410</v>
      </c>
      <c r="H170" s="21">
        <v>0</v>
      </c>
      <c r="I170" s="51">
        <f t="shared" si="12"/>
        <v>22410</v>
      </c>
      <c r="J170" s="62" t="e">
        <f t="shared" si="14"/>
        <v>#REF!</v>
      </c>
      <c r="K170" s="49">
        <v>81525</v>
      </c>
      <c r="L170" s="133">
        <v>1535134</v>
      </c>
      <c r="N170" s="133">
        <f>VLOOKUP(L170,R:S,2,0)</f>
        <v>22410</v>
      </c>
      <c r="O170" s="133">
        <f t="shared" si="13"/>
        <v>0</v>
      </c>
      <c r="Q170" s="43">
        <v>80661</v>
      </c>
      <c r="R170" s="43">
        <v>1525460</v>
      </c>
      <c r="S170" s="43">
        <v>19305</v>
      </c>
    </row>
    <row r="171" s="133" customFormat="1" spans="1:19">
      <c r="A171" s="14">
        <v>175</v>
      </c>
      <c r="B171" s="47">
        <v>43642</v>
      </c>
      <c r="C171" s="48">
        <v>43644</v>
      </c>
      <c r="D171" s="17" t="s">
        <v>15</v>
      </c>
      <c r="E171" s="49">
        <f t="shared" si="11"/>
        <v>2</v>
      </c>
      <c r="F171" s="50" t="s">
        <v>314</v>
      </c>
      <c r="G171" s="51">
        <v>22410</v>
      </c>
      <c r="H171" s="21">
        <v>0</v>
      </c>
      <c r="I171" s="51">
        <f t="shared" si="12"/>
        <v>22410</v>
      </c>
      <c r="J171" s="62" t="e">
        <f t="shared" si="14"/>
        <v>#REF!</v>
      </c>
      <c r="K171" s="49">
        <v>81294</v>
      </c>
      <c r="L171" s="133">
        <v>1533005</v>
      </c>
      <c r="N171" s="133">
        <f>VLOOKUP(L171,R:S,2,0)</f>
        <v>22410</v>
      </c>
      <c r="O171" s="133">
        <f t="shared" si="13"/>
        <v>0</v>
      </c>
      <c r="Q171" s="5" t="s">
        <v>1815</v>
      </c>
      <c r="R171" s="43">
        <v>1525846</v>
      </c>
      <c r="S171" s="43">
        <v>38610</v>
      </c>
    </row>
    <row r="172" s="133" customFormat="1" spans="1:19">
      <c r="A172" s="14">
        <v>176</v>
      </c>
      <c r="B172" s="47">
        <v>43642</v>
      </c>
      <c r="C172" s="48">
        <v>43644</v>
      </c>
      <c r="D172" s="17" t="s">
        <v>15</v>
      </c>
      <c r="E172" s="49">
        <f t="shared" si="11"/>
        <v>2</v>
      </c>
      <c r="F172" s="50" t="s">
        <v>984</v>
      </c>
      <c r="G172" s="51">
        <v>20070</v>
      </c>
      <c r="H172" s="21">
        <v>0</v>
      </c>
      <c r="I172" s="51">
        <f t="shared" si="12"/>
        <v>20070</v>
      </c>
      <c r="J172" s="62" t="e">
        <f t="shared" si="14"/>
        <v>#REF!</v>
      </c>
      <c r="K172" s="49">
        <v>78123</v>
      </c>
      <c r="L172" s="133">
        <v>1513306</v>
      </c>
      <c r="N172" s="133">
        <f>VLOOKUP(L172,R:S,2,0)</f>
        <v>20070</v>
      </c>
      <c r="O172" s="133">
        <f t="shared" si="13"/>
        <v>0</v>
      </c>
      <c r="Q172" s="43">
        <v>70413</v>
      </c>
      <c r="R172" s="43">
        <v>1463067</v>
      </c>
      <c r="S172" s="43">
        <v>20790</v>
      </c>
    </row>
    <row r="173" s="133" customFormat="1" spans="1:19">
      <c r="A173" s="14">
        <v>179</v>
      </c>
      <c r="B173" s="47">
        <v>43641</v>
      </c>
      <c r="C173" s="48">
        <v>43644</v>
      </c>
      <c r="D173" s="17" t="s">
        <v>15</v>
      </c>
      <c r="E173" s="49">
        <f t="shared" si="11"/>
        <v>3</v>
      </c>
      <c r="F173" s="50" t="s">
        <v>985</v>
      </c>
      <c r="G173" s="51">
        <v>19305</v>
      </c>
      <c r="H173" s="21">
        <v>0</v>
      </c>
      <c r="I173" s="51">
        <f t="shared" si="12"/>
        <v>19305</v>
      </c>
      <c r="J173" s="62" t="e">
        <f t="shared" si="14"/>
        <v>#REF!</v>
      </c>
      <c r="K173" s="49">
        <v>80416</v>
      </c>
      <c r="L173" s="133">
        <v>1525198</v>
      </c>
      <c r="N173" s="133">
        <f>VLOOKUP(L173,R:S,2,0)</f>
        <v>19305</v>
      </c>
      <c r="O173" s="133">
        <f t="shared" si="13"/>
        <v>0</v>
      </c>
      <c r="Q173" s="43">
        <v>82161</v>
      </c>
      <c r="R173" s="43">
        <v>1536735</v>
      </c>
      <c r="S173" s="43">
        <v>12870</v>
      </c>
    </row>
    <row r="174" s="133" customFormat="1" spans="1:19">
      <c r="A174" s="14">
        <v>180</v>
      </c>
      <c r="B174" s="47">
        <v>43641</v>
      </c>
      <c r="C174" s="48">
        <v>43644</v>
      </c>
      <c r="D174" s="17" t="s">
        <v>15</v>
      </c>
      <c r="E174" s="49">
        <f t="shared" si="11"/>
        <v>3</v>
      </c>
      <c r="F174" s="50" t="s">
        <v>986</v>
      </c>
      <c r="G174" s="51">
        <v>19305</v>
      </c>
      <c r="H174" s="21">
        <v>0</v>
      </c>
      <c r="I174" s="51">
        <f t="shared" si="12"/>
        <v>19305</v>
      </c>
      <c r="J174" s="62" t="e">
        <f t="shared" si="14"/>
        <v>#REF!</v>
      </c>
      <c r="K174" s="49">
        <v>80665</v>
      </c>
      <c r="L174" s="43">
        <v>1525846</v>
      </c>
      <c r="N174" s="133">
        <f>VLOOKUP(L174,R:S,2,0)</f>
        <v>38610</v>
      </c>
      <c r="O174" s="133">
        <f t="shared" si="13"/>
        <v>-19305</v>
      </c>
      <c r="Q174" s="43">
        <v>73480</v>
      </c>
      <c r="R174" s="43">
        <v>1481690</v>
      </c>
      <c r="S174" s="43">
        <v>12870</v>
      </c>
    </row>
    <row r="175" s="133" customFormat="1" spans="1:19">
      <c r="A175" s="14">
        <v>181</v>
      </c>
      <c r="B175" s="47">
        <v>43641</v>
      </c>
      <c r="C175" s="48">
        <v>43644</v>
      </c>
      <c r="D175" s="17" t="s">
        <v>15</v>
      </c>
      <c r="E175" s="49">
        <f t="shared" si="11"/>
        <v>3</v>
      </c>
      <c r="F175" s="50" t="s">
        <v>987</v>
      </c>
      <c r="G175" s="51">
        <v>19305</v>
      </c>
      <c r="H175" s="21">
        <v>0</v>
      </c>
      <c r="I175" s="51">
        <f t="shared" si="12"/>
        <v>19305</v>
      </c>
      <c r="J175" s="62" t="e">
        <f t="shared" si="14"/>
        <v>#REF!</v>
      </c>
      <c r="K175" s="49">
        <v>80666</v>
      </c>
      <c r="L175" s="43">
        <v>1525846</v>
      </c>
      <c r="O175" s="133">
        <f t="shared" si="13"/>
        <v>19305</v>
      </c>
      <c r="Q175" s="43">
        <v>80435</v>
      </c>
      <c r="R175" s="43">
        <v>1525288</v>
      </c>
      <c r="S175" s="43">
        <v>25740</v>
      </c>
    </row>
    <row r="176" s="133" customFormat="1" spans="1:19">
      <c r="A176" s="14">
        <v>184</v>
      </c>
      <c r="B176" s="47">
        <v>43642</v>
      </c>
      <c r="C176" s="48">
        <v>43645</v>
      </c>
      <c r="D176" s="17" t="s">
        <v>15</v>
      </c>
      <c r="E176" s="49">
        <f t="shared" si="11"/>
        <v>3</v>
      </c>
      <c r="F176" s="50" t="s">
        <v>988</v>
      </c>
      <c r="G176" s="51">
        <v>19305</v>
      </c>
      <c r="H176" s="21">
        <v>0</v>
      </c>
      <c r="I176" s="51">
        <f t="shared" si="12"/>
        <v>19305</v>
      </c>
      <c r="J176" s="62" t="e">
        <f t="shared" si="14"/>
        <v>#REF!</v>
      </c>
      <c r="K176" s="49">
        <v>80661</v>
      </c>
      <c r="L176" s="133">
        <v>1525460</v>
      </c>
      <c r="N176" s="133">
        <f>VLOOKUP(L176,R:S,2,0)</f>
        <v>19305</v>
      </c>
      <c r="O176" s="133">
        <f t="shared" si="13"/>
        <v>0</v>
      </c>
      <c r="Q176" s="43">
        <v>81903</v>
      </c>
      <c r="R176" s="43">
        <v>1536357</v>
      </c>
      <c r="S176" s="43">
        <v>12870</v>
      </c>
    </row>
    <row r="177" s="133" customFormat="1" spans="1:19">
      <c r="A177" s="14">
        <v>3</v>
      </c>
      <c r="B177" s="47">
        <v>43645</v>
      </c>
      <c r="C177" s="48">
        <v>43647</v>
      </c>
      <c r="D177" s="17" t="s">
        <v>15</v>
      </c>
      <c r="E177" s="49">
        <f t="shared" si="11"/>
        <v>2</v>
      </c>
      <c r="F177" s="50" t="s">
        <v>989</v>
      </c>
      <c r="G177" s="51">
        <v>20070</v>
      </c>
      <c r="H177" s="21">
        <v>0</v>
      </c>
      <c r="I177" s="51">
        <f t="shared" si="12"/>
        <v>20070</v>
      </c>
      <c r="J177" s="62" t="e">
        <f t="shared" si="14"/>
        <v>#REF!</v>
      </c>
      <c r="K177" s="49">
        <v>80957</v>
      </c>
      <c r="L177" s="133">
        <v>1528309</v>
      </c>
      <c r="N177" s="133">
        <f>VLOOKUP(L177,R:S,2,0)</f>
        <v>20070</v>
      </c>
      <c r="O177" s="133">
        <f t="shared" si="13"/>
        <v>0</v>
      </c>
      <c r="Q177" s="43">
        <v>69268</v>
      </c>
      <c r="R177" s="43">
        <v>1455410</v>
      </c>
      <c r="S177" s="43">
        <v>51975</v>
      </c>
    </row>
    <row r="178" s="133" customFormat="1" spans="1:19">
      <c r="A178" s="14">
        <v>4</v>
      </c>
      <c r="B178" s="47">
        <v>43645</v>
      </c>
      <c r="C178" s="48">
        <v>43647</v>
      </c>
      <c r="D178" s="17" t="s">
        <v>15</v>
      </c>
      <c r="E178" s="49">
        <f t="shared" si="11"/>
        <v>2</v>
      </c>
      <c r="F178" s="50" t="s">
        <v>990</v>
      </c>
      <c r="G178" s="51">
        <v>12870</v>
      </c>
      <c r="H178" s="21">
        <v>0</v>
      </c>
      <c r="I178" s="51">
        <f t="shared" si="12"/>
        <v>12870</v>
      </c>
      <c r="J178" s="62" t="e">
        <f t="shared" si="14"/>
        <v>#REF!</v>
      </c>
      <c r="K178" s="49">
        <v>78407</v>
      </c>
      <c r="L178" s="133">
        <v>1516096</v>
      </c>
      <c r="N178" s="133">
        <f>VLOOKUP(L178,R:S,2,0)</f>
        <v>12870</v>
      </c>
      <c r="O178" s="133">
        <f t="shared" si="13"/>
        <v>0</v>
      </c>
      <c r="Q178" s="43">
        <v>81194</v>
      </c>
      <c r="R178" s="43">
        <v>1531202</v>
      </c>
      <c r="S178" s="43">
        <v>19305</v>
      </c>
    </row>
    <row r="179" s="133" customFormat="1" spans="1:19">
      <c r="A179" s="14">
        <v>5</v>
      </c>
      <c r="B179" s="47">
        <v>43644</v>
      </c>
      <c r="C179" s="48">
        <v>43647</v>
      </c>
      <c r="D179" s="17" t="s">
        <v>15</v>
      </c>
      <c r="E179" s="49">
        <f t="shared" si="11"/>
        <v>3</v>
      </c>
      <c r="F179" s="50" t="s">
        <v>991</v>
      </c>
      <c r="G179" s="51">
        <v>38610</v>
      </c>
      <c r="H179" s="21">
        <v>0</v>
      </c>
      <c r="I179" s="51">
        <f t="shared" si="12"/>
        <v>38610</v>
      </c>
      <c r="J179" s="62" t="e">
        <f t="shared" si="14"/>
        <v>#REF!</v>
      </c>
      <c r="K179" s="49">
        <v>80915</v>
      </c>
      <c r="L179" s="145">
        <v>1528473</v>
      </c>
      <c r="N179" s="133">
        <f>VLOOKUP(L179,R:S,2,0)</f>
        <v>38610</v>
      </c>
      <c r="O179" s="133">
        <f t="shared" si="13"/>
        <v>0</v>
      </c>
      <c r="Q179" s="43">
        <v>78410</v>
      </c>
      <c r="R179" s="43">
        <v>1516403</v>
      </c>
      <c r="S179" s="43">
        <v>22410</v>
      </c>
    </row>
    <row r="180" s="133" customFormat="1" spans="1:19">
      <c r="A180" s="14">
        <v>6</v>
      </c>
      <c r="B180" s="47">
        <v>43644</v>
      </c>
      <c r="C180" s="48">
        <v>43647</v>
      </c>
      <c r="D180" s="17" t="s">
        <v>15</v>
      </c>
      <c r="E180" s="49">
        <f t="shared" si="11"/>
        <v>3</v>
      </c>
      <c r="F180" s="50" t="s">
        <v>992</v>
      </c>
      <c r="G180" s="51">
        <v>19305</v>
      </c>
      <c r="H180" s="21">
        <v>0</v>
      </c>
      <c r="I180" s="51">
        <f t="shared" si="12"/>
        <v>19305</v>
      </c>
      <c r="J180" s="62" t="e">
        <f t="shared" si="14"/>
        <v>#REF!</v>
      </c>
      <c r="K180" s="49">
        <v>79902</v>
      </c>
      <c r="L180" s="133">
        <v>1522746</v>
      </c>
      <c r="N180" s="133">
        <f>VLOOKUP(L180,R:S,2,0)</f>
        <v>19305</v>
      </c>
      <c r="O180" s="133">
        <f t="shared" si="13"/>
        <v>0</v>
      </c>
      <c r="Q180" s="43">
        <v>79401</v>
      </c>
      <c r="R180" s="43">
        <v>1521100</v>
      </c>
      <c r="S180" s="43">
        <v>12870</v>
      </c>
    </row>
    <row r="181" s="133" customFormat="1" spans="1:19">
      <c r="A181" s="14">
        <v>7</v>
      </c>
      <c r="B181" s="47">
        <v>43645</v>
      </c>
      <c r="C181" s="48">
        <v>43647</v>
      </c>
      <c r="D181" s="17" t="s">
        <v>15</v>
      </c>
      <c r="E181" s="49">
        <f t="shared" si="11"/>
        <v>2</v>
      </c>
      <c r="F181" s="50" t="s">
        <v>993</v>
      </c>
      <c r="G181" s="51">
        <v>12870</v>
      </c>
      <c r="H181" s="21">
        <v>0</v>
      </c>
      <c r="I181" s="51">
        <f t="shared" si="12"/>
        <v>12870</v>
      </c>
      <c r="J181" s="62" t="e">
        <f t="shared" si="14"/>
        <v>#REF!</v>
      </c>
      <c r="K181" s="49">
        <v>77759</v>
      </c>
      <c r="L181" s="133">
        <v>1508928</v>
      </c>
      <c r="N181" s="133">
        <f>VLOOKUP(L181,R:S,2,0)</f>
        <v>12870</v>
      </c>
      <c r="O181" s="133">
        <f t="shared" si="13"/>
        <v>0</v>
      </c>
      <c r="Q181" s="43">
        <v>70106</v>
      </c>
      <c r="R181" s="43">
        <v>1457591</v>
      </c>
      <c r="S181" s="43">
        <v>23400</v>
      </c>
    </row>
    <row r="182" s="133" customFormat="1" spans="1:19">
      <c r="A182" s="128">
        <v>190</v>
      </c>
      <c r="B182" s="69">
        <v>43608</v>
      </c>
      <c r="C182" s="70">
        <v>43612</v>
      </c>
      <c r="D182" s="71" t="s">
        <v>15</v>
      </c>
      <c r="E182" s="72">
        <f t="shared" si="11"/>
        <v>4</v>
      </c>
      <c r="F182" s="73" t="s">
        <v>182</v>
      </c>
      <c r="G182" s="74">
        <v>22708.56</v>
      </c>
      <c r="H182" s="75">
        <v>0</v>
      </c>
      <c r="I182" s="74">
        <f t="shared" si="12"/>
        <v>22708.56</v>
      </c>
      <c r="J182" s="66" t="e">
        <f t="shared" si="14"/>
        <v>#REF!</v>
      </c>
      <c r="K182" s="72">
        <v>76934</v>
      </c>
      <c r="Q182" s="43">
        <v>72037</v>
      </c>
      <c r="R182" s="43">
        <v>1471471</v>
      </c>
      <c r="S182" s="43">
        <v>35595</v>
      </c>
    </row>
    <row r="183" s="133" customFormat="1" spans="17:19">
      <c r="Q183" s="43">
        <v>69379</v>
      </c>
      <c r="R183" s="43">
        <v>1456423</v>
      </c>
      <c r="S183" s="43">
        <v>11700</v>
      </c>
    </row>
    <row r="184" s="133" customFormat="1" spans="17:19">
      <c r="Q184" s="43">
        <v>78657</v>
      </c>
      <c r="R184" s="43">
        <v>1517363</v>
      </c>
      <c r="S184" s="43">
        <v>12870</v>
      </c>
    </row>
    <row r="185" s="133" customFormat="1" spans="17:19">
      <c r="Q185" s="43">
        <v>79407</v>
      </c>
      <c r="R185" s="43">
        <v>1521702</v>
      </c>
      <c r="S185" s="43">
        <v>12870</v>
      </c>
    </row>
    <row r="186" s="133" customFormat="1" spans="17:19">
      <c r="Q186" s="43">
        <v>79966</v>
      </c>
      <c r="R186" s="43">
        <v>1523580</v>
      </c>
      <c r="S186" s="43">
        <v>44820</v>
      </c>
    </row>
    <row r="187" s="133" customFormat="1" spans="17:19">
      <c r="Q187" s="43">
        <v>79151</v>
      </c>
      <c r="R187" s="43">
        <v>1520640</v>
      </c>
      <c r="S187" s="43">
        <v>12870</v>
      </c>
    </row>
    <row r="188" s="133" customFormat="1" spans="17:19">
      <c r="Q188" s="43">
        <v>78248</v>
      </c>
      <c r="R188" s="43">
        <v>1515946</v>
      </c>
      <c r="S188" s="43">
        <v>12450</v>
      </c>
    </row>
    <row r="189" s="133" customFormat="1" spans="17:19">
      <c r="Q189" s="43">
        <v>79106</v>
      </c>
      <c r="R189" s="43">
        <v>1519195</v>
      </c>
      <c r="S189" s="43">
        <v>45045</v>
      </c>
    </row>
    <row r="190" s="133" customFormat="1" spans="17:19">
      <c r="Q190" s="43">
        <v>80662</v>
      </c>
      <c r="R190" s="43">
        <v>1525704</v>
      </c>
      <c r="S190" s="43">
        <v>9000</v>
      </c>
    </row>
    <row r="191" s="133" customFormat="1" spans="17:19">
      <c r="Q191" s="43">
        <v>79032</v>
      </c>
      <c r="R191" s="43">
        <v>1519582</v>
      </c>
      <c r="S191" s="43">
        <v>12870</v>
      </c>
    </row>
    <row r="192" s="133" customFormat="1" spans="17:19">
      <c r="Q192" s="43">
        <v>69327</v>
      </c>
      <c r="R192" s="43">
        <v>1456117</v>
      </c>
      <c r="S192" s="43">
        <v>23400</v>
      </c>
    </row>
    <row r="193" s="133" customFormat="1" spans="17:19">
      <c r="Q193" s="43">
        <v>78412</v>
      </c>
      <c r="R193" s="43">
        <v>1514914</v>
      </c>
      <c r="S193" s="43">
        <v>9000</v>
      </c>
    </row>
    <row r="194" s="133" customFormat="1" spans="17:19">
      <c r="Q194" s="43">
        <v>80176</v>
      </c>
      <c r="R194" s="43">
        <v>1524721</v>
      </c>
      <c r="S194" s="43">
        <v>13585</v>
      </c>
    </row>
    <row r="195" s="133" customFormat="1" spans="17:19">
      <c r="Q195" s="43">
        <v>80739</v>
      </c>
      <c r="R195" s="43">
        <v>1526577</v>
      </c>
      <c r="S195" s="43">
        <v>19305</v>
      </c>
    </row>
    <row r="196" s="133" customFormat="1" spans="17:19">
      <c r="Q196" s="43">
        <v>81172</v>
      </c>
      <c r="R196" s="43">
        <v>1531593</v>
      </c>
      <c r="S196" s="43">
        <v>7150</v>
      </c>
    </row>
    <row r="197" s="133" customFormat="1" spans="17:19">
      <c r="Q197" s="43">
        <v>81232</v>
      </c>
      <c r="R197" s="43">
        <v>1531238</v>
      </c>
      <c r="S197" s="43">
        <v>12870</v>
      </c>
    </row>
    <row r="198" s="133" customFormat="1" spans="17:19">
      <c r="Q198" s="43">
        <v>77973</v>
      </c>
      <c r="R198" s="43">
        <v>1524030</v>
      </c>
      <c r="S198" s="43">
        <v>19305</v>
      </c>
    </row>
    <row r="199" s="133" customFormat="1" spans="17:19">
      <c r="Q199" s="43">
        <v>80800</v>
      </c>
      <c r="R199" s="43">
        <v>1527897</v>
      </c>
      <c r="S199" s="43">
        <v>33615</v>
      </c>
    </row>
    <row r="200" s="133" customFormat="1" spans="17:19">
      <c r="Q200" s="43">
        <v>79403</v>
      </c>
      <c r="R200" s="43">
        <v>1521428</v>
      </c>
      <c r="S200" s="43">
        <v>28210</v>
      </c>
    </row>
    <row r="201" s="133" customFormat="1" spans="17:19">
      <c r="Q201" s="43">
        <v>71505</v>
      </c>
      <c r="R201" s="43">
        <v>1467734</v>
      </c>
      <c r="S201" s="43">
        <v>15750</v>
      </c>
    </row>
    <row r="202" s="133" customFormat="1" spans="17:19">
      <c r="Q202" s="43">
        <v>79656</v>
      </c>
      <c r="R202" s="43">
        <v>1522032</v>
      </c>
      <c r="S202" s="43">
        <v>19305</v>
      </c>
    </row>
    <row r="203" s="133" customFormat="1" spans="17:19">
      <c r="Q203" s="43">
        <v>69260</v>
      </c>
      <c r="R203" s="43">
        <v>1455091</v>
      </c>
      <c r="S203" s="43">
        <v>20790</v>
      </c>
    </row>
    <row r="204" s="133" customFormat="1" spans="17:19">
      <c r="Q204" s="43">
        <v>79970</v>
      </c>
      <c r="R204" s="43">
        <v>1524004</v>
      </c>
      <c r="S204" s="43">
        <v>12870</v>
      </c>
    </row>
    <row r="205" s="133" customFormat="1" spans="17:19">
      <c r="Q205" s="43">
        <v>74375</v>
      </c>
      <c r="R205" s="43">
        <v>1491255</v>
      </c>
      <c r="S205" s="43">
        <v>9000</v>
      </c>
    </row>
    <row r="206" s="133" customFormat="1" spans="17:19">
      <c r="Q206" s="43">
        <v>69468</v>
      </c>
      <c r="R206" s="43">
        <v>1457581</v>
      </c>
      <c r="S206" s="43">
        <v>25650</v>
      </c>
    </row>
    <row r="207" s="133" customFormat="1" spans="17:19">
      <c r="Q207" s="5" t="s">
        <v>1816</v>
      </c>
      <c r="R207" s="43">
        <v>1500054</v>
      </c>
      <c r="S207" s="43">
        <v>35856</v>
      </c>
    </row>
    <row r="208" s="133" customFormat="1" spans="17:19">
      <c r="Q208" s="43">
        <v>77759</v>
      </c>
      <c r="R208" s="43">
        <v>1508928</v>
      </c>
      <c r="S208" s="43">
        <v>12870</v>
      </c>
    </row>
    <row r="209" s="133" customFormat="1" spans="17:19">
      <c r="Q209" s="43">
        <v>80832</v>
      </c>
      <c r="R209" s="43">
        <v>1527614</v>
      </c>
      <c r="S209" s="43">
        <v>19305</v>
      </c>
    </row>
    <row r="210" s="133" customFormat="1" spans="17:19">
      <c r="Q210" s="43">
        <v>80416</v>
      </c>
      <c r="R210" s="43">
        <v>1525198</v>
      </c>
      <c r="S210" s="43">
        <v>19305</v>
      </c>
    </row>
    <row r="211" s="133" customFormat="1" spans="17:19">
      <c r="Q211" s="43">
        <v>79031</v>
      </c>
      <c r="R211" s="43">
        <v>1519267</v>
      </c>
      <c r="S211" s="43">
        <v>12450</v>
      </c>
    </row>
    <row r="212" s="133" customFormat="1" spans="17:19">
      <c r="Q212" s="43">
        <v>78405</v>
      </c>
      <c r="R212" s="43">
        <v>1515824</v>
      </c>
      <c r="S212" s="43">
        <v>22410</v>
      </c>
    </row>
    <row r="213" s="133" customFormat="1" spans="17:19">
      <c r="Q213" s="43">
        <v>76204</v>
      </c>
      <c r="R213" s="43">
        <v>1501306</v>
      </c>
      <c r="S213" s="43">
        <v>22500</v>
      </c>
    </row>
    <row r="214" s="133" customFormat="1" spans="17:19">
      <c r="Q214" s="43">
        <v>69267</v>
      </c>
      <c r="R214" s="43">
        <v>1455375</v>
      </c>
      <c r="S214" s="43">
        <v>34200</v>
      </c>
    </row>
    <row r="215" s="133" customFormat="1" spans="17:19">
      <c r="Q215" s="43">
        <v>68525</v>
      </c>
      <c r="R215" s="43">
        <v>1451170</v>
      </c>
      <c r="S215" s="43">
        <v>25650</v>
      </c>
    </row>
    <row r="216" s="133" customFormat="1" spans="17:19">
      <c r="Q216" s="43">
        <v>81525</v>
      </c>
      <c r="R216" s="43">
        <v>1535134</v>
      </c>
      <c r="S216" s="43">
        <v>22410</v>
      </c>
    </row>
    <row r="217" s="133" customFormat="1" spans="17:19">
      <c r="Q217" s="5" t="s">
        <v>1817</v>
      </c>
      <c r="R217" s="43">
        <v>1526152</v>
      </c>
      <c r="S217" s="43">
        <v>140490</v>
      </c>
    </row>
    <row r="218" s="133" customFormat="1" spans="17:19">
      <c r="Q218" s="5" t="s">
        <v>1818</v>
      </c>
      <c r="R218" s="43">
        <v>1528473</v>
      </c>
      <c r="S218" s="43">
        <v>38610</v>
      </c>
    </row>
    <row r="219" s="133" customFormat="1" spans="17:19">
      <c r="Q219" s="43">
        <v>81287</v>
      </c>
      <c r="R219" s="43">
        <v>1532887</v>
      </c>
      <c r="S219" s="43">
        <v>13585</v>
      </c>
    </row>
    <row r="220" s="133" customFormat="1" spans="17:19">
      <c r="Q220" s="43">
        <v>70206</v>
      </c>
      <c r="R220" s="43">
        <v>1461575</v>
      </c>
      <c r="S220" s="43">
        <v>18540</v>
      </c>
    </row>
    <row r="221" s="133" customFormat="1" spans="17:19">
      <c r="Q221" s="5" t="s">
        <v>1819</v>
      </c>
      <c r="R221" s="43">
        <v>1449189</v>
      </c>
      <c r="S221" s="43">
        <v>52650</v>
      </c>
    </row>
    <row r="222" s="133" customFormat="1" spans="17:19">
      <c r="Q222" s="43">
        <v>40415</v>
      </c>
      <c r="R222" s="43">
        <v>1463504</v>
      </c>
      <c r="S222" s="43">
        <v>19048.5</v>
      </c>
    </row>
    <row r="223" s="133" customFormat="1" spans="17:19">
      <c r="Q223" s="43">
        <v>78661</v>
      </c>
      <c r="R223" s="43">
        <v>1517645</v>
      </c>
      <c r="S223" s="43">
        <v>22500</v>
      </c>
    </row>
    <row r="224" s="133" customFormat="1" spans="17:19">
      <c r="Q224" s="43">
        <v>78909</v>
      </c>
      <c r="R224" s="43">
        <v>1518621</v>
      </c>
      <c r="S224" s="43">
        <v>33615</v>
      </c>
    </row>
    <row r="225" s="133" customFormat="1" spans="17:19">
      <c r="Q225" s="43">
        <v>68180</v>
      </c>
      <c r="R225" s="43">
        <v>1450300</v>
      </c>
      <c r="S225" s="43">
        <v>20790</v>
      </c>
    </row>
    <row r="226" s="133" customFormat="1" spans="17:19">
      <c r="Q226" s="5" t="s">
        <v>1820</v>
      </c>
      <c r="R226" s="43">
        <v>1526495</v>
      </c>
      <c r="S226" s="43">
        <v>25740</v>
      </c>
    </row>
    <row r="227" s="133" customFormat="1" spans="17:19">
      <c r="Q227" s="43">
        <v>79660</v>
      </c>
      <c r="R227" s="43">
        <v>1522651</v>
      </c>
      <c r="S227" s="43">
        <v>32175</v>
      </c>
    </row>
    <row r="228" s="133" customFormat="1" spans="17:19">
      <c r="Q228" s="43">
        <v>70185</v>
      </c>
      <c r="R228" s="43">
        <v>1461841</v>
      </c>
      <c r="S228" s="43">
        <v>41580</v>
      </c>
    </row>
    <row r="229" s="133" customFormat="1" spans="17:19">
      <c r="Q229" s="43">
        <v>73192</v>
      </c>
      <c r="R229" s="43">
        <v>1477685</v>
      </c>
      <c r="S229" s="43">
        <v>22500</v>
      </c>
    </row>
    <row r="230" s="133" customFormat="1" spans="17:19">
      <c r="Q230" s="43">
        <v>70403</v>
      </c>
      <c r="R230" s="43">
        <v>1462737</v>
      </c>
      <c r="S230" s="43">
        <v>31185</v>
      </c>
    </row>
    <row r="231" s="133" customFormat="1" spans="17:19">
      <c r="Q231" s="43">
        <v>80403</v>
      </c>
      <c r="R231" s="43">
        <v>1525081</v>
      </c>
      <c r="S231" s="43">
        <v>18000</v>
      </c>
    </row>
    <row r="232" s="133" customFormat="1" spans="17:19">
      <c r="Q232" s="43">
        <v>77840</v>
      </c>
      <c r="R232" s="43">
        <v>1509790</v>
      </c>
      <c r="S232" s="43">
        <v>19305</v>
      </c>
    </row>
    <row r="233" s="133" customFormat="1" spans="17:19">
      <c r="Q233" s="43">
        <v>68178</v>
      </c>
      <c r="R233" s="43">
        <v>1450268</v>
      </c>
      <c r="S233" s="43">
        <v>25650</v>
      </c>
    </row>
    <row r="234" s="133" customFormat="1" spans="17:19">
      <c r="Q234" s="43">
        <v>71655</v>
      </c>
      <c r="R234" s="43">
        <v>1469252</v>
      </c>
      <c r="S234" s="43">
        <v>29610</v>
      </c>
    </row>
    <row r="235" s="133" customFormat="1" spans="17:19">
      <c r="Q235" s="43">
        <v>69388</v>
      </c>
      <c r="R235" s="43">
        <v>1456411</v>
      </c>
      <c r="S235" s="43">
        <v>20790</v>
      </c>
    </row>
    <row r="236" s="133" customFormat="1" spans="17:19">
      <c r="Q236" s="43">
        <v>78433</v>
      </c>
      <c r="R236" s="43">
        <v>1516724</v>
      </c>
      <c r="S236" s="43">
        <v>32175</v>
      </c>
    </row>
    <row r="237" s="133" customFormat="1" spans="17:19">
      <c r="Q237" s="43">
        <v>78123</v>
      </c>
      <c r="R237" s="43">
        <v>1513306</v>
      </c>
      <c r="S237" s="43">
        <v>20070</v>
      </c>
    </row>
    <row r="238" s="133" customFormat="1" spans="17:19">
      <c r="Q238" s="43">
        <v>80812</v>
      </c>
      <c r="R238" s="43">
        <v>1527323</v>
      </c>
      <c r="S238" s="43">
        <v>12870</v>
      </c>
    </row>
    <row r="239" s="133" customFormat="1" spans="17:19">
      <c r="Q239" s="43">
        <v>78662</v>
      </c>
      <c r="R239" s="43">
        <v>1518029</v>
      </c>
      <c r="S239" s="43">
        <v>12870</v>
      </c>
    </row>
    <row r="240" s="133" customFormat="1" spans="17:19">
      <c r="Q240" s="43">
        <v>78656</v>
      </c>
      <c r="R240" s="43">
        <v>1517336</v>
      </c>
      <c r="S240" s="43">
        <v>22410</v>
      </c>
    </row>
    <row r="241" s="133" customFormat="1" spans="17:19">
      <c r="Q241" s="43">
        <v>81238</v>
      </c>
      <c r="R241" s="43">
        <v>1531491</v>
      </c>
      <c r="S241" s="43">
        <v>12450</v>
      </c>
    </row>
    <row r="242" s="133" customFormat="1" spans="17:19">
      <c r="Q242" s="43">
        <v>79162</v>
      </c>
      <c r="R242" s="43">
        <v>1520771</v>
      </c>
      <c r="S242" s="43">
        <v>20070</v>
      </c>
    </row>
    <row r="243" s="133" customFormat="1" spans="17:19">
      <c r="Q243" s="43">
        <v>81529</v>
      </c>
      <c r="R243" s="43">
        <v>1535118</v>
      </c>
      <c r="S243" s="43">
        <v>9000</v>
      </c>
    </row>
    <row r="244" s="133" customFormat="1" spans="17:19">
      <c r="Q244" s="43">
        <v>81294</v>
      </c>
      <c r="R244" s="43">
        <v>1533005</v>
      </c>
      <c r="S244" s="43">
        <v>22410</v>
      </c>
    </row>
    <row r="245" s="133" customFormat="1" spans="17:19">
      <c r="Q245" s="43">
        <v>78465</v>
      </c>
      <c r="R245" s="43">
        <v>1517193</v>
      </c>
      <c r="S245" s="43">
        <v>32175</v>
      </c>
    </row>
    <row r="246" s="133" customFormat="1" spans="17:19">
      <c r="Q246" s="43">
        <v>76196</v>
      </c>
      <c r="R246" s="43">
        <v>1501298</v>
      </c>
      <c r="S246" s="43">
        <v>32175</v>
      </c>
    </row>
    <row r="247" s="133" customFormat="1" spans="17:19">
      <c r="Q247" s="43">
        <v>68710</v>
      </c>
      <c r="R247" s="43">
        <v>1452877</v>
      </c>
      <c r="S247" s="43">
        <v>11700</v>
      </c>
    </row>
    <row r="248" s="133" customFormat="1" spans="17:19">
      <c r="Q248" s="43">
        <v>68933</v>
      </c>
      <c r="R248" s="43">
        <v>1453320</v>
      </c>
      <c r="S248" s="43">
        <v>20790</v>
      </c>
    </row>
    <row r="249" s="133" customFormat="1" spans="17:19">
      <c r="Q249" s="43">
        <v>78232</v>
      </c>
      <c r="R249" s="43">
        <v>1515396</v>
      </c>
      <c r="S249" s="43">
        <v>12870</v>
      </c>
    </row>
    <row r="250" s="133" customFormat="1" spans="17:19">
      <c r="Q250" s="43">
        <v>68407</v>
      </c>
      <c r="R250" s="43">
        <v>1450370</v>
      </c>
      <c r="S250" s="43">
        <v>11700</v>
      </c>
    </row>
    <row r="251" s="133" customFormat="1" spans="17:19">
      <c r="Q251" s="43">
        <v>82150</v>
      </c>
      <c r="R251" s="43">
        <v>1536696</v>
      </c>
      <c r="S251" s="43">
        <v>38610</v>
      </c>
    </row>
    <row r="252" s="133" customFormat="1" spans="17:19">
      <c r="Q252" s="43">
        <v>70402</v>
      </c>
      <c r="R252" s="43">
        <v>1462687</v>
      </c>
      <c r="S252" s="43">
        <v>29610</v>
      </c>
    </row>
    <row r="253" s="133" customFormat="1" spans="17:19">
      <c r="Q253" s="43">
        <v>74369</v>
      </c>
      <c r="R253" s="43">
        <v>1491240</v>
      </c>
      <c r="S253" s="43">
        <v>9000</v>
      </c>
    </row>
    <row r="254" s="133" customFormat="1" spans="17:19">
      <c r="Q254" s="5" t="s">
        <v>1821</v>
      </c>
      <c r="R254" s="43">
        <v>1529402</v>
      </c>
      <c r="S254" s="43">
        <v>25740</v>
      </c>
    </row>
    <row r="255" s="133" customFormat="1" spans="17:19">
      <c r="Q255" s="43">
        <v>68706</v>
      </c>
      <c r="R255" s="43">
        <v>1452743</v>
      </c>
      <c r="S255" s="43">
        <v>51975</v>
      </c>
    </row>
    <row r="256" s="133" customFormat="1" spans="17:19">
      <c r="Q256" s="43">
        <v>69406</v>
      </c>
      <c r="R256" s="43">
        <v>1456936</v>
      </c>
      <c r="S256" s="43">
        <v>17100</v>
      </c>
    </row>
    <row r="257" s="133" customFormat="1" spans="17:19">
      <c r="Q257" s="43">
        <v>72801</v>
      </c>
      <c r="R257" s="43">
        <v>1476407</v>
      </c>
      <c r="S257" s="43">
        <v>12870</v>
      </c>
    </row>
    <row r="258" s="133" customFormat="1" spans="17:19">
      <c r="Q258" s="43">
        <v>78969</v>
      </c>
      <c r="R258" s="43">
        <v>1519097</v>
      </c>
      <c r="S258" s="43">
        <v>7150</v>
      </c>
    </row>
    <row r="259" s="133" customFormat="1" spans="17:19">
      <c r="Q259" s="43">
        <v>80957</v>
      </c>
      <c r="R259" s="43">
        <v>1528309</v>
      </c>
      <c r="S259" s="43">
        <v>20070</v>
      </c>
    </row>
    <row r="260" s="133" customFormat="1" spans="17:19">
      <c r="Q260" s="43">
        <v>70414</v>
      </c>
      <c r="R260" s="43">
        <v>1463503</v>
      </c>
      <c r="S260" s="43">
        <v>19048.5</v>
      </c>
    </row>
    <row r="261" s="133" customFormat="1" spans="17:19">
      <c r="Q261" s="43">
        <v>67841</v>
      </c>
      <c r="R261" s="43">
        <v>1449133</v>
      </c>
      <c r="S261" s="43">
        <v>17100</v>
      </c>
    </row>
  </sheetData>
  <sortState ref="A1:B233">
    <sortCondition ref="A103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02"/>
  <sheetViews>
    <sheetView topLeftCell="A780" workbookViewId="0">
      <selection activeCell="K812" sqref="K812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4" width="9.25" style="1"/>
    <col min="5" max="5" width="9.14166666666667" style="1"/>
    <col min="6" max="6" width="16.5" style="1" customWidth="1"/>
    <col min="7" max="7" width="11.125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0" style="1" customWidth="1"/>
    <col min="13" max="13" width="14.75" style="1" customWidth="1"/>
    <col min="14" max="14" width="30.25" style="3" customWidth="1"/>
    <col min="15" max="15" width="15.875" style="1" customWidth="1"/>
    <col min="16" max="16" width="11.125" style="1" customWidth="1"/>
    <col min="17" max="17" width="11.875" style="1" customWidth="1"/>
    <col min="18" max="18" width="17.25" style="5"/>
    <col min="19" max="20" width="8.375" style="5"/>
    <col min="21" max="16374" width="9.14166666666667" style="1"/>
    <col min="16375" max="16384" width="9" style="1"/>
  </cols>
  <sheetData>
    <row r="1" s="1" customForma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N1" s="3"/>
      <c r="P1" s="1">
        <v>57827</v>
      </c>
      <c r="Q1" s="1">
        <v>29809.73</v>
      </c>
      <c r="R1" s="42"/>
      <c r="S1" s="42"/>
      <c r="T1" s="42"/>
    </row>
    <row r="2" s="1" customForma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N2" s="3"/>
      <c r="P2" s="1">
        <v>56394</v>
      </c>
      <c r="Q2" s="1">
        <v>32917.5</v>
      </c>
      <c r="R2" s="43"/>
      <c r="S2" s="43"/>
      <c r="T2" s="43"/>
    </row>
    <row r="3" s="1" customFormat="1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N3" s="3"/>
      <c r="P3" s="1">
        <v>54657</v>
      </c>
      <c r="Q3" s="1">
        <v>29355</v>
      </c>
      <c r="R3" s="43"/>
      <c r="S3" s="43"/>
      <c r="T3" s="43"/>
    </row>
    <row r="4" s="1" customFormat="1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N4" s="3"/>
      <c r="P4" s="1">
        <v>54658</v>
      </c>
      <c r="Q4" s="1">
        <v>21070</v>
      </c>
      <c r="R4" s="43"/>
      <c r="S4" s="43"/>
      <c r="T4" s="43"/>
    </row>
    <row r="5" s="1" customFormat="1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N5" s="3"/>
      <c r="P5" s="1">
        <v>56352</v>
      </c>
      <c r="Q5" s="1">
        <v>23100</v>
      </c>
      <c r="R5" s="43"/>
      <c r="S5" s="43"/>
      <c r="T5" s="43"/>
    </row>
    <row r="6" s="1" customFormat="1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M6" s="1" t="e">
        <f>VLOOKUP(K6,P:Q,2,0)-I6</f>
        <v>#N/A</v>
      </c>
      <c r="N6" s="3"/>
      <c r="P6" s="1">
        <v>56168</v>
      </c>
      <c r="Q6" s="1">
        <v>21945</v>
      </c>
      <c r="R6" s="43"/>
      <c r="S6" s="43"/>
      <c r="T6" s="43"/>
    </row>
    <row r="7" s="1" customFormat="1" spans="1:20">
      <c r="A7" s="14">
        <v>2</v>
      </c>
      <c r="B7" s="15">
        <v>43217</v>
      </c>
      <c r="C7" s="16">
        <v>43219</v>
      </c>
      <c r="D7" s="17" t="s">
        <v>15</v>
      </c>
      <c r="E7" s="18">
        <f>C7-B7</f>
        <v>2</v>
      </c>
      <c r="F7" s="19" t="s">
        <v>17</v>
      </c>
      <c r="G7" s="20">
        <v>14490</v>
      </c>
      <c r="H7" s="21">
        <v>0</v>
      </c>
      <c r="I7" s="20">
        <f>+G7+H7</f>
        <v>14490</v>
      </c>
      <c r="J7" s="32">
        <f>J6-I7</f>
        <v>971020</v>
      </c>
      <c r="K7" s="33">
        <v>28031</v>
      </c>
      <c r="L7" s="25">
        <v>1296719</v>
      </c>
      <c r="M7" s="1" t="e">
        <f>VLOOKUP(K7,P:Q,2,0)-I7</f>
        <v>#N/A</v>
      </c>
      <c r="N7" s="3"/>
      <c r="P7" s="1">
        <v>56697</v>
      </c>
      <c r="Q7" s="1">
        <v>23100</v>
      </c>
      <c r="R7" s="43"/>
      <c r="S7" s="43"/>
      <c r="T7" s="43"/>
    </row>
    <row r="8" s="1" customFormat="1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N8" s="3"/>
      <c r="P8" s="1">
        <v>54235</v>
      </c>
      <c r="Q8" s="1">
        <v>32917.5</v>
      </c>
      <c r="R8" s="43"/>
      <c r="S8" s="43"/>
      <c r="T8" s="43"/>
    </row>
    <row r="9" s="1" customFormat="1" spans="2:20">
      <c r="B9" s="4"/>
      <c r="C9" s="4"/>
      <c r="K9" s="4"/>
      <c r="N9" s="3"/>
      <c r="P9" s="1">
        <v>56286</v>
      </c>
      <c r="Q9" s="1">
        <v>21945</v>
      </c>
      <c r="R9" s="43"/>
      <c r="S9" s="43"/>
      <c r="T9" s="43"/>
    </row>
    <row r="10" s="1" customFormat="1" spans="2:20">
      <c r="B10" s="4"/>
      <c r="C10" s="4"/>
      <c r="K10" s="4"/>
      <c r="N10" s="3"/>
      <c r="P10" s="1">
        <v>60786</v>
      </c>
      <c r="Q10" s="1">
        <v>23100</v>
      </c>
      <c r="R10" s="43"/>
      <c r="S10" s="43"/>
      <c r="T10" s="43"/>
    </row>
    <row r="11" s="1" customFormat="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N11" s="3"/>
      <c r="P11" s="1">
        <v>52523</v>
      </c>
      <c r="Q11" s="1">
        <v>21945</v>
      </c>
      <c r="R11" s="43"/>
      <c r="S11" s="43"/>
      <c r="T11" s="43"/>
    </row>
    <row r="12" s="1" customFormat="1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N12" s="3"/>
      <c r="P12" s="1">
        <v>59907</v>
      </c>
      <c r="Q12" s="1">
        <v>43890</v>
      </c>
      <c r="R12" s="43"/>
      <c r="S12" s="43"/>
      <c r="T12" s="43"/>
    </row>
    <row r="13" s="1" customFormat="1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N13" s="3"/>
      <c r="P13" s="1">
        <v>61406</v>
      </c>
      <c r="Q13" s="1">
        <v>11550</v>
      </c>
      <c r="R13" s="43"/>
      <c r="S13" s="43"/>
      <c r="T13" s="43"/>
    </row>
    <row r="14" s="1" customFormat="1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N14" s="3"/>
      <c r="P14" s="1">
        <v>58947</v>
      </c>
      <c r="Q14" s="1">
        <v>21945</v>
      </c>
      <c r="R14" s="43"/>
      <c r="S14" s="43"/>
      <c r="T14" s="43"/>
    </row>
    <row r="15" s="1" customFormat="1" spans="1:20">
      <c r="A15" s="14">
        <v>1</v>
      </c>
      <c r="B15" s="15">
        <v>43219</v>
      </c>
      <c r="C15" s="16">
        <v>43221</v>
      </c>
      <c r="D15" s="17" t="s">
        <v>15</v>
      </c>
      <c r="E15" s="18">
        <f t="shared" ref="E15:E57" si="0">C15-B15</f>
        <v>2</v>
      </c>
      <c r="F15" s="19" t="s">
        <v>22</v>
      </c>
      <c r="G15" s="20">
        <v>17795</v>
      </c>
      <c r="H15" s="21">
        <v>0</v>
      </c>
      <c r="I15" s="20">
        <f t="shared" ref="I15:I57" si="1">+G15+H15</f>
        <v>17795</v>
      </c>
      <c r="J15" s="32">
        <f>J13-I15</f>
        <v>953225</v>
      </c>
      <c r="K15" s="18">
        <v>27686</v>
      </c>
      <c r="L15" s="25">
        <v>1294766</v>
      </c>
      <c r="M15" s="1" t="e">
        <f>VLOOKUP(K15,P:Q,2,0)-I15</f>
        <v>#N/A</v>
      </c>
      <c r="N15" s="3"/>
      <c r="P15" s="1">
        <v>60455</v>
      </c>
      <c r="Q15" s="1">
        <v>26900</v>
      </c>
      <c r="R15" s="43"/>
      <c r="S15" s="43"/>
      <c r="T15" s="43"/>
    </row>
    <row r="16" s="1" customFormat="1" spans="1:20">
      <c r="A16" s="14">
        <v>2</v>
      </c>
      <c r="B16" s="15">
        <v>43226</v>
      </c>
      <c r="C16" s="16">
        <v>43228</v>
      </c>
      <c r="D16" s="17" t="s">
        <v>15</v>
      </c>
      <c r="E16" s="18">
        <f t="shared" si="0"/>
        <v>2</v>
      </c>
      <c r="F16" s="19" t="s">
        <v>23</v>
      </c>
      <c r="G16" s="20">
        <v>13140</v>
      </c>
      <c r="H16" s="21">
        <v>0</v>
      </c>
      <c r="I16" s="20">
        <f t="shared" si="1"/>
        <v>13140</v>
      </c>
      <c r="J16" s="32">
        <f t="shared" ref="J16:J57" si="2">J15-I16</f>
        <v>940085</v>
      </c>
      <c r="K16" s="18">
        <v>28156</v>
      </c>
      <c r="L16" s="25">
        <v>1296672</v>
      </c>
      <c r="M16" s="1" t="e">
        <f>VLOOKUP(K16,P:Q,2,0)-I16</f>
        <v>#N/A</v>
      </c>
      <c r="N16" s="3"/>
      <c r="P16" s="1">
        <v>60456</v>
      </c>
      <c r="Q16" s="1">
        <v>26900</v>
      </c>
      <c r="R16" s="5"/>
      <c r="S16" s="43"/>
      <c r="T16" s="43"/>
    </row>
    <row r="17" s="1" customFormat="1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si="0"/>
        <v>2</v>
      </c>
      <c r="F17" s="19" t="s">
        <v>24</v>
      </c>
      <c r="G17" s="20">
        <v>14490</v>
      </c>
      <c r="H17" s="21">
        <v>0</v>
      </c>
      <c r="I17" s="20">
        <f t="shared" si="1"/>
        <v>14490</v>
      </c>
      <c r="J17" s="32">
        <f t="shared" si="2"/>
        <v>925595</v>
      </c>
      <c r="K17" s="18">
        <v>28002</v>
      </c>
      <c r="L17" s="25">
        <v>1296295</v>
      </c>
      <c r="M17" s="1" t="e">
        <f>VLOOKUP(K17,P:Q,2,0)-I17</f>
        <v>#N/A</v>
      </c>
      <c r="N17" s="3"/>
      <c r="P17" s="1">
        <v>57789</v>
      </c>
      <c r="Q17" s="1">
        <v>27455</v>
      </c>
      <c r="R17" s="5"/>
      <c r="S17" s="43"/>
      <c r="T17" s="43"/>
    </row>
    <row r="18" s="1" customFormat="1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0"/>
        <v>2</v>
      </c>
      <c r="F18" s="19" t="s">
        <v>25</v>
      </c>
      <c r="G18" s="20">
        <v>14490</v>
      </c>
      <c r="H18" s="21">
        <v>0</v>
      </c>
      <c r="I18" s="20">
        <f t="shared" si="1"/>
        <v>14490</v>
      </c>
      <c r="J18" s="32">
        <f t="shared" si="2"/>
        <v>911105</v>
      </c>
      <c r="K18" s="18">
        <v>30655</v>
      </c>
      <c r="L18" s="25"/>
      <c r="M18" s="1" t="e">
        <f>VLOOKUP(K18,P:Q,2,0)-I18</f>
        <v>#N/A</v>
      </c>
      <c r="N18" s="3"/>
      <c r="P18" s="1">
        <v>58903</v>
      </c>
      <c r="Q18" s="1">
        <v>32917.5</v>
      </c>
      <c r="R18" s="5"/>
      <c r="S18" s="43"/>
      <c r="T18" s="43"/>
    </row>
    <row r="19" s="1" customFormat="1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0"/>
        <v>2</v>
      </c>
      <c r="F19" s="19" t="s">
        <v>26</v>
      </c>
      <c r="G19" s="20">
        <v>14490</v>
      </c>
      <c r="H19" s="21">
        <v>0</v>
      </c>
      <c r="I19" s="20">
        <f t="shared" si="1"/>
        <v>14490</v>
      </c>
      <c r="J19" s="32">
        <f t="shared" si="2"/>
        <v>896615</v>
      </c>
      <c r="K19" s="18">
        <v>30203</v>
      </c>
      <c r="L19" s="25">
        <v>1302084</v>
      </c>
      <c r="M19" s="1" t="e">
        <f>VLOOKUP(K19,P:Q,2,0)-I19</f>
        <v>#N/A</v>
      </c>
      <c r="N19" s="3"/>
      <c r="P19" s="1">
        <v>51925</v>
      </c>
      <c r="Q19" s="1">
        <v>19570</v>
      </c>
      <c r="R19" s="43"/>
      <c r="S19" s="43"/>
      <c r="T19" s="43"/>
    </row>
    <row r="20" s="1" customFormat="1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0"/>
        <v>2</v>
      </c>
      <c r="F20" s="19" t="s">
        <v>27</v>
      </c>
      <c r="G20" s="20">
        <v>14490</v>
      </c>
      <c r="H20" s="21">
        <v>0</v>
      </c>
      <c r="I20" s="20">
        <f t="shared" si="1"/>
        <v>14490</v>
      </c>
      <c r="J20" s="32">
        <f t="shared" si="2"/>
        <v>882125</v>
      </c>
      <c r="K20" s="18">
        <v>30226</v>
      </c>
      <c r="L20" s="25">
        <v>1302267</v>
      </c>
      <c r="M20" s="1" t="e">
        <f>VLOOKUP(K20,P:Q,2,0)-I20</f>
        <v>#N/A</v>
      </c>
      <c r="N20" s="3"/>
      <c r="P20" s="1">
        <v>57763</v>
      </c>
      <c r="Q20" s="1">
        <v>21945</v>
      </c>
      <c r="R20" s="43"/>
      <c r="S20" s="43"/>
      <c r="T20" s="43"/>
    </row>
    <row r="21" s="1" customFormat="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0"/>
        <v>4</v>
      </c>
      <c r="F21" s="19" t="s">
        <v>28</v>
      </c>
      <c r="G21" s="20">
        <v>28980</v>
      </c>
      <c r="H21" s="21">
        <v>0</v>
      </c>
      <c r="I21" s="20">
        <f t="shared" si="1"/>
        <v>28980</v>
      </c>
      <c r="J21" s="32">
        <f t="shared" si="2"/>
        <v>853145</v>
      </c>
      <c r="K21" s="18">
        <v>30509</v>
      </c>
      <c r="L21" s="25">
        <v>1303550</v>
      </c>
      <c r="M21" s="1" t="e">
        <f>VLOOKUP(K21,P:Q,2,0)-I21</f>
        <v>#N/A</v>
      </c>
      <c r="N21" s="3"/>
      <c r="P21" s="1">
        <v>56702</v>
      </c>
      <c r="Q21" s="1">
        <v>21945</v>
      </c>
      <c r="R21" s="43"/>
      <c r="S21" s="43"/>
      <c r="T21" s="43"/>
    </row>
    <row r="22" s="1" customFormat="1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0"/>
        <v>2</v>
      </c>
      <c r="F22" s="19" t="s">
        <v>29</v>
      </c>
      <c r="G22" s="20">
        <v>13140</v>
      </c>
      <c r="H22" s="21">
        <v>0</v>
      </c>
      <c r="I22" s="20">
        <f t="shared" si="1"/>
        <v>13140</v>
      </c>
      <c r="J22" s="32">
        <f t="shared" si="2"/>
        <v>840005</v>
      </c>
      <c r="K22" s="18">
        <v>29939</v>
      </c>
      <c r="L22" s="25">
        <v>1301156</v>
      </c>
      <c r="M22" s="1" t="e">
        <f>VLOOKUP(K22,P:Q,2,0)-I22</f>
        <v>#N/A</v>
      </c>
      <c r="N22" s="3"/>
      <c r="P22" s="1">
        <v>58652</v>
      </c>
      <c r="Q22" s="1">
        <v>11550</v>
      </c>
      <c r="R22" s="43"/>
      <c r="S22" s="43"/>
      <c r="T22" s="43"/>
    </row>
    <row r="23" s="1" customFormat="1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0"/>
        <v>3</v>
      </c>
      <c r="F23" s="19" t="s">
        <v>30</v>
      </c>
      <c r="G23" s="20">
        <v>21735</v>
      </c>
      <c r="H23" s="21">
        <v>0</v>
      </c>
      <c r="I23" s="20">
        <f t="shared" si="1"/>
        <v>21735</v>
      </c>
      <c r="J23" s="32">
        <f t="shared" si="2"/>
        <v>818270</v>
      </c>
      <c r="K23" s="18">
        <v>28902</v>
      </c>
      <c r="L23" s="25">
        <v>1298852</v>
      </c>
      <c r="M23" s="1" t="e">
        <f>VLOOKUP(K23,P:Q,2,0)-I23</f>
        <v>#N/A</v>
      </c>
      <c r="N23" s="3"/>
      <c r="P23" s="1">
        <v>58652</v>
      </c>
      <c r="Q23" s="1">
        <v>10972.5</v>
      </c>
      <c r="R23" s="5"/>
      <c r="S23" s="43"/>
      <c r="T23" s="43"/>
    </row>
    <row r="24" s="1" customFormat="1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0"/>
        <v>5</v>
      </c>
      <c r="F24" s="19" t="s">
        <v>31</v>
      </c>
      <c r="G24" s="20">
        <v>36225</v>
      </c>
      <c r="H24" s="21">
        <v>0</v>
      </c>
      <c r="I24" s="20">
        <f t="shared" si="1"/>
        <v>36225</v>
      </c>
      <c r="J24" s="32">
        <f t="shared" si="2"/>
        <v>782045</v>
      </c>
      <c r="K24" s="18">
        <v>30198</v>
      </c>
      <c r="L24" s="25">
        <v>1302066</v>
      </c>
      <c r="M24" s="1" t="e">
        <f>VLOOKUP(K24,P:Q,2,0)-I24</f>
        <v>#N/A</v>
      </c>
      <c r="N24" s="3"/>
      <c r="P24" s="1">
        <v>57785</v>
      </c>
      <c r="Q24" s="1">
        <v>54862.5</v>
      </c>
      <c r="R24" s="44"/>
      <c r="S24" s="43"/>
      <c r="T24" s="43"/>
    </row>
    <row r="25" s="1" customFormat="1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0"/>
        <v>3</v>
      </c>
      <c r="F25" s="19" t="s">
        <v>32</v>
      </c>
      <c r="G25" s="20">
        <v>21735</v>
      </c>
      <c r="H25" s="21">
        <v>0</v>
      </c>
      <c r="I25" s="20">
        <f t="shared" si="1"/>
        <v>21735</v>
      </c>
      <c r="J25" s="32">
        <f t="shared" si="2"/>
        <v>760310</v>
      </c>
      <c r="K25" s="18">
        <v>29435</v>
      </c>
      <c r="L25" s="25">
        <v>1299741</v>
      </c>
      <c r="M25" s="1" t="e">
        <f>VLOOKUP(K25,P:Q,2,0)-I25</f>
        <v>#N/A</v>
      </c>
      <c r="N25" s="3"/>
      <c r="P25" s="1">
        <v>58165</v>
      </c>
      <c r="Q25" s="1">
        <v>20600</v>
      </c>
      <c r="R25" s="5"/>
      <c r="S25" s="43"/>
      <c r="T25" s="43"/>
    </row>
    <row r="26" s="1" customFormat="1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0"/>
        <v>2</v>
      </c>
      <c r="F26" s="19" t="s">
        <v>33</v>
      </c>
      <c r="G26" s="20">
        <v>19890</v>
      </c>
      <c r="H26" s="21">
        <v>0</v>
      </c>
      <c r="I26" s="20">
        <f t="shared" si="1"/>
        <v>19890</v>
      </c>
      <c r="J26" s="32">
        <f t="shared" si="2"/>
        <v>740420</v>
      </c>
      <c r="K26" s="18">
        <v>30215</v>
      </c>
      <c r="L26" s="25">
        <v>1302145</v>
      </c>
      <c r="M26" s="1" t="e">
        <f>VLOOKUP(K26,P:Q,2,0)-I26</f>
        <v>#N/A</v>
      </c>
      <c r="N26" s="3"/>
      <c r="P26" s="1">
        <v>56247</v>
      </c>
      <c r="Q26" s="1">
        <v>29355</v>
      </c>
      <c r="R26" s="43"/>
      <c r="S26" s="43"/>
      <c r="T26" s="43"/>
    </row>
    <row r="27" s="1" customFormat="1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0"/>
        <v>3</v>
      </c>
      <c r="F27" s="19" t="s">
        <v>34</v>
      </c>
      <c r="G27" s="20">
        <v>21735</v>
      </c>
      <c r="H27" s="21">
        <v>0</v>
      </c>
      <c r="I27" s="20">
        <f t="shared" si="1"/>
        <v>21735</v>
      </c>
      <c r="J27" s="32">
        <f t="shared" si="2"/>
        <v>718685</v>
      </c>
      <c r="K27" s="18">
        <v>30530</v>
      </c>
      <c r="L27" s="25">
        <v>1303634</v>
      </c>
      <c r="M27" s="1" t="e">
        <f>VLOOKUP(K27,P:Q,2,0)-I27</f>
        <v>#N/A</v>
      </c>
      <c r="N27" s="3"/>
      <c r="P27" s="1">
        <v>57903</v>
      </c>
      <c r="Q27" s="1">
        <v>20600</v>
      </c>
      <c r="R27" s="5"/>
      <c r="S27" s="43"/>
      <c r="T27" s="43"/>
    </row>
    <row r="28" s="1" customFormat="1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0"/>
        <v>3</v>
      </c>
      <c r="F28" s="19" t="s">
        <v>35</v>
      </c>
      <c r="G28" s="20">
        <v>19710</v>
      </c>
      <c r="H28" s="21">
        <v>0</v>
      </c>
      <c r="I28" s="20">
        <f t="shared" si="1"/>
        <v>19710</v>
      </c>
      <c r="J28" s="32">
        <f t="shared" si="2"/>
        <v>698975</v>
      </c>
      <c r="K28" s="18">
        <v>29436</v>
      </c>
      <c r="L28" s="25">
        <v>1299787</v>
      </c>
      <c r="M28" s="1" t="e">
        <f>VLOOKUP(K28,P:Q,2,0)-I28</f>
        <v>#N/A</v>
      </c>
      <c r="N28" s="3"/>
      <c r="P28" s="1">
        <v>54258</v>
      </c>
      <c r="Q28" s="1">
        <v>21945</v>
      </c>
      <c r="R28" s="5"/>
      <c r="S28" s="43"/>
      <c r="T28" s="43"/>
    </row>
    <row r="29" s="1" customFormat="1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0"/>
        <v>2</v>
      </c>
      <c r="F29" s="19" t="s">
        <v>36</v>
      </c>
      <c r="G29" s="20">
        <v>13140</v>
      </c>
      <c r="H29" s="21">
        <v>0</v>
      </c>
      <c r="I29" s="20">
        <f t="shared" si="1"/>
        <v>13140</v>
      </c>
      <c r="J29" s="32">
        <f t="shared" si="2"/>
        <v>685835</v>
      </c>
      <c r="K29" s="18">
        <v>29657</v>
      </c>
      <c r="L29" s="25">
        <v>1299865</v>
      </c>
      <c r="M29" s="1" t="e">
        <f>VLOOKUP(K29,P:Q,2,0)-I29</f>
        <v>#N/A</v>
      </c>
      <c r="N29" s="3"/>
      <c r="P29" s="1">
        <v>54241</v>
      </c>
      <c r="Q29" s="1">
        <v>32917.5</v>
      </c>
      <c r="R29" s="5"/>
      <c r="S29" s="43"/>
      <c r="T29" s="43"/>
    </row>
    <row r="30" s="1" customFormat="1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0"/>
        <v>4</v>
      </c>
      <c r="F30" s="19" t="s">
        <v>37</v>
      </c>
      <c r="G30" s="20">
        <v>28980</v>
      </c>
      <c r="H30" s="21">
        <v>0</v>
      </c>
      <c r="I30" s="20">
        <f t="shared" si="1"/>
        <v>28980</v>
      </c>
      <c r="J30" s="32">
        <f t="shared" si="2"/>
        <v>656855</v>
      </c>
      <c r="K30" s="18">
        <v>28518</v>
      </c>
      <c r="L30" s="25">
        <v>1298267</v>
      </c>
      <c r="M30" s="1" t="e">
        <f>VLOOKUP(K30,P:Q,2,0)-I30</f>
        <v>#N/A</v>
      </c>
      <c r="N30" s="3"/>
      <c r="P30" s="1">
        <v>55680</v>
      </c>
      <c r="Q30" s="1">
        <v>26400</v>
      </c>
      <c r="R30" s="43"/>
      <c r="S30" s="43"/>
      <c r="T30" s="43"/>
    </row>
    <row r="31" s="1" customFormat="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0"/>
        <v>3</v>
      </c>
      <c r="F31" s="19" t="s">
        <v>38</v>
      </c>
      <c r="G31" s="20">
        <v>21735</v>
      </c>
      <c r="H31" s="21">
        <v>0</v>
      </c>
      <c r="I31" s="20">
        <f t="shared" si="1"/>
        <v>21735</v>
      </c>
      <c r="J31" s="32">
        <f t="shared" si="2"/>
        <v>635120</v>
      </c>
      <c r="K31" s="18">
        <v>27670</v>
      </c>
      <c r="L31" s="25">
        <v>1295039</v>
      </c>
      <c r="M31" s="1" t="e">
        <f>VLOOKUP(K31,P:Q,2,0)-I31</f>
        <v>#N/A</v>
      </c>
      <c r="N31" s="3"/>
      <c r="P31" s="1">
        <v>54240</v>
      </c>
      <c r="Q31" s="1">
        <v>29355</v>
      </c>
      <c r="R31" s="43"/>
      <c r="S31" s="43"/>
      <c r="T31" s="43"/>
    </row>
    <row r="32" s="1" customFormat="1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0"/>
        <v>3</v>
      </c>
      <c r="F32" s="19" t="s">
        <v>39</v>
      </c>
      <c r="G32" s="20">
        <v>21735</v>
      </c>
      <c r="H32" s="21">
        <v>0</v>
      </c>
      <c r="I32" s="20">
        <f t="shared" si="1"/>
        <v>21735</v>
      </c>
      <c r="J32" s="32">
        <f t="shared" si="2"/>
        <v>613385</v>
      </c>
      <c r="K32" s="18">
        <v>27509</v>
      </c>
      <c r="L32" s="25">
        <v>1294649</v>
      </c>
      <c r="M32" s="1" t="e">
        <f>VLOOKUP(K32,P:Q,2,0)-I32</f>
        <v>#N/A</v>
      </c>
      <c r="N32" s="3"/>
      <c r="P32" s="1">
        <v>57905</v>
      </c>
      <c r="Q32" s="1">
        <v>27465</v>
      </c>
      <c r="R32" s="5"/>
      <c r="S32" s="43"/>
      <c r="T32" s="43"/>
    </row>
    <row r="33" s="1" customFormat="1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0"/>
        <v>2</v>
      </c>
      <c r="F33" s="19" t="s">
        <v>40</v>
      </c>
      <c r="G33" s="20">
        <v>14490</v>
      </c>
      <c r="H33" s="21">
        <v>0</v>
      </c>
      <c r="I33" s="20">
        <f t="shared" si="1"/>
        <v>14490</v>
      </c>
      <c r="J33" s="32">
        <f t="shared" si="2"/>
        <v>598895</v>
      </c>
      <c r="K33" s="18">
        <v>28685</v>
      </c>
      <c r="L33" s="25">
        <v>1298721</v>
      </c>
      <c r="M33" s="1" t="e">
        <f>VLOOKUP(K33,P:Q,2,0)-I33</f>
        <v>#N/A</v>
      </c>
      <c r="N33" s="3"/>
      <c r="P33" s="1">
        <v>53910</v>
      </c>
      <c r="Q33" s="1">
        <v>21945</v>
      </c>
      <c r="R33" s="5"/>
      <c r="S33" s="43"/>
      <c r="T33" s="43"/>
    </row>
    <row r="34" s="1" customFormat="1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0"/>
        <v>3</v>
      </c>
      <c r="F34" s="19" t="s">
        <v>41</v>
      </c>
      <c r="G34" s="20">
        <v>19710</v>
      </c>
      <c r="H34" s="21">
        <v>0</v>
      </c>
      <c r="I34" s="20">
        <f t="shared" si="1"/>
        <v>19710</v>
      </c>
      <c r="J34" s="32">
        <f t="shared" si="2"/>
        <v>579185</v>
      </c>
      <c r="K34" s="18">
        <v>29721</v>
      </c>
      <c r="L34" s="25">
        <v>1300809</v>
      </c>
      <c r="M34" s="1" t="e">
        <f>VLOOKUP(K34,P:Q,2,0)-I34</f>
        <v>#N/A</v>
      </c>
      <c r="N34" s="3"/>
      <c r="P34" s="1">
        <v>56248</v>
      </c>
      <c r="Q34" s="1">
        <v>54845</v>
      </c>
      <c r="R34" s="43"/>
      <c r="S34" s="43"/>
      <c r="T34" s="43"/>
    </row>
    <row r="35" s="1" customFormat="1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0"/>
        <v>2</v>
      </c>
      <c r="F35" s="19" t="s">
        <v>42</v>
      </c>
      <c r="G35" s="20">
        <v>18540</v>
      </c>
      <c r="H35" s="21">
        <v>0</v>
      </c>
      <c r="I35" s="20">
        <f t="shared" si="1"/>
        <v>18540</v>
      </c>
      <c r="J35" s="32">
        <f t="shared" si="2"/>
        <v>560645</v>
      </c>
      <c r="K35" s="18">
        <v>30543</v>
      </c>
      <c r="L35" s="25">
        <v>1303767</v>
      </c>
      <c r="M35" s="1" t="e">
        <f>VLOOKUP(K35,P:Q,2,0)-I35</f>
        <v>#N/A</v>
      </c>
      <c r="N35" s="3"/>
      <c r="P35" s="1">
        <v>60708</v>
      </c>
      <c r="Q35" s="1">
        <v>32900</v>
      </c>
      <c r="R35" s="43"/>
      <c r="S35" s="43"/>
      <c r="T35" s="43"/>
    </row>
    <row r="36" s="1" customFormat="1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0"/>
        <v>2</v>
      </c>
      <c r="F36" s="19" t="s">
        <v>43</v>
      </c>
      <c r="G36" s="20">
        <v>14490</v>
      </c>
      <c r="H36" s="21">
        <v>0</v>
      </c>
      <c r="I36" s="20">
        <f t="shared" si="1"/>
        <v>14490</v>
      </c>
      <c r="J36" s="32">
        <f t="shared" si="2"/>
        <v>546155</v>
      </c>
      <c r="K36" s="18">
        <v>28668</v>
      </c>
      <c r="L36" s="25">
        <v>1298633</v>
      </c>
      <c r="M36" s="1" t="e">
        <f>VLOOKUP(K36,P:Q,2,0)-I36</f>
        <v>#N/A</v>
      </c>
      <c r="N36" s="3"/>
      <c r="P36" s="1">
        <v>60334</v>
      </c>
      <c r="Q36" s="1">
        <v>16450</v>
      </c>
      <c r="R36" s="43"/>
      <c r="S36" s="43"/>
      <c r="T36" s="43"/>
    </row>
    <row r="37" s="1" customFormat="1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0"/>
        <v>2</v>
      </c>
      <c r="F37" s="19" t="s">
        <v>44</v>
      </c>
      <c r="G37" s="20">
        <v>14490</v>
      </c>
      <c r="H37" s="21">
        <v>0</v>
      </c>
      <c r="I37" s="20">
        <f t="shared" si="1"/>
        <v>14490</v>
      </c>
      <c r="J37" s="32">
        <f t="shared" si="2"/>
        <v>531665</v>
      </c>
      <c r="K37" s="18">
        <v>28167</v>
      </c>
      <c r="L37" s="25">
        <v>1297128</v>
      </c>
      <c r="M37" s="1" t="e">
        <f>VLOOKUP(K37,P:Q,2,0)-I37</f>
        <v>#N/A</v>
      </c>
      <c r="N37" s="3"/>
      <c r="P37" s="1">
        <v>47931</v>
      </c>
      <c r="Q37" s="1">
        <v>14700</v>
      </c>
      <c r="R37" s="43"/>
      <c r="S37" s="43"/>
      <c r="T37" s="43"/>
    </row>
    <row r="38" s="1" customFormat="1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0"/>
        <v>2</v>
      </c>
      <c r="F38" s="19" t="s">
        <v>45</v>
      </c>
      <c r="G38" s="20">
        <v>13140</v>
      </c>
      <c r="H38" s="21">
        <v>0</v>
      </c>
      <c r="I38" s="20">
        <f t="shared" si="1"/>
        <v>13140</v>
      </c>
      <c r="J38" s="32">
        <f t="shared" si="2"/>
        <v>518525</v>
      </c>
      <c r="K38" s="18">
        <v>30468</v>
      </c>
      <c r="L38" s="25">
        <v>1303245</v>
      </c>
      <c r="M38" s="1" t="e">
        <f>VLOOKUP(K38,P:Q,2,0)-I38</f>
        <v>#N/A</v>
      </c>
      <c r="N38" s="3"/>
      <c r="P38" s="1">
        <v>47930</v>
      </c>
      <c r="Q38" s="1">
        <v>16450</v>
      </c>
      <c r="R38" s="5"/>
      <c r="S38" s="43"/>
      <c r="T38" s="43"/>
    </row>
    <row r="39" s="1" customFormat="1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0"/>
        <v>2</v>
      </c>
      <c r="F39" s="19" t="s">
        <v>46</v>
      </c>
      <c r="G39" s="20">
        <v>14490</v>
      </c>
      <c r="H39" s="21">
        <v>0</v>
      </c>
      <c r="I39" s="20">
        <f t="shared" si="1"/>
        <v>14490</v>
      </c>
      <c r="J39" s="32">
        <f t="shared" si="2"/>
        <v>504035</v>
      </c>
      <c r="K39" s="18">
        <v>28437</v>
      </c>
      <c r="L39" s="25">
        <v>1297446</v>
      </c>
      <c r="M39" s="1" t="e">
        <f>VLOOKUP(K39,P:Q,2,0)-I39</f>
        <v>#N/A</v>
      </c>
      <c r="N39" s="3"/>
      <c r="P39" s="1">
        <v>47530</v>
      </c>
      <c r="Q39" s="1">
        <v>16450</v>
      </c>
      <c r="R39" s="43"/>
      <c r="S39" s="43"/>
      <c r="T39" s="43"/>
    </row>
    <row r="40" s="1" customFormat="1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0"/>
        <v>4</v>
      </c>
      <c r="F40" s="19" t="s">
        <v>47</v>
      </c>
      <c r="G40" s="20">
        <v>28980</v>
      </c>
      <c r="H40" s="21">
        <v>0</v>
      </c>
      <c r="I40" s="20">
        <f t="shared" si="1"/>
        <v>28980</v>
      </c>
      <c r="J40" s="32">
        <f t="shared" si="2"/>
        <v>475055</v>
      </c>
      <c r="K40" s="18">
        <v>29720</v>
      </c>
      <c r="L40" s="25">
        <v>1300607</v>
      </c>
      <c r="M40" s="1" t="e">
        <f>VLOOKUP(K40,P:Q,2,0)-I40</f>
        <v>#N/A</v>
      </c>
      <c r="N40" s="3"/>
      <c r="P40" s="1">
        <v>56288</v>
      </c>
      <c r="Q40" s="1">
        <v>16450</v>
      </c>
      <c r="R40" s="43"/>
      <c r="S40" s="43"/>
      <c r="T40" s="43"/>
    </row>
    <row r="41" s="1" customFormat="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0"/>
        <v>2</v>
      </c>
      <c r="F41" s="19" t="s">
        <v>48</v>
      </c>
      <c r="G41" s="20">
        <v>13140</v>
      </c>
      <c r="H41" s="21">
        <v>0</v>
      </c>
      <c r="I41" s="20">
        <f t="shared" si="1"/>
        <v>13140</v>
      </c>
      <c r="J41" s="32">
        <f t="shared" si="2"/>
        <v>461915</v>
      </c>
      <c r="K41" s="18">
        <v>29973</v>
      </c>
      <c r="L41" s="25">
        <v>1301327</v>
      </c>
      <c r="M41" s="1" t="e">
        <f>VLOOKUP(K41,P:Q,2,0)-I41</f>
        <v>#N/A</v>
      </c>
      <c r="N41" s="3"/>
      <c r="P41" s="1">
        <v>47454</v>
      </c>
      <c r="Q41" s="1">
        <v>14700</v>
      </c>
      <c r="R41" s="43"/>
      <c r="S41" s="43"/>
      <c r="T41" s="43"/>
    </row>
    <row r="42" s="1" customFormat="1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0"/>
        <v>2</v>
      </c>
      <c r="F42" s="19" t="s">
        <v>49</v>
      </c>
      <c r="G42" s="20">
        <v>14490</v>
      </c>
      <c r="H42" s="21">
        <v>0</v>
      </c>
      <c r="I42" s="20">
        <f t="shared" si="1"/>
        <v>14490</v>
      </c>
      <c r="J42" s="32">
        <f t="shared" si="2"/>
        <v>447425</v>
      </c>
      <c r="K42" s="18">
        <v>29158</v>
      </c>
      <c r="L42" s="25">
        <v>1299300</v>
      </c>
      <c r="M42" s="1" t="e">
        <f>VLOOKUP(K42,P:Q,2,0)-I42</f>
        <v>#N/A</v>
      </c>
      <c r="N42" s="3"/>
      <c r="P42" s="1">
        <v>57836</v>
      </c>
      <c r="Q42" s="1">
        <v>32900</v>
      </c>
      <c r="R42" s="43"/>
      <c r="S42" s="43"/>
      <c r="T42" s="43"/>
    </row>
    <row r="43" s="1" customFormat="1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0"/>
        <v>3</v>
      </c>
      <c r="F43" s="19" t="s">
        <v>50</v>
      </c>
      <c r="G43" s="20">
        <v>19710</v>
      </c>
      <c r="H43" s="21">
        <v>0</v>
      </c>
      <c r="I43" s="20">
        <f t="shared" si="1"/>
        <v>19710</v>
      </c>
      <c r="J43" s="32">
        <f t="shared" si="2"/>
        <v>427715</v>
      </c>
      <c r="K43" s="18">
        <v>29729</v>
      </c>
      <c r="L43" s="25">
        <v>1300830</v>
      </c>
      <c r="M43" s="1" t="e">
        <f>VLOOKUP(K43,P:Q,2,0)-I43</f>
        <v>#N/A</v>
      </c>
      <c r="N43" s="3"/>
      <c r="P43" s="1">
        <v>57174</v>
      </c>
      <c r="Q43" s="1">
        <v>38700</v>
      </c>
      <c r="R43" s="43"/>
      <c r="S43" s="43"/>
      <c r="T43" s="43"/>
    </row>
    <row r="44" s="1" customFormat="1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0"/>
        <v>2</v>
      </c>
      <c r="F44" s="19" t="s">
        <v>51</v>
      </c>
      <c r="G44" s="20">
        <v>16020</v>
      </c>
      <c r="H44" s="21">
        <v>0</v>
      </c>
      <c r="I44" s="20">
        <f t="shared" si="1"/>
        <v>16020</v>
      </c>
      <c r="J44" s="32">
        <f t="shared" si="2"/>
        <v>411695</v>
      </c>
      <c r="K44" s="18">
        <v>31588</v>
      </c>
      <c r="L44" s="25">
        <v>1308723</v>
      </c>
      <c r="M44" s="1" t="e">
        <f>VLOOKUP(K44,P:Q,2,0)-I44</f>
        <v>#N/A</v>
      </c>
      <c r="N44" s="3"/>
      <c r="P44" s="1">
        <v>57175</v>
      </c>
      <c r="Q44" s="1">
        <v>38700</v>
      </c>
      <c r="R44" s="43"/>
      <c r="S44" s="43"/>
      <c r="T44" s="43"/>
    </row>
    <row r="45" s="1" customFormat="1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0"/>
        <v>2</v>
      </c>
      <c r="F45" s="19" t="s">
        <v>52</v>
      </c>
      <c r="G45" s="20">
        <v>14490</v>
      </c>
      <c r="H45" s="21">
        <v>0</v>
      </c>
      <c r="I45" s="20">
        <f t="shared" si="1"/>
        <v>14490</v>
      </c>
      <c r="J45" s="32">
        <f t="shared" si="2"/>
        <v>397205</v>
      </c>
      <c r="K45" s="18">
        <v>27503</v>
      </c>
      <c r="L45" s="25">
        <v>1294063</v>
      </c>
      <c r="M45" s="1" t="e">
        <f>VLOOKUP(K45,P:Q,2,0)-I45</f>
        <v>#N/A</v>
      </c>
      <c r="N45" s="3"/>
      <c r="P45" s="1">
        <v>47659</v>
      </c>
      <c r="Q45" s="1">
        <v>14700</v>
      </c>
      <c r="R45" s="43"/>
      <c r="S45" s="43"/>
      <c r="T45" s="43"/>
    </row>
    <row r="46" s="1" customFormat="1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0"/>
        <v>4</v>
      </c>
      <c r="F46" s="19" t="s">
        <v>53</v>
      </c>
      <c r="G46" s="20">
        <v>28980</v>
      </c>
      <c r="H46" s="21">
        <v>0</v>
      </c>
      <c r="I46" s="20">
        <f t="shared" si="1"/>
        <v>28980</v>
      </c>
      <c r="J46" s="32">
        <f t="shared" si="2"/>
        <v>368225</v>
      </c>
      <c r="K46" s="18">
        <v>27505</v>
      </c>
      <c r="L46" s="25">
        <v>1294262</v>
      </c>
      <c r="M46" s="1" t="e">
        <f>VLOOKUP(K46,P:Q,2,0)-I46</f>
        <v>#N/A</v>
      </c>
      <c r="N46" s="3"/>
      <c r="P46" s="1">
        <v>60765</v>
      </c>
      <c r="Q46" s="1">
        <v>19350</v>
      </c>
      <c r="R46" s="43"/>
      <c r="S46" s="43"/>
      <c r="T46" s="43"/>
    </row>
    <row r="47" s="1" customFormat="1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0"/>
        <v>2</v>
      </c>
      <c r="F47" s="19" t="s">
        <v>54</v>
      </c>
      <c r="G47" s="20">
        <v>14490</v>
      </c>
      <c r="H47" s="21">
        <v>0</v>
      </c>
      <c r="I47" s="20">
        <f t="shared" si="1"/>
        <v>14490</v>
      </c>
      <c r="J47" s="32">
        <f t="shared" si="2"/>
        <v>353735</v>
      </c>
      <c r="K47" s="18">
        <v>32427</v>
      </c>
      <c r="L47" s="25">
        <v>1294830</v>
      </c>
      <c r="M47" s="1" t="e">
        <f>VLOOKUP(K47,P:Q,2,0)-I47</f>
        <v>#N/A</v>
      </c>
      <c r="N47" s="3"/>
      <c r="P47" s="1">
        <v>60288</v>
      </c>
      <c r="Q47" s="1">
        <v>16450</v>
      </c>
      <c r="R47" s="43"/>
      <c r="S47" s="43"/>
      <c r="T47" s="43"/>
    </row>
    <row r="48" s="1" customFormat="1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0"/>
        <v>2</v>
      </c>
      <c r="F48" s="19" t="s">
        <v>55</v>
      </c>
      <c r="G48" s="20">
        <v>14490</v>
      </c>
      <c r="H48" s="21">
        <v>0</v>
      </c>
      <c r="I48" s="20">
        <f t="shared" si="1"/>
        <v>14490</v>
      </c>
      <c r="J48" s="32">
        <f t="shared" si="2"/>
        <v>339245</v>
      </c>
      <c r="K48" s="18">
        <v>27664</v>
      </c>
      <c r="L48" s="25"/>
      <c r="M48" s="1" t="e">
        <f>VLOOKUP(K48,P:Q,2,0)-I48</f>
        <v>#N/A</v>
      </c>
      <c r="N48" s="3"/>
      <c r="P48" s="1">
        <v>60804</v>
      </c>
      <c r="Q48" s="1">
        <v>16450</v>
      </c>
      <c r="R48" s="43"/>
      <c r="S48" s="43"/>
      <c r="T48" s="43"/>
    </row>
    <row r="49" s="1" customFormat="1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0"/>
        <v>2</v>
      </c>
      <c r="F49" s="19" t="s">
        <v>56</v>
      </c>
      <c r="G49" s="20">
        <v>14490</v>
      </c>
      <c r="H49" s="21">
        <v>0</v>
      </c>
      <c r="I49" s="20">
        <f t="shared" si="1"/>
        <v>14490</v>
      </c>
      <c r="J49" s="32">
        <f t="shared" si="2"/>
        <v>324755</v>
      </c>
      <c r="K49" s="18">
        <v>30474</v>
      </c>
      <c r="L49" s="25">
        <v>1303139</v>
      </c>
      <c r="M49" s="1" t="e">
        <f>VLOOKUP(K49,P:Q,2,0)-I49</f>
        <v>#N/A</v>
      </c>
      <c r="N49" s="3"/>
      <c r="P49" s="1">
        <v>50679</v>
      </c>
      <c r="Q49" s="1">
        <v>16450</v>
      </c>
      <c r="R49" s="43"/>
      <c r="S49" s="43"/>
      <c r="T49" s="43"/>
    </row>
    <row r="50" s="1" customFormat="1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0"/>
        <v>2</v>
      </c>
      <c r="F50" s="19" t="s">
        <v>57</v>
      </c>
      <c r="G50" s="20">
        <v>14490</v>
      </c>
      <c r="H50" s="21">
        <v>0</v>
      </c>
      <c r="I50" s="20">
        <f t="shared" si="1"/>
        <v>14490</v>
      </c>
      <c r="J50" s="32">
        <f t="shared" si="2"/>
        <v>310265</v>
      </c>
      <c r="K50" s="18">
        <v>27683</v>
      </c>
      <c r="L50" s="25">
        <v>1295341</v>
      </c>
      <c r="M50" s="1" t="e">
        <f>VLOOKUP(K50,P:Q,2,0)-I50</f>
        <v>#N/A</v>
      </c>
      <c r="N50" s="3"/>
      <c r="P50" s="1">
        <v>60214</v>
      </c>
      <c r="Q50" s="1">
        <v>16450</v>
      </c>
      <c r="R50" s="43"/>
      <c r="S50" s="43"/>
      <c r="T50" s="43"/>
    </row>
    <row r="51" s="1" customFormat="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0"/>
        <v>3</v>
      </c>
      <c r="F51" s="19" t="s">
        <v>58</v>
      </c>
      <c r="G51" s="20">
        <v>21735</v>
      </c>
      <c r="H51" s="21">
        <v>0</v>
      </c>
      <c r="I51" s="20">
        <f t="shared" si="1"/>
        <v>21735</v>
      </c>
      <c r="J51" s="32">
        <f t="shared" si="2"/>
        <v>288530</v>
      </c>
      <c r="K51" s="18">
        <v>30405</v>
      </c>
      <c r="L51" s="25">
        <v>1302486</v>
      </c>
      <c r="M51" s="1" t="e">
        <f>VLOOKUP(K51,P:Q,2,0)-I51</f>
        <v>#N/A</v>
      </c>
      <c r="N51" s="3"/>
      <c r="P51" s="1">
        <v>58919</v>
      </c>
      <c r="Q51" s="1">
        <v>32900</v>
      </c>
      <c r="R51" s="43"/>
      <c r="S51" s="43"/>
      <c r="T51" s="43"/>
    </row>
    <row r="52" s="1" customFormat="1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0"/>
        <v>2</v>
      </c>
      <c r="F52" s="19" t="s">
        <v>59</v>
      </c>
      <c r="G52" s="20">
        <v>14600</v>
      </c>
      <c r="H52" s="21">
        <v>0</v>
      </c>
      <c r="I52" s="20">
        <f t="shared" si="1"/>
        <v>14600</v>
      </c>
      <c r="J52" s="32">
        <f t="shared" si="2"/>
        <v>273930</v>
      </c>
      <c r="K52" s="18">
        <v>30651</v>
      </c>
      <c r="L52" s="25">
        <v>1302800</v>
      </c>
      <c r="M52" s="1" t="e">
        <f>VLOOKUP(K52,P:Q,2,0)-I52</f>
        <v>#N/A</v>
      </c>
      <c r="N52" s="3"/>
      <c r="P52" s="1">
        <v>50908</v>
      </c>
      <c r="Q52" s="1">
        <v>16450</v>
      </c>
      <c r="R52" s="43"/>
      <c r="S52" s="43"/>
      <c r="T52" s="43"/>
    </row>
    <row r="53" s="1" customFormat="1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0"/>
        <v>3</v>
      </c>
      <c r="F53" s="19" t="s">
        <v>60</v>
      </c>
      <c r="G53" s="20">
        <v>21735</v>
      </c>
      <c r="H53" s="21">
        <v>0</v>
      </c>
      <c r="I53" s="20">
        <f t="shared" si="1"/>
        <v>21735</v>
      </c>
      <c r="J53" s="32">
        <f t="shared" si="2"/>
        <v>252195</v>
      </c>
      <c r="K53" s="18">
        <v>30221</v>
      </c>
      <c r="L53" s="41">
        <v>1302218</v>
      </c>
      <c r="M53" s="1" t="e">
        <f>VLOOKUP(K53,P:Q,2,0)-I53</f>
        <v>#N/A</v>
      </c>
      <c r="N53" s="3"/>
      <c r="P53" s="1">
        <v>47662</v>
      </c>
      <c r="Q53" s="1">
        <v>19350</v>
      </c>
      <c r="R53" s="43"/>
      <c r="S53" s="43"/>
      <c r="T53" s="43"/>
    </row>
    <row r="54" s="1" customFormat="1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0"/>
        <v>3</v>
      </c>
      <c r="F54" s="19" t="s">
        <v>61</v>
      </c>
      <c r="G54" s="20">
        <v>21735</v>
      </c>
      <c r="H54" s="21">
        <v>0</v>
      </c>
      <c r="I54" s="20">
        <f t="shared" si="1"/>
        <v>21735</v>
      </c>
      <c r="J54" s="32">
        <f t="shared" si="2"/>
        <v>230460</v>
      </c>
      <c r="K54" s="18">
        <v>30222</v>
      </c>
      <c r="L54" s="25"/>
      <c r="M54" s="1" t="e">
        <f>VLOOKUP(K54,P:Q,2,0)-I54</f>
        <v>#N/A</v>
      </c>
      <c r="N54" s="3"/>
      <c r="P54" s="1">
        <v>50728</v>
      </c>
      <c r="Q54" s="1">
        <v>16450</v>
      </c>
      <c r="R54" s="44"/>
      <c r="S54" s="43"/>
      <c r="T54" s="43"/>
    </row>
    <row r="55" s="1" customFormat="1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0"/>
        <v>2</v>
      </c>
      <c r="F55" s="19" t="s">
        <v>62</v>
      </c>
      <c r="G55" s="20">
        <v>13140</v>
      </c>
      <c r="H55" s="21">
        <v>0</v>
      </c>
      <c r="I55" s="20">
        <f t="shared" si="1"/>
        <v>13140</v>
      </c>
      <c r="J55" s="32">
        <f t="shared" si="2"/>
        <v>217320</v>
      </c>
      <c r="K55" s="18">
        <v>29691</v>
      </c>
      <c r="L55" s="25">
        <v>1300321</v>
      </c>
      <c r="M55" s="1" t="e">
        <f>VLOOKUP(K55,P:Q,2,0)-I55</f>
        <v>#N/A</v>
      </c>
      <c r="N55" s="3"/>
      <c r="P55" s="1">
        <v>47413</v>
      </c>
      <c r="Q55" s="1">
        <v>29400</v>
      </c>
      <c r="R55" s="43"/>
      <c r="S55" s="43"/>
      <c r="T55" s="43"/>
    </row>
    <row r="56" s="1" customFormat="1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0"/>
        <v>2</v>
      </c>
      <c r="F56" s="19" t="s">
        <v>63</v>
      </c>
      <c r="G56" s="20">
        <v>13140</v>
      </c>
      <c r="H56" s="21">
        <v>0</v>
      </c>
      <c r="I56" s="20">
        <f t="shared" si="1"/>
        <v>13140</v>
      </c>
      <c r="J56" s="32">
        <f t="shared" si="2"/>
        <v>204180</v>
      </c>
      <c r="K56" s="18">
        <v>29714</v>
      </c>
      <c r="L56" s="25">
        <v>1300370</v>
      </c>
      <c r="M56" s="1" t="e">
        <f>VLOOKUP(K56,P:Q,2,0)-I56</f>
        <v>#N/A</v>
      </c>
      <c r="N56" s="3"/>
      <c r="P56" s="1">
        <v>47709</v>
      </c>
      <c r="Q56" s="1">
        <v>14700</v>
      </c>
      <c r="R56" s="43"/>
      <c r="S56" s="43"/>
      <c r="T56" s="43"/>
    </row>
    <row r="57" s="1" customFormat="1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0"/>
        <v>2</v>
      </c>
      <c r="F57" s="19" t="s">
        <v>64</v>
      </c>
      <c r="G57" s="20">
        <v>13140</v>
      </c>
      <c r="H57" s="21">
        <v>0</v>
      </c>
      <c r="I57" s="20">
        <f t="shared" si="1"/>
        <v>13140</v>
      </c>
      <c r="J57" s="32">
        <f t="shared" si="2"/>
        <v>191040</v>
      </c>
      <c r="K57" s="18">
        <v>30527</v>
      </c>
      <c r="L57" s="25">
        <v>1303583</v>
      </c>
      <c r="M57" s="1" t="e">
        <f>VLOOKUP(K57,P:Q,2,0)-I57</f>
        <v>#N/A</v>
      </c>
      <c r="N57" s="3"/>
      <c r="P57" s="1">
        <v>47455</v>
      </c>
      <c r="Q57" s="1">
        <v>16450</v>
      </c>
      <c r="R57" s="43"/>
      <c r="S57" s="43"/>
      <c r="T57" s="43"/>
    </row>
    <row r="58" s="1" customFormat="1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N58" s="3"/>
      <c r="P58" s="1">
        <v>61537</v>
      </c>
      <c r="Q58" s="1">
        <v>16450</v>
      </c>
      <c r="R58" s="43"/>
      <c r="S58" s="43"/>
      <c r="T58" s="43"/>
    </row>
    <row r="59" s="1" customFormat="1" spans="2:20">
      <c r="B59" s="4"/>
      <c r="C59" s="4"/>
      <c r="K59" s="4"/>
      <c r="N59" s="3"/>
      <c r="P59" s="1">
        <v>49657</v>
      </c>
      <c r="Q59" s="1">
        <v>16450</v>
      </c>
      <c r="R59" s="43"/>
      <c r="S59" s="43"/>
      <c r="T59" s="43"/>
    </row>
    <row r="60" s="1" customFormat="1" spans="2:20">
      <c r="B60" s="4"/>
      <c r="C60" s="4"/>
      <c r="K60" s="4"/>
      <c r="N60" s="3"/>
      <c r="P60" s="1">
        <v>56736</v>
      </c>
      <c r="Q60" s="1">
        <v>32900</v>
      </c>
      <c r="R60" s="43"/>
      <c r="S60" s="43"/>
      <c r="T60" s="43"/>
    </row>
    <row r="61" s="1" customFormat="1" spans="2:20">
      <c r="B61" s="4"/>
      <c r="C61" s="4"/>
      <c r="K61" s="4"/>
      <c r="N61" s="3"/>
      <c r="P61" s="1">
        <v>47528</v>
      </c>
      <c r="Q61" s="1">
        <v>29400</v>
      </c>
      <c r="R61" s="43"/>
      <c r="S61" s="43"/>
      <c r="T61" s="43"/>
    </row>
    <row r="62" s="1" customFormat="1" spans="2:20">
      <c r="B62" s="4"/>
      <c r="C62" s="4"/>
      <c r="K62" s="4"/>
      <c r="N62" s="3"/>
      <c r="P62" s="1">
        <v>51943</v>
      </c>
      <c r="Q62" s="1">
        <v>16450</v>
      </c>
      <c r="R62" s="44"/>
      <c r="S62" s="43"/>
      <c r="T62" s="43"/>
    </row>
    <row r="63" s="1" customFormat="1" spans="2:20">
      <c r="B63" s="4"/>
      <c r="C63" s="4"/>
      <c r="K63" s="4"/>
      <c r="N63" s="3"/>
      <c r="P63" s="1">
        <v>61538</v>
      </c>
      <c r="Q63" s="1">
        <v>16450</v>
      </c>
      <c r="R63" s="43"/>
      <c r="S63" s="43"/>
      <c r="T63" s="43"/>
    </row>
    <row r="64" s="1" customFormat="1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N64" s="3"/>
      <c r="P64" s="1">
        <v>47932</v>
      </c>
      <c r="Q64" s="1">
        <v>32900</v>
      </c>
      <c r="R64" s="43"/>
      <c r="S64" s="43"/>
      <c r="T64" s="43"/>
    </row>
    <row r="65" s="1" customFormat="1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N65" s="3"/>
      <c r="P65" s="1">
        <v>49442</v>
      </c>
      <c r="Q65" s="1">
        <v>16450</v>
      </c>
      <c r="R65" s="43"/>
      <c r="S65" s="43"/>
      <c r="T65" s="43"/>
    </row>
    <row r="66" s="1" customFormat="1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N66" s="3"/>
      <c r="P66" s="1">
        <v>56690</v>
      </c>
      <c r="Q66" s="1">
        <v>58050</v>
      </c>
      <c r="R66" s="43"/>
      <c r="S66" s="43"/>
      <c r="T66" s="43"/>
    </row>
    <row r="67" s="1" customFormat="1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N67" s="3"/>
      <c r="P67" s="1">
        <v>59170</v>
      </c>
      <c r="Q67" s="1">
        <v>49350</v>
      </c>
      <c r="R67" s="43"/>
      <c r="S67" s="43"/>
      <c r="T67" s="43"/>
    </row>
    <row r="68" s="1" customFormat="1" spans="1:20">
      <c r="A68" s="14">
        <v>1</v>
      </c>
      <c r="B68" s="15">
        <v>43250</v>
      </c>
      <c r="C68" s="16">
        <v>43252</v>
      </c>
      <c r="D68" s="17" t="s">
        <v>15</v>
      </c>
      <c r="E68" s="18">
        <f t="shared" ref="E68:E76" si="3">C68-B68</f>
        <v>2</v>
      </c>
      <c r="F68" s="19" t="s">
        <v>67</v>
      </c>
      <c r="G68" s="20">
        <v>14490</v>
      </c>
      <c r="H68" s="21">
        <v>0</v>
      </c>
      <c r="I68" s="20">
        <f t="shared" ref="I68:I76" si="4">+G68+H68</f>
        <v>14490</v>
      </c>
      <c r="J68" s="32">
        <f>J66-I68</f>
        <v>176550</v>
      </c>
      <c r="K68" s="18">
        <v>30926</v>
      </c>
      <c r="L68" s="25">
        <v>1305075</v>
      </c>
      <c r="N68" s="3"/>
      <c r="P68" s="1">
        <v>59211</v>
      </c>
      <c r="Q68" s="1">
        <v>49350</v>
      </c>
      <c r="R68" s="43"/>
      <c r="S68" s="43"/>
      <c r="T68" s="43"/>
    </row>
    <row r="69" s="1" customFormat="1" spans="1:20">
      <c r="A69" s="14">
        <v>2</v>
      </c>
      <c r="B69" s="15">
        <v>43248</v>
      </c>
      <c r="C69" s="16">
        <v>43252</v>
      </c>
      <c r="D69" s="17" t="s">
        <v>15</v>
      </c>
      <c r="E69" s="18">
        <f t="shared" si="3"/>
        <v>4</v>
      </c>
      <c r="F69" s="19" t="s">
        <v>68</v>
      </c>
      <c r="G69" s="20">
        <v>26280</v>
      </c>
      <c r="H69" s="21">
        <v>0</v>
      </c>
      <c r="I69" s="20">
        <f t="shared" si="4"/>
        <v>26280</v>
      </c>
      <c r="J69" s="32">
        <f t="shared" ref="J69:J76" si="5">J68-I69</f>
        <v>150270</v>
      </c>
      <c r="K69" s="18">
        <v>30532</v>
      </c>
      <c r="L69" s="25">
        <v>1303699</v>
      </c>
      <c r="N69" s="3"/>
      <c r="P69" s="1">
        <v>57690</v>
      </c>
      <c r="Q69" s="1">
        <v>65800</v>
      </c>
      <c r="R69" s="43"/>
      <c r="S69" s="43"/>
      <c r="T69" s="43"/>
    </row>
    <row r="70" s="1" customFormat="1" spans="1:20">
      <c r="A70" s="14">
        <v>3</v>
      </c>
      <c r="B70" s="15">
        <v>43250</v>
      </c>
      <c r="C70" s="16">
        <v>43252</v>
      </c>
      <c r="D70" s="17" t="s">
        <v>15</v>
      </c>
      <c r="E70" s="18">
        <f t="shared" si="3"/>
        <v>2</v>
      </c>
      <c r="F70" s="19" t="s">
        <v>69</v>
      </c>
      <c r="G70" s="20">
        <v>13140</v>
      </c>
      <c r="H70" s="21">
        <v>0</v>
      </c>
      <c r="I70" s="20">
        <f t="shared" si="4"/>
        <v>13140</v>
      </c>
      <c r="J70" s="32">
        <f t="shared" si="5"/>
        <v>137130</v>
      </c>
      <c r="K70" s="18">
        <v>27517</v>
      </c>
      <c r="L70" s="25">
        <v>1294003</v>
      </c>
      <c r="N70" s="3"/>
      <c r="P70" s="1">
        <v>50913</v>
      </c>
      <c r="Q70" s="1">
        <v>16450</v>
      </c>
      <c r="R70" s="43"/>
      <c r="S70" s="43"/>
      <c r="T70" s="43"/>
    </row>
    <row r="71" s="1" customFormat="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si="3"/>
        <v>4</v>
      </c>
      <c r="F71" s="19" t="s">
        <v>70</v>
      </c>
      <c r="G71" s="20">
        <v>26280</v>
      </c>
      <c r="H71" s="21">
        <v>0</v>
      </c>
      <c r="I71" s="20">
        <f t="shared" si="4"/>
        <v>26280</v>
      </c>
      <c r="J71" s="32">
        <f t="shared" si="5"/>
        <v>110850</v>
      </c>
      <c r="K71" s="18">
        <v>27671</v>
      </c>
      <c r="L71" s="25">
        <v>1294997</v>
      </c>
      <c r="N71" s="3"/>
      <c r="P71" s="1">
        <v>60215</v>
      </c>
      <c r="Q71" s="1">
        <v>16450</v>
      </c>
      <c r="R71" s="43"/>
      <c r="S71" s="43"/>
      <c r="T71" s="43"/>
    </row>
    <row r="72" s="1" customFormat="1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3"/>
        <v>3</v>
      </c>
      <c r="F72" s="19" t="s">
        <v>71</v>
      </c>
      <c r="G72" s="20">
        <v>19710</v>
      </c>
      <c r="H72" s="21">
        <v>0</v>
      </c>
      <c r="I72" s="20">
        <f t="shared" si="4"/>
        <v>19710</v>
      </c>
      <c r="J72" s="32">
        <f t="shared" si="5"/>
        <v>91140</v>
      </c>
      <c r="K72" s="18">
        <v>29929</v>
      </c>
      <c r="L72" s="25">
        <v>1301126</v>
      </c>
      <c r="N72" s="3"/>
      <c r="P72" s="1">
        <v>47708</v>
      </c>
      <c r="Q72" s="1">
        <v>32900</v>
      </c>
      <c r="R72" s="43"/>
      <c r="S72" s="43"/>
      <c r="T72" s="43"/>
    </row>
    <row r="73" s="1" customFormat="1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3"/>
        <v>3</v>
      </c>
      <c r="F73" s="19" t="s">
        <v>72</v>
      </c>
      <c r="G73" s="20">
        <v>21735</v>
      </c>
      <c r="H73" s="21">
        <v>0</v>
      </c>
      <c r="I73" s="20">
        <f t="shared" si="4"/>
        <v>21735</v>
      </c>
      <c r="J73" s="32">
        <f t="shared" si="5"/>
        <v>69405</v>
      </c>
      <c r="K73" s="18">
        <v>30562</v>
      </c>
      <c r="L73" s="25">
        <v>1303824</v>
      </c>
      <c r="N73" s="3"/>
      <c r="P73" s="1">
        <v>60760</v>
      </c>
      <c r="Q73" s="1">
        <v>16450</v>
      </c>
      <c r="R73" s="43"/>
      <c r="S73" s="43"/>
      <c r="T73" s="43"/>
    </row>
    <row r="74" s="1" customFormat="1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3"/>
        <v>4</v>
      </c>
      <c r="F74" s="19" t="s">
        <v>73</v>
      </c>
      <c r="G74" s="20">
        <v>28980</v>
      </c>
      <c r="H74" s="21">
        <v>0</v>
      </c>
      <c r="I74" s="20">
        <f t="shared" si="4"/>
        <v>28980</v>
      </c>
      <c r="J74" s="32">
        <f t="shared" si="5"/>
        <v>40425</v>
      </c>
      <c r="K74" s="18">
        <v>29157</v>
      </c>
      <c r="L74" s="25">
        <v>1299255</v>
      </c>
      <c r="N74" s="3"/>
      <c r="P74" s="1">
        <v>59154</v>
      </c>
      <c r="Q74" s="1">
        <v>32900</v>
      </c>
      <c r="R74" s="43"/>
      <c r="S74" s="43"/>
      <c r="T74" s="43"/>
    </row>
    <row r="75" s="1" customFormat="1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3"/>
        <v>2</v>
      </c>
      <c r="F75" s="19" t="s">
        <v>74</v>
      </c>
      <c r="G75" s="20">
        <v>14490</v>
      </c>
      <c r="H75" s="21">
        <v>0</v>
      </c>
      <c r="I75" s="20">
        <f t="shared" si="4"/>
        <v>14490</v>
      </c>
      <c r="J75" s="32">
        <f t="shared" si="5"/>
        <v>25935</v>
      </c>
      <c r="K75" s="18">
        <v>31077</v>
      </c>
      <c r="L75" s="25">
        <v>1306052</v>
      </c>
      <c r="N75" s="3"/>
      <c r="P75" s="1">
        <v>63713</v>
      </c>
      <c r="Q75" s="1">
        <v>16450</v>
      </c>
      <c r="R75" s="43"/>
      <c r="S75" s="43"/>
      <c r="T75" s="43"/>
    </row>
    <row r="76" s="1" customFormat="1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3"/>
        <v>2</v>
      </c>
      <c r="F76" s="19" t="s">
        <v>75</v>
      </c>
      <c r="G76" s="20">
        <v>14490</v>
      </c>
      <c r="H76" s="21">
        <v>0</v>
      </c>
      <c r="I76" s="20">
        <f t="shared" si="4"/>
        <v>14490</v>
      </c>
      <c r="J76" s="53">
        <f t="shared" si="5"/>
        <v>11445</v>
      </c>
      <c r="K76" s="18">
        <v>14490</v>
      </c>
      <c r="L76" s="25">
        <v>1309651</v>
      </c>
      <c r="N76" s="3"/>
      <c r="P76" s="1">
        <v>66336</v>
      </c>
      <c r="Q76" s="1">
        <v>16450</v>
      </c>
      <c r="R76" s="43"/>
      <c r="S76" s="43"/>
      <c r="T76" s="43"/>
    </row>
    <row r="77" s="1" customFormat="1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N77" s="3"/>
      <c r="P77" s="1">
        <v>60405</v>
      </c>
      <c r="Q77" s="1">
        <v>32900</v>
      </c>
      <c r="R77" s="43"/>
      <c r="S77" s="43"/>
      <c r="T77" s="43"/>
    </row>
    <row r="78" s="1" customFormat="1" spans="2:20">
      <c r="B78" s="4"/>
      <c r="C78" s="4"/>
      <c r="K78" s="4"/>
      <c r="N78" s="3"/>
      <c r="P78" s="1">
        <v>59905</v>
      </c>
      <c r="Q78" s="1">
        <v>28000</v>
      </c>
      <c r="R78" s="43"/>
      <c r="S78" s="43"/>
      <c r="T78" s="43"/>
    </row>
    <row r="79" s="1" customFormat="1" spans="2:20">
      <c r="B79" s="4"/>
      <c r="C79" s="4"/>
      <c r="K79" s="4"/>
      <c r="N79" s="3"/>
      <c r="P79" s="1">
        <v>60703</v>
      </c>
      <c r="Q79" s="1">
        <v>27422.5</v>
      </c>
      <c r="R79" s="43"/>
      <c r="S79" s="43"/>
      <c r="T79" s="43"/>
    </row>
    <row r="80" s="1" customFormat="1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N80" s="3"/>
      <c r="P80" s="1">
        <v>51955</v>
      </c>
      <c r="Q80" s="1">
        <v>45390</v>
      </c>
      <c r="R80" s="43"/>
      <c r="S80" s="43"/>
      <c r="T80" s="43"/>
    </row>
    <row r="81" s="1" customFormat="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N81" s="3"/>
      <c r="P81" s="1">
        <v>54238</v>
      </c>
      <c r="Q81" s="1">
        <v>21945</v>
      </c>
      <c r="R81" s="43"/>
      <c r="S81" s="43"/>
      <c r="T81" s="43"/>
    </row>
    <row r="82" s="1" customFormat="1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N82" s="3"/>
      <c r="P82" s="1">
        <v>59654</v>
      </c>
      <c r="Q82" s="1">
        <v>22522.5</v>
      </c>
      <c r="R82" s="43"/>
      <c r="S82" s="43"/>
      <c r="T82" s="43"/>
    </row>
    <row r="83" s="1" customFormat="1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N83" s="3"/>
      <c r="P83" s="1">
        <v>55525</v>
      </c>
      <c r="Q83" s="1">
        <v>11550</v>
      </c>
      <c r="R83" s="43"/>
      <c r="S83" s="43"/>
      <c r="T83" s="43"/>
    </row>
    <row r="84" s="1" customFormat="1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6">C84-B84</f>
        <v>2</v>
      </c>
      <c r="F84" s="50" t="s">
        <v>77</v>
      </c>
      <c r="G84" s="51">
        <v>14490</v>
      </c>
      <c r="H84" s="21">
        <v>0</v>
      </c>
      <c r="I84" s="51">
        <f t="shared" ref="I84:I100" si="7">+G84+H84</f>
        <v>14490</v>
      </c>
      <c r="J84" s="32">
        <f>J82-I84</f>
        <v>996955</v>
      </c>
      <c r="K84" s="49">
        <v>32722</v>
      </c>
      <c r="L84" s="25">
        <v>1312293</v>
      </c>
      <c r="N84" s="3"/>
      <c r="P84" s="1">
        <v>50923</v>
      </c>
      <c r="Q84" s="1">
        <v>29355</v>
      </c>
      <c r="R84" s="43"/>
      <c r="S84" s="43"/>
      <c r="T84" s="43"/>
    </row>
    <row r="85" s="1" customFormat="1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6"/>
        <v>2</v>
      </c>
      <c r="F85" s="50" t="s">
        <v>78</v>
      </c>
      <c r="G85" s="51">
        <v>13140</v>
      </c>
      <c r="H85" s="21">
        <v>0</v>
      </c>
      <c r="I85" s="51">
        <f t="shared" si="7"/>
        <v>13140</v>
      </c>
      <c r="J85" s="32">
        <f t="shared" ref="J85:J100" si="8">J84-I85</f>
        <v>983815</v>
      </c>
      <c r="K85" s="49">
        <v>30710</v>
      </c>
      <c r="L85" s="25">
        <v>1304903</v>
      </c>
      <c r="N85" s="3"/>
      <c r="P85" s="1">
        <v>50924</v>
      </c>
      <c r="Q85" s="1">
        <v>32025</v>
      </c>
      <c r="R85" s="43"/>
      <c r="S85" s="43"/>
      <c r="T85" s="43"/>
    </row>
    <row r="86" s="1" customFormat="1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6"/>
        <v>3</v>
      </c>
      <c r="F86" s="50" t="s">
        <v>79</v>
      </c>
      <c r="G86" s="51">
        <v>19710</v>
      </c>
      <c r="H86" s="21">
        <v>0</v>
      </c>
      <c r="I86" s="51">
        <f t="shared" si="7"/>
        <v>19710</v>
      </c>
      <c r="J86" s="32">
        <f t="shared" si="8"/>
        <v>964105</v>
      </c>
      <c r="K86" s="49">
        <v>30469</v>
      </c>
      <c r="L86" s="25">
        <v>1303210</v>
      </c>
      <c r="N86" s="3"/>
      <c r="P86" s="1">
        <v>50921</v>
      </c>
      <c r="Q86" s="1">
        <v>32025</v>
      </c>
      <c r="R86" s="43"/>
      <c r="S86" s="43"/>
      <c r="T86" s="43"/>
    </row>
    <row r="87" s="1" customFormat="1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6"/>
        <v>1</v>
      </c>
      <c r="F87" s="50" t="s">
        <v>80</v>
      </c>
      <c r="G87" s="51">
        <v>8050</v>
      </c>
      <c r="H87" s="21">
        <v>0</v>
      </c>
      <c r="I87" s="51">
        <f t="shared" si="7"/>
        <v>8050</v>
      </c>
      <c r="J87" s="32">
        <f t="shared" si="8"/>
        <v>956055</v>
      </c>
      <c r="K87" s="49">
        <v>30471</v>
      </c>
      <c r="L87" s="25">
        <v>1302982</v>
      </c>
      <c r="N87" s="3"/>
      <c r="P87" s="1">
        <v>53411</v>
      </c>
      <c r="Q87" s="1">
        <v>21945</v>
      </c>
      <c r="R87" s="43"/>
      <c r="S87" s="43"/>
      <c r="T87" s="43"/>
    </row>
    <row r="88" s="1" customFormat="1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6"/>
        <v>1</v>
      </c>
      <c r="F88" s="50" t="s">
        <v>81</v>
      </c>
      <c r="G88" s="51">
        <v>8050</v>
      </c>
      <c r="H88" s="21">
        <v>0</v>
      </c>
      <c r="I88" s="51">
        <f t="shared" si="7"/>
        <v>8050</v>
      </c>
      <c r="J88" s="32">
        <f t="shared" si="8"/>
        <v>948005</v>
      </c>
      <c r="K88" s="49">
        <v>30473</v>
      </c>
      <c r="L88" s="25">
        <v>1302984</v>
      </c>
      <c r="N88" s="3"/>
      <c r="P88" s="1">
        <v>57782</v>
      </c>
      <c r="Q88" s="1">
        <v>28900</v>
      </c>
      <c r="R88" s="43"/>
      <c r="S88" s="43"/>
      <c r="T88" s="43"/>
    </row>
    <row r="89" s="1" customFormat="1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6"/>
        <v>1</v>
      </c>
      <c r="F89" s="50" t="s">
        <v>82</v>
      </c>
      <c r="G89" s="51">
        <v>8050</v>
      </c>
      <c r="H89" s="21">
        <v>0</v>
      </c>
      <c r="I89" s="51">
        <f t="shared" si="7"/>
        <v>8050</v>
      </c>
      <c r="J89" s="32">
        <f t="shared" si="8"/>
        <v>939955</v>
      </c>
      <c r="K89" s="49">
        <v>30472</v>
      </c>
      <c r="L89" s="25">
        <v>1302983</v>
      </c>
      <c r="N89" s="3"/>
      <c r="P89" s="1">
        <v>52226</v>
      </c>
      <c r="Q89" s="1">
        <v>11550</v>
      </c>
      <c r="R89" s="43"/>
      <c r="S89" s="43"/>
      <c r="T89" s="43"/>
    </row>
    <row r="90" s="1" customFormat="1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6"/>
        <v>2</v>
      </c>
      <c r="F90" s="50" t="s">
        <v>83</v>
      </c>
      <c r="G90" s="51">
        <v>13140</v>
      </c>
      <c r="H90" s="21">
        <v>0</v>
      </c>
      <c r="I90" s="51">
        <f t="shared" si="7"/>
        <v>13140</v>
      </c>
      <c r="J90" s="32">
        <f t="shared" si="8"/>
        <v>926815</v>
      </c>
      <c r="K90" s="49">
        <v>31169</v>
      </c>
      <c r="L90" s="25">
        <v>1306564</v>
      </c>
      <c r="N90" s="3"/>
      <c r="P90" s="1">
        <v>53201</v>
      </c>
      <c r="Q90" s="1">
        <v>19570</v>
      </c>
      <c r="R90" s="43"/>
      <c r="S90" s="43"/>
      <c r="T90" s="43"/>
    </row>
    <row r="91" s="1" customFormat="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6"/>
        <v>2</v>
      </c>
      <c r="F91" s="50" t="s">
        <v>84</v>
      </c>
      <c r="G91" s="51">
        <v>13140</v>
      </c>
      <c r="H91" s="21">
        <v>0</v>
      </c>
      <c r="I91" s="51">
        <f t="shared" si="7"/>
        <v>13140</v>
      </c>
      <c r="J91" s="32">
        <f t="shared" si="8"/>
        <v>913675</v>
      </c>
      <c r="K91" s="49">
        <v>30409</v>
      </c>
      <c r="L91" s="25">
        <v>1302496</v>
      </c>
      <c r="N91" s="3"/>
      <c r="P91" s="1">
        <v>56353</v>
      </c>
      <c r="Q91" s="1">
        <v>43890</v>
      </c>
      <c r="R91" s="5"/>
      <c r="S91" s="43"/>
      <c r="T91" s="43"/>
    </row>
    <row r="92" s="1" customFormat="1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6"/>
        <v>2</v>
      </c>
      <c r="F92" s="50" t="s">
        <v>85</v>
      </c>
      <c r="G92" s="51">
        <v>14490</v>
      </c>
      <c r="H92" s="21">
        <v>0</v>
      </c>
      <c r="I92" s="51">
        <f t="shared" si="7"/>
        <v>14490</v>
      </c>
      <c r="J92" s="32">
        <f t="shared" si="8"/>
        <v>899185</v>
      </c>
      <c r="K92" s="49">
        <v>28919</v>
      </c>
      <c r="L92" s="25">
        <v>1299173</v>
      </c>
      <c r="N92" s="3"/>
      <c r="P92" s="1">
        <v>57889</v>
      </c>
      <c r="Q92" s="1">
        <v>32917.5</v>
      </c>
      <c r="R92" s="44"/>
      <c r="S92" s="43"/>
      <c r="T92" s="43"/>
    </row>
    <row r="93" s="1" customFormat="1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6"/>
        <v>2</v>
      </c>
      <c r="F93" s="50" t="s">
        <v>86</v>
      </c>
      <c r="G93" s="51">
        <v>14490</v>
      </c>
      <c r="H93" s="21">
        <v>0</v>
      </c>
      <c r="I93" s="51">
        <f t="shared" si="7"/>
        <v>14490</v>
      </c>
      <c r="J93" s="32">
        <f t="shared" si="8"/>
        <v>884695</v>
      </c>
      <c r="K93" s="49">
        <v>29937</v>
      </c>
      <c r="L93" s="25">
        <v>1300984</v>
      </c>
      <c r="N93" s="3"/>
      <c r="P93" s="1">
        <v>61418</v>
      </c>
      <c r="Q93" s="1">
        <v>21945</v>
      </c>
      <c r="R93" s="43"/>
      <c r="S93" s="43"/>
      <c r="T93" s="43"/>
    </row>
    <row r="94" s="1" customFormat="1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6"/>
        <v>2</v>
      </c>
      <c r="F94" s="50" t="s">
        <v>87</v>
      </c>
      <c r="G94" s="51">
        <v>14490</v>
      </c>
      <c r="H94" s="21">
        <v>0</v>
      </c>
      <c r="I94" s="51">
        <f t="shared" si="7"/>
        <v>14490</v>
      </c>
      <c r="J94" s="32">
        <f t="shared" si="8"/>
        <v>870205</v>
      </c>
      <c r="K94" s="49">
        <v>30403</v>
      </c>
      <c r="L94" s="25">
        <v>1302424</v>
      </c>
      <c r="N94" s="3"/>
      <c r="P94" s="1">
        <v>61403</v>
      </c>
      <c r="Q94" s="1">
        <v>13200</v>
      </c>
      <c r="R94" s="43"/>
      <c r="S94" s="43"/>
      <c r="T94" s="43"/>
    </row>
    <row r="95" s="1" customFormat="1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6"/>
        <v>2</v>
      </c>
      <c r="F95" s="50" t="s">
        <v>88</v>
      </c>
      <c r="G95" s="51">
        <v>14490</v>
      </c>
      <c r="H95" s="21">
        <v>0</v>
      </c>
      <c r="I95" s="51">
        <f t="shared" si="7"/>
        <v>14490</v>
      </c>
      <c r="J95" s="32">
        <f t="shared" si="8"/>
        <v>855715</v>
      </c>
      <c r="K95" s="49">
        <v>29936</v>
      </c>
      <c r="L95" s="25">
        <v>1300984</v>
      </c>
      <c r="N95" s="3"/>
      <c r="P95" s="1">
        <v>62166</v>
      </c>
      <c r="Q95" s="1">
        <v>14450</v>
      </c>
      <c r="R95" s="43"/>
      <c r="S95" s="43"/>
      <c r="T95" s="43"/>
    </row>
    <row r="96" s="1" customFormat="1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6"/>
        <v>2</v>
      </c>
      <c r="F96" s="50" t="s">
        <v>89</v>
      </c>
      <c r="G96" s="51">
        <v>14490</v>
      </c>
      <c r="H96" s="21">
        <v>0</v>
      </c>
      <c r="I96" s="51">
        <f t="shared" si="7"/>
        <v>14490</v>
      </c>
      <c r="J96" s="32">
        <f t="shared" si="8"/>
        <v>841225</v>
      </c>
      <c r="K96" s="49">
        <v>30470</v>
      </c>
      <c r="L96" s="25">
        <v>1302715</v>
      </c>
      <c r="N96" s="3"/>
      <c r="P96" s="1">
        <v>61665</v>
      </c>
      <c r="Q96" s="1">
        <v>19570</v>
      </c>
      <c r="R96" s="43"/>
      <c r="S96" s="43"/>
      <c r="T96" s="43"/>
    </row>
    <row r="97" s="1" customFormat="1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6"/>
        <v>3</v>
      </c>
      <c r="F97" s="50" t="s">
        <v>90</v>
      </c>
      <c r="G97" s="51">
        <v>21735</v>
      </c>
      <c r="H97" s="21">
        <v>0</v>
      </c>
      <c r="I97" s="51">
        <f t="shared" si="7"/>
        <v>21735</v>
      </c>
      <c r="J97" s="32">
        <f t="shared" si="8"/>
        <v>819490</v>
      </c>
      <c r="K97" s="49">
        <v>30686</v>
      </c>
      <c r="L97" s="25">
        <v>1304624</v>
      </c>
      <c r="N97" s="3"/>
      <c r="P97" s="1">
        <v>62680</v>
      </c>
      <c r="Q97" s="1">
        <v>28785</v>
      </c>
      <c r="R97" s="43"/>
      <c r="S97" s="43"/>
      <c r="T97" s="43"/>
    </row>
    <row r="98" s="1" customFormat="1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6"/>
        <v>2</v>
      </c>
      <c r="F98" s="50" t="s">
        <v>91</v>
      </c>
      <c r="G98" s="51">
        <v>14490</v>
      </c>
      <c r="H98" s="21">
        <v>0</v>
      </c>
      <c r="I98" s="51">
        <f t="shared" si="7"/>
        <v>14490</v>
      </c>
      <c r="J98" s="32">
        <f t="shared" si="8"/>
        <v>805000</v>
      </c>
      <c r="K98" s="49">
        <v>30681</v>
      </c>
      <c r="L98" s="25">
        <v>1304338</v>
      </c>
      <c r="N98" s="3"/>
      <c r="P98" s="1">
        <v>62681</v>
      </c>
      <c r="Q98" s="1">
        <v>28785</v>
      </c>
      <c r="R98" s="43"/>
      <c r="S98" s="43"/>
      <c r="T98" s="43"/>
    </row>
    <row r="99" s="1" customFormat="1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6"/>
        <v>2</v>
      </c>
      <c r="F99" s="50" t="s">
        <v>92</v>
      </c>
      <c r="G99" s="51">
        <v>13140</v>
      </c>
      <c r="H99" s="21">
        <v>0</v>
      </c>
      <c r="I99" s="51">
        <f t="shared" si="7"/>
        <v>13140</v>
      </c>
      <c r="J99" s="32">
        <f t="shared" si="8"/>
        <v>791860</v>
      </c>
      <c r="K99" s="49">
        <v>30928</v>
      </c>
      <c r="L99" s="25">
        <v>1305111</v>
      </c>
      <c r="N99" s="3"/>
      <c r="P99" s="1">
        <v>58946</v>
      </c>
      <c r="Q99" s="1">
        <v>32917.5</v>
      </c>
      <c r="R99" s="43"/>
      <c r="S99" s="43"/>
      <c r="T99" s="43"/>
    </row>
    <row r="100" s="1" customFormat="1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6"/>
        <v>2</v>
      </c>
      <c r="F100" s="50" t="s">
        <v>93</v>
      </c>
      <c r="G100" s="51">
        <v>13140</v>
      </c>
      <c r="H100" s="21">
        <v>0</v>
      </c>
      <c r="I100" s="51">
        <f t="shared" si="7"/>
        <v>13140</v>
      </c>
      <c r="J100" s="32">
        <f t="shared" si="8"/>
        <v>778720</v>
      </c>
      <c r="K100" s="49">
        <v>30927</v>
      </c>
      <c r="L100" s="25">
        <v>1305111</v>
      </c>
      <c r="N100" s="3"/>
      <c r="P100" s="1">
        <v>60704</v>
      </c>
      <c r="Q100" s="1">
        <v>43890</v>
      </c>
      <c r="R100" s="43"/>
      <c r="S100" s="43"/>
      <c r="T100" s="43"/>
    </row>
    <row r="101" s="1" customFormat="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N101" s="3"/>
      <c r="P101" s="1">
        <v>62406</v>
      </c>
      <c r="Q101" s="1">
        <v>56595</v>
      </c>
      <c r="R101" s="43"/>
      <c r="S101" s="43"/>
      <c r="T101" s="43"/>
    </row>
    <row r="102" s="1" customFormat="1" spans="2:20">
      <c r="B102" s="4"/>
      <c r="C102" s="4"/>
      <c r="K102" s="4"/>
      <c r="N102" s="3"/>
      <c r="P102" s="1">
        <v>66228</v>
      </c>
      <c r="Q102" s="1">
        <v>30706.5</v>
      </c>
      <c r="R102" s="43"/>
      <c r="S102" s="43"/>
      <c r="T102" s="43"/>
    </row>
    <row r="103" s="1" customFormat="1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N103" s="3"/>
      <c r="P103" s="1">
        <v>67256</v>
      </c>
      <c r="Q103" s="1">
        <v>28200</v>
      </c>
      <c r="R103" s="43"/>
      <c r="S103" s="43"/>
      <c r="T103" s="43"/>
    </row>
    <row r="104" s="1" customFormat="1" spans="1:20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  <c r="N104" s="3"/>
      <c r="P104" s="1">
        <v>67252</v>
      </c>
      <c r="Q104" s="1">
        <v>10300</v>
      </c>
      <c r="R104" s="5"/>
      <c r="S104" s="5"/>
      <c r="T104" s="5"/>
    </row>
    <row r="105" s="1" customFormat="1" spans="1:20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  <c r="N105" s="3"/>
      <c r="P105" s="1">
        <v>64157</v>
      </c>
      <c r="Q105" s="1">
        <v>21945</v>
      </c>
      <c r="R105" s="5"/>
      <c r="S105" s="5"/>
      <c r="T105" s="5"/>
    </row>
    <row r="106" s="1" customFormat="1" spans="1:20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59"/>
      <c r="P106" s="1">
        <v>67721</v>
      </c>
      <c r="Q106" s="1">
        <v>14352</v>
      </c>
      <c r="R106" s="5"/>
      <c r="S106" s="5"/>
      <c r="T106" s="5"/>
    </row>
    <row r="107" s="1" customFormat="1" spans="1:20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9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0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59"/>
      <c r="P107" s="1">
        <v>67528</v>
      </c>
      <c r="Q107" s="1">
        <v>11550</v>
      </c>
      <c r="R107" s="5"/>
      <c r="S107" s="5"/>
      <c r="T107" s="5"/>
    </row>
    <row r="108" s="1" customFormat="1" spans="1:20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9"/>
        <v>3</v>
      </c>
      <c r="F108" s="50" t="s">
        <v>98</v>
      </c>
      <c r="G108" s="51">
        <v>21735</v>
      </c>
      <c r="H108" s="21">
        <v>0</v>
      </c>
      <c r="I108" s="51">
        <f t="shared" si="10"/>
        <v>21735</v>
      </c>
      <c r="J108" s="32">
        <f t="shared" ref="J108:J124" si="11">J107-I108</f>
        <v>1742495</v>
      </c>
      <c r="K108" s="49">
        <v>30404</v>
      </c>
      <c r="L108" s="25">
        <v>1302461</v>
      </c>
      <c r="M108" s="5"/>
      <c r="N108" s="59"/>
      <c r="O108" s="59"/>
      <c r="P108" s="1">
        <v>66171</v>
      </c>
      <c r="Q108" s="1">
        <v>22522.5</v>
      </c>
      <c r="R108" s="5"/>
      <c r="S108" s="5"/>
      <c r="T108" s="5"/>
    </row>
    <row r="109" s="1" customFormat="1" spans="1:20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9"/>
        <v>2</v>
      </c>
      <c r="F109" s="50" t="s">
        <v>99</v>
      </c>
      <c r="G109" s="51">
        <v>13140</v>
      </c>
      <c r="H109" s="21">
        <v>0</v>
      </c>
      <c r="I109" s="51">
        <f t="shared" si="10"/>
        <v>13140</v>
      </c>
      <c r="J109" s="32">
        <f t="shared" si="11"/>
        <v>1729355</v>
      </c>
      <c r="K109" s="49">
        <v>29666</v>
      </c>
      <c r="L109" s="25">
        <v>1299960</v>
      </c>
      <c r="M109" s="5"/>
      <c r="N109" s="59"/>
      <c r="O109" s="59"/>
      <c r="P109" s="1">
        <v>60905</v>
      </c>
      <c r="Q109" s="1">
        <v>11550</v>
      </c>
      <c r="R109" s="5"/>
      <c r="S109" s="5"/>
      <c r="T109" s="5"/>
    </row>
    <row r="110" s="1" customFormat="1" spans="1:20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9"/>
        <v>2</v>
      </c>
      <c r="F110" s="50" t="s">
        <v>100</v>
      </c>
      <c r="G110" s="51">
        <v>13140</v>
      </c>
      <c r="H110" s="21">
        <v>0</v>
      </c>
      <c r="I110" s="51">
        <f t="shared" si="10"/>
        <v>13140</v>
      </c>
      <c r="J110" s="32">
        <f t="shared" si="11"/>
        <v>1716215</v>
      </c>
      <c r="K110" s="49">
        <v>29664</v>
      </c>
      <c r="L110" s="25">
        <v>1299960</v>
      </c>
      <c r="M110" s="5"/>
      <c r="N110" s="59"/>
      <c r="O110" s="59"/>
      <c r="P110" s="1">
        <v>60803</v>
      </c>
      <c r="Q110" s="1">
        <v>21945</v>
      </c>
      <c r="R110" s="5"/>
      <c r="S110" s="5"/>
      <c r="T110" s="5"/>
    </row>
    <row r="111" s="1" customFormat="1" spans="1:20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9"/>
        <v>2</v>
      </c>
      <c r="F111" s="50" t="s">
        <v>101</v>
      </c>
      <c r="G111" s="51">
        <v>13140</v>
      </c>
      <c r="H111" s="21">
        <v>0</v>
      </c>
      <c r="I111" s="51">
        <f t="shared" si="10"/>
        <v>13140</v>
      </c>
      <c r="J111" s="32">
        <f t="shared" si="11"/>
        <v>1703075</v>
      </c>
      <c r="K111" s="49">
        <v>29665</v>
      </c>
      <c r="L111" s="25">
        <v>1299960</v>
      </c>
      <c r="M111" s="5"/>
      <c r="N111" s="59"/>
      <c r="O111" s="59"/>
      <c r="P111" s="1">
        <v>60742</v>
      </c>
      <c r="Q111" s="1">
        <v>41617.5</v>
      </c>
      <c r="R111" s="5"/>
      <c r="S111" s="5"/>
      <c r="T111" s="5"/>
    </row>
    <row r="112" s="1" customFormat="1" spans="1:20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9"/>
        <v>5</v>
      </c>
      <c r="F112" s="50" t="s">
        <v>102</v>
      </c>
      <c r="G112" s="51">
        <v>36225</v>
      </c>
      <c r="H112" s="21">
        <v>0</v>
      </c>
      <c r="I112" s="51">
        <f t="shared" si="10"/>
        <v>36225</v>
      </c>
      <c r="J112" s="32">
        <f t="shared" si="11"/>
        <v>1666850</v>
      </c>
      <c r="K112" s="49">
        <v>30534</v>
      </c>
      <c r="L112" s="25">
        <v>1303736</v>
      </c>
      <c r="M112" s="5"/>
      <c r="N112" s="59"/>
      <c r="O112" s="59"/>
      <c r="P112" s="1">
        <v>61912</v>
      </c>
      <c r="Q112" s="1">
        <v>39140</v>
      </c>
      <c r="R112" s="5"/>
      <c r="S112" s="5"/>
      <c r="T112" s="5"/>
    </row>
    <row r="113" s="1" customFormat="1" spans="1:20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9"/>
        <v>4</v>
      </c>
      <c r="F113" s="50" t="s">
        <v>103</v>
      </c>
      <c r="G113" s="51">
        <v>28980</v>
      </c>
      <c r="H113" s="21">
        <v>0</v>
      </c>
      <c r="I113" s="51">
        <f t="shared" si="10"/>
        <v>28980</v>
      </c>
      <c r="J113" s="32">
        <f t="shared" si="11"/>
        <v>1637870</v>
      </c>
      <c r="K113" s="49">
        <v>27663</v>
      </c>
      <c r="L113" s="25">
        <v>1294754</v>
      </c>
      <c r="M113" s="5"/>
      <c r="N113" s="59"/>
      <c r="O113" s="59"/>
      <c r="P113" s="1">
        <v>66295</v>
      </c>
      <c r="Q113" s="1">
        <v>21945</v>
      </c>
      <c r="R113" s="5"/>
      <c r="S113" s="5"/>
      <c r="T113" s="5"/>
    </row>
    <row r="114" s="1" customFormat="1" spans="1:20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9"/>
        <v>4</v>
      </c>
      <c r="F114" s="50" t="s">
        <v>104</v>
      </c>
      <c r="G114" s="51">
        <v>26280</v>
      </c>
      <c r="H114" s="21">
        <v>0</v>
      </c>
      <c r="I114" s="51">
        <f t="shared" si="10"/>
        <v>26280</v>
      </c>
      <c r="J114" s="32">
        <f t="shared" si="11"/>
        <v>1611590</v>
      </c>
      <c r="K114" s="49">
        <v>30477</v>
      </c>
      <c r="L114" s="25">
        <v>1303113</v>
      </c>
      <c r="M114" s="5"/>
      <c r="N114" s="59"/>
      <c r="O114" s="59"/>
      <c r="P114" s="1">
        <v>60907</v>
      </c>
      <c r="Q114" s="1">
        <v>21945</v>
      </c>
      <c r="R114" s="5"/>
      <c r="S114" s="5"/>
      <c r="T114" s="5"/>
    </row>
    <row r="115" s="1" customFormat="1" spans="1:20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9"/>
        <v>2</v>
      </c>
      <c r="F115" s="50" t="s">
        <v>105</v>
      </c>
      <c r="G115" s="51">
        <v>14490</v>
      </c>
      <c r="H115" s="21">
        <v>0</v>
      </c>
      <c r="I115" s="51">
        <f t="shared" si="10"/>
        <v>14490</v>
      </c>
      <c r="J115" s="32">
        <f t="shared" si="11"/>
        <v>1597100</v>
      </c>
      <c r="K115" s="49">
        <v>34496</v>
      </c>
      <c r="L115" s="25">
        <v>1319500</v>
      </c>
      <c r="M115" s="5"/>
      <c r="N115" s="59"/>
      <c r="O115" s="59"/>
      <c r="P115" s="1">
        <v>63430</v>
      </c>
      <c r="Q115" s="1">
        <v>29355</v>
      </c>
      <c r="R115" s="5"/>
      <c r="S115" s="5"/>
      <c r="T115" s="5"/>
    </row>
    <row r="116" s="1" customFormat="1" spans="1:20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9"/>
        <v>2</v>
      </c>
      <c r="F116" s="50" t="s">
        <v>106</v>
      </c>
      <c r="G116" s="51">
        <v>14490</v>
      </c>
      <c r="H116" s="21">
        <v>0</v>
      </c>
      <c r="I116" s="51">
        <f t="shared" si="10"/>
        <v>14490</v>
      </c>
      <c r="J116" s="32">
        <f t="shared" si="11"/>
        <v>1582610</v>
      </c>
      <c r="K116" s="49">
        <v>31670</v>
      </c>
      <c r="L116" s="25">
        <v>1309051</v>
      </c>
      <c r="M116" s="5"/>
      <c r="N116" s="59"/>
      <c r="O116" s="59"/>
      <c r="P116" s="1">
        <v>61467</v>
      </c>
      <c r="Q116" s="1">
        <v>23100</v>
      </c>
      <c r="R116" s="5"/>
      <c r="S116" s="5"/>
      <c r="T116" s="5"/>
    </row>
    <row r="117" s="1" customFormat="1" spans="1:20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9"/>
        <v>6</v>
      </c>
      <c r="F117" s="50" t="s">
        <v>107</v>
      </c>
      <c r="G117" s="51">
        <v>43470</v>
      </c>
      <c r="H117" s="21">
        <v>0</v>
      </c>
      <c r="I117" s="51">
        <f t="shared" si="10"/>
        <v>43470</v>
      </c>
      <c r="J117" s="32">
        <f t="shared" si="11"/>
        <v>1539140</v>
      </c>
      <c r="K117" s="49">
        <v>31027</v>
      </c>
      <c r="L117" s="25">
        <v>1305825</v>
      </c>
      <c r="M117" s="5"/>
      <c r="N117" s="59"/>
      <c r="O117" s="59"/>
      <c r="P117" s="1">
        <v>58161</v>
      </c>
      <c r="Q117" s="1">
        <v>19570</v>
      </c>
      <c r="R117" s="5"/>
      <c r="S117" s="5"/>
      <c r="T117" s="5"/>
    </row>
    <row r="118" s="1" customFormat="1" spans="1:20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9"/>
        <v>2</v>
      </c>
      <c r="F118" s="50" t="s">
        <v>108</v>
      </c>
      <c r="G118" s="51">
        <v>13140</v>
      </c>
      <c r="H118" s="21">
        <v>0</v>
      </c>
      <c r="I118" s="51">
        <f t="shared" si="10"/>
        <v>13140</v>
      </c>
      <c r="J118" s="32">
        <f t="shared" si="11"/>
        <v>1526000</v>
      </c>
      <c r="K118" s="49">
        <v>31421</v>
      </c>
      <c r="L118" s="25">
        <v>1306700</v>
      </c>
      <c r="M118" s="5"/>
      <c r="N118" s="59"/>
      <c r="O118" s="59"/>
      <c r="P118" s="1">
        <v>58160</v>
      </c>
      <c r="Q118" s="1">
        <v>21945</v>
      </c>
      <c r="R118" s="5"/>
      <c r="S118" s="5"/>
      <c r="T118" s="5"/>
    </row>
    <row r="119" s="1" customFormat="1" spans="1:20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9"/>
        <v>3</v>
      </c>
      <c r="F119" s="50" t="s">
        <v>109</v>
      </c>
      <c r="G119" s="51">
        <v>19710</v>
      </c>
      <c r="H119" s="21">
        <v>0</v>
      </c>
      <c r="I119" s="51">
        <f t="shared" si="10"/>
        <v>19710</v>
      </c>
      <c r="J119" s="32">
        <f t="shared" si="11"/>
        <v>1506290</v>
      </c>
      <c r="K119" s="49">
        <v>29938</v>
      </c>
      <c r="L119" s="25">
        <v>1301088</v>
      </c>
      <c r="M119" s="5"/>
      <c r="N119" s="59"/>
      <c r="O119" s="59"/>
      <c r="P119" s="1">
        <v>58159</v>
      </c>
      <c r="Q119" s="1">
        <v>21945</v>
      </c>
      <c r="R119" s="5"/>
      <c r="S119" s="5"/>
      <c r="T119" s="5"/>
    </row>
    <row r="120" s="1" customFormat="1" spans="1:20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9"/>
        <v>3</v>
      </c>
      <c r="F120" s="50" t="s">
        <v>110</v>
      </c>
      <c r="G120" s="51">
        <v>19710</v>
      </c>
      <c r="H120" s="21">
        <v>0</v>
      </c>
      <c r="I120" s="51">
        <f t="shared" si="10"/>
        <v>19710</v>
      </c>
      <c r="J120" s="32">
        <f t="shared" si="11"/>
        <v>1486580</v>
      </c>
      <c r="K120" s="49">
        <v>32217</v>
      </c>
      <c r="L120" s="25">
        <v>1310338</v>
      </c>
      <c r="M120" s="5"/>
      <c r="N120" s="59"/>
      <c r="O120" s="59"/>
      <c r="P120" s="1">
        <v>64152</v>
      </c>
      <c r="Q120" s="1">
        <v>43350</v>
      </c>
      <c r="R120" s="5"/>
      <c r="S120" s="5"/>
      <c r="T120" s="5"/>
    </row>
    <row r="121" s="1" customFormat="1" spans="1:20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9"/>
        <v>3</v>
      </c>
      <c r="F121" s="50" t="s">
        <v>111</v>
      </c>
      <c r="G121" s="51">
        <v>21735</v>
      </c>
      <c r="H121" s="21">
        <v>0</v>
      </c>
      <c r="I121" s="51">
        <f t="shared" si="10"/>
        <v>21735</v>
      </c>
      <c r="J121" s="32">
        <f t="shared" si="11"/>
        <v>1464845</v>
      </c>
      <c r="K121" s="49">
        <v>31030</v>
      </c>
      <c r="L121" s="25">
        <v>1305911</v>
      </c>
      <c r="M121" s="5"/>
      <c r="N121" s="59"/>
      <c r="O121" s="59"/>
      <c r="P121" s="1">
        <v>67087</v>
      </c>
      <c r="Q121" s="1">
        <v>27745</v>
      </c>
      <c r="R121" s="5"/>
      <c r="S121" s="5"/>
      <c r="T121" s="5"/>
    </row>
    <row r="122" s="1" customFormat="1" spans="1:20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9"/>
        <v>3</v>
      </c>
      <c r="F122" s="50" t="s">
        <v>112</v>
      </c>
      <c r="G122" s="51">
        <v>21735</v>
      </c>
      <c r="H122" s="21">
        <v>0</v>
      </c>
      <c r="I122" s="51">
        <f t="shared" si="10"/>
        <v>21735</v>
      </c>
      <c r="J122" s="32">
        <f t="shared" si="11"/>
        <v>1443110</v>
      </c>
      <c r="K122" s="49">
        <v>31031</v>
      </c>
      <c r="L122" s="25">
        <v>1305911</v>
      </c>
      <c r="M122" s="5"/>
      <c r="N122" s="59"/>
      <c r="O122" s="59"/>
      <c r="P122" s="1">
        <v>67085</v>
      </c>
      <c r="Q122" s="1">
        <v>21945</v>
      </c>
      <c r="R122" s="5"/>
      <c r="S122" s="5"/>
      <c r="T122" s="5"/>
    </row>
    <row r="123" s="1" customFormat="1" spans="1:20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9"/>
        <v>3</v>
      </c>
      <c r="F123" s="50" t="s">
        <v>113</v>
      </c>
      <c r="G123" s="51">
        <v>21735</v>
      </c>
      <c r="H123" s="21">
        <v>0</v>
      </c>
      <c r="I123" s="51">
        <f t="shared" si="10"/>
        <v>21735</v>
      </c>
      <c r="J123" s="32">
        <f t="shared" si="11"/>
        <v>1421375</v>
      </c>
      <c r="K123" s="49">
        <v>31029</v>
      </c>
      <c r="L123" s="25">
        <v>1305911</v>
      </c>
      <c r="M123" s="5"/>
      <c r="N123" s="59"/>
      <c r="O123" s="59"/>
      <c r="P123" s="1">
        <v>67318</v>
      </c>
      <c r="Q123" s="1">
        <v>21945</v>
      </c>
      <c r="R123" s="5"/>
      <c r="S123" s="5"/>
      <c r="T123" s="5"/>
    </row>
    <row r="124" s="1" customFormat="1" spans="1:20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9"/>
        <v>2</v>
      </c>
      <c r="F124" s="50" t="s">
        <v>114</v>
      </c>
      <c r="G124" s="51">
        <v>13140</v>
      </c>
      <c r="H124" s="21">
        <v>0</v>
      </c>
      <c r="I124" s="51">
        <f t="shared" si="10"/>
        <v>13140</v>
      </c>
      <c r="J124" s="53">
        <f t="shared" si="11"/>
        <v>1408235</v>
      </c>
      <c r="K124" s="49">
        <v>31651</v>
      </c>
      <c r="L124" s="25">
        <v>1309014</v>
      </c>
      <c r="M124" s="5"/>
      <c r="N124" s="59"/>
      <c r="O124" s="59"/>
      <c r="P124" s="1">
        <v>65915</v>
      </c>
      <c r="Q124" s="1">
        <v>21945</v>
      </c>
      <c r="R124" s="5"/>
      <c r="S124" s="5"/>
      <c r="T124" s="5"/>
    </row>
    <row r="125" s="1" customFormat="1" ht="24.75" spans="1:20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59"/>
      <c r="P125" s="1">
        <v>68720</v>
      </c>
      <c r="Q125" s="1">
        <v>14900</v>
      </c>
      <c r="R125" s="5"/>
      <c r="S125" s="5"/>
      <c r="T125" s="5"/>
    </row>
    <row r="126" s="1" customFormat="1" spans="2:20">
      <c r="B126" s="4"/>
      <c r="C126" s="4"/>
      <c r="K126" s="4"/>
      <c r="N126" s="3"/>
      <c r="P126" s="1">
        <v>66782</v>
      </c>
      <c r="Q126" s="1">
        <v>21945</v>
      </c>
      <c r="R126" s="5"/>
      <c r="S126" s="5"/>
      <c r="T126" s="5"/>
    </row>
    <row r="127" s="1" customFormat="1" spans="1:20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  <c r="N127" s="3"/>
      <c r="P127" s="1">
        <v>63688</v>
      </c>
      <c r="Q127" s="1">
        <v>19570</v>
      </c>
      <c r="R127" s="5"/>
      <c r="S127" s="5"/>
      <c r="T127" s="5"/>
    </row>
    <row r="128" s="1" customFormat="1" spans="1:20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  <c r="N128" s="3"/>
      <c r="P128" s="1">
        <v>61913</v>
      </c>
      <c r="Q128" s="1">
        <v>21945</v>
      </c>
      <c r="R128" s="5"/>
      <c r="S128" s="5"/>
      <c r="T128" s="5"/>
    </row>
    <row r="129" s="1" customFormat="1" spans="1:20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  <c r="N129" s="3"/>
      <c r="P129" s="1">
        <v>67509</v>
      </c>
      <c r="Q129" s="1">
        <v>28900</v>
      </c>
      <c r="R129" s="5"/>
      <c r="S129" s="5"/>
      <c r="T129" s="5"/>
    </row>
    <row r="130" s="1" customFormat="1" spans="1:20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  <c r="N130" s="3"/>
      <c r="P130" s="1">
        <v>60802</v>
      </c>
      <c r="Q130" s="1">
        <v>21945</v>
      </c>
      <c r="R130" s="5"/>
      <c r="S130" s="5"/>
      <c r="T130" s="5"/>
    </row>
    <row r="131" s="1" customFormat="1" spans="1:20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  <c r="N131" s="3"/>
      <c r="P131" s="1">
        <v>67344</v>
      </c>
      <c r="Q131" s="1">
        <v>29870</v>
      </c>
      <c r="R131" s="5"/>
      <c r="S131" s="5"/>
      <c r="T131" s="5"/>
    </row>
    <row r="132" s="1" customFormat="1" spans="1:20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1" si="12">C132-B132</f>
        <v>5</v>
      </c>
      <c r="F132" s="50" t="s">
        <v>118</v>
      </c>
      <c r="G132" s="51">
        <v>36225</v>
      </c>
      <c r="H132" s="21">
        <v>0</v>
      </c>
      <c r="I132" s="51">
        <f t="shared" ref="I132:I161" si="13">+G132+H132</f>
        <v>36225</v>
      </c>
      <c r="J132" s="32">
        <f>J130-I132</f>
        <v>1372010</v>
      </c>
      <c r="K132" s="49">
        <v>27673</v>
      </c>
      <c r="L132" s="25">
        <v>1294991</v>
      </c>
      <c r="N132" s="3"/>
      <c r="P132" s="1">
        <v>67316</v>
      </c>
      <c r="Q132" s="5">
        <v>21945</v>
      </c>
      <c r="R132" s="5"/>
      <c r="S132" s="5"/>
      <c r="T132" s="5"/>
    </row>
    <row r="133" s="1" customFormat="1" spans="1:20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2"/>
        <v>5</v>
      </c>
      <c r="F133" s="50" t="s">
        <v>119</v>
      </c>
      <c r="G133" s="51">
        <v>36225</v>
      </c>
      <c r="H133" s="21">
        <v>0</v>
      </c>
      <c r="I133" s="51">
        <f t="shared" si="13"/>
        <v>36225</v>
      </c>
      <c r="J133" s="32">
        <f t="shared" ref="J133:J161" si="14">J132-I133</f>
        <v>1335785</v>
      </c>
      <c r="K133" s="49">
        <v>27672</v>
      </c>
      <c r="L133" s="25">
        <v>1294991</v>
      </c>
      <c r="N133" s="3"/>
      <c r="P133" s="1">
        <v>67211</v>
      </c>
      <c r="Q133" s="5">
        <v>65835</v>
      </c>
      <c r="R133" s="5"/>
      <c r="S133" s="5"/>
      <c r="T133" s="5"/>
    </row>
    <row r="134" s="1" customFormat="1" spans="1:20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2"/>
        <v>5</v>
      </c>
      <c r="F134" s="50" t="s">
        <v>120</v>
      </c>
      <c r="G134" s="51">
        <v>32850</v>
      </c>
      <c r="H134" s="21">
        <v>0</v>
      </c>
      <c r="I134" s="51">
        <f t="shared" si="13"/>
        <v>32850</v>
      </c>
      <c r="J134" s="32">
        <f t="shared" si="14"/>
        <v>1302935</v>
      </c>
      <c r="K134" s="49">
        <v>30520</v>
      </c>
      <c r="L134" s="25">
        <v>1303426</v>
      </c>
      <c r="N134" s="3"/>
      <c r="P134" s="1">
        <v>60401</v>
      </c>
      <c r="Q134" s="5">
        <v>29355</v>
      </c>
      <c r="R134" s="5"/>
      <c r="S134" s="5"/>
      <c r="T134" s="5"/>
    </row>
    <row r="135" s="1" customFormat="1" spans="1:20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2"/>
        <v>2</v>
      </c>
      <c r="F135" s="50" t="s">
        <v>121</v>
      </c>
      <c r="G135" s="51">
        <v>13140</v>
      </c>
      <c r="H135" s="21">
        <v>0</v>
      </c>
      <c r="I135" s="51">
        <f t="shared" si="13"/>
        <v>13140</v>
      </c>
      <c r="J135" s="32">
        <f t="shared" si="14"/>
        <v>1289795</v>
      </c>
      <c r="K135" s="49">
        <v>30580</v>
      </c>
      <c r="L135" s="25">
        <v>1303992</v>
      </c>
      <c r="N135" s="3"/>
      <c r="P135" s="1">
        <v>67221</v>
      </c>
      <c r="Q135" s="5">
        <v>21945</v>
      </c>
      <c r="R135" s="5"/>
      <c r="S135" s="5"/>
      <c r="T135" s="5"/>
    </row>
    <row r="136" s="1" customFormat="1" spans="1:20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2"/>
        <v>2</v>
      </c>
      <c r="F136" s="50" t="s">
        <v>122</v>
      </c>
      <c r="G136" s="51">
        <v>24170</v>
      </c>
      <c r="H136" s="21">
        <v>0</v>
      </c>
      <c r="I136" s="51">
        <f t="shared" si="13"/>
        <v>24170</v>
      </c>
      <c r="J136" s="32">
        <f t="shared" si="14"/>
        <v>1265625</v>
      </c>
      <c r="K136" s="49">
        <v>33176</v>
      </c>
      <c r="L136" s="25">
        <v>1312599</v>
      </c>
      <c r="N136" s="3"/>
      <c r="P136" s="1">
        <v>67222</v>
      </c>
      <c r="Q136" s="5">
        <v>21945</v>
      </c>
      <c r="R136" s="5"/>
      <c r="S136" s="5"/>
      <c r="T136" s="5"/>
    </row>
    <row r="137" s="1" customFormat="1" spans="1:20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2"/>
        <v>2</v>
      </c>
      <c r="F137" s="50" t="s">
        <v>123</v>
      </c>
      <c r="G137" s="51">
        <v>14490</v>
      </c>
      <c r="H137" s="21">
        <v>0</v>
      </c>
      <c r="I137" s="51">
        <f t="shared" si="13"/>
        <v>14490</v>
      </c>
      <c r="J137" s="32">
        <f t="shared" si="14"/>
        <v>1251135</v>
      </c>
      <c r="K137" s="49">
        <v>32755</v>
      </c>
      <c r="L137" s="25">
        <v>1312573</v>
      </c>
      <c r="N137" s="3"/>
      <c r="P137" s="1">
        <v>69054</v>
      </c>
      <c r="Q137" s="5">
        <v>21945</v>
      </c>
      <c r="R137" s="5"/>
      <c r="S137" s="5"/>
      <c r="T137" s="5"/>
    </row>
    <row r="138" s="1" customFormat="1" spans="1:20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2"/>
        <v>2</v>
      </c>
      <c r="F138" s="50" t="s">
        <v>124</v>
      </c>
      <c r="G138" s="51">
        <v>14490</v>
      </c>
      <c r="H138" s="21">
        <v>0</v>
      </c>
      <c r="I138" s="51">
        <f t="shared" si="13"/>
        <v>14490</v>
      </c>
      <c r="J138" s="32">
        <f t="shared" si="14"/>
        <v>1236645</v>
      </c>
      <c r="K138" s="49">
        <v>30210</v>
      </c>
      <c r="L138" s="25">
        <v>1302119</v>
      </c>
      <c r="N138" s="3"/>
      <c r="P138" s="1">
        <v>67055</v>
      </c>
      <c r="Q138" s="5">
        <v>21945</v>
      </c>
      <c r="R138" s="5"/>
      <c r="S138" s="5"/>
      <c r="T138" s="5"/>
    </row>
    <row r="139" s="1" customFormat="1" spans="1:20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2"/>
        <v>2</v>
      </c>
      <c r="F139" s="50" t="s">
        <v>125</v>
      </c>
      <c r="G139" s="51">
        <v>14490</v>
      </c>
      <c r="H139" s="21">
        <v>0</v>
      </c>
      <c r="I139" s="51">
        <f t="shared" si="13"/>
        <v>14490</v>
      </c>
      <c r="J139" s="32">
        <f t="shared" si="14"/>
        <v>1222155</v>
      </c>
      <c r="K139" s="49">
        <v>33903</v>
      </c>
      <c r="L139" s="25">
        <v>1316817</v>
      </c>
      <c r="N139" s="3"/>
      <c r="P139" s="1">
        <v>52011</v>
      </c>
      <c r="Q139" s="5">
        <v>13200</v>
      </c>
      <c r="R139" s="5"/>
      <c r="S139" s="5"/>
      <c r="T139" s="5"/>
    </row>
    <row r="140" s="1" customFormat="1" spans="1:20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2"/>
        <v>3</v>
      </c>
      <c r="F140" s="50" t="s">
        <v>126</v>
      </c>
      <c r="G140" s="51">
        <v>21735</v>
      </c>
      <c r="H140" s="21">
        <v>0</v>
      </c>
      <c r="I140" s="51">
        <f t="shared" si="13"/>
        <v>21735</v>
      </c>
      <c r="J140" s="32">
        <f t="shared" si="14"/>
        <v>1200420</v>
      </c>
      <c r="K140" s="49">
        <v>30523</v>
      </c>
      <c r="L140" s="25">
        <v>1303536</v>
      </c>
      <c r="N140" s="3"/>
      <c r="P140" s="1">
        <v>52009</v>
      </c>
      <c r="Q140" s="5">
        <v>13200</v>
      </c>
      <c r="R140" s="5"/>
      <c r="S140" s="5"/>
      <c r="T140" s="5"/>
    </row>
    <row r="141" s="1" customFormat="1" spans="1:20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2"/>
        <v>2</v>
      </c>
      <c r="F141" s="50" t="s">
        <v>127</v>
      </c>
      <c r="G141" s="51">
        <v>13140</v>
      </c>
      <c r="H141" s="21">
        <v>0</v>
      </c>
      <c r="I141" s="51">
        <f t="shared" si="13"/>
        <v>13140</v>
      </c>
      <c r="J141" s="32">
        <f t="shared" si="14"/>
        <v>1187280</v>
      </c>
      <c r="K141" s="49">
        <v>31590</v>
      </c>
      <c r="L141" s="25">
        <v>1308554</v>
      </c>
      <c r="N141" s="3"/>
      <c r="P141" s="1">
        <v>71149</v>
      </c>
      <c r="Q141" s="5">
        <v>23100</v>
      </c>
      <c r="R141" s="5"/>
      <c r="S141" s="5"/>
      <c r="T141" s="5"/>
    </row>
    <row r="142" s="1" customFormat="1" spans="1:20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2"/>
        <v>2</v>
      </c>
      <c r="F142" s="50" t="s">
        <v>128</v>
      </c>
      <c r="G142" s="51">
        <v>13140</v>
      </c>
      <c r="H142" s="21">
        <v>0</v>
      </c>
      <c r="I142" s="51">
        <f t="shared" si="13"/>
        <v>13140</v>
      </c>
      <c r="J142" s="32">
        <f t="shared" si="14"/>
        <v>1174140</v>
      </c>
      <c r="K142" s="49">
        <v>34472</v>
      </c>
      <c r="L142" s="25">
        <v>1319325</v>
      </c>
      <c r="N142" s="3"/>
      <c r="P142" s="1">
        <v>68984</v>
      </c>
      <c r="Q142" s="5">
        <v>20600</v>
      </c>
      <c r="R142" s="5"/>
      <c r="S142" s="5"/>
      <c r="T142" s="5"/>
    </row>
    <row r="143" s="1" customFormat="1" spans="1:20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2"/>
        <v>3</v>
      </c>
      <c r="F143" s="50" t="s">
        <v>129</v>
      </c>
      <c r="G143" s="51">
        <v>21735</v>
      </c>
      <c r="H143" s="21">
        <v>0</v>
      </c>
      <c r="I143" s="51">
        <f t="shared" si="13"/>
        <v>21735</v>
      </c>
      <c r="J143" s="32">
        <f t="shared" si="14"/>
        <v>1152405</v>
      </c>
      <c r="K143" s="49">
        <v>34223</v>
      </c>
      <c r="L143" s="25">
        <v>1318142</v>
      </c>
      <c r="N143" s="3"/>
      <c r="P143" s="1">
        <v>68982</v>
      </c>
      <c r="Q143" s="5">
        <v>20600</v>
      </c>
      <c r="R143" s="5"/>
      <c r="S143" s="5"/>
      <c r="T143" s="5"/>
    </row>
    <row r="144" s="1" customFormat="1" spans="1:20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2"/>
        <v>2</v>
      </c>
      <c r="F144" s="50" t="s">
        <v>130</v>
      </c>
      <c r="G144" s="51">
        <v>14490</v>
      </c>
      <c r="H144" s="21">
        <v>0</v>
      </c>
      <c r="I144" s="51">
        <f t="shared" si="13"/>
        <v>14490</v>
      </c>
      <c r="J144" s="32">
        <f t="shared" si="14"/>
        <v>1137915</v>
      </c>
      <c r="K144" s="49">
        <v>30162</v>
      </c>
      <c r="L144" s="25">
        <v>1301916</v>
      </c>
      <c r="N144" s="3"/>
      <c r="P144" s="1">
        <v>68452</v>
      </c>
      <c r="Q144" s="5">
        <v>6500</v>
      </c>
      <c r="R144" s="5"/>
      <c r="S144" s="5"/>
      <c r="T144" s="5"/>
    </row>
    <row r="145" s="1" customFormat="1" spans="1:20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2"/>
        <v>2</v>
      </c>
      <c r="F145" s="50" t="s">
        <v>131</v>
      </c>
      <c r="G145" s="51">
        <v>20385</v>
      </c>
      <c r="H145" s="21">
        <v>0</v>
      </c>
      <c r="I145" s="51">
        <f t="shared" si="13"/>
        <v>20385</v>
      </c>
      <c r="J145" s="32">
        <f t="shared" si="14"/>
        <v>1117530</v>
      </c>
      <c r="K145" s="49">
        <v>34912</v>
      </c>
      <c r="L145" s="25">
        <v>1321511</v>
      </c>
      <c r="N145" s="3"/>
      <c r="P145" s="1">
        <v>69498</v>
      </c>
      <c r="Q145" s="5">
        <v>11700</v>
      </c>
      <c r="R145" s="5"/>
      <c r="S145" s="5"/>
      <c r="T145" s="5"/>
    </row>
    <row r="146" s="1" customFormat="1" spans="1:20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2"/>
        <v>3</v>
      </c>
      <c r="F146" s="50" t="s">
        <v>132</v>
      </c>
      <c r="G146" s="51">
        <v>39420</v>
      </c>
      <c r="H146" s="21">
        <v>0</v>
      </c>
      <c r="I146" s="51">
        <f t="shared" si="13"/>
        <v>39420</v>
      </c>
      <c r="J146" s="32">
        <f t="shared" si="14"/>
        <v>1078110</v>
      </c>
      <c r="K146" s="49">
        <v>34416</v>
      </c>
      <c r="L146" s="25">
        <v>1318856</v>
      </c>
      <c r="N146" s="3"/>
      <c r="P146" s="1">
        <v>68960</v>
      </c>
      <c r="Q146" s="5">
        <v>11700</v>
      </c>
      <c r="R146" s="5"/>
      <c r="S146" s="5"/>
      <c r="T146" s="5"/>
    </row>
    <row r="147" s="1" customFormat="1" spans="1:20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2"/>
        <v>4</v>
      </c>
      <c r="F147" s="50" t="s">
        <v>133</v>
      </c>
      <c r="G147" s="51">
        <v>51346</v>
      </c>
      <c r="H147" s="21">
        <v>0</v>
      </c>
      <c r="I147" s="51">
        <f t="shared" si="13"/>
        <v>51346</v>
      </c>
      <c r="J147" s="32">
        <f t="shared" si="14"/>
        <v>1026764</v>
      </c>
      <c r="K147" s="49">
        <v>35419</v>
      </c>
      <c r="L147" s="25">
        <v>1322603</v>
      </c>
      <c r="N147" s="3"/>
      <c r="P147" s="1">
        <v>68961</v>
      </c>
      <c r="Q147" s="5">
        <v>11700</v>
      </c>
      <c r="R147" s="5"/>
      <c r="S147" s="5"/>
      <c r="T147" s="5"/>
    </row>
    <row r="148" s="1" customFormat="1" spans="1:20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2"/>
        <v>2</v>
      </c>
      <c r="F148" s="50" t="s">
        <v>134</v>
      </c>
      <c r="G148" s="51">
        <v>26280</v>
      </c>
      <c r="H148" s="21">
        <v>0</v>
      </c>
      <c r="I148" s="51">
        <f t="shared" si="13"/>
        <v>26280</v>
      </c>
      <c r="J148" s="32">
        <f t="shared" si="14"/>
        <v>1000484</v>
      </c>
      <c r="K148" s="49">
        <v>36658</v>
      </c>
      <c r="L148" s="25">
        <v>1325676</v>
      </c>
      <c r="N148" s="3"/>
      <c r="P148" s="1">
        <v>71624</v>
      </c>
      <c r="Q148" s="5">
        <v>11700</v>
      </c>
      <c r="R148" s="5"/>
      <c r="S148" s="5"/>
      <c r="T148" s="5"/>
    </row>
    <row r="149" s="1" customFormat="1" spans="1:20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2"/>
        <v>2</v>
      </c>
      <c r="F149" s="50" t="s">
        <v>135</v>
      </c>
      <c r="G149" s="51">
        <v>26280</v>
      </c>
      <c r="H149" s="21">
        <v>0</v>
      </c>
      <c r="I149" s="51">
        <f t="shared" si="13"/>
        <v>26280</v>
      </c>
      <c r="J149" s="32">
        <f t="shared" si="14"/>
        <v>974204</v>
      </c>
      <c r="K149" s="49">
        <v>34226</v>
      </c>
      <c r="L149" s="25">
        <v>1318197</v>
      </c>
      <c r="N149" s="3"/>
      <c r="P149" s="1">
        <v>69963</v>
      </c>
      <c r="Q149" s="5">
        <v>11700</v>
      </c>
      <c r="R149" s="5"/>
      <c r="S149" s="5"/>
      <c r="T149" s="5"/>
    </row>
    <row r="150" s="1" customFormat="1" spans="1:20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2"/>
        <v>2</v>
      </c>
      <c r="F150" s="50" t="s">
        <v>136</v>
      </c>
      <c r="G150" s="51">
        <v>18864</v>
      </c>
      <c r="H150" s="21">
        <v>0</v>
      </c>
      <c r="I150" s="51">
        <f t="shared" si="13"/>
        <v>18864</v>
      </c>
      <c r="J150" s="32">
        <f t="shared" si="14"/>
        <v>955340</v>
      </c>
      <c r="K150" s="49">
        <v>28482</v>
      </c>
      <c r="L150" s="25">
        <v>1297696</v>
      </c>
      <c r="N150" s="3"/>
      <c r="P150" s="1">
        <v>69290</v>
      </c>
      <c r="Q150" s="5">
        <v>17100</v>
      </c>
      <c r="R150" s="5"/>
      <c r="S150" s="5"/>
      <c r="T150" s="5"/>
    </row>
    <row r="151" s="1" customFormat="1" spans="1:20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2"/>
        <v>2</v>
      </c>
      <c r="F151" s="50" t="s">
        <v>137</v>
      </c>
      <c r="G151" s="51">
        <v>31680</v>
      </c>
      <c r="H151" s="21">
        <v>0</v>
      </c>
      <c r="I151" s="51">
        <f t="shared" si="13"/>
        <v>31680</v>
      </c>
      <c r="J151" s="32">
        <f t="shared" si="14"/>
        <v>923660</v>
      </c>
      <c r="K151" s="49">
        <v>36468</v>
      </c>
      <c r="L151" s="25">
        <v>1325521</v>
      </c>
      <c r="N151" s="3"/>
      <c r="P151" s="1">
        <v>65921</v>
      </c>
      <c r="Q151" s="5">
        <v>20790</v>
      </c>
      <c r="R151" s="5"/>
      <c r="S151" s="5"/>
      <c r="T151" s="5"/>
    </row>
    <row r="152" s="1" customFormat="1" spans="1:20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2"/>
        <v>2</v>
      </c>
      <c r="F152" s="50" t="s">
        <v>138</v>
      </c>
      <c r="G152" s="51">
        <v>20043</v>
      </c>
      <c r="H152" s="21">
        <v>0</v>
      </c>
      <c r="I152" s="51">
        <f t="shared" si="13"/>
        <v>20043</v>
      </c>
      <c r="J152" s="32">
        <f t="shared" si="14"/>
        <v>903617</v>
      </c>
      <c r="K152" s="49">
        <v>30972</v>
      </c>
      <c r="L152" s="25">
        <v>1305228</v>
      </c>
      <c r="N152" s="3"/>
      <c r="P152" s="1">
        <v>68616</v>
      </c>
      <c r="Q152" s="5">
        <v>11700</v>
      </c>
      <c r="R152" s="5"/>
      <c r="S152" s="5"/>
      <c r="T152" s="5"/>
    </row>
    <row r="153" s="1" customFormat="1" spans="1:20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2"/>
        <v>2</v>
      </c>
      <c r="F153" s="50" t="s">
        <v>139</v>
      </c>
      <c r="G153" s="51">
        <v>22338</v>
      </c>
      <c r="H153" s="21">
        <v>0</v>
      </c>
      <c r="I153" s="51">
        <f t="shared" si="13"/>
        <v>22338</v>
      </c>
      <c r="J153" s="32">
        <f t="shared" si="14"/>
        <v>881279</v>
      </c>
      <c r="K153" s="49">
        <v>34166</v>
      </c>
      <c r="L153" s="25">
        <v>1317242</v>
      </c>
      <c r="N153" s="3"/>
      <c r="P153" s="1">
        <v>70132</v>
      </c>
      <c r="Q153" s="5">
        <v>20790</v>
      </c>
      <c r="R153" s="5"/>
      <c r="S153" s="5"/>
      <c r="T153" s="5"/>
    </row>
    <row r="154" s="1" customFormat="1" spans="1:20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2"/>
        <v>2</v>
      </c>
      <c r="F154" s="50" t="s">
        <v>140</v>
      </c>
      <c r="G154" s="51">
        <v>22338</v>
      </c>
      <c r="H154" s="21">
        <v>0</v>
      </c>
      <c r="I154" s="51">
        <f t="shared" si="13"/>
        <v>22338</v>
      </c>
      <c r="J154" s="32">
        <f t="shared" si="14"/>
        <v>858941</v>
      </c>
      <c r="K154" s="49">
        <v>34177</v>
      </c>
      <c r="L154" s="25">
        <v>1317753</v>
      </c>
      <c r="N154" s="3"/>
      <c r="P154" s="1">
        <v>70099</v>
      </c>
      <c r="Q154" s="5">
        <v>20790</v>
      </c>
      <c r="R154" s="5"/>
      <c r="S154" s="5"/>
      <c r="T154" s="5"/>
    </row>
    <row r="155" s="1" customFormat="1" spans="1:20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2"/>
        <v>0</v>
      </c>
      <c r="F155" s="50" t="s">
        <v>141</v>
      </c>
      <c r="G155" s="51">
        <v>22752</v>
      </c>
      <c r="H155" s="21">
        <v>0</v>
      </c>
      <c r="I155" s="51">
        <f t="shared" si="13"/>
        <v>22752</v>
      </c>
      <c r="J155" s="32">
        <f t="shared" si="14"/>
        <v>836189</v>
      </c>
      <c r="K155" s="49">
        <v>29180</v>
      </c>
      <c r="L155" s="25">
        <v>1299205</v>
      </c>
      <c r="N155" s="3"/>
      <c r="P155" s="1">
        <v>70157</v>
      </c>
      <c r="Q155" s="5">
        <v>17550</v>
      </c>
      <c r="R155" s="5"/>
      <c r="S155" s="5"/>
      <c r="T155" s="5"/>
    </row>
    <row r="156" s="1" customFormat="1" spans="1:20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2"/>
        <v>4</v>
      </c>
      <c r="F156" s="50" t="s">
        <v>142</v>
      </c>
      <c r="G156" s="51">
        <v>40086</v>
      </c>
      <c r="H156" s="21">
        <v>0</v>
      </c>
      <c r="I156" s="51">
        <f t="shared" si="13"/>
        <v>40086</v>
      </c>
      <c r="J156" s="32">
        <f t="shared" si="14"/>
        <v>796103</v>
      </c>
      <c r="K156" s="49">
        <v>33652</v>
      </c>
      <c r="L156" s="25">
        <v>1315741</v>
      </c>
      <c r="N156" s="3"/>
      <c r="P156" s="1">
        <v>70130</v>
      </c>
      <c r="Q156" s="5">
        <v>6500</v>
      </c>
      <c r="R156" s="5"/>
      <c r="S156" s="5"/>
      <c r="T156" s="5"/>
    </row>
    <row r="157" s="1" customFormat="1" spans="1:20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2"/>
        <v>2</v>
      </c>
      <c r="F157" s="50" t="s">
        <v>143</v>
      </c>
      <c r="G157" s="51">
        <v>26280</v>
      </c>
      <c r="H157" s="21">
        <v>0</v>
      </c>
      <c r="I157" s="51">
        <f t="shared" si="13"/>
        <v>26280</v>
      </c>
      <c r="J157" s="32">
        <f t="shared" si="14"/>
        <v>769823</v>
      </c>
      <c r="K157" s="49">
        <v>37661</v>
      </c>
      <c r="L157" s="25">
        <v>1330220</v>
      </c>
      <c r="N157" s="3"/>
      <c r="P157" s="1">
        <v>70052</v>
      </c>
      <c r="Q157" s="5">
        <v>17550</v>
      </c>
      <c r="R157" s="5"/>
      <c r="S157" s="5"/>
      <c r="T157" s="5"/>
    </row>
    <row r="158" s="1" customFormat="1" spans="1:20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2"/>
        <v>2</v>
      </c>
      <c r="F158" s="50" t="s">
        <v>144</v>
      </c>
      <c r="G158" s="51">
        <v>26280</v>
      </c>
      <c r="H158" s="21">
        <v>0</v>
      </c>
      <c r="I158" s="51">
        <f t="shared" si="13"/>
        <v>26280</v>
      </c>
      <c r="J158" s="32">
        <f t="shared" si="14"/>
        <v>743543</v>
      </c>
      <c r="K158" s="49">
        <v>38676</v>
      </c>
      <c r="L158" s="25">
        <v>1335144</v>
      </c>
      <c r="N158" s="3"/>
      <c r="P158" s="1">
        <v>69450</v>
      </c>
      <c r="Q158" s="5">
        <v>41580</v>
      </c>
      <c r="R158" s="5"/>
      <c r="S158" s="5"/>
      <c r="T158" s="5"/>
    </row>
    <row r="159" s="1" customFormat="1" spans="1:20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2"/>
        <v>2</v>
      </c>
      <c r="F159" s="50" t="s">
        <v>145</v>
      </c>
      <c r="G159" s="51">
        <v>26280</v>
      </c>
      <c r="H159" s="21">
        <v>0</v>
      </c>
      <c r="I159" s="51">
        <f t="shared" si="13"/>
        <v>26280</v>
      </c>
      <c r="J159" s="32">
        <f t="shared" si="14"/>
        <v>717263</v>
      </c>
      <c r="K159" s="49">
        <v>37665</v>
      </c>
      <c r="L159" s="25">
        <v>1330205</v>
      </c>
      <c r="N159" s="3"/>
      <c r="P159" s="1">
        <v>70160</v>
      </c>
      <c r="Q159" s="5">
        <v>27810</v>
      </c>
      <c r="R159" s="5"/>
      <c r="S159" s="5"/>
      <c r="T159" s="5"/>
    </row>
    <row r="160" s="1" customFormat="1" spans="1:20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2"/>
        <v>2</v>
      </c>
      <c r="F160" s="50" t="s">
        <v>146</v>
      </c>
      <c r="G160" s="51">
        <v>22338</v>
      </c>
      <c r="H160" s="21">
        <v>0</v>
      </c>
      <c r="I160" s="51">
        <f t="shared" si="13"/>
        <v>22338</v>
      </c>
      <c r="J160" s="32">
        <f t="shared" si="14"/>
        <v>694925</v>
      </c>
      <c r="K160" s="49">
        <v>34685</v>
      </c>
      <c r="L160" s="25">
        <v>1321267</v>
      </c>
      <c r="N160" s="3"/>
      <c r="P160" s="1">
        <v>68657</v>
      </c>
      <c r="Q160" s="5">
        <v>20790</v>
      </c>
      <c r="R160" s="5"/>
      <c r="S160" s="5"/>
      <c r="T160" s="5"/>
    </row>
    <row r="161" s="1" customFormat="1" spans="1:20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2"/>
        <v>2</v>
      </c>
      <c r="F161" s="50" t="s">
        <v>147</v>
      </c>
      <c r="G161" s="51">
        <v>26280</v>
      </c>
      <c r="H161" s="21">
        <v>0</v>
      </c>
      <c r="I161" s="51">
        <f t="shared" si="13"/>
        <v>26280</v>
      </c>
      <c r="J161" s="53">
        <f t="shared" si="14"/>
        <v>668645</v>
      </c>
      <c r="K161" s="49">
        <v>37928</v>
      </c>
      <c r="L161" s="25">
        <v>1331208</v>
      </c>
      <c r="N161" s="3"/>
      <c r="P161" s="1">
        <v>70051</v>
      </c>
      <c r="Q161" s="5">
        <v>25650</v>
      </c>
      <c r="R161" s="5"/>
      <c r="S161" s="5"/>
      <c r="T161" s="5"/>
    </row>
    <row r="162" s="1" customFormat="1" ht="36.75" spans="1:20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N162" s="3"/>
      <c r="P162" s="1">
        <v>68481</v>
      </c>
      <c r="Q162" s="5">
        <v>11700</v>
      </c>
      <c r="R162" s="5"/>
      <c r="S162" s="5"/>
      <c r="T162" s="5"/>
    </row>
    <row r="163" s="1" customFormat="1" spans="2:20">
      <c r="B163" s="4"/>
      <c r="C163" s="4"/>
      <c r="K163" s="4"/>
      <c r="N163" s="3"/>
      <c r="P163" s="1">
        <v>69681</v>
      </c>
      <c r="Q163" s="5">
        <v>11700</v>
      </c>
      <c r="R163" s="5"/>
      <c r="S163" s="5"/>
      <c r="T163" s="5"/>
    </row>
    <row r="164" s="1" customFormat="1" spans="1:20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N164" s="3"/>
      <c r="P164" s="1">
        <v>69492</v>
      </c>
      <c r="Q164" s="43">
        <v>41580</v>
      </c>
      <c r="R164" s="5"/>
      <c r="S164" s="5"/>
      <c r="T164" s="5"/>
    </row>
    <row r="165" s="1" customFormat="1" spans="1:20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N165" s="3"/>
      <c r="P165" s="1">
        <v>69223</v>
      </c>
      <c r="Q165" s="43">
        <v>51975</v>
      </c>
      <c r="R165" s="5"/>
      <c r="S165" s="5"/>
      <c r="T165" s="5"/>
    </row>
    <row r="166" s="1" customFormat="1" spans="1:20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N166" s="3"/>
      <c r="P166" s="1">
        <v>71198</v>
      </c>
      <c r="Q166" s="43">
        <v>24480</v>
      </c>
      <c r="R166" s="5"/>
      <c r="S166" s="5"/>
      <c r="T166" s="5"/>
    </row>
    <row r="167" s="1" customFormat="1" spans="1:20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N167" s="3"/>
      <c r="P167" s="1">
        <v>69392</v>
      </c>
      <c r="Q167" s="43">
        <v>18540</v>
      </c>
      <c r="R167" s="5"/>
      <c r="S167" s="5"/>
      <c r="T167" s="5"/>
    </row>
    <row r="168" s="1" customFormat="1" spans="1:20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N168" s="3"/>
      <c r="P168" s="1">
        <v>70131</v>
      </c>
      <c r="Q168" s="43">
        <v>20790</v>
      </c>
      <c r="R168" s="5"/>
      <c r="S168" s="5"/>
      <c r="T168" s="5"/>
    </row>
    <row r="169" s="1" customFormat="1" spans="1:20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N169" s="3"/>
      <c r="P169" s="1">
        <v>71132</v>
      </c>
      <c r="Q169" s="43">
        <v>68425</v>
      </c>
      <c r="R169" s="5"/>
      <c r="S169" s="5"/>
      <c r="T169" s="5"/>
    </row>
    <row r="170" s="1" customFormat="1" spans="1:20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5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6">+G170+H170</f>
        <v>26300</v>
      </c>
      <c r="J170" s="32">
        <f>J168-I170</f>
        <v>1056933</v>
      </c>
      <c r="K170" s="49">
        <v>41416</v>
      </c>
      <c r="L170" s="25">
        <v>1340305</v>
      </c>
      <c r="N170" s="3"/>
      <c r="P170" s="1">
        <v>70218</v>
      </c>
      <c r="Q170" s="5">
        <v>31185</v>
      </c>
      <c r="R170" s="5"/>
      <c r="S170" s="5"/>
      <c r="T170" s="5"/>
    </row>
    <row r="171" s="1" customFormat="1" spans="1:20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5"/>
        <v>4</v>
      </c>
      <c r="F171" s="50" t="s">
        <v>154</v>
      </c>
      <c r="G171" s="51">
        <v>52560</v>
      </c>
      <c r="H171" s="21">
        <v>0</v>
      </c>
      <c r="I171" s="51">
        <f t="shared" si="16"/>
        <v>52560</v>
      </c>
      <c r="J171" s="32">
        <f t="shared" ref="J171:J177" si="17">J170-I171</f>
        <v>1004373</v>
      </c>
      <c r="K171" s="49">
        <v>36716</v>
      </c>
      <c r="L171" s="25">
        <v>1326990</v>
      </c>
      <c r="N171" s="3"/>
      <c r="P171" s="1">
        <v>68659</v>
      </c>
      <c r="Q171" s="1">
        <v>20790</v>
      </c>
      <c r="R171" s="5"/>
      <c r="S171" s="5"/>
      <c r="T171" s="5"/>
    </row>
    <row r="172" s="1" customFormat="1" spans="1:20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5"/>
        <v>2</v>
      </c>
      <c r="F172" s="50" t="s">
        <v>155</v>
      </c>
      <c r="G172" s="51">
        <v>22338</v>
      </c>
      <c r="H172" s="21">
        <v>0</v>
      </c>
      <c r="I172" s="51">
        <f t="shared" si="16"/>
        <v>22338</v>
      </c>
      <c r="J172" s="32">
        <f t="shared" si="17"/>
        <v>982035</v>
      </c>
      <c r="K172" s="49">
        <v>32167</v>
      </c>
      <c r="L172" s="25">
        <v>1309992</v>
      </c>
      <c r="N172" s="3"/>
      <c r="P172" s="1">
        <v>70124</v>
      </c>
      <c r="Q172" s="1">
        <v>34200</v>
      </c>
      <c r="R172" s="5"/>
      <c r="S172" s="5"/>
      <c r="T172" s="5"/>
    </row>
    <row r="173" s="1" customFormat="1" spans="1:20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5"/>
        <v>3</v>
      </c>
      <c r="F173" s="50" t="s">
        <v>156</v>
      </c>
      <c r="G173" s="51">
        <v>39420</v>
      </c>
      <c r="H173" s="21">
        <v>0</v>
      </c>
      <c r="I173" s="51">
        <f t="shared" si="16"/>
        <v>39420</v>
      </c>
      <c r="J173" s="32">
        <f t="shared" si="17"/>
        <v>942615</v>
      </c>
      <c r="K173" s="49">
        <v>37266</v>
      </c>
      <c r="L173" s="25">
        <v>1328564</v>
      </c>
      <c r="N173" s="3"/>
      <c r="P173" s="1">
        <v>70417</v>
      </c>
      <c r="Q173" s="1">
        <v>11700</v>
      </c>
      <c r="R173" s="5"/>
      <c r="S173" s="5"/>
      <c r="T173" s="5"/>
    </row>
    <row r="174" s="1" customFormat="1" spans="1:20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5"/>
        <v>2</v>
      </c>
      <c r="F174" s="50" t="s">
        <v>157</v>
      </c>
      <c r="G174" s="51">
        <v>26469</v>
      </c>
      <c r="H174" s="21">
        <v>0</v>
      </c>
      <c r="I174" s="51">
        <f t="shared" si="16"/>
        <v>26469</v>
      </c>
      <c r="J174" s="32">
        <f t="shared" si="17"/>
        <v>916146</v>
      </c>
      <c r="K174" s="49">
        <v>32218</v>
      </c>
      <c r="L174" s="25">
        <v>1310419</v>
      </c>
      <c r="N174" s="3"/>
      <c r="P174" s="1">
        <v>69198</v>
      </c>
      <c r="Q174" s="1">
        <v>17550</v>
      </c>
      <c r="R174" s="5"/>
      <c r="S174" s="5"/>
      <c r="T174" s="5"/>
    </row>
    <row r="175" s="1" customFormat="1" spans="1:20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5"/>
        <v>2</v>
      </c>
      <c r="F175" s="50" t="s">
        <v>158</v>
      </c>
      <c r="G175" s="51">
        <v>22752</v>
      </c>
      <c r="H175" s="21">
        <v>0</v>
      </c>
      <c r="I175" s="51">
        <f t="shared" si="16"/>
        <v>22752</v>
      </c>
      <c r="J175" s="32">
        <f t="shared" si="17"/>
        <v>893394</v>
      </c>
      <c r="K175" s="49">
        <v>28486</v>
      </c>
      <c r="L175" s="25">
        <v>1297928</v>
      </c>
      <c r="N175" s="3"/>
      <c r="P175" s="1">
        <v>71563</v>
      </c>
      <c r="Q175" s="1">
        <v>20790</v>
      </c>
      <c r="R175" s="5"/>
      <c r="S175" s="5"/>
      <c r="T175" s="5"/>
    </row>
    <row r="176" s="1" customFormat="1" spans="1:20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5"/>
        <v>2</v>
      </c>
      <c r="F176" s="50" t="s">
        <v>159</v>
      </c>
      <c r="G176" s="51">
        <v>26280</v>
      </c>
      <c r="H176" s="21">
        <v>0</v>
      </c>
      <c r="I176" s="51">
        <f t="shared" si="16"/>
        <v>26280</v>
      </c>
      <c r="J176" s="32">
        <f t="shared" si="17"/>
        <v>867114</v>
      </c>
      <c r="K176" s="49">
        <v>39756</v>
      </c>
      <c r="L176" s="25">
        <v>1337830</v>
      </c>
      <c r="N176" s="3"/>
      <c r="P176" s="1">
        <v>68918</v>
      </c>
      <c r="Q176" s="1">
        <v>11700</v>
      </c>
      <c r="R176" s="5"/>
      <c r="S176" s="5"/>
      <c r="T176" s="5"/>
    </row>
    <row r="177" s="1" customFormat="1" spans="1:20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5"/>
        <v>2</v>
      </c>
      <c r="F177" s="50" t="s">
        <v>157</v>
      </c>
      <c r="G177" s="51">
        <v>26469</v>
      </c>
      <c r="H177" s="21">
        <v>0</v>
      </c>
      <c r="I177" s="51">
        <f t="shared" si="16"/>
        <v>26469</v>
      </c>
      <c r="J177" s="32">
        <f t="shared" si="17"/>
        <v>840645</v>
      </c>
      <c r="K177" s="49">
        <v>32228</v>
      </c>
      <c r="L177" s="25">
        <v>1315223</v>
      </c>
      <c r="N177" s="3"/>
      <c r="P177" s="1">
        <v>70222</v>
      </c>
      <c r="Q177" s="1">
        <v>27810</v>
      </c>
      <c r="R177" s="5"/>
      <c r="S177" s="5"/>
      <c r="T177" s="5"/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P178" s="1">
        <v>70188</v>
      </c>
      <c r="Q178" s="1">
        <v>17550</v>
      </c>
      <c r="R178" s="5"/>
      <c r="S178" s="5"/>
      <c r="T178" s="5"/>
    </row>
    <row r="179" s="1" customFormat="1" spans="2:20">
      <c r="B179" s="4"/>
      <c r="C179" s="4"/>
      <c r="K179" s="4"/>
      <c r="N179" s="3"/>
      <c r="P179" s="1">
        <v>71918</v>
      </c>
      <c r="Q179" s="1">
        <v>11700</v>
      </c>
      <c r="R179" s="5"/>
      <c r="S179" s="5"/>
      <c r="T179" s="5"/>
    </row>
    <row r="180" s="1" customFormat="1" spans="2:20">
      <c r="B180" s="4"/>
      <c r="C180" s="4"/>
      <c r="K180" s="4"/>
      <c r="N180" s="3"/>
      <c r="P180" s="1">
        <v>70181</v>
      </c>
      <c r="Q180" s="1">
        <v>11700</v>
      </c>
      <c r="R180" s="5"/>
      <c r="S180" s="5"/>
      <c r="T180" s="5"/>
    </row>
    <row r="181" s="1" customFormat="1" spans="1:20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18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19">+G181+H181</f>
        <v>44676</v>
      </c>
      <c r="J181" s="62">
        <f>J177-I181</f>
        <v>795969</v>
      </c>
      <c r="K181" s="49">
        <v>32862</v>
      </c>
      <c r="L181" s="25">
        <v>1313635</v>
      </c>
      <c r="N181" s="3"/>
      <c r="P181" s="1">
        <v>70179</v>
      </c>
      <c r="Q181" s="1">
        <v>22900</v>
      </c>
      <c r="R181" s="5"/>
      <c r="S181" s="5"/>
      <c r="T181" s="5"/>
    </row>
    <row r="182" s="1" customFormat="1" spans="1:20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18"/>
        <v>2</v>
      </c>
      <c r="F182" s="50" t="s">
        <v>162</v>
      </c>
      <c r="G182" s="51">
        <v>22338</v>
      </c>
      <c r="H182" s="21">
        <v>0</v>
      </c>
      <c r="I182" s="51">
        <f t="shared" si="19"/>
        <v>22338</v>
      </c>
      <c r="J182" s="62">
        <f t="shared" ref="J182:J191" si="20">J181-I182</f>
        <v>773631</v>
      </c>
      <c r="K182" s="49">
        <v>31697</v>
      </c>
      <c r="L182" s="25">
        <v>1309362</v>
      </c>
      <c r="N182" s="3"/>
      <c r="P182" s="1">
        <v>70403</v>
      </c>
      <c r="Q182" s="1">
        <v>31185</v>
      </c>
      <c r="R182" s="5"/>
      <c r="S182" s="5"/>
      <c r="T182" s="5"/>
    </row>
    <row r="183" s="1" customFormat="1" spans="1:20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18"/>
        <v>3</v>
      </c>
      <c r="F183" s="50" t="s">
        <v>163</v>
      </c>
      <c r="G183" s="51">
        <v>33507</v>
      </c>
      <c r="H183" s="21">
        <v>0</v>
      </c>
      <c r="I183" s="51">
        <f t="shared" si="19"/>
        <v>33507</v>
      </c>
      <c r="J183" s="62">
        <f t="shared" si="20"/>
        <v>740124</v>
      </c>
      <c r="K183" s="49">
        <v>34440</v>
      </c>
      <c r="L183" s="25">
        <v>1319010</v>
      </c>
      <c r="N183" s="3"/>
      <c r="P183" s="1">
        <v>70407</v>
      </c>
      <c r="Q183" s="1">
        <v>20790</v>
      </c>
      <c r="R183" s="5"/>
      <c r="S183" s="5"/>
      <c r="T183" s="5"/>
    </row>
    <row r="184" s="1" customFormat="1" spans="1:20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18"/>
        <v>2</v>
      </c>
      <c r="F184" s="50" t="s">
        <v>164</v>
      </c>
      <c r="G184" s="51">
        <v>22338</v>
      </c>
      <c r="H184" s="21">
        <v>0</v>
      </c>
      <c r="I184" s="51">
        <f t="shared" si="19"/>
        <v>22338</v>
      </c>
      <c r="J184" s="62">
        <f t="shared" si="20"/>
        <v>717786</v>
      </c>
      <c r="K184" s="49">
        <v>33230</v>
      </c>
      <c r="L184" s="25">
        <v>1315230</v>
      </c>
      <c r="N184" s="3"/>
      <c r="P184" s="1">
        <v>68178</v>
      </c>
      <c r="Q184" s="1">
        <v>25650</v>
      </c>
      <c r="R184" s="5"/>
      <c r="S184" s="5"/>
      <c r="T184" s="5"/>
    </row>
    <row r="185" s="1" customFormat="1" spans="1:20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18"/>
        <v>2</v>
      </c>
      <c r="F185" s="50" t="s">
        <v>165</v>
      </c>
      <c r="G185" s="51">
        <v>22338</v>
      </c>
      <c r="H185" s="21">
        <v>0</v>
      </c>
      <c r="I185" s="51">
        <f t="shared" si="19"/>
        <v>22338</v>
      </c>
      <c r="J185" s="62">
        <f t="shared" si="20"/>
        <v>695448</v>
      </c>
      <c r="K185" s="49">
        <v>33678</v>
      </c>
      <c r="L185" s="25">
        <v>1316261</v>
      </c>
      <c r="N185" s="3"/>
      <c r="P185" s="1">
        <v>68933</v>
      </c>
      <c r="Q185" s="1">
        <v>20790</v>
      </c>
      <c r="R185" s="5"/>
      <c r="S185" s="5"/>
      <c r="T185" s="5"/>
    </row>
    <row r="186" s="1" customFormat="1" spans="1:20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18"/>
        <v>2</v>
      </c>
      <c r="F186" s="50" t="s">
        <v>166</v>
      </c>
      <c r="G186" s="51">
        <v>26280</v>
      </c>
      <c r="H186" s="21">
        <v>0</v>
      </c>
      <c r="I186" s="51">
        <f t="shared" si="19"/>
        <v>26280</v>
      </c>
      <c r="J186" s="62">
        <f t="shared" si="20"/>
        <v>669168</v>
      </c>
      <c r="K186" s="49">
        <v>37660</v>
      </c>
      <c r="L186" s="25">
        <v>1330121</v>
      </c>
      <c r="N186" s="3"/>
      <c r="P186" s="1">
        <v>70413</v>
      </c>
      <c r="Q186" s="1">
        <v>20790</v>
      </c>
      <c r="R186" s="5"/>
      <c r="S186" s="5"/>
      <c r="T186" s="5"/>
    </row>
    <row r="187" s="1" customFormat="1" spans="1:20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18"/>
        <v>2</v>
      </c>
      <c r="F187" s="50" t="s">
        <v>167</v>
      </c>
      <c r="G187" s="51">
        <v>22338</v>
      </c>
      <c r="H187" s="21">
        <v>0</v>
      </c>
      <c r="I187" s="51">
        <f t="shared" si="19"/>
        <v>22338</v>
      </c>
      <c r="J187" s="62">
        <f t="shared" si="20"/>
        <v>646830</v>
      </c>
      <c r="K187" s="49">
        <v>32837</v>
      </c>
      <c r="L187" s="25">
        <v>1313378</v>
      </c>
      <c r="N187" s="3"/>
      <c r="P187" s="1">
        <v>69327</v>
      </c>
      <c r="Q187" s="1">
        <v>23400</v>
      </c>
      <c r="R187" s="5"/>
      <c r="S187" s="5"/>
      <c r="T187" s="5"/>
    </row>
    <row r="188" s="1" customFormat="1" spans="1:20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18"/>
        <v>2</v>
      </c>
      <c r="F188" s="50" t="s">
        <v>168</v>
      </c>
      <c r="G188" s="51">
        <v>23580</v>
      </c>
      <c r="H188" s="21">
        <v>0</v>
      </c>
      <c r="I188" s="51">
        <f t="shared" si="19"/>
        <v>23580</v>
      </c>
      <c r="J188" s="62">
        <f t="shared" si="20"/>
        <v>623250</v>
      </c>
      <c r="K188" s="49">
        <v>42420</v>
      </c>
      <c r="L188" s="25">
        <v>1346492</v>
      </c>
      <c r="N188" s="3"/>
      <c r="P188" s="1">
        <v>68710</v>
      </c>
      <c r="Q188" s="1">
        <v>11700</v>
      </c>
      <c r="R188" s="5"/>
      <c r="S188" s="5"/>
      <c r="T188" s="5"/>
    </row>
    <row r="189" s="1" customFormat="1" spans="1:20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18"/>
        <v>3</v>
      </c>
      <c r="F189" s="50" t="s">
        <v>169</v>
      </c>
      <c r="G189" s="51">
        <v>39703.5</v>
      </c>
      <c r="H189" s="21">
        <v>0</v>
      </c>
      <c r="I189" s="51">
        <f t="shared" si="19"/>
        <v>39703.5</v>
      </c>
      <c r="J189" s="62">
        <f t="shared" si="20"/>
        <v>583546.5</v>
      </c>
      <c r="K189" s="49">
        <v>37454</v>
      </c>
      <c r="L189" s="25">
        <v>1329641</v>
      </c>
      <c r="N189" s="3"/>
      <c r="P189" s="1">
        <v>70206</v>
      </c>
      <c r="Q189" s="43">
        <v>18540</v>
      </c>
      <c r="R189" s="5"/>
      <c r="S189" s="5"/>
      <c r="T189" s="5"/>
    </row>
    <row r="190" s="1" customFormat="1" spans="1:20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18"/>
        <v>3</v>
      </c>
      <c r="F190" s="50" t="s">
        <v>170</v>
      </c>
      <c r="G190" s="51">
        <v>39420</v>
      </c>
      <c r="H190" s="21">
        <v>0</v>
      </c>
      <c r="I190" s="51">
        <f t="shared" si="19"/>
        <v>39420</v>
      </c>
      <c r="J190" s="62">
        <f t="shared" si="20"/>
        <v>544126.5</v>
      </c>
      <c r="K190" s="49">
        <v>42408</v>
      </c>
      <c r="L190" s="25">
        <v>1346188</v>
      </c>
      <c r="N190" s="3"/>
      <c r="P190" s="1">
        <v>71029</v>
      </c>
      <c r="Q190" s="43">
        <v>27810</v>
      </c>
      <c r="R190" s="5"/>
      <c r="S190" s="5"/>
      <c r="T190" s="5"/>
    </row>
    <row r="191" s="1" customFormat="1" spans="1:20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18"/>
        <v>2</v>
      </c>
      <c r="F191" s="50" t="s">
        <v>171</v>
      </c>
      <c r="G191" s="51">
        <v>26200</v>
      </c>
      <c r="H191" s="21">
        <v>0</v>
      </c>
      <c r="I191" s="51">
        <f t="shared" si="19"/>
        <v>26200</v>
      </c>
      <c r="J191" s="62">
        <f t="shared" si="20"/>
        <v>517926.5</v>
      </c>
      <c r="K191" s="49">
        <v>44166</v>
      </c>
      <c r="L191" s="25">
        <v>1352130</v>
      </c>
      <c r="N191" s="3"/>
      <c r="P191" s="1">
        <v>68525</v>
      </c>
      <c r="Q191" s="43">
        <v>25650</v>
      </c>
      <c r="R191" s="5"/>
      <c r="S191" s="5"/>
      <c r="T191" s="5"/>
    </row>
    <row r="192" s="1" customFormat="1" ht="24.75" spans="1:20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  <c r="N192" s="3"/>
      <c r="P192" s="1">
        <v>70106</v>
      </c>
      <c r="Q192" s="1">
        <v>23400</v>
      </c>
      <c r="R192" s="5"/>
      <c r="S192" s="5"/>
      <c r="T192" s="5"/>
    </row>
    <row r="193" s="1" customFormat="1" spans="1:20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N193" s="3"/>
      <c r="P193" s="1">
        <v>69484</v>
      </c>
      <c r="Q193" s="1">
        <v>18540</v>
      </c>
      <c r="R193" s="5"/>
      <c r="S193" s="5"/>
      <c r="T193" s="5"/>
    </row>
    <row r="194" s="1" customFormat="1" spans="1:20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  <c r="N194" s="3"/>
      <c r="P194" s="1">
        <v>68706</v>
      </c>
      <c r="Q194" s="1">
        <v>51975</v>
      </c>
      <c r="R194" s="5"/>
      <c r="S194" s="5"/>
      <c r="T194" s="5"/>
    </row>
    <row r="195" s="1" customFormat="1" spans="1:20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  <c r="N195" s="3"/>
      <c r="P195" s="1">
        <v>68180</v>
      </c>
      <c r="Q195" s="1">
        <v>20790</v>
      </c>
      <c r="R195" s="5"/>
      <c r="S195" s="5"/>
      <c r="T195" s="5"/>
    </row>
    <row r="196" s="1" customFormat="1" spans="1:20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  <c r="N196" s="3"/>
      <c r="P196" s="1">
        <v>70951</v>
      </c>
      <c r="Q196" s="1">
        <v>20790</v>
      </c>
      <c r="R196" s="5"/>
      <c r="S196" s="5"/>
      <c r="T196" s="5"/>
    </row>
    <row r="197" s="1" customFormat="1" spans="1:20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  <c r="N197" s="3"/>
      <c r="P197" s="1">
        <v>69260</v>
      </c>
      <c r="Q197" s="1">
        <v>20790</v>
      </c>
      <c r="R197" s="5"/>
      <c r="S197" s="5"/>
      <c r="T197" s="5"/>
    </row>
    <row r="198" s="1" customFormat="1" spans="1:20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  <c r="N198" s="3"/>
      <c r="P198" s="1">
        <v>67841</v>
      </c>
      <c r="Q198" s="1">
        <v>17100</v>
      </c>
      <c r="R198" s="5"/>
      <c r="S198" s="5"/>
      <c r="T198" s="5"/>
    </row>
    <row r="199" s="1" customFormat="1" spans="1:20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30" si="21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30" si="22">+G199+H199</f>
        <v>30064.5</v>
      </c>
      <c r="J199" s="62">
        <f>J195-I199+J194</f>
        <v>1565393</v>
      </c>
      <c r="K199" s="49">
        <v>38198</v>
      </c>
      <c r="L199" s="65">
        <v>1331910</v>
      </c>
      <c r="N199" s="3"/>
      <c r="P199" s="1">
        <v>69267</v>
      </c>
      <c r="Q199" s="1">
        <v>34200</v>
      </c>
      <c r="R199" s="5"/>
      <c r="S199" s="5"/>
      <c r="T199" s="5"/>
    </row>
    <row r="200" s="1" customFormat="1" spans="1:20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1"/>
        <v>4</v>
      </c>
      <c r="F200" s="50" t="s">
        <v>177</v>
      </c>
      <c r="G200" s="51">
        <v>44676</v>
      </c>
      <c r="H200" s="21">
        <v>0</v>
      </c>
      <c r="I200" s="51">
        <f t="shared" si="22"/>
        <v>44676</v>
      </c>
      <c r="J200" s="62">
        <f t="shared" ref="J200:J230" si="23">J199-I200</f>
        <v>1520717</v>
      </c>
      <c r="K200" s="49">
        <v>35951</v>
      </c>
      <c r="L200" s="65">
        <v>1323778</v>
      </c>
      <c r="N200" s="3"/>
      <c r="P200" s="1">
        <v>68407</v>
      </c>
      <c r="Q200" s="43">
        <v>11700</v>
      </c>
      <c r="R200" s="5"/>
      <c r="S200" s="5"/>
      <c r="T200" s="5"/>
    </row>
    <row r="201" s="1" customFormat="1" spans="1:20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1"/>
        <v>4</v>
      </c>
      <c r="F201" s="50" t="s">
        <v>178</v>
      </c>
      <c r="G201" s="51">
        <v>44676</v>
      </c>
      <c r="H201" s="21">
        <v>0</v>
      </c>
      <c r="I201" s="51">
        <f t="shared" si="22"/>
        <v>44676</v>
      </c>
      <c r="J201" s="62">
        <f t="shared" si="23"/>
        <v>1476041</v>
      </c>
      <c r="K201" s="49">
        <v>35952</v>
      </c>
      <c r="L201" s="65">
        <v>1323778</v>
      </c>
      <c r="N201" s="3"/>
      <c r="P201" s="1">
        <v>70185</v>
      </c>
      <c r="Q201" s="43">
        <v>41580</v>
      </c>
      <c r="R201" s="5"/>
      <c r="S201" s="5"/>
      <c r="T201" s="5"/>
    </row>
    <row r="202" s="1" customFormat="1" spans="1:20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1"/>
        <v>4</v>
      </c>
      <c r="F202" s="50" t="s">
        <v>179</v>
      </c>
      <c r="G202" s="51">
        <v>44676</v>
      </c>
      <c r="H202" s="21">
        <v>0</v>
      </c>
      <c r="I202" s="51">
        <f t="shared" si="22"/>
        <v>44676</v>
      </c>
      <c r="J202" s="62">
        <f t="shared" si="23"/>
        <v>1431365</v>
      </c>
      <c r="K202" s="49">
        <v>35953</v>
      </c>
      <c r="L202" s="65">
        <v>1323778</v>
      </c>
      <c r="N202" s="3"/>
      <c r="P202" s="1">
        <v>69268</v>
      </c>
      <c r="Q202" s="43">
        <v>51975</v>
      </c>
      <c r="R202" s="5"/>
      <c r="S202" s="5"/>
      <c r="T202" s="5"/>
    </row>
    <row r="203" s="1" customFormat="1" spans="1:20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1"/>
        <v>4</v>
      </c>
      <c r="F203" s="50" t="s">
        <v>180</v>
      </c>
      <c r="G203" s="51">
        <v>44676</v>
      </c>
      <c r="H203" s="21">
        <v>0</v>
      </c>
      <c r="I203" s="51">
        <f t="shared" si="22"/>
        <v>44676</v>
      </c>
      <c r="J203" s="62">
        <f t="shared" si="23"/>
        <v>1386689</v>
      </c>
      <c r="K203" s="49">
        <v>35954</v>
      </c>
      <c r="L203" s="65">
        <v>1323778</v>
      </c>
      <c r="N203" s="3"/>
      <c r="P203" s="1">
        <v>69388</v>
      </c>
      <c r="Q203" s="43">
        <v>20790</v>
      </c>
      <c r="R203" s="5"/>
      <c r="S203" s="5"/>
      <c r="T203" s="5"/>
    </row>
    <row r="204" s="1" customFormat="1" spans="1:20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1"/>
        <v>2</v>
      </c>
      <c r="F204" s="50" t="s">
        <v>181</v>
      </c>
      <c r="G204" s="51">
        <v>23580</v>
      </c>
      <c r="H204" s="21">
        <v>0</v>
      </c>
      <c r="I204" s="51">
        <f t="shared" si="22"/>
        <v>23580</v>
      </c>
      <c r="J204" s="62">
        <f t="shared" si="23"/>
        <v>1363109</v>
      </c>
      <c r="K204" s="49">
        <v>45663</v>
      </c>
      <c r="L204" s="65">
        <v>1359412</v>
      </c>
      <c r="N204" s="3"/>
      <c r="P204" s="1">
        <v>69379</v>
      </c>
      <c r="Q204" s="43">
        <v>11700</v>
      </c>
      <c r="R204" s="5"/>
      <c r="S204" s="5"/>
      <c r="T204" s="5"/>
    </row>
    <row r="205" s="1" customFormat="1" spans="1:20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si="21"/>
        <v>2</v>
      </c>
      <c r="F205" s="50" t="s">
        <v>182</v>
      </c>
      <c r="G205" s="51">
        <v>14490</v>
      </c>
      <c r="H205" s="21">
        <v>0</v>
      </c>
      <c r="I205" s="51">
        <f t="shared" si="22"/>
        <v>14490</v>
      </c>
      <c r="J205" s="62">
        <f t="shared" si="23"/>
        <v>1348619</v>
      </c>
      <c r="K205" s="49">
        <v>42665</v>
      </c>
      <c r="L205" s="65">
        <v>1347376</v>
      </c>
      <c r="N205" s="3"/>
      <c r="P205" s="1">
        <v>69407</v>
      </c>
      <c r="Q205" s="43">
        <v>17100</v>
      </c>
      <c r="R205" s="5"/>
      <c r="S205" s="5"/>
      <c r="T205" s="5"/>
    </row>
    <row r="206" s="1" customFormat="1" spans="1:20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1"/>
        <v>2</v>
      </c>
      <c r="F206" s="50" t="s">
        <v>183</v>
      </c>
      <c r="G206" s="51">
        <v>14490</v>
      </c>
      <c r="H206" s="21">
        <v>0</v>
      </c>
      <c r="I206" s="51">
        <f t="shared" si="22"/>
        <v>14490</v>
      </c>
      <c r="J206" s="62">
        <f t="shared" si="23"/>
        <v>1334129</v>
      </c>
      <c r="K206" s="49">
        <v>39761</v>
      </c>
      <c r="L206" s="65">
        <v>1337986</v>
      </c>
      <c r="N206" s="3"/>
      <c r="P206" s="1">
        <v>69406</v>
      </c>
      <c r="Q206" s="44">
        <v>17100</v>
      </c>
      <c r="R206" s="5"/>
      <c r="S206" s="5"/>
      <c r="T206" s="5"/>
    </row>
    <row r="207" s="1" customFormat="1" spans="1:20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1"/>
        <v>2</v>
      </c>
      <c r="F207" s="50" t="s">
        <v>184</v>
      </c>
      <c r="G207" s="51">
        <v>18540</v>
      </c>
      <c r="H207" s="21">
        <v>0</v>
      </c>
      <c r="I207" s="51">
        <f t="shared" si="22"/>
        <v>18540</v>
      </c>
      <c r="J207" s="62">
        <f t="shared" si="23"/>
        <v>1315589</v>
      </c>
      <c r="K207" s="49">
        <v>42196</v>
      </c>
      <c r="L207" s="65">
        <v>1345569</v>
      </c>
      <c r="N207" s="3"/>
      <c r="P207" s="1">
        <v>72037</v>
      </c>
      <c r="Q207" s="43">
        <v>35595</v>
      </c>
      <c r="R207" s="5"/>
      <c r="S207" s="5"/>
      <c r="T207" s="5"/>
    </row>
    <row r="208" s="1" customFormat="1" spans="1:20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1"/>
        <v>2</v>
      </c>
      <c r="F208" s="50" t="s">
        <v>185</v>
      </c>
      <c r="G208" s="51">
        <v>14490</v>
      </c>
      <c r="H208" s="21">
        <v>0</v>
      </c>
      <c r="I208" s="51">
        <f t="shared" si="22"/>
        <v>14490</v>
      </c>
      <c r="J208" s="62">
        <f t="shared" si="23"/>
        <v>1301099</v>
      </c>
      <c r="K208" s="49">
        <v>38274</v>
      </c>
      <c r="L208" s="65">
        <v>1333149</v>
      </c>
      <c r="N208" s="3"/>
      <c r="P208" s="1">
        <v>67853</v>
      </c>
      <c r="Q208" s="43">
        <v>17550</v>
      </c>
      <c r="R208" s="5"/>
      <c r="S208" s="5"/>
      <c r="T208" s="5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1"/>
        <v>2</v>
      </c>
      <c r="F209" s="50" t="s">
        <v>186</v>
      </c>
      <c r="G209" s="51">
        <v>13140</v>
      </c>
      <c r="H209" s="21">
        <v>0</v>
      </c>
      <c r="I209" s="51">
        <f t="shared" si="22"/>
        <v>13140</v>
      </c>
      <c r="J209" s="62">
        <f t="shared" si="23"/>
        <v>1287959</v>
      </c>
      <c r="K209" s="49">
        <v>44922</v>
      </c>
      <c r="L209" s="65">
        <v>1354423</v>
      </c>
      <c r="N209" s="3"/>
      <c r="P209" s="1">
        <v>67855</v>
      </c>
      <c r="Q209" s="43">
        <v>17550</v>
      </c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1"/>
        <v>3</v>
      </c>
      <c r="F210" s="50" t="s">
        <v>187</v>
      </c>
      <c r="G210" s="51">
        <v>21735</v>
      </c>
      <c r="H210" s="21">
        <v>0</v>
      </c>
      <c r="I210" s="51">
        <f t="shared" si="22"/>
        <v>21735</v>
      </c>
      <c r="J210" s="62">
        <f t="shared" si="23"/>
        <v>1266224</v>
      </c>
      <c r="K210" s="49">
        <v>43162</v>
      </c>
      <c r="L210" s="65">
        <v>1348829</v>
      </c>
      <c r="N210" s="3"/>
      <c r="P210" s="1">
        <v>71655</v>
      </c>
      <c r="Q210" s="43">
        <v>29610</v>
      </c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1"/>
        <v>2</v>
      </c>
      <c r="F211" s="50" t="s">
        <v>188</v>
      </c>
      <c r="G211" s="51">
        <v>14490</v>
      </c>
      <c r="H211" s="21">
        <v>0</v>
      </c>
      <c r="I211" s="51">
        <f t="shared" si="22"/>
        <v>14490</v>
      </c>
      <c r="J211" s="62">
        <f t="shared" si="23"/>
        <v>1251734</v>
      </c>
      <c r="K211" s="49">
        <v>39927</v>
      </c>
      <c r="L211" s="65">
        <v>1338991</v>
      </c>
      <c r="N211" s="3"/>
      <c r="P211" s="1">
        <v>67854</v>
      </c>
      <c r="Q211" s="43">
        <v>17550</v>
      </c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1"/>
        <v>5</v>
      </c>
      <c r="F212" s="50" t="s">
        <v>189</v>
      </c>
      <c r="G212" s="51">
        <v>36225</v>
      </c>
      <c r="H212" s="21">
        <v>0</v>
      </c>
      <c r="I212" s="51">
        <f t="shared" si="22"/>
        <v>36225</v>
      </c>
      <c r="J212" s="62">
        <f t="shared" si="23"/>
        <v>1215509</v>
      </c>
      <c r="K212" s="49">
        <v>43413</v>
      </c>
      <c r="L212" s="65">
        <v>1349822</v>
      </c>
      <c r="N212" s="3"/>
      <c r="P212" s="1">
        <v>69468</v>
      </c>
      <c r="Q212" s="43">
        <v>25650</v>
      </c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1"/>
        <v>5</v>
      </c>
      <c r="F213" s="50" t="s">
        <v>190</v>
      </c>
      <c r="G213" s="51">
        <v>65761</v>
      </c>
      <c r="H213" s="21">
        <v>0</v>
      </c>
      <c r="I213" s="51">
        <f t="shared" si="22"/>
        <v>65761</v>
      </c>
      <c r="J213" s="62">
        <f t="shared" si="23"/>
        <v>1149748</v>
      </c>
      <c r="K213" s="49">
        <v>45694</v>
      </c>
      <c r="L213" s="65">
        <v>1359870</v>
      </c>
      <c r="N213" s="3"/>
      <c r="P213" s="1">
        <v>70402</v>
      </c>
      <c r="Q213" s="43">
        <v>29610</v>
      </c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1"/>
        <v>5</v>
      </c>
      <c r="F214" s="50" t="s">
        <v>191</v>
      </c>
      <c r="G214" s="51">
        <v>32850</v>
      </c>
      <c r="H214" s="21">
        <v>0</v>
      </c>
      <c r="I214" s="51">
        <f t="shared" si="22"/>
        <v>32850</v>
      </c>
      <c r="J214" s="62">
        <f t="shared" si="23"/>
        <v>1116898</v>
      </c>
      <c r="K214" s="49">
        <v>45662</v>
      </c>
      <c r="L214" s="65">
        <v>1359359</v>
      </c>
      <c r="N214" s="3"/>
      <c r="P214" s="1">
        <v>69049</v>
      </c>
      <c r="Q214" s="43">
        <v>25650</v>
      </c>
      <c r="R214" s="5"/>
      <c r="S214" s="5"/>
      <c r="T214" s="5"/>
    </row>
    <row r="215" s="1" customFormat="1" spans="1:20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1"/>
        <v>1</v>
      </c>
      <c r="F215" s="50" t="s">
        <v>192</v>
      </c>
      <c r="G215" s="51">
        <v>6570</v>
      </c>
      <c r="H215" s="21">
        <v>0</v>
      </c>
      <c r="I215" s="51">
        <f t="shared" si="22"/>
        <v>6570</v>
      </c>
      <c r="J215" s="62">
        <f t="shared" si="23"/>
        <v>1110328</v>
      </c>
      <c r="K215" s="49">
        <v>45917</v>
      </c>
      <c r="L215" s="65">
        <v>1361462</v>
      </c>
      <c r="N215" s="3"/>
      <c r="P215" s="1">
        <v>71008</v>
      </c>
      <c r="Q215" s="43">
        <v>29610</v>
      </c>
      <c r="R215" s="5"/>
      <c r="S215" s="5"/>
      <c r="T215" s="5"/>
    </row>
    <row r="216" s="1" customFormat="1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1"/>
        <v>2</v>
      </c>
      <c r="F216" s="50" t="s">
        <v>193</v>
      </c>
      <c r="G216" s="51">
        <v>14490</v>
      </c>
      <c r="H216" s="21">
        <v>0</v>
      </c>
      <c r="I216" s="51">
        <f t="shared" si="22"/>
        <v>14490</v>
      </c>
      <c r="J216" s="62">
        <f t="shared" si="23"/>
        <v>1095838</v>
      </c>
      <c r="K216" s="49">
        <v>38356</v>
      </c>
      <c r="L216" s="65">
        <v>1333993</v>
      </c>
      <c r="N216" s="3"/>
      <c r="P216" s="1">
        <v>69466</v>
      </c>
      <c r="Q216" s="43">
        <v>25650</v>
      </c>
      <c r="R216" s="5"/>
      <c r="S216" s="5"/>
      <c r="T216" s="5"/>
      <c r="U216" s="68"/>
    </row>
    <row r="217" s="1" customFormat="1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1"/>
        <v>2</v>
      </c>
      <c r="F217" s="50" t="s">
        <v>194</v>
      </c>
      <c r="G217" s="51">
        <v>14490</v>
      </c>
      <c r="H217" s="21">
        <v>0</v>
      </c>
      <c r="I217" s="51">
        <f t="shared" si="22"/>
        <v>14490</v>
      </c>
      <c r="J217" s="62">
        <f t="shared" si="23"/>
        <v>1081348</v>
      </c>
      <c r="K217" s="49">
        <v>38358</v>
      </c>
      <c r="L217" s="65">
        <v>1333993</v>
      </c>
      <c r="N217" s="3"/>
      <c r="P217" s="1">
        <v>67824</v>
      </c>
      <c r="Q217" s="43">
        <v>11700</v>
      </c>
      <c r="R217" s="5"/>
      <c r="S217" s="5"/>
      <c r="T217" s="5"/>
      <c r="U217" s="68"/>
    </row>
    <row r="218" s="1" customFormat="1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1"/>
        <v>1</v>
      </c>
      <c r="F218" s="50" t="s">
        <v>195</v>
      </c>
      <c r="G218" s="51">
        <v>9450</v>
      </c>
      <c r="H218" s="21">
        <v>0</v>
      </c>
      <c r="I218" s="51">
        <f t="shared" si="22"/>
        <v>9450</v>
      </c>
      <c r="J218" s="62">
        <f t="shared" si="23"/>
        <v>1071898</v>
      </c>
      <c r="K218" s="49">
        <v>47549</v>
      </c>
      <c r="L218" s="65">
        <v>1366460</v>
      </c>
      <c r="N218" s="3"/>
      <c r="P218" s="1">
        <v>72022</v>
      </c>
      <c r="Q218" s="43">
        <v>29610</v>
      </c>
      <c r="R218" s="5"/>
      <c r="S218" s="5"/>
      <c r="T218" s="5"/>
      <c r="U218" s="68"/>
    </row>
    <row r="219" s="1" customFormat="1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1"/>
        <v>2</v>
      </c>
      <c r="F219" s="50" t="s">
        <v>196</v>
      </c>
      <c r="G219" s="51">
        <v>14490</v>
      </c>
      <c r="H219" s="21">
        <v>0</v>
      </c>
      <c r="I219" s="51">
        <f t="shared" si="22"/>
        <v>14490</v>
      </c>
      <c r="J219" s="62">
        <f t="shared" si="23"/>
        <v>1057408</v>
      </c>
      <c r="K219" s="49">
        <v>37429</v>
      </c>
      <c r="L219" s="65">
        <v>1329480</v>
      </c>
      <c r="N219" s="3"/>
      <c r="P219" s="1">
        <v>71459</v>
      </c>
      <c r="Q219" s="43">
        <v>29610</v>
      </c>
      <c r="R219" s="5"/>
      <c r="S219" s="5"/>
      <c r="T219" s="5"/>
      <c r="U219" s="68"/>
    </row>
    <row r="220" s="1" customFormat="1" spans="1:20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1"/>
        <v>2</v>
      </c>
      <c r="F220" s="50" t="s">
        <v>197</v>
      </c>
      <c r="G220" s="51">
        <v>14490</v>
      </c>
      <c r="H220" s="21">
        <v>0</v>
      </c>
      <c r="I220" s="51">
        <f t="shared" si="22"/>
        <v>14490</v>
      </c>
      <c r="J220" s="62">
        <f t="shared" si="23"/>
        <v>1042918</v>
      </c>
      <c r="K220" s="49">
        <v>36654</v>
      </c>
      <c r="L220" s="65">
        <v>1325656</v>
      </c>
      <c r="N220" s="3"/>
      <c r="P220" s="1">
        <v>70405</v>
      </c>
      <c r="Q220" s="43">
        <v>26460</v>
      </c>
      <c r="R220" s="5"/>
      <c r="S220" s="5"/>
      <c r="T220" s="5"/>
    </row>
    <row r="221" s="1" customFormat="1" spans="1:20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1"/>
        <v>2</v>
      </c>
      <c r="F221" s="50" t="s">
        <v>198</v>
      </c>
      <c r="G221" s="51">
        <v>14490</v>
      </c>
      <c r="H221" s="21">
        <v>0</v>
      </c>
      <c r="I221" s="51">
        <f t="shared" si="22"/>
        <v>14490</v>
      </c>
      <c r="J221" s="62">
        <f t="shared" si="23"/>
        <v>1028428</v>
      </c>
      <c r="K221" s="49">
        <v>36655</v>
      </c>
      <c r="L221" s="65">
        <v>1325656</v>
      </c>
      <c r="N221" s="3"/>
      <c r="P221" s="1">
        <v>70655</v>
      </c>
      <c r="Q221" s="43">
        <v>16650</v>
      </c>
      <c r="R221" s="5"/>
      <c r="S221" s="5"/>
      <c r="T221" s="5"/>
    </row>
    <row r="222" s="1" customFormat="1" spans="1:20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1"/>
        <v>3</v>
      </c>
      <c r="F222" s="50" t="s">
        <v>199</v>
      </c>
      <c r="G222" s="51">
        <v>21735</v>
      </c>
      <c r="H222" s="21">
        <v>0</v>
      </c>
      <c r="I222" s="51">
        <f t="shared" si="22"/>
        <v>21735</v>
      </c>
      <c r="J222" s="62">
        <f t="shared" si="23"/>
        <v>1006693</v>
      </c>
      <c r="K222" s="49">
        <v>42666</v>
      </c>
      <c r="L222" s="65">
        <v>1347384</v>
      </c>
      <c r="N222" s="3"/>
      <c r="P222" s="1">
        <v>70420</v>
      </c>
      <c r="Q222" s="43">
        <v>24480</v>
      </c>
      <c r="R222" s="5"/>
      <c r="S222" s="5"/>
      <c r="T222" s="5"/>
    </row>
    <row r="223" s="1" customFormat="1" spans="1:20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1"/>
        <v>2</v>
      </c>
      <c r="F223" s="50" t="s">
        <v>200</v>
      </c>
      <c r="G223" s="51">
        <v>14490</v>
      </c>
      <c r="H223" s="21">
        <v>0</v>
      </c>
      <c r="I223" s="51">
        <f t="shared" si="22"/>
        <v>14490</v>
      </c>
      <c r="J223" s="62">
        <f t="shared" si="23"/>
        <v>992203</v>
      </c>
      <c r="K223" s="49">
        <v>40175</v>
      </c>
      <c r="L223" s="65">
        <v>1339312</v>
      </c>
      <c r="N223" s="3"/>
      <c r="P223" s="1">
        <v>72221</v>
      </c>
      <c r="Q223" s="43">
        <v>26460</v>
      </c>
      <c r="R223" s="5"/>
      <c r="S223" s="5"/>
      <c r="T223" s="5"/>
    </row>
    <row r="224" s="1" customFormat="1" spans="1:20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1"/>
        <v>2</v>
      </c>
      <c r="F224" s="50" t="s">
        <v>201</v>
      </c>
      <c r="G224" s="51">
        <v>13890</v>
      </c>
      <c r="H224" s="21">
        <v>0</v>
      </c>
      <c r="I224" s="51">
        <f t="shared" si="22"/>
        <v>13890</v>
      </c>
      <c r="J224" s="62">
        <f t="shared" si="23"/>
        <v>978313</v>
      </c>
      <c r="K224" s="49">
        <v>40179</v>
      </c>
      <c r="L224" s="25">
        <v>1339313</v>
      </c>
      <c r="N224" s="3"/>
      <c r="P224" s="1">
        <v>73302</v>
      </c>
      <c r="Q224" s="43">
        <v>29610</v>
      </c>
      <c r="R224" s="5"/>
      <c r="S224" s="5"/>
      <c r="T224" s="5"/>
    </row>
    <row r="225" s="1" customFormat="1" spans="1:20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1"/>
        <v>1</v>
      </c>
      <c r="F225" s="50" t="s">
        <v>202</v>
      </c>
      <c r="G225" s="51">
        <v>7300</v>
      </c>
      <c r="H225" s="21">
        <v>0</v>
      </c>
      <c r="I225" s="51">
        <f t="shared" si="22"/>
        <v>7300</v>
      </c>
      <c r="J225" s="62">
        <f t="shared" si="23"/>
        <v>971013</v>
      </c>
      <c r="K225" s="49">
        <v>45478</v>
      </c>
      <c r="L225" s="25">
        <v>1358102</v>
      </c>
      <c r="N225" s="3"/>
      <c r="P225" s="1">
        <v>68724</v>
      </c>
      <c r="Q225" s="43">
        <v>11700</v>
      </c>
      <c r="R225" s="5"/>
      <c r="S225" s="5"/>
      <c r="T225" s="5"/>
    </row>
    <row r="226" s="1" customFormat="1" spans="1:20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1"/>
        <v>2</v>
      </c>
      <c r="F226" s="50" t="s">
        <v>203</v>
      </c>
      <c r="G226" s="51">
        <v>13140</v>
      </c>
      <c r="H226" s="21">
        <v>0</v>
      </c>
      <c r="I226" s="51">
        <f t="shared" si="22"/>
        <v>13140</v>
      </c>
      <c r="J226" s="62">
        <f t="shared" si="23"/>
        <v>957873</v>
      </c>
      <c r="K226" s="49">
        <v>36423</v>
      </c>
      <c r="L226" s="25">
        <v>1324975</v>
      </c>
      <c r="N226" s="3"/>
      <c r="P226" s="1">
        <v>72810</v>
      </c>
      <c r="Q226" s="43">
        <v>48390</v>
      </c>
      <c r="R226" s="5"/>
      <c r="S226" s="5"/>
      <c r="T226" s="5"/>
    </row>
    <row r="227" s="1" customFormat="1" spans="1:20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1"/>
        <v>5</v>
      </c>
      <c r="F227" s="50" t="s">
        <v>204</v>
      </c>
      <c r="G227" s="51">
        <v>36225</v>
      </c>
      <c r="H227" s="21">
        <v>0</v>
      </c>
      <c r="I227" s="51">
        <f t="shared" si="22"/>
        <v>36225</v>
      </c>
      <c r="J227" s="62">
        <f t="shared" si="23"/>
        <v>921648</v>
      </c>
      <c r="K227" s="49">
        <v>36442</v>
      </c>
      <c r="L227" s="25">
        <v>1325219</v>
      </c>
      <c r="N227" s="3"/>
      <c r="P227" s="1">
        <v>69956</v>
      </c>
      <c r="Q227" s="43">
        <v>23400</v>
      </c>
      <c r="R227" s="5"/>
      <c r="S227" s="5"/>
      <c r="T227" s="5"/>
    </row>
    <row r="228" s="1" customFormat="1" spans="1:20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1"/>
        <v>1</v>
      </c>
      <c r="F228" s="50" t="s">
        <v>205</v>
      </c>
      <c r="G228" s="51">
        <v>7300</v>
      </c>
      <c r="H228" s="21">
        <v>0</v>
      </c>
      <c r="I228" s="51">
        <f t="shared" si="22"/>
        <v>7300</v>
      </c>
      <c r="J228" s="62">
        <f t="shared" si="23"/>
        <v>914348</v>
      </c>
      <c r="K228" s="49">
        <v>46934</v>
      </c>
      <c r="L228" s="25">
        <v>1364380</v>
      </c>
      <c r="N228" s="3"/>
      <c r="P228" s="1">
        <v>72346</v>
      </c>
      <c r="Q228" s="43">
        <v>24480</v>
      </c>
      <c r="R228" s="5"/>
      <c r="S228" s="5"/>
      <c r="T228" s="5"/>
    </row>
    <row r="229" s="1" customFormat="1" spans="1:20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1"/>
        <v>2</v>
      </c>
      <c r="F229" s="50" t="s">
        <v>206</v>
      </c>
      <c r="G229" s="51">
        <v>14490</v>
      </c>
      <c r="H229" s="21">
        <v>0</v>
      </c>
      <c r="I229" s="51">
        <f t="shared" si="22"/>
        <v>14490</v>
      </c>
      <c r="J229" s="62">
        <f t="shared" si="23"/>
        <v>899858</v>
      </c>
      <c r="K229" s="49">
        <v>43664</v>
      </c>
      <c r="L229" s="25">
        <v>1350923</v>
      </c>
      <c r="N229" s="3"/>
      <c r="P229" s="1">
        <v>72229</v>
      </c>
      <c r="Q229" s="43">
        <v>24480</v>
      </c>
      <c r="R229" s="5"/>
      <c r="S229" s="5"/>
      <c r="T229" s="5"/>
    </row>
    <row r="230" s="1" customFormat="1" spans="1:20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1"/>
        <v>2</v>
      </c>
      <c r="F230" s="50" t="s">
        <v>207</v>
      </c>
      <c r="G230" s="51">
        <v>14490</v>
      </c>
      <c r="H230" s="21">
        <v>0</v>
      </c>
      <c r="I230" s="51">
        <f t="shared" si="22"/>
        <v>14490</v>
      </c>
      <c r="J230" s="66">
        <f t="shared" si="23"/>
        <v>885368</v>
      </c>
      <c r="K230" s="49">
        <v>45731</v>
      </c>
      <c r="L230" s="25">
        <v>1360409</v>
      </c>
      <c r="N230" s="3"/>
      <c r="P230" s="1">
        <v>70242</v>
      </c>
      <c r="Q230" s="43">
        <v>25650</v>
      </c>
      <c r="R230" s="5"/>
      <c r="S230" s="5"/>
      <c r="T230" s="5"/>
    </row>
    <row r="231" s="1" customFormat="1" ht="24.75" spans="1:20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N231" s="3"/>
      <c r="P231" s="1">
        <v>70243</v>
      </c>
      <c r="Q231" s="43">
        <v>25650</v>
      </c>
      <c r="R231" s="5"/>
      <c r="S231" s="5"/>
      <c r="T231" s="5"/>
    </row>
    <row r="232" s="1" customFormat="1" spans="2:20">
      <c r="B232" s="4"/>
      <c r="C232" s="4"/>
      <c r="K232" s="4"/>
      <c r="N232" s="3"/>
      <c r="P232" s="1">
        <v>68937</v>
      </c>
      <c r="Q232" s="43">
        <v>11700</v>
      </c>
      <c r="R232" s="5"/>
      <c r="S232" s="5"/>
      <c r="T232" s="5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P233" s="2">
        <v>70244</v>
      </c>
      <c r="Q233" s="2">
        <v>29250</v>
      </c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P234" s="2">
        <v>71960</v>
      </c>
      <c r="Q234" s="2">
        <v>24480</v>
      </c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P235" s="2">
        <v>70967</v>
      </c>
      <c r="Q235" s="2">
        <v>26460</v>
      </c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P236" s="2">
        <v>68609</v>
      </c>
      <c r="Q236" s="2">
        <v>17550</v>
      </c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P237" s="2">
        <v>69262</v>
      </c>
      <c r="Q237" s="2">
        <v>17550</v>
      </c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P238" s="2">
        <v>72577</v>
      </c>
      <c r="Q238" s="43">
        <v>24975</v>
      </c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P239" s="2">
        <v>72581</v>
      </c>
      <c r="Q239" s="43">
        <v>48390</v>
      </c>
      <c r="R239" s="5"/>
      <c r="S239" s="5"/>
      <c r="T239" s="5"/>
    </row>
    <row r="240" s="1" customFormat="1" spans="1:20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303" si="24">C240-B240</f>
        <v>1</v>
      </c>
      <c r="F240" s="50" t="s">
        <v>213</v>
      </c>
      <c r="G240" s="51">
        <v>8050</v>
      </c>
      <c r="H240" s="21">
        <v>0</v>
      </c>
      <c r="I240" s="51">
        <f t="shared" ref="I240:I303" si="25">+G240+H240</f>
        <v>8050</v>
      </c>
      <c r="J240" s="62">
        <f>J238-I240</f>
        <v>2215326</v>
      </c>
      <c r="K240" s="49">
        <v>45497</v>
      </c>
      <c r="L240" s="25">
        <v>1358618</v>
      </c>
      <c r="N240" s="3"/>
      <c r="P240" s="1">
        <v>72698</v>
      </c>
      <c r="Q240" s="43">
        <v>24480</v>
      </c>
      <c r="R240" s="5"/>
      <c r="S240" s="5"/>
      <c r="T240" s="5"/>
    </row>
    <row r="241" s="1" customFormat="1" spans="1:20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4"/>
        <v>3</v>
      </c>
      <c r="F241" s="50" t="s">
        <v>214</v>
      </c>
      <c r="G241" s="51">
        <v>19710</v>
      </c>
      <c r="H241" s="21">
        <v>0</v>
      </c>
      <c r="I241" s="51">
        <f t="shared" si="25"/>
        <v>19710</v>
      </c>
      <c r="J241" s="62">
        <f t="shared" ref="J241:J304" si="26">J240-I241</f>
        <v>2195616</v>
      </c>
      <c r="K241" s="49">
        <v>45733</v>
      </c>
      <c r="L241" s="25">
        <v>1360455</v>
      </c>
      <c r="N241" s="3"/>
      <c r="P241" s="1">
        <v>72697</v>
      </c>
      <c r="Q241" s="43">
        <v>24480</v>
      </c>
      <c r="R241" s="5"/>
      <c r="S241" s="5"/>
      <c r="T241" s="5"/>
    </row>
    <row r="242" s="1" customFormat="1" spans="1:20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4"/>
        <v>2</v>
      </c>
      <c r="F242" s="50" t="s">
        <v>215</v>
      </c>
      <c r="G242" s="51">
        <v>14490</v>
      </c>
      <c r="H242" s="21">
        <v>0</v>
      </c>
      <c r="I242" s="51">
        <f t="shared" si="25"/>
        <v>14490</v>
      </c>
      <c r="J242" s="62">
        <f t="shared" si="26"/>
        <v>2181126</v>
      </c>
      <c r="K242" s="49">
        <v>41159</v>
      </c>
      <c r="L242" s="25">
        <v>1340437</v>
      </c>
      <c r="N242" s="3"/>
      <c r="P242" s="1">
        <v>72696</v>
      </c>
      <c r="Q242" s="43">
        <v>24480</v>
      </c>
      <c r="R242" s="5"/>
      <c r="S242" s="5"/>
      <c r="T242" s="5"/>
    </row>
    <row r="243" s="1" customFormat="1" spans="1:20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4"/>
        <v>2</v>
      </c>
      <c r="F243" s="50" t="s">
        <v>216</v>
      </c>
      <c r="G243" s="51">
        <v>13140</v>
      </c>
      <c r="H243" s="21">
        <v>0</v>
      </c>
      <c r="I243" s="51">
        <f t="shared" si="25"/>
        <v>13140</v>
      </c>
      <c r="J243" s="62">
        <f t="shared" si="26"/>
        <v>2167986</v>
      </c>
      <c r="K243" s="49">
        <v>42418</v>
      </c>
      <c r="L243" s="25">
        <v>1346507</v>
      </c>
      <c r="N243" s="3"/>
      <c r="P243" s="1">
        <v>72590</v>
      </c>
      <c r="Q243" s="43">
        <v>80650</v>
      </c>
      <c r="R243" s="5"/>
      <c r="S243" s="5"/>
      <c r="T243" s="5"/>
    </row>
    <row r="244" s="1" customFormat="1" spans="1:20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4"/>
        <v>1</v>
      </c>
      <c r="F244" s="50" t="s">
        <v>217</v>
      </c>
      <c r="G244" s="51">
        <v>8050</v>
      </c>
      <c r="H244" s="21">
        <v>0</v>
      </c>
      <c r="I244" s="51">
        <f t="shared" si="25"/>
        <v>8050</v>
      </c>
      <c r="J244" s="62">
        <f t="shared" si="26"/>
        <v>2159936</v>
      </c>
      <c r="K244" s="49">
        <v>45812</v>
      </c>
      <c r="L244" s="25">
        <v>1361379</v>
      </c>
      <c r="N244" s="3"/>
      <c r="P244" s="1">
        <v>69196</v>
      </c>
      <c r="Q244" s="43">
        <v>11700</v>
      </c>
      <c r="R244" s="5"/>
      <c r="S244" s="5"/>
      <c r="T244" s="5"/>
    </row>
    <row r="245" s="1" customFormat="1" spans="1:20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4"/>
        <v>2</v>
      </c>
      <c r="F245" s="50" t="s">
        <v>218</v>
      </c>
      <c r="G245" s="51">
        <v>14490</v>
      </c>
      <c r="H245" s="21">
        <v>0</v>
      </c>
      <c r="I245" s="51">
        <f t="shared" si="25"/>
        <v>14490</v>
      </c>
      <c r="J245" s="62">
        <f t="shared" si="26"/>
        <v>2145446</v>
      </c>
      <c r="K245" s="49">
        <v>42421</v>
      </c>
      <c r="L245" s="25">
        <v>1346504</v>
      </c>
      <c r="N245" s="3"/>
      <c r="P245" s="1">
        <v>68415</v>
      </c>
      <c r="Q245" s="43">
        <v>17550</v>
      </c>
      <c r="R245" s="5"/>
      <c r="S245" s="5"/>
      <c r="T245" s="5"/>
    </row>
    <row r="246" s="1" customFormat="1" spans="1:20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si="24"/>
        <v>1</v>
      </c>
      <c r="F246" s="50" t="s">
        <v>219</v>
      </c>
      <c r="G246" s="51">
        <v>12444</v>
      </c>
      <c r="H246" s="21">
        <v>0</v>
      </c>
      <c r="I246" s="51">
        <f t="shared" si="25"/>
        <v>12444</v>
      </c>
      <c r="J246" s="62">
        <f t="shared" si="26"/>
        <v>2133002</v>
      </c>
      <c r="K246" s="49">
        <v>47565</v>
      </c>
      <c r="L246" s="25">
        <v>1366631</v>
      </c>
      <c r="N246" s="3"/>
      <c r="P246" s="1">
        <v>72914</v>
      </c>
      <c r="Q246" s="43">
        <v>18675</v>
      </c>
      <c r="R246" s="5"/>
      <c r="S246" s="5"/>
      <c r="T246" s="5"/>
    </row>
    <row r="247" s="1" customFormat="1" spans="1:20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24"/>
        <v>2</v>
      </c>
      <c r="F247" s="50" t="s">
        <v>140</v>
      </c>
      <c r="G247" s="51">
        <v>24617</v>
      </c>
      <c r="H247" s="21">
        <v>0</v>
      </c>
      <c r="I247" s="51">
        <f t="shared" si="25"/>
        <v>24617</v>
      </c>
      <c r="J247" s="62">
        <f t="shared" si="26"/>
        <v>2108385</v>
      </c>
      <c r="K247" s="49">
        <v>40413</v>
      </c>
      <c r="L247" s="25">
        <v>1339713</v>
      </c>
      <c r="N247" s="3"/>
      <c r="P247" s="1">
        <v>68605</v>
      </c>
      <c r="Q247" s="43">
        <v>29745</v>
      </c>
      <c r="R247" s="5"/>
      <c r="S247" s="5"/>
      <c r="T247" s="5"/>
    </row>
    <row r="248" s="1" customFormat="1" spans="1:20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24"/>
        <v>2</v>
      </c>
      <c r="F248" s="50" t="s">
        <v>220</v>
      </c>
      <c r="G248" s="51">
        <v>13140</v>
      </c>
      <c r="H248" s="21">
        <v>0</v>
      </c>
      <c r="I248" s="51">
        <f t="shared" si="25"/>
        <v>13140</v>
      </c>
      <c r="J248" s="62">
        <f t="shared" si="26"/>
        <v>2095245</v>
      </c>
      <c r="K248" s="49">
        <v>34235</v>
      </c>
      <c r="L248" s="25">
        <v>1318544</v>
      </c>
      <c r="N248" s="3"/>
      <c r="P248" s="1">
        <v>71949</v>
      </c>
      <c r="Q248" s="43">
        <v>12870</v>
      </c>
      <c r="R248" s="5"/>
      <c r="S248" s="5"/>
      <c r="T248" s="5"/>
    </row>
    <row r="249" s="1" customFormat="1" spans="1:20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24"/>
        <v>5</v>
      </c>
      <c r="F249" s="50" t="s">
        <v>221</v>
      </c>
      <c r="G249" s="51">
        <v>49725</v>
      </c>
      <c r="H249" s="21">
        <v>0</v>
      </c>
      <c r="I249" s="51">
        <f t="shared" si="25"/>
        <v>49725</v>
      </c>
      <c r="J249" s="62">
        <f t="shared" si="26"/>
        <v>2045520</v>
      </c>
      <c r="K249" s="49">
        <v>34233</v>
      </c>
      <c r="L249" s="25">
        <v>1318463</v>
      </c>
      <c r="N249" s="3"/>
      <c r="P249" s="1">
        <v>71948</v>
      </c>
      <c r="Q249" s="43">
        <v>12870</v>
      </c>
      <c r="R249" s="5"/>
      <c r="S249" s="5"/>
      <c r="T249" s="5"/>
    </row>
    <row r="250" s="1" customFormat="1" spans="1:20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24"/>
        <v>5</v>
      </c>
      <c r="F250" s="50" t="s">
        <v>222</v>
      </c>
      <c r="G250" s="51">
        <v>26280</v>
      </c>
      <c r="H250" s="21">
        <v>0</v>
      </c>
      <c r="I250" s="51">
        <f t="shared" si="25"/>
        <v>26280</v>
      </c>
      <c r="J250" s="62">
        <f t="shared" si="26"/>
        <v>2019240</v>
      </c>
      <c r="K250" s="49">
        <v>36656</v>
      </c>
      <c r="L250" s="25">
        <v>1325647</v>
      </c>
      <c r="N250" s="3"/>
      <c r="P250" s="1">
        <v>71095</v>
      </c>
      <c r="Q250" s="43">
        <v>9000</v>
      </c>
      <c r="R250" s="5"/>
      <c r="S250" s="5"/>
      <c r="T250" s="5"/>
    </row>
    <row r="251" s="1" customFormat="1" spans="1:20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24"/>
        <v>3</v>
      </c>
      <c r="F251" s="50" t="s">
        <v>223</v>
      </c>
      <c r="G251" s="51">
        <v>19710</v>
      </c>
      <c r="H251" s="21">
        <v>0</v>
      </c>
      <c r="I251" s="51">
        <f t="shared" si="25"/>
        <v>19710</v>
      </c>
      <c r="J251" s="62">
        <f t="shared" si="26"/>
        <v>1999530</v>
      </c>
      <c r="K251" s="49">
        <v>35981</v>
      </c>
      <c r="L251" s="25">
        <v>1324046</v>
      </c>
      <c r="N251" s="3"/>
      <c r="P251" s="1">
        <v>71096</v>
      </c>
      <c r="Q251" s="43">
        <v>9000</v>
      </c>
      <c r="R251" s="5"/>
      <c r="S251" s="5"/>
      <c r="T251" s="5"/>
    </row>
    <row r="252" s="1" customFormat="1" spans="1:20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24"/>
        <v>2</v>
      </c>
      <c r="F252" s="50" t="s">
        <v>224</v>
      </c>
      <c r="G252" s="51">
        <v>14490</v>
      </c>
      <c r="H252" s="21">
        <v>0</v>
      </c>
      <c r="I252" s="51">
        <f t="shared" si="25"/>
        <v>14490</v>
      </c>
      <c r="J252" s="62">
        <f t="shared" si="26"/>
        <v>1985040</v>
      </c>
      <c r="K252" s="49">
        <v>47183</v>
      </c>
      <c r="L252" s="25">
        <v>1365376</v>
      </c>
      <c r="N252" s="3"/>
      <c r="P252" s="1">
        <v>71523</v>
      </c>
      <c r="Q252" s="43">
        <v>12870</v>
      </c>
      <c r="R252" s="5"/>
      <c r="S252" s="5"/>
      <c r="T252" s="5"/>
    </row>
    <row r="253" s="1" customFormat="1" spans="1:20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24"/>
        <v>2</v>
      </c>
      <c r="F253" s="50" t="s">
        <v>225</v>
      </c>
      <c r="G253" s="51">
        <v>13140</v>
      </c>
      <c r="H253" s="21">
        <v>0</v>
      </c>
      <c r="I253" s="51">
        <f t="shared" si="25"/>
        <v>13140</v>
      </c>
      <c r="J253" s="62">
        <f t="shared" si="26"/>
        <v>1971900</v>
      </c>
      <c r="K253" s="49">
        <v>45163</v>
      </c>
      <c r="L253" s="25">
        <v>1356599</v>
      </c>
      <c r="N253" s="3"/>
      <c r="P253" s="1">
        <v>71650</v>
      </c>
      <c r="Q253" s="43">
        <v>12870</v>
      </c>
      <c r="R253" s="5"/>
      <c r="S253" s="5"/>
      <c r="T253" s="5"/>
    </row>
    <row r="254" s="1" customFormat="1" spans="1:20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24"/>
        <v>2</v>
      </c>
      <c r="F254" s="50" t="s">
        <v>226</v>
      </c>
      <c r="G254" s="51">
        <v>13140</v>
      </c>
      <c r="H254" s="21">
        <v>0</v>
      </c>
      <c r="I254" s="51">
        <f t="shared" si="25"/>
        <v>13140</v>
      </c>
      <c r="J254" s="62">
        <f t="shared" si="26"/>
        <v>1958760</v>
      </c>
      <c r="K254" s="49">
        <v>46952</v>
      </c>
      <c r="L254" s="25">
        <v>1364619</v>
      </c>
      <c r="N254" s="3"/>
      <c r="P254" s="1">
        <v>71097</v>
      </c>
      <c r="Q254" s="43">
        <v>12870</v>
      </c>
      <c r="R254" s="5"/>
      <c r="S254" s="5"/>
      <c r="T254" s="5"/>
    </row>
    <row r="255" s="1" customFormat="1" spans="1:20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24"/>
        <v>3</v>
      </c>
      <c r="F255" s="50" t="s">
        <v>227</v>
      </c>
      <c r="G255" s="51">
        <v>21735</v>
      </c>
      <c r="H255" s="21">
        <v>0</v>
      </c>
      <c r="I255" s="51">
        <f t="shared" si="25"/>
        <v>21735</v>
      </c>
      <c r="J255" s="62">
        <f t="shared" si="26"/>
        <v>1937025</v>
      </c>
      <c r="K255" s="49">
        <v>45529</v>
      </c>
      <c r="L255" s="25">
        <v>1359144</v>
      </c>
      <c r="N255" s="3"/>
      <c r="P255" s="1">
        <v>69940</v>
      </c>
      <c r="Q255" s="43">
        <v>14040</v>
      </c>
      <c r="R255" s="5"/>
      <c r="S255" s="5"/>
      <c r="T255" s="5"/>
    </row>
    <row r="256" s="1" customFormat="1" spans="1:20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24"/>
        <v>3</v>
      </c>
      <c r="F256" s="50" t="s">
        <v>228</v>
      </c>
      <c r="G256" s="51">
        <v>21735</v>
      </c>
      <c r="H256" s="21">
        <v>0</v>
      </c>
      <c r="I256" s="51">
        <f t="shared" si="25"/>
        <v>21735</v>
      </c>
      <c r="J256" s="62">
        <f t="shared" si="26"/>
        <v>1915290</v>
      </c>
      <c r="K256" s="49">
        <v>38328</v>
      </c>
      <c r="L256" s="25">
        <v>1333552</v>
      </c>
      <c r="N256" s="3"/>
      <c r="P256" s="1">
        <v>71737</v>
      </c>
      <c r="Q256" s="43">
        <v>15750</v>
      </c>
      <c r="R256" s="5"/>
      <c r="S256" s="5"/>
      <c r="T256" s="5"/>
    </row>
    <row r="257" s="1" customFormat="1" spans="1:20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24"/>
        <v>3</v>
      </c>
      <c r="F257" s="50" t="s">
        <v>229</v>
      </c>
      <c r="G257" s="51">
        <v>19710</v>
      </c>
      <c r="H257" s="21">
        <v>0</v>
      </c>
      <c r="I257" s="51">
        <f t="shared" si="25"/>
        <v>19710</v>
      </c>
      <c r="J257" s="62">
        <f t="shared" si="26"/>
        <v>1895580</v>
      </c>
      <c r="K257" s="49">
        <v>45059</v>
      </c>
      <c r="L257" s="25">
        <v>1356419</v>
      </c>
      <c r="N257" s="3"/>
      <c r="P257" s="1">
        <v>71574</v>
      </c>
      <c r="Q257" s="43">
        <v>15750</v>
      </c>
      <c r="R257" s="5"/>
      <c r="S257" s="5"/>
      <c r="T257" s="5"/>
    </row>
    <row r="258" s="1" customFormat="1" spans="1:20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24"/>
        <v>2</v>
      </c>
      <c r="F258" s="50" t="s">
        <v>230</v>
      </c>
      <c r="G258" s="51">
        <v>14490</v>
      </c>
      <c r="H258" s="21">
        <v>0</v>
      </c>
      <c r="I258" s="51">
        <f t="shared" si="25"/>
        <v>14490</v>
      </c>
      <c r="J258" s="62">
        <f t="shared" si="26"/>
        <v>1881090</v>
      </c>
      <c r="K258" s="49">
        <v>45774</v>
      </c>
      <c r="L258" s="25">
        <v>1360763</v>
      </c>
      <c r="N258" s="3"/>
      <c r="P258" s="1">
        <v>69405</v>
      </c>
      <c r="Q258" s="43">
        <v>23625</v>
      </c>
      <c r="R258" s="5"/>
      <c r="S258" s="5"/>
      <c r="T258" s="5"/>
    </row>
    <row r="259" s="1" customFormat="1" spans="1:20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24"/>
        <v>3</v>
      </c>
      <c r="F259" s="50" t="s">
        <v>231</v>
      </c>
      <c r="G259" s="51">
        <v>19710</v>
      </c>
      <c r="H259" s="21">
        <v>0</v>
      </c>
      <c r="I259" s="51">
        <f t="shared" si="25"/>
        <v>19710</v>
      </c>
      <c r="J259" s="62">
        <f t="shared" si="26"/>
        <v>1861380</v>
      </c>
      <c r="K259" s="49">
        <v>44919</v>
      </c>
      <c r="L259" s="25">
        <v>1354228</v>
      </c>
      <c r="N259" s="3"/>
      <c r="P259" s="1">
        <v>71745</v>
      </c>
      <c r="Q259" s="43">
        <v>19305</v>
      </c>
      <c r="R259" s="5"/>
      <c r="S259" s="5"/>
      <c r="T259" s="5"/>
    </row>
    <row r="260" s="1" customFormat="1" spans="1:20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24"/>
        <v>2</v>
      </c>
      <c r="F260" s="50" t="s">
        <v>232</v>
      </c>
      <c r="G260" s="51">
        <v>13140</v>
      </c>
      <c r="H260" s="21">
        <v>0</v>
      </c>
      <c r="I260" s="51">
        <f t="shared" si="25"/>
        <v>13140</v>
      </c>
      <c r="J260" s="62">
        <f t="shared" si="26"/>
        <v>1848240</v>
      </c>
      <c r="K260" s="49">
        <v>49755</v>
      </c>
      <c r="L260" s="25">
        <v>1375760</v>
      </c>
      <c r="N260" s="3"/>
      <c r="P260" s="1">
        <v>71511</v>
      </c>
      <c r="Q260" s="43">
        <v>15750</v>
      </c>
      <c r="R260" s="5"/>
      <c r="S260" s="5"/>
      <c r="T260" s="5"/>
    </row>
    <row r="261" s="1" customFormat="1" spans="1:20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24"/>
        <v>2</v>
      </c>
      <c r="F261" s="50" t="s">
        <v>233</v>
      </c>
      <c r="G261" s="51">
        <v>14490</v>
      </c>
      <c r="H261" s="21">
        <v>0</v>
      </c>
      <c r="I261" s="51">
        <f t="shared" si="25"/>
        <v>14490</v>
      </c>
      <c r="J261" s="62">
        <f t="shared" si="26"/>
        <v>1833750</v>
      </c>
      <c r="K261" s="49">
        <v>45000</v>
      </c>
      <c r="L261" s="25">
        <v>1355476</v>
      </c>
      <c r="N261" s="3"/>
      <c r="P261" s="1">
        <v>74705</v>
      </c>
      <c r="Q261" s="43">
        <v>21060</v>
      </c>
      <c r="R261" s="5"/>
      <c r="S261" s="5"/>
      <c r="T261" s="5"/>
    </row>
    <row r="262" s="1" customFormat="1" spans="1:20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24"/>
        <v>2</v>
      </c>
      <c r="F262" s="50" t="s">
        <v>234</v>
      </c>
      <c r="G262" s="51">
        <v>14490</v>
      </c>
      <c r="H262" s="21">
        <v>0</v>
      </c>
      <c r="I262" s="51">
        <f t="shared" si="25"/>
        <v>14490</v>
      </c>
      <c r="J262" s="62">
        <f t="shared" si="26"/>
        <v>1819260</v>
      </c>
      <c r="K262" s="49">
        <v>49669</v>
      </c>
      <c r="L262" s="25">
        <v>1374926</v>
      </c>
      <c r="N262" s="3"/>
      <c r="P262" s="1">
        <v>69329</v>
      </c>
      <c r="Q262" s="43">
        <v>15228</v>
      </c>
      <c r="R262" s="5"/>
      <c r="S262" s="5"/>
      <c r="T262" s="5"/>
    </row>
    <row r="263" s="1" customFormat="1" spans="1:20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24"/>
        <v>2</v>
      </c>
      <c r="F263" s="50" t="s">
        <v>235</v>
      </c>
      <c r="G263" s="51">
        <v>13140</v>
      </c>
      <c r="H263" s="21">
        <v>0</v>
      </c>
      <c r="I263" s="51">
        <f t="shared" si="25"/>
        <v>13140</v>
      </c>
      <c r="J263" s="62">
        <f t="shared" si="26"/>
        <v>1806120</v>
      </c>
      <c r="K263" s="49">
        <v>47409</v>
      </c>
      <c r="L263" s="25">
        <v>1365597</v>
      </c>
      <c r="N263" s="3"/>
      <c r="P263" s="1">
        <v>71483</v>
      </c>
      <c r="Q263" s="5">
        <v>19305</v>
      </c>
      <c r="R263" s="5"/>
      <c r="S263" s="5"/>
      <c r="T263" s="5"/>
    </row>
    <row r="264" s="1" customFormat="1" spans="1:20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24"/>
        <v>2</v>
      </c>
      <c r="F264" s="50" t="s">
        <v>236</v>
      </c>
      <c r="G264" s="51">
        <v>13140</v>
      </c>
      <c r="H264" s="21">
        <v>0</v>
      </c>
      <c r="I264" s="51">
        <f t="shared" si="25"/>
        <v>13140</v>
      </c>
      <c r="J264" s="62">
        <f t="shared" si="26"/>
        <v>1792980</v>
      </c>
      <c r="K264" s="49">
        <v>49704</v>
      </c>
      <c r="L264" s="25">
        <v>1375263</v>
      </c>
      <c r="N264" s="3"/>
      <c r="P264" s="1">
        <v>71506</v>
      </c>
      <c r="Q264" s="43">
        <v>12870</v>
      </c>
      <c r="R264" s="5"/>
      <c r="S264" s="5"/>
      <c r="T264" s="5"/>
    </row>
    <row r="265" s="1" customFormat="1" spans="1:20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24"/>
        <v>2</v>
      </c>
      <c r="F265" s="50" t="s">
        <v>237</v>
      </c>
      <c r="G265" s="51">
        <v>14490</v>
      </c>
      <c r="H265" s="21">
        <v>0</v>
      </c>
      <c r="I265" s="51">
        <f t="shared" si="25"/>
        <v>14490</v>
      </c>
      <c r="J265" s="62">
        <f t="shared" si="26"/>
        <v>1778490</v>
      </c>
      <c r="K265" s="49">
        <v>49659</v>
      </c>
      <c r="L265" s="25">
        <v>1374635</v>
      </c>
      <c r="N265" s="3"/>
      <c r="P265" s="1">
        <v>71656</v>
      </c>
      <c r="Q265" s="43">
        <v>12870</v>
      </c>
      <c r="R265" s="5"/>
      <c r="S265" s="5"/>
      <c r="T265" s="5"/>
    </row>
    <row r="266" s="1" customFormat="1" spans="1:20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24"/>
        <v>2</v>
      </c>
      <c r="F266" s="50" t="s">
        <v>238</v>
      </c>
      <c r="G266" s="51">
        <v>14490</v>
      </c>
      <c r="H266" s="21">
        <v>0</v>
      </c>
      <c r="I266" s="51">
        <f t="shared" si="25"/>
        <v>14490</v>
      </c>
      <c r="J266" s="62">
        <f t="shared" si="26"/>
        <v>1764000</v>
      </c>
      <c r="K266" s="49">
        <v>45848</v>
      </c>
      <c r="L266" s="25">
        <v>1361771</v>
      </c>
      <c r="N266" s="3"/>
      <c r="P266" s="1">
        <v>69942</v>
      </c>
      <c r="Q266" s="43">
        <v>41895</v>
      </c>
      <c r="R266" s="5"/>
      <c r="S266" s="5"/>
      <c r="T266" s="5"/>
    </row>
    <row r="267" s="1" customFormat="1" spans="1:20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24"/>
        <v>2</v>
      </c>
      <c r="F267" s="50" t="s">
        <v>239</v>
      </c>
      <c r="G267" s="51">
        <v>14490</v>
      </c>
      <c r="H267" s="21">
        <v>0</v>
      </c>
      <c r="I267" s="51">
        <f t="shared" si="25"/>
        <v>14490</v>
      </c>
      <c r="J267" s="62">
        <f t="shared" si="26"/>
        <v>1749510</v>
      </c>
      <c r="K267" s="49">
        <v>45829</v>
      </c>
      <c r="L267" s="25">
        <v>1361498</v>
      </c>
      <c r="N267" s="3"/>
      <c r="P267" s="1">
        <v>71724</v>
      </c>
      <c r="Q267" s="43">
        <v>15750</v>
      </c>
      <c r="R267" s="5"/>
      <c r="S267" s="5"/>
      <c r="T267" s="5"/>
    </row>
    <row r="268" s="1" customFormat="1" spans="1:20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24"/>
        <v>2</v>
      </c>
      <c r="F268" s="50" t="s">
        <v>240</v>
      </c>
      <c r="G268" s="51">
        <v>14490</v>
      </c>
      <c r="H268" s="21">
        <v>0</v>
      </c>
      <c r="I268" s="51">
        <f t="shared" si="25"/>
        <v>14490</v>
      </c>
      <c r="J268" s="62">
        <f t="shared" si="26"/>
        <v>1735020</v>
      </c>
      <c r="K268" s="49">
        <v>46152</v>
      </c>
      <c r="L268" s="25">
        <v>1363190</v>
      </c>
      <c r="N268" s="3"/>
      <c r="P268" s="1">
        <v>69682</v>
      </c>
      <c r="Q268" s="5">
        <v>37350</v>
      </c>
      <c r="R268" s="5"/>
      <c r="S268" s="5"/>
      <c r="T268" s="5"/>
    </row>
    <row r="269" s="1" customFormat="1" spans="1:20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24"/>
        <v>2</v>
      </c>
      <c r="F269" s="50" t="s">
        <v>241</v>
      </c>
      <c r="G269" s="51">
        <v>14490</v>
      </c>
      <c r="H269" s="21">
        <v>0</v>
      </c>
      <c r="I269" s="51">
        <f t="shared" si="25"/>
        <v>14490</v>
      </c>
      <c r="J269" s="62">
        <f t="shared" si="26"/>
        <v>1720530</v>
      </c>
      <c r="K269" s="49">
        <v>50745</v>
      </c>
      <c r="L269" s="25">
        <v>1379278</v>
      </c>
      <c r="N269" s="3"/>
      <c r="P269" s="1">
        <v>71516</v>
      </c>
      <c r="Q269" s="43">
        <v>9000</v>
      </c>
      <c r="R269" s="5"/>
      <c r="S269" s="5"/>
      <c r="T269" s="5"/>
    </row>
    <row r="270" s="1" customFormat="1" spans="1:20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24"/>
        <v>2</v>
      </c>
      <c r="F270" s="50" t="s">
        <v>242</v>
      </c>
      <c r="G270" s="51">
        <v>14490</v>
      </c>
      <c r="H270" s="21">
        <v>0</v>
      </c>
      <c r="I270" s="51">
        <f t="shared" si="25"/>
        <v>14490</v>
      </c>
      <c r="J270" s="62">
        <f t="shared" si="26"/>
        <v>1706040</v>
      </c>
      <c r="K270" s="49">
        <v>50678</v>
      </c>
      <c r="L270" s="25">
        <v>1378715</v>
      </c>
      <c r="N270" s="3"/>
      <c r="P270" s="1">
        <v>73813</v>
      </c>
      <c r="Q270" s="43">
        <v>12870</v>
      </c>
      <c r="R270" s="5"/>
      <c r="S270" s="5"/>
      <c r="T270" s="5"/>
    </row>
    <row r="271" s="1" customFormat="1" spans="1:20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24"/>
        <v>5</v>
      </c>
      <c r="F271" s="50" t="s">
        <v>243</v>
      </c>
      <c r="G271" s="51">
        <v>32850</v>
      </c>
      <c r="H271" s="21">
        <v>0</v>
      </c>
      <c r="I271" s="51">
        <f t="shared" si="25"/>
        <v>32850</v>
      </c>
      <c r="J271" s="62">
        <f t="shared" si="26"/>
        <v>1673190</v>
      </c>
      <c r="K271" s="49">
        <v>45036</v>
      </c>
      <c r="L271" s="25">
        <v>1355609</v>
      </c>
      <c r="N271" s="3"/>
      <c r="P271" s="1">
        <v>72520</v>
      </c>
      <c r="Q271" s="5">
        <v>9000</v>
      </c>
      <c r="R271" s="5"/>
      <c r="S271" s="5"/>
      <c r="T271" s="5"/>
    </row>
    <row r="272" s="1" customFormat="1" spans="1:20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24"/>
        <v>5</v>
      </c>
      <c r="F272" s="50" t="s">
        <v>244</v>
      </c>
      <c r="G272" s="51">
        <v>41490</v>
      </c>
      <c r="H272" s="21">
        <v>0</v>
      </c>
      <c r="I272" s="51">
        <f t="shared" si="25"/>
        <v>41490</v>
      </c>
      <c r="J272" s="62">
        <f t="shared" si="26"/>
        <v>1631700</v>
      </c>
      <c r="K272" s="49">
        <v>45037</v>
      </c>
      <c r="L272" s="25">
        <v>1355609</v>
      </c>
      <c r="N272" s="3"/>
      <c r="P272" s="1">
        <v>72200</v>
      </c>
      <c r="Q272" s="43">
        <v>19305</v>
      </c>
      <c r="R272" s="5"/>
      <c r="S272" s="5"/>
      <c r="T272" s="5"/>
    </row>
    <row r="273" s="1" customFormat="1" spans="1:20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24"/>
        <v>2</v>
      </c>
      <c r="F273" s="50" t="s">
        <v>245</v>
      </c>
      <c r="G273" s="51">
        <v>14490</v>
      </c>
      <c r="H273" s="21">
        <v>0</v>
      </c>
      <c r="I273" s="51">
        <f t="shared" si="25"/>
        <v>14490</v>
      </c>
      <c r="J273" s="62">
        <f t="shared" si="26"/>
        <v>1617210</v>
      </c>
      <c r="K273" s="49">
        <v>42199</v>
      </c>
      <c r="L273" s="25">
        <v>1345820</v>
      </c>
      <c r="N273" s="3"/>
      <c r="P273" s="1">
        <v>73231</v>
      </c>
      <c r="Q273" s="43">
        <v>9000</v>
      </c>
      <c r="R273" s="5"/>
      <c r="S273" s="5"/>
      <c r="T273" s="5"/>
    </row>
    <row r="274" s="1" customFormat="1" spans="1:20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24"/>
        <v>2</v>
      </c>
      <c r="F274" s="50" t="s">
        <v>246</v>
      </c>
      <c r="G274" s="51">
        <v>14490</v>
      </c>
      <c r="H274" s="21">
        <v>0</v>
      </c>
      <c r="I274" s="51">
        <f t="shared" si="25"/>
        <v>14490</v>
      </c>
      <c r="J274" s="62">
        <f t="shared" si="26"/>
        <v>1602720</v>
      </c>
      <c r="K274" s="49">
        <v>48167</v>
      </c>
      <c r="L274" s="25">
        <v>1370312</v>
      </c>
      <c r="N274" s="3"/>
      <c r="P274" s="1">
        <v>73828</v>
      </c>
      <c r="Q274" s="43">
        <v>18670</v>
      </c>
      <c r="R274" s="5"/>
      <c r="S274" s="5"/>
      <c r="T274" s="5"/>
    </row>
    <row r="275" s="1" customFormat="1" spans="1:20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24"/>
        <v>2</v>
      </c>
      <c r="F275" s="50" t="s">
        <v>247</v>
      </c>
      <c r="G275" s="51">
        <v>13140</v>
      </c>
      <c r="H275" s="21">
        <v>0</v>
      </c>
      <c r="I275" s="51">
        <f t="shared" si="25"/>
        <v>13140</v>
      </c>
      <c r="J275" s="62">
        <f t="shared" si="26"/>
        <v>1589580</v>
      </c>
      <c r="K275" s="49">
        <v>49748</v>
      </c>
      <c r="L275" s="25">
        <v>1375411</v>
      </c>
      <c r="N275" s="3"/>
      <c r="P275" s="1">
        <v>72038</v>
      </c>
      <c r="Q275" s="5">
        <v>15750</v>
      </c>
      <c r="R275" s="5"/>
      <c r="S275" s="5"/>
      <c r="T275" s="5"/>
    </row>
    <row r="276" s="1" customFormat="1" spans="1:20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24"/>
        <v>2</v>
      </c>
      <c r="F276" s="50" t="s">
        <v>248</v>
      </c>
      <c r="G276" s="51">
        <v>14490</v>
      </c>
      <c r="H276" s="21">
        <v>0</v>
      </c>
      <c r="I276" s="51">
        <f t="shared" si="25"/>
        <v>14490</v>
      </c>
      <c r="J276" s="62">
        <f t="shared" si="26"/>
        <v>1575090</v>
      </c>
      <c r="K276" s="49">
        <v>48918</v>
      </c>
      <c r="L276" s="25">
        <v>1373037</v>
      </c>
      <c r="N276" s="3"/>
      <c r="P276" s="1">
        <v>73858</v>
      </c>
      <c r="Q276" s="43">
        <v>19305</v>
      </c>
      <c r="R276" s="5"/>
      <c r="S276" s="5"/>
      <c r="T276" s="5"/>
    </row>
    <row r="277" s="1" customFormat="1" spans="1:20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24"/>
        <v>2</v>
      </c>
      <c r="F277" s="50" t="s">
        <v>249</v>
      </c>
      <c r="G277" s="51">
        <v>14490</v>
      </c>
      <c r="H277" s="21">
        <v>0</v>
      </c>
      <c r="I277" s="51">
        <f t="shared" si="25"/>
        <v>14490</v>
      </c>
      <c r="J277" s="62">
        <f t="shared" si="26"/>
        <v>1560600</v>
      </c>
      <c r="K277" s="49">
        <v>48907</v>
      </c>
      <c r="L277" s="25">
        <v>1373015</v>
      </c>
      <c r="N277" s="3"/>
      <c r="P277" s="1">
        <v>73856</v>
      </c>
      <c r="Q277" s="43">
        <v>19305</v>
      </c>
      <c r="R277" s="5"/>
      <c r="S277" s="5"/>
      <c r="T277" s="5"/>
    </row>
    <row r="278" s="1" customFormat="1" spans="1:20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24"/>
        <v>2</v>
      </c>
      <c r="F278" s="50" t="s">
        <v>250</v>
      </c>
      <c r="G278" s="51">
        <v>14490</v>
      </c>
      <c r="H278" s="21">
        <v>0</v>
      </c>
      <c r="I278" s="51">
        <f t="shared" si="25"/>
        <v>14490</v>
      </c>
      <c r="J278" s="62">
        <f t="shared" si="26"/>
        <v>1546110</v>
      </c>
      <c r="K278" s="49">
        <v>50737</v>
      </c>
      <c r="L278" s="25">
        <v>1379187</v>
      </c>
      <c r="N278" s="3"/>
      <c r="P278" s="1">
        <v>73609</v>
      </c>
      <c r="Q278" s="43">
        <v>9000</v>
      </c>
      <c r="R278" s="5"/>
      <c r="S278" s="5"/>
      <c r="T278" s="5"/>
    </row>
    <row r="279" s="1" customFormat="1" spans="1:20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24"/>
        <v>2</v>
      </c>
      <c r="F279" s="50" t="s">
        <v>251</v>
      </c>
      <c r="G279" s="51">
        <v>13140</v>
      </c>
      <c r="H279" s="21">
        <v>0</v>
      </c>
      <c r="I279" s="51">
        <f t="shared" si="25"/>
        <v>13140</v>
      </c>
      <c r="J279" s="62">
        <f t="shared" si="26"/>
        <v>1532970</v>
      </c>
      <c r="K279" s="49">
        <v>48751</v>
      </c>
      <c r="L279" s="25">
        <v>1372144</v>
      </c>
      <c r="N279" s="3"/>
      <c r="P279" s="1">
        <v>71099</v>
      </c>
      <c r="Q279" s="43">
        <v>21060</v>
      </c>
      <c r="R279" s="5"/>
      <c r="S279" s="5"/>
      <c r="T279" s="5"/>
    </row>
    <row r="280" s="1" customFormat="1" spans="1:20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24"/>
        <v>2</v>
      </c>
      <c r="F280" s="50" t="s">
        <v>252</v>
      </c>
      <c r="G280" s="51">
        <v>13140</v>
      </c>
      <c r="H280" s="21">
        <v>0</v>
      </c>
      <c r="I280" s="51">
        <f t="shared" si="25"/>
        <v>13140</v>
      </c>
      <c r="J280" s="62">
        <f t="shared" si="26"/>
        <v>1519830</v>
      </c>
      <c r="K280" s="49">
        <v>47904</v>
      </c>
      <c r="L280" s="25">
        <v>1369605</v>
      </c>
      <c r="N280" s="3"/>
      <c r="P280" s="1">
        <v>73411</v>
      </c>
      <c r="Q280" s="43">
        <v>12870</v>
      </c>
      <c r="R280" s="5"/>
      <c r="S280" s="5"/>
      <c r="T280" s="5"/>
    </row>
    <row r="281" s="1" customFormat="1" spans="1:20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si="24"/>
        <v>2</v>
      </c>
      <c r="F281" s="50" t="s">
        <v>253</v>
      </c>
      <c r="G281" s="51">
        <v>13140</v>
      </c>
      <c r="H281" s="21">
        <v>0</v>
      </c>
      <c r="I281" s="51">
        <f t="shared" si="25"/>
        <v>13140</v>
      </c>
      <c r="J281" s="62">
        <f t="shared" si="26"/>
        <v>1506690</v>
      </c>
      <c r="K281" s="49">
        <v>50724</v>
      </c>
      <c r="L281" s="25">
        <v>1379091</v>
      </c>
      <c r="N281" s="3"/>
      <c r="P281" s="1">
        <v>74526</v>
      </c>
      <c r="Q281" s="43">
        <v>12870</v>
      </c>
      <c r="R281" s="5"/>
      <c r="S281" s="5"/>
      <c r="T281" s="5"/>
    </row>
    <row r="282" s="1" customFormat="1" spans="1:20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24"/>
        <v>2</v>
      </c>
      <c r="F282" s="50" t="s">
        <v>254</v>
      </c>
      <c r="G282" s="51">
        <v>15307.5</v>
      </c>
      <c r="H282" s="21">
        <v>0</v>
      </c>
      <c r="I282" s="51">
        <f t="shared" si="25"/>
        <v>15307.5</v>
      </c>
      <c r="J282" s="62">
        <f t="shared" si="26"/>
        <v>1491382.5</v>
      </c>
      <c r="K282" s="49">
        <v>52185</v>
      </c>
      <c r="L282" s="25">
        <v>1383829</v>
      </c>
      <c r="N282" s="3"/>
      <c r="P282" s="1">
        <v>73849</v>
      </c>
      <c r="Q282" s="43">
        <v>9000</v>
      </c>
      <c r="R282" s="5"/>
      <c r="S282" s="5"/>
      <c r="T282" s="5"/>
    </row>
    <row r="283" s="1" customFormat="1" spans="1:20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24"/>
        <v>2</v>
      </c>
      <c r="F283" s="50" t="s">
        <v>255</v>
      </c>
      <c r="G283" s="51">
        <v>14915</v>
      </c>
      <c r="H283" s="21">
        <v>0</v>
      </c>
      <c r="I283" s="51">
        <f t="shared" si="25"/>
        <v>14915</v>
      </c>
      <c r="J283" s="62">
        <f t="shared" si="26"/>
        <v>1476467.5</v>
      </c>
      <c r="K283" s="49">
        <v>31653</v>
      </c>
      <c r="L283" s="25">
        <v>1381705</v>
      </c>
      <c r="N283" s="3"/>
      <c r="P283" s="1">
        <v>74038</v>
      </c>
      <c r="Q283" s="43">
        <v>12870</v>
      </c>
      <c r="R283" s="5"/>
      <c r="S283" s="5"/>
      <c r="T283" s="5"/>
    </row>
    <row r="284" s="1" customFormat="1" spans="1:20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24"/>
        <v>1</v>
      </c>
      <c r="F284" s="50" t="s">
        <v>256</v>
      </c>
      <c r="G284" s="51">
        <v>7050</v>
      </c>
      <c r="H284" s="21">
        <v>0</v>
      </c>
      <c r="I284" s="51">
        <f t="shared" si="25"/>
        <v>7050</v>
      </c>
      <c r="J284" s="62">
        <f t="shared" si="26"/>
        <v>1469417.5</v>
      </c>
      <c r="K284" s="49">
        <v>51999</v>
      </c>
      <c r="L284" s="25">
        <v>1383341</v>
      </c>
      <c r="N284" s="3"/>
      <c r="P284" s="1">
        <v>73835</v>
      </c>
      <c r="Q284" s="43">
        <v>13500</v>
      </c>
      <c r="R284" s="5"/>
      <c r="S284" s="5"/>
      <c r="T284" s="5"/>
    </row>
    <row r="285" s="1" customFormat="1" spans="1:20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24"/>
        <v>1</v>
      </c>
      <c r="F285" s="50" t="s">
        <v>257</v>
      </c>
      <c r="G285" s="51">
        <v>7050</v>
      </c>
      <c r="H285" s="21">
        <v>0</v>
      </c>
      <c r="I285" s="51">
        <f t="shared" si="25"/>
        <v>7050</v>
      </c>
      <c r="J285" s="62">
        <f t="shared" si="26"/>
        <v>1462367.5</v>
      </c>
      <c r="K285" s="49">
        <v>52415</v>
      </c>
      <c r="L285" s="25">
        <v>1386034</v>
      </c>
      <c r="N285" s="3"/>
      <c r="P285" s="1">
        <v>73261</v>
      </c>
      <c r="Q285" s="43">
        <v>44820</v>
      </c>
      <c r="R285" s="5"/>
      <c r="S285" s="5"/>
      <c r="T285" s="5"/>
    </row>
    <row r="286" s="1" customFormat="1" spans="1:20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24"/>
        <v>1</v>
      </c>
      <c r="F286" s="50" t="s">
        <v>258</v>
      </c>
      <c r="G286" s="51">
        <v>7050</v>
      </c>
      <c r="H286" s="21">
        <v>0</v>
      </c>
      <c r="I286" s="51">
        <f t="shared" si="25"/>
        <v>7050</v>
      </c>
      <c r="J286" s="62">
        <f t="shared" si="26"/>
        <v>1455317.5</v>
      </c>
      <c r="K286" s="49">
        <v>52416</v>
      </c>
      <c r="L286" s="25">
        <v>1386039</v>
      </c>
      <c r="N286" s="3"/>
      <c r="P286" s="1">
        <v>74039</v>
      </c>
      <c r="Q286" s="43">
        <v>12870</v>
      </c>
      <c r="R286" s="5"/>
      <c r="S286" s="5"/>
      <c r="T286" s="5"/>
    </row>
    <row r="287" s="1" customFormat="1" spans="1:20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24"/>
        <v>1</v>
      </c>
      <c r="F287" s="50" t="s">
        <v>259</v>
      </c>
      <c r="G287" s="51">
        <v>7050</v>
      </c>
      <c r="H287" s="21">
        <v>0</v>
      </c>
      <c r="I287" s="51">
        <f t="shared" si="25"/>
        <v>7050</v>
      </c>
      <c r="J287" s="62">
        <f t="shared" si="26"/>
        <v>1448267.5</v>
      </c>
      <c r="K287" s="49">
        <v>52414</v>
      </c>
      <c r="L287" s="25">
        <v>1386033</v>
      </c>
      <c r="N287" s="3"/>
      <c r="P287" s="1">
        <v>74710</v>
      </c>
      <c r="Q287" s="43">
        <v>12870</v>
      </c>
      <c r="R287" s="5"/>
      <c r="S287" s="5"/>
      <c r="T287" s="5"/>
    </row>
    <row r="288" s="1" customFormat="1" spans="1:20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24"/>
        <v>3</v>
      </c>
      <c r="F288" s="50" t="s">
        <v>260</v>
      </c>
      <c r="G288" s="51">
        <v>30637.5</v>
      </c>
      <c r="H288" s="21">
        <v>0</v>
      </c>
      <c r="I288" s="51">
        <f t="shared" si="25"/>
        <v>30637.5</v>
      </c>
      <c r="J288" s="62">
        <f t="shared" si="26"/>
        <v>1417630</v>
      </c>
      <c r="K288" s="49">
        <v>50684</v>
      </c>
      <c r="L288" s="25">
        <v>1378822</v>
      </c>
      <c r="N288" s="3"/>
      <c r="P288" s="1">
        <v>74714</v>
      </c>
      <c r="Q288" s="43">
        <v>22410</v>
      </c>
      <c r="R288" s="5"/>
      <c r="S288" s="5"/>
      <c r="T288" s="5"/>
    </row>
    <row r="289" s="1" customFormat="1" spans="1:20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24"/>
        <v>2</v>
      </c>
      <c r="F289" s="50" t="s">
        <v>261</v>
      </c>
      <c r="G289" s="51">
        <v>14915</v>
      </c>
      <c r="H289" s="21">
        <v>0</v>
      </c>
      <c r="I289" s="51">
        <f t="shared" si="25"/>
        <v>14915</v>
      </c>
      <c r="J289" s="62">
        <f t="shared" si="26"/>
        <v>1402715</v>
      </c>
      <c r="K289" s="49">
        <v>52412</v>
      </c>
      <c r="L289" s="25">
        <v>1385623</v>
      </c>
      <c r="N289" s="3"/>
      <c r="P289" s="1">
        <v>69464</v>
      </c>
      <c r="Q289" s="43">
        <v>23625</v>
      </c>
      <c r="R289" s="5"/>
      <c r="S289" s="5"/>
      <c r="T289" s="5"/>
    </row>
    <row r="290" s="1" customFormat="1" spans="1:20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24"/>
        <v>1</v>
      </c>
      <c r="F290" s="50" t="s">
        <v>262</v>
      </c>
      <c r="G290" s="51">
        <v>7850</v>
      </c>
      <c r="H290" s="21">
        <v>0</v>
      </c>
      <c r="I290" s="51">
        <f t="shared" si="25"/>
        <v>7850</v>
      </c>
      <c r="J290" s="62">
        <f t="shared" si="26"/>
        <v>1394865</v>
      </c>
      <c r="K290" s="49">
        <v>52539</v>
      </c>
      <c r="L290" s="25">
        <v>1386715</v>
      </c>
      <c r="N290" s="3"/>
      <c r="P290" s="1">
        <v>69462</v>
      </c>
      <c r="Q290" s="43">
        <v>23625</v>
      </c>
      <c r="R290" s="5"/>
      <c r="S290" s="5"/>
      <c r="T290" s="5"/>
    </row>
    <row r="291" s="1" customFormat="1" spans="1:20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24"/>
        <v>2</v>
      </c>
      <c r="F291" s="50" t="s">
        <v>263</v>
      </c>
      <c r="G291" s="51">
        <v>14915</v>
      </c>
      <c r="H291" s="21">
        <v>0</v>
      </c>
      <c r="I291" s="51">
        <f t="shared" si="25"/>
        <v>14915</v>
      </c>
      <c r="J291" s="62">
        <f t="shared" si="26"/>
        <v>1379950</v>
      </c>
      <c r="K291" s="49">
        <v>51214</v>
      </c>
      <c r="L291" s="25">
        <v>1381329</v>
      </c>
      <c r="N291" s="3"/>
      <c r="P291" s="1">
        <v>73834</v>
      </c>
      <c r="Q291" s="43">
        <v>13500</v>
      </c>
      <c r="R291" s="5"/>
      <c r="S291" s="5"/>
      <c r="T291" s="5"/>
    </row>
    <row r="292" s="1" customFormat="1" spans="1:20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24"/>
        <v>2</v>
      </c>
      <c r="F292" s="50" t="s">
        <v>264</v>
      </c>
      <c r="G292" s="51">
        <v>14915</v>
      </c>
      <c r="H292" s="21">
        <v>0</v>
      </c>
      <c r="I292" s="51">
        <f t="shared" si="25"/>
        <v>14915</v>
      </c>
      <c r="J292" s="62">
        <f t="shared" si="26"/>
        <v>1365035</v>
      </c>
      <c r="K292" s="49">
        <v>51410</v>
      </c>
      <c r="L292" s="25">
        <v>1381483</v>
      </c>
      <c r="N292" s="3"/>
      <c r="P292" s="1">
        <v>73833</v>
      </c>
      <c r="Q292" s="43">
        <v>13500</v>
      </c>
      <c r="R292" s="5"/>
      <c r="S292" s="5"/>
      <c r="T292" s="5"/>
    </row>
    <row r="293" s="1" customFormat="1" spans="1:20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24"/>
        <v>2</v>
      </c>
      <c r="F293" s="50" t="s">
        <v>265</v>
      </c>
      <c r="G293" s="51">
        <v>15307.5</v>
      </c>
      <c r="H293" s="21">
        <v>0</v>
      </c>
      <c r="I293" s="51">
        <f t="shared" si="25"/>
        <v>15307.5</v>
      </c>
      <c r="J293" s="62">
        <f t="shared" si="26"/>
        <v>1349727.5</v>
      </c>
      <c r="K293" s="49">
        <v>51946</v>
      </c>
      <c r="L293" s="25">
        <v>1382616</v>
      </c>
      <c r="N293" s="3"/>
      <c r="P293" s="1">
        <v>73455</v>
      </c>
      <c r="Q293" s="43">
        <v>25740</v>
      </c>
      <c r="R293" s="5"/>
      <c r="S293" s="5"/>
      <c r="T293" s="5"/>
    </row>
    <row r="294" s="1" customFormat="1" spans="1:20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24"/>
        <v>1</v>
      </c>
      <c r="F294" s="50" t="s">
        <v>266</v>
      </c>
      <c r="G294" s="51">
        <v>7850</v>
      </c>
      <c r="H294" s="21">
        <v>0</v>
      </c>
      <c r="I294" s="51">
        <f t="shared" si="25"/>
        <v>7850</v>
      </c>
      <c r="J294" s="62">
        <f t="shared" si="26"/>
        <v>1341877.5</v>
      </c>
      <c r="K294" s="49">
        <v>49923</v>
      </c>
      <c r="L294" s="25">
        <v>1376819</v>
      </c>
      <c r="N294" s="3"/>
      <c r="P294" s="1">
        <v>73515</v>
      </c>
      <c r="Q294" s="43">
        <v>30105</v>
      </c>
      <c r="R294" s="5"/>
      <c r="S294" s="5"/>
      <c r="T294" s="5"/>
    </row>
    <row r="295" s="1" customFormat="1" spans="1:20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24"/>
        <v>1</v>
      </c>
      <c r="F295" s="50" t="s">
        <v>267</v>
      </c>
      <c r="G295" s="51">
        <v>7850</v>
      </c>
      <c r="H295" s="21">
        <v>0</v>
      </c>
      <c r="I295" s="51">
        <f t="shared" si="25"/>
        <v>7850</v>
      </c>
      <c r="J295" s="62">
        <f t="shared" si="26"/>
        <v>1334027.5</v>
      </c>
      <c r="K295" s="49">
        <v>49924</v>
      </c>
      <c r="L295" s="25">
        <v>1376819</v>
      </c>
      <c r="N295" s="3"/>
      <c r="P295" s="1">
        <v>70949</v>
      </c>
      <c r="Q295" s="43">
        <v>31500</v>
      </c>
      <c r="R295" s="5"/>
      <c r="S295" s="5"/>
      <c r="T295" s="5"/>
    </row>
    <row r="296" s="1" customFormat="1" spans="1:20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24"/>
        <v>2</v>
      </c>
      <c r="F296" s="50" t="s">
        <v>268</v>
      </c>
      <c r="G296" s="51">
        <v>6697.5</v>
      </c>
      <c r="H296" s="21">
        <v>0</v>
      </c>
      <c r="I296" s="51">
        <f t="shared" si="25"/>
        <v>6697.5</v>
      </c>
      <c r="J296" s="62">
        <f t="shared" si="26"/>
        <v>1327330</v>
      </c>
      <c r="K296" s="49">
        <v>50906</v>
      </c>
      <c r="L296" s="25">
        <v>1379474</v>
      </c>
      <c r="N296" s="3"/>
      <c r="P296" s="1">
        <v>71583</v>
      </c>
      <c r="Q296" s="43">
        <v>31500</v>
      </c>
      <c r="R296" s="5"/>
      <c r="S296" s="5"/>
      <c r="T296" s="5"/>
    </row>
    <row r="297" s="1" customFormat="1" spans="1:20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24"/>
        <v>1</v>
      </c>
      <c r="F297" s="50" t="s">
        <v>269</v>
      </c>
      <c r="G297" s="51">
        <v>7850</v>
      </c>
      <c r="H297" s="21">
        <v>0</v>
      </c>
      <c r="I297" s="51">
        <f t="shared" si="25"/>
        <v>7850</v>
      </c>
      <c r="J297" s="62">
        <f t="shared" si="26"/>
        <v>1319480</v>
      </c>
      <c r="K297" s="49">
        <v>50680</v>
      </c>
      <c r="L297" s="25">
        <v>1378783</v>
      </c>
      <c r="N297" s="3"/>
      <c r="P297" s="1">
        <v>72223</v>
      </c>
      <c r="Q297" s="43">
        <v>12870</v>
      </c>
      <c r="R297" s="5"/>
      <c r="S297" s="5"/>
      <c r="T297" s="5"/>
    </row>
    <row r="298" s="1" customFormat="1" spans="1:20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24"/>
        <v>2</v>
      </c>
      <c r="F298" s="50" t="s">
        <v>270</v>
      </c>
      <c r="G298" s="51">
        <v>15700</v>
      </c>
      <c r="H298" s="21">
        <v>0</v>
      </c>
      <c r="I298" s="51">
        <f t="shared" si="25"/>
        <v>15700</v>
      </c>
      <c r="J298" s="62">
        <f t="shared" si="26"/>
        <v>1303780</v>
      </c>
      <c r="K298" s="49">
        <v>49676</v>
      </c>
      <c r="L298" s="25">
        <v>1374986</v>
      </c>
      <c r="N298" s="3"/>
      <c r="P298" s="1">
        <v>73157</v>
      </c>
      <c r="Q298" s="43">
        <v>9000</v>
      </c>
      <c r="R298" s="5"/>
      <c r="S298" s="5"/>
      <c r="T298" s="5"/>
    </row>
    <row r="299" s="1" customFormat="1" spans="1:20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24"/>
        <v>1</v>
      </c>
      <c r="F299" s="50" t="s">
        <v>271</v>
      </c>
      <c r="G299" s="51">
        <v>7850</v>
      </c>
      <c r="H299" s="21">
        <v>0</v>
      </c>
      <c r="I299" s="51">
        <f t="shared" si="25"/>
        <v>7850</v>
      </c>
      <c r="J299" s="62">
        <f t="shared" si="26"/>
        <v>1295930</v>
      </c>
      <c r="K299" s="49">
        <v>52158</v>
      </c>
      <c r="L299" s="25">
        <v>1383861</v>
      </c>
      <c r="N299" s="3"/>
      <c r="P299" s="1">
        <v>72206</v>
      </c>
      <c r="Q299" s="43">
        <v>25740</v>
      </c>
      <c r="R299" s="5"/>
      <c r="S299" s="5"/>
      <c r="T299" s="5"/>
    </row>
    <row r="300" s="1" customFormat="1" spans="1:20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24"/>
        <v>1</v>
      </c>
      <c r="F300" s="50" t="s">
        <v>272</v>
      </c>
      <c r="G300" s="51">
        <v>7850</v>
      </c>
      <c r="H300" s="21">
        <v>0</v>
      </c>
      <c r="I300" s="51">
        <f t="shared" si="25"/>
        <v>7850</v>
      </c>
      <c r="J300" s="62">
        <f t="shared" si="26"/>
        <v>1288080</v>
      </c>
      <c r="K300" s="49">
        <v>51941</v>
      </c>
      <c r="L300" s="25">
        <v>1382782</v>
      </c>
      <c r="N300" s="3"/>
      <c r="P300" s="1">
        <v>73542</v>
      </c>
      <c r="Q300" s="43">
        <v>9000</v>
      </c>
      <c r="R300" s="5"/>
      <c r="S300" s="5"/>
      <c r="T300" s="5"/>
    </row>
    <row r="301" s="1" customFormat="1" spans="1:20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24"/>
        <v>1</v>
      </c>
      <c r="F301" s="50" t="s">
        <v>273</v>
      </c>
      <c r="G301" s="51">
        <v>7850</v>
      </c>
      <c r="H301" s="21">
        <v>0</v>
      </c>
      <c r="I301" s="51">
        <f t="shared" si="25"/>
        <v>7850</v>
      </c>
      <c r="J301" s="62">
        <f t="shared" si="26"/>
        <v>1280230</v>
      </c>
      <c r="K301" s="49">
        <v>53158</v>
      </c>
      <c r="L301" s="25">
        <v>1387305</v>
      </c>
      <c r="N301" s="3"/>
      <c r="P301" s="1">
        <v>73543</v>
      </c>
      <c r="Q301" s="43">
        <v>9000</v>
      </c>
      <c r="R301" s="5"/>
      <c r="S301" s="5"/>
      <c r="T301" s="5"/>
    </row>
    <row r="302" s="1" customFormat="1" spans="1:20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24"/>
        <v>2</v>
      </c>
      <c r="F302" s="50" t="s">
        <v>274</v>
      </c>
      <c r="G302" s="51">
        <v>14915</v>
      </c>
      <c r="H302" s="21">
        <v>0</v>
      </c>
      <c r="I302" s="51">
        <f t="shared" si="25"/>
        <v>14915</v>
      </c>
      <c r="J302" s="62">
        <f t="shared" si="26"/>
        <v>1265315</v>
      </c>
      <c r="K302" s="49">
        <v>52259</v>
      </c>
      <c r="L302" s="25">
        <v>1384311</v>
      </c>
      <c r="N302" s="3"/>
      <c r="P302" s="1">
        <v>72585</v>
      </c>
      <c r="Q302" s="43">
        <v>9000</v>
      </c>
      <c r="R302" s="5"/>
      <c r="S302" s="5"/>
      <c r="T302" s="5"/>
    </row>
    <row r="303" s="1" customFormat="1" spans="1:20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24"/>
        <v>2</v>
      </c>
      <c r="F303" s="50" t="s">
        <v>275</v>
      </c>
      <c r="G303" s="51">
        <v>14915</v>
      </c>
      <c r="H303" s="21">
        <v>0</v>
      </c>
      <c r="I303" s="51">
        <f t="shared" si="25"/>
        <v>14915</v>
      </c>
      <c r="J303" s="62">
        <f t="shared" si="26"/>
        <v>1250400</v>
      </c>
      <c r="K303" s="49">
        <v>52422</v>
      </c>
      <c r="L303" s="25">
        <v>1385479</v>
      </c>
      <c r="N303" s="3"/>
      <c r="P303" s="1">
        <v>73550</v>
      </c>
      <c r="Q303" s="43">
        <v>9000</v>
      </c>
      <c r="R303" s="5"/>
      <c r="S303" s="5"/>
      <c r="T303" s="5"/>
    </row>
    <row r="304" s="1" customFormat="1" spans="1:20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ref="E304:E323" si="27">C304-B304</f>
        <v>2</v>
      </c>
      <c r="F304" s="50" t="s">
        <v>276</v>
      </c>
      <c r="G304" s="51">
        <v>14100</v>
      </c>
      <c r="H304" s="21">
        <v>0</v>
      </c>
      <c r="I304" s="51">
        <f t="shared" ref="I304:I323" si="28">+G304+H304</f>
        <v>14100</v>
      </c>
      <c r="J304" s="62">
        <f t="shared" si="26"/>
        <v>1236300</v>
      </c>
      <c r="K304" s="49">
        <v>50471</v>
      </c>
      <c r="L304" s="25">
        <v>1378565</v>
      </c>
      <c r="N304" s="3"/>
      <c r="P304" s="1">
        <v>72920</v>
      </c>
      <c r="Q304" s="43">
        <v>9000</v>
      </c>
      <c r="R304" s="5"/>
      <c r="S304" s="5"/>
      <c r="T304" s="5"/>
    </row>
    <row r="305" s="1" customFormat="1" spans="1:20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27"/>
        <v>2</v>
      </c>
      <c r="F305" s="50" t="s">
        <v>277</v>
      </c>
      <c r="G305" s="51">
        <v>13395</v>
      </c>
      <c r="H305" s="21">
        <v>0</v>
      </c>
      <c r="I305" s="51">
        <f t="shared" si="28"/>
        <v>13395</v>
      </c>
      <c r="J305" s="62">
        <f t="shared" ref="J305:J323" si="29">J304-I305</f>
        <v>1222905</v>
      </c>
      <c r="K305" s="49">
        <v>51155</v>
      </c>
      <c r="L305" s="25">
        <v>1380819</v>
      </c>
      <c r="N305" s="3"/>
      <c r="P305" s="1">
        <v>73974</v>
      </c>
      <c r="Q305" s="43">
        <v>25740</v>
      </c>
      <c r="R305" s="5"/>
      <c r="S305" s="5"/>
      <c r="T305" s="5"/>
    </row>
    <row r="306" s="1" customFormat="1" spans="1:20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27"/>
        <v>2</v>
      </c>
      <c r="F306" s="50" t="s">
        <v>278</v>
      </c>
      <c r="G306" s="51">
        <v>14915</v>
      </c>
      <c r="H306" s="21">
        <v>0</v>
      </c>
      <c r="I306" s="51">
        <f t="shared" si="28"/>
        <v>14915</v>
      </c>
      <c r="J306" s="62">
        <f t="shared" si="29"/>
        <v>1207990</v>
      </c>
      <c r="K306" s="49">
        <v>51153</v>
      </c>
      <c r="L306" s="25">
        <v>1380640</v>
      </c>
      <c r="N306" s="3"/>
      <c r="P306" s="1">
        <v>73823</v>
      </c>
      <c r="Q306" s="5">
        <v>12870</v>
      </c>
      <c r="R306" s="5"/>
      <c r="S306" s="5"/>
      <c r="T306" s="5"/>
    </row>
    <row r="307" s="1" customFormat="1" spans="1:20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27"/>
        <v>2</v>
      </c>
      <c r="F307" s="50" t="s">
        <v>279</v>
      </c>
      <c r="G307" s="51">
        <v>13395</v>
      </c>
      <c r="H307" s="21">
        <v>0</v>
      </c>
      <c r="I307" s="51">
        <f t="shared" si="28"/>
        <v>13395</v>
      </c>
      <c r="J307" s="62">
        <f t="shared" si="29"/>
        <v>1194595</v>
      </c>
      <c r="K307" s="49">
        <v>52165</v>
      </c>
      <c r="L307" s="25">
        <v>1383881</v>
      </c>
      <c r="N307" s="3"/>
      <c r="P307" s="1">
        <v>72935</v>
      </c>
      <c r="Q307" s="43">
        <v>9000</v>
      </c>
      <c r="R307" s="5"/>
      <c r="S307" s="5"/>
      <c r="T307" s="5"/>
    </row>
    <row r="308" s="1" customFormat="1" spans="1:20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27"/>
        <v>3</v>
      </c>
      <c r="F308" s="50" t="s">
        <v>280</v>
      </c>
      <c r="G308" s="51">
        <v>30637.5</v>
      </c>
      <c r="H308" s="21">
        <v>0</v>
      </c>
      <c r="I308" s="51">
        <f t="shared" si="28"/>
        <v>30637.5</v>
      </c>
      <c r="J308" s="62">
        <f t="shared" si="29"/>
        <v>1163957.5</v>
      </c>
      <c r="K308" s="49">
        <v>51154</v>
      </c>
      <c r="L308" s="25">
        <v>1380694</v>
      </c>
      <c r="N308" s="3"/>
      <c r="P308" s="1">
        <v>72934</v>
      </c>
      <c r="Q308" s="43">
        <v>9000</v>
      </c>
      <c r="R308" s="5"/>
      <c r="S308" s="5"/>
      <c r="T308" s="5"/>
    </row>
    <row r="309" s="1" customFormat="1" spans="1:20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27"/>
        <v>4</v>
      </c>
      <c r="F309" s="50" t="s">
        <v>281</v>
      </c>
      <c r="G309" s="51">
        <v>43000</v>
      </c>
      <c r="H309" s="21">
        <v>0</v>
      </c>
      <c r="I309" s="51">
        <f t="shared" si="28"/>
        <v>43000</v>
      </c>
      <c r="J309" s="62">
        <f t="shared" si="29"/>
        <v>1120957.5</v>
      </c>
      <c r="K309" s="49">
        <v>50409</v>
      </c>
      <c r="L309" s="25">
        <v>1378262</v>
      </c>
      <c r="N309" s="3"/>
      <c r="P309" s="1">
        <v>71735</v>
      </c>
      <c r="Q309" s="43">
        <v>18000</v>
      </c>
      <c r="R309" s="5"/>
      <c r="S309" s="5"/>
      <c r="T309" s="5"/>
    </row>
    <row r="310" s="1" customFormat="1" spans="1:20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27"/>
        <v>2</v>
      </c>
      <c r="F310" s="50" t="s">
        <v>282</v>
      </c>
      <c r="G310" s="51">
        <v>13395</v>
      </c>
      <c r="H310" s="21">
        <v>0</v>
      </c>
      <c r="I310" s="51">
        <f t="shared" si="28"/>
        <v>13395</v>
      </c>
      <c r="J310" s="62">
        <f t="shared" si="29"/>
        <v>1107562.5</v>
      </c>
      <c r="K310" s="49">
        <v>51662</v>
      </c>
      <c r="L310" s="25">
        <v>1381819</v>
      </c>
      <c r="N310" s="3"/>
      <c r="P310" s="1">
        <v>74434</v>
      </c>
      <c r="Q310" s="43">
        <v>22410</v>
      </c>
      <c r="R310" s="5"/>
      <c r="S310" s="5"/>
      <c r="T310" s="5"/>
    </row>
    <row r="311" s="1" customFormat="1" spans="1:20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27"/>
        <v>1</v>
      </c>
      <c r="F311" s="50" t="s">
        <v>283</v>
      </c>
      <c r="G311" s="51">
        <v>7850</v>
      </c>
      <c r="H311" s="21">
        <v>0</v>
      </c>
      <c r="I311" s="51">
        <f t="shared" si="28"/>
        <v>7850</v>
      </c>
      <c r="J311" s="62">
        <f t="shared" si="29"/>
        <v>1099712.5</v>
      </c>
      <c r="K311" s="49">
        <v>50723</v>
      </c>
      <c r="L311" s="25">
        <v>1378953</v>
      </c>
      <c r="N311" s="3"/>
      <c r="P311" s="1">
        <v>74433</v>
      </c>
      <c r="Q311" s="43">
        <v>22410</v>
      </c>
      <c r="R311" s="5"/>
      <c r="S311" s="5"/>
      <c r="T311" s="5"/>
    </row>
    <row r="312" s="1" customFormat="1" spans="1:20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si="27"/>
        <v>2</v>
      </c>
      <c r="F312" s="50" t="s">
        <v>284</v>
      </c>
      <c r="G312" s="51">
        <v>13395</v>
      </c>
      <c r="H312" s="21">
        <v>0</v>
      </c>
      <c r="I312" s="51">
        <f t="shared" si="28"/>
        <v>13395</v>
      </c>
      <c r="J312" s="62">
        <f t="shared" si="29"/>
        <v>1086317.5</v>
      </c>
      <c r="K312" s="49">
        <v>52260</v>
      </c>
      <c r="L312" s="25">
        <v>1384346</v>
      </c>
      <c r="N312" s="3"/>
      <c r="P312" s="1">
        <v>75078</v>
      </c>
      <c r="Q312" s="43">
        <v>9000</v>
      </c>
      <c r="R312" s="5"/>
      <c r="S312" s="5"/>
      <c r="T312" s="5"/>
    </row>
    <row r="313" s="1" customFormat="1" spans="1:20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27"/>
        <v>2</v>
      </c>
      <c r="F313" s="50" t="s">
        <v>285</v>
      </c>
      <c r="G313" s="51">
        <v>14915</v>
      </c>
      <c r="H313" s="21">
        <v>0</v>
      </c>
      <c r="I313" s="51">
        <f t="shared" si="28"/>
        <v>14915</v>
      </c>
      <c r="J313" s="62">
        <f t="shared" si="29"/>
        <v>1071402.5</v>
      </c>
      <c r="K313" s="49">
        <v>51905</v>
      </c>
      <c r="L313" s="25">
        <v>1382133</v>
      </c>
      <c r="N313" s="3"/>
      <c r="P313" s="1">
        <v>72806</v>
      </c>
      <c r="Q313" s="43">
        <v>19305</v>
      </c>
      <c r="R313" s="5"/>
      <c r="S313" s="5"/>
      <c r="T313" s="5"/>
    </row>
    <row r="314" s="1" customFormat="1" spans="1:20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27"/>
        <v>2</v>
      </c>
      <c r="F314" s="50" t="s">
        <v>286</v>
      </c>
      <c r="G314" s="51">
        <v>13395</v>
      </c>
      <c r="H314" s="21">
        <v>0</v>
      </c>
      <c r="I314" s="51">
        <f t="shared" si="28"/>
        <v>13395</v>
      </c>
      <c r="J314" s="62">
        <f t="shared" si="29"/>
        <v>1058007.5</v>
      </c>
      <c r="K314" s="49">
        <v>52040</v>
      </c>
      <c r="L314" s="25">
        <v>1383563</v>
      </c>
      <c r="N314" s="3"/>
      <c r="P314" s="1">
        <v>74783</v>
      </c>
      <c r="Q314" s="43">
        <v>12870</v>
      </c>
      <c r="R314" s="5"/>
      <c r="S314" s="5"/>
      <c r="T314" s="5"/>
    </row>
    <row r="315" s="1" customFormat="1" spans="1:20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27"/>
        <v>2</v>
      </c>
      <c r="F315" s="50" t="s">
        <v>287</v>
      </c>
      <c r="G315" s="51">
        <v>14915</v>
      </c>
      <c r="H315" s="21">
        <v>0</v>
      </c>
      <c r="I315" s="51">
        <f t="shared" si="28"/>
        <v>14915</v>
      </c>
      <c r="J315" s="62">
        <f t="shared" si="29"/>
        <v>1043092.5</v>
      </c>
      <c r="K315" s="49">
        <v>52432</v>
      </c>
      <c r="L315" s="25">
        <v>1385692</v>
      </c>
      <c r="N315" s="3"/>
      <c r="P315" s="1">
        <v>72341</v>
      </c>
      <c r="Q315" s="43">
        <v>9000</v>
      </c>
      <c r="R315" s="5"/>
      <c r="S315" s="5"/>
      <c r="T315" s="5"/>
    </row>
    <row r="316" s="1" customFormat="1" spans="1:20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27"/>
        <v>1</v>
      </c>
      <c r="F316" s="50" t="s">
        <v>288</v>
      </c>
      <c r="G316" s="51">
        <v>7850</v>
      </c>
      <c r="H316" s="21">
        <v>0</v>
      </c>
      <c r="I316" s="51">
        <f t="shared" si="28"/>
        <v>7850</v>
      </c>
      <c r="J316" s="62">
        <f t="shared" si="29"/>
        <v>1035242.5</v>
      </c>
      <c r="K316" s="49">
        <v>54908</v>
      </c>
      <c r="L316" s="25">
        <v>1395208</v>
      </c>
      <c r="N316" s="3"/>
      <c r="P316" s="1">
        <v>74859</v>
      </c>
      <c r="Q316" s="43">
        <v>12870</v>
      </c>
      <c r="R316" s="5"/>
      <c r="S316" s="5"/>
      <c r="T316" s="5"/>
    </row>
    <row r="317" s="1" customFormat="1" spans="1:20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27"/>
        <v>1</v>
      </c>
      <c r="F317" s="50" t="s">
        <v>289</v>
      </c>
      <c r="G317" s="51">
        <v>7850</v>
      </c>
      <c r="H317" s="21">
        <v>0</v>
      </c>
      <c r="I317" s="51">
        <f t="shared" si="28"/>
        <v>7850</v>
      </c>
      <c r="J317" s="62">
        <f t="shared" si="29"/>
        <v>1027392.5</v>
      </c>
      <c r="K317" s="49">
        <v>54944</v>
      </c>
      <c r="L317" s="25">
        <v>1395967</v>
      </c>
      <c r="N317" s="3"/>
      <c r="P317" s="1">
        <v>74499</v>
      </c>
      <c r="Q317" s="43">
        <v>40140</v>
      </c>
      <c r="R317" s="5"/>
      <c r="S317" s="5"/>
      <c r="T317" s="5"/>
    </row>
    <row r="318" s="1" customFormat="1" spans="1:20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27"/>
        <v>2</v>
      </c>
      <c r="F318" s="50" t="s">
        <v>290</v>
      </c>
      <c r="G318" s="51">
        <v>15700</v>
      </c>
      <c r="H318" s="21">
        <v>0</v>
      </c>
      <c r="I318" s="51">
        <f t="shared" si="28"/>
        <v>15700</v>
      </c>
      <c r="J318" s="62">
        <f t="shared" si="29"/>
        <v>1011692.5</v>
      </c>
      <c r="K318" s="49">
        <v>54015</v>
      </c>
      <c r="L318" s="25">
        <v>1390417</v>
      </c>
      <c r="N318" s="3"/>
      <c r="P318" s="1">
        <v>70102</v>
      </c>
      <c r="Q318" s="43">
        <v>42120</v>
      </c>
      <c r="R318" s="5"/>
      <c r="S318" s="5"/>
      <c r="T318" s="5"/>
    </row>
    <row r="319" s="1" customFormat="1" spans="1:20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27"/>
        <v>2</v>
      </c>
      <c r="F319" s="50" t="s">
        <v>291</v>
      </c>
      <c r="G319" s="51">
        <v>14915</v>
      </c>
      <c r="H319" s="21">
        <v>0</v>
      </c>
      <c r="I319" s="51">
        <f t="shared" si="28"/>
        <v>14915</v>
      </c>
      <c r="J319" s="62">
        <f t="shared" si="29"/>
        <v>996777.5</v>
      </c>
      <c r="K319" s="49">
        <v>52525</v>
      </c>
      <c r="L319" s="25">
        <v>1386561</v>
      </c>
      <c r="N319" s="3"/>
      <c r="P319" s="1">
        <v>71955</v>
      </c>
      <c r="Q319" s="43">
        <v>15750</v>
      </c>
      <c r="R319" s="5"/>
      <c r="S319" s="5"/>
      <c r="T319" s="5"/>
    </row>
    <row r="320" s="1" customFormat="1" spans="1:20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27"/>
        <v>2</v>
      </c>
      <c r="F320" s="50" t="s">
        <v>292</v>
      </c>
      <c r="G320" s="51">
        <v>14915</v>
      </c>
      <c r="H320" s="21">
        <v>0</v>
      </c>
      <c r="I320" s="51">
        <f t="shared" si="28"/>
        <v>14915</v>
      </c>
      <c r="J320" s="62">
        <f t="shared" si="29"/>
        <v>981862.5</v>
      </c>
      <c r="K320" s="49">
        <v>53420</v>
      </c>
      <c r="L320" s="25">
        <v>1388713</v>
      </c>
      <c r="N320" s="3"/>
      <c r="P320" s="1">
        <v>71954</v>
      </c>
      <c r="Q320" s="43">
        <v>15750</v>
      </c>
      <c r="R320" s="5"/>
      <c r="S320" s="5"/>
      <c r="T320" s="5"/>
    </row>
    <row r="321" s="1" customFormat="1" spans="1:20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27"/>
        <v>1</v>
      </c>
      <c r="F321" s="50" t="s">
        <v>293</v>
      </c>
      <c r="G321" s="51">
        <v>7850</v>
      </c>
      <c r="H321" s="21">
        <v>0</v>
      </c>
      <c r="I321" s="51">
        <f t="shared" si="28"/>
        <v>7850</v>
      </c>
      <c r="J321" s="62">
        <f t="shared" si="29"/>
        <v>974012.5</v>
      </c>
      <c r="K321" s="49">
        <v>54035</v>
      </c>
      <c r="L321" s="25">
        <v>1390893</v>
      </c>
      <c r="N321" s="3"/>
      <c r="P321" s="1">
        <v>71953</v>
      </c>
      <c r="Q321" s="43">
        <v>15750</v>
      </c>
      <c r="R321" s="5"/>
      <c r="S321" s="5"/>
      <c r="T321" s="5"/>
    </row>
    <row r="322" s="1" customFormat="1" spans="1:20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27"/>
        <v>2</v>
      </c>
      <c r="F322" s="50" t="s">
        <v>294</v>
      </c>
      <c r="G322" s="51">
        <v>15700</v>
      </c>
      <c r="H322" s="21">
        <v>0</v>
      </c>
      <c r="I322" s="51">
        <f t="shared" si="28"/>
        <v>15700</v>
      </c>
      <c r="J322" s="62">
        <f t="shared" si="29"/>
        <v>958312.5</v>
      </c>
      <c r="K322" s="49">
        <v>54242</v>
      </c>
      <c r="L322" s="25">
        <v>1392720</v>
      </c>
      <c r="N322" s="3"/>
      <c r="P322" s="1">
        <v>75272</v>
      </c>
      <c r="Q322" s="43">
        <v>12450</v>
      </c>
      <c r="R322" s="5"/>
      <c r="S322" s="5"/>
      <c r="T322" s="5"/>
    </row>
    <row r="323" s="1" customFormat="1" spans="1:20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27"/>
        <v>2</v>
      </c>
      <c r="F323" s="50" t="s">
        <v>295</v>
      </c>
      <c r="G323" s="51">
        <v>15700</v>
      </c>
      <c r="H323" s="21">
        <v>0</v>
      </c>
      <c r="I323" s="51">
        <f t="shared" si="28"/>
        <v>15700</v>
      </c>
      <c r="J323" s="62">
        <f t="shared" si="29"/>
        <v>942612.5</v>
      </c>
      <c r="K323" s="49">
        <v>55423</v>
      </c>
      <c r="L323" s="25">
        <v>1398029</v>
      </c>
      <c r="N323" s="3"/>
      <c r="P323" s="1">
        <v>73853</v>
      </c>
      <c r="Q323" s="43">
        <v>9000</v>
      </c>
      <c r="R323" s="5"/>
      <c r="S323" s="5"/>
      <c r="T323" s="5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P324" s="1">
        <v>72204</v>
      </c>
      <c r="Q324" s="43">
        <v>22500</v>
      </c>
      <c r="R324" s="5"/>
      <c r="S324" s="5"/>
      <c r="T324" s="5"/>
    </row>
    <row r="325" s="1" customFormat="1" spans="2:20">
      <c r="B325" s="4"/>
      <c r="C325" s="4"/>
      <c r="K325" s="4"/>
      <c r="L325" s="25"/>
      <c r="N325" s="3"/>
      <c r="P325" s="1">
        <v>73929</v>
      </c>
      <c r="Q325" s="43">
        <v>9000</v>
      </c>
      <c r="R325" s="5"/>
      <c r="S325" s="5"/>
      <c r="T325" s="5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P326" s="43">
        <v>73854</v>
      </c>
      <c r="Q326" s="43">
        <v>9000</v>
      </c>
      <c r="R326" s="5"/>
      <c r="S326" s="5"/>
      <c r="T326" s="5"/>
    </row>
    <row r="327" s="1" customFormat="1" spans="1:20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60" si="30">C327-B327</f>
        <v>1</v>
      </c>
      <c r="F327" s="50" t="s">
        <v>298</v>
      </c>
      <c r="G327" s="51">
        <v>7850</v>
      </c>
      <c r="H327" s="21">
        <v>0</v>
      </c>
      <c r="I327" s="51">
        <f t="shared" ref="I327:I359" si="31">+G327+H327</f>
        <v>7850</v>
      </c>
      <c r="J327" s="62">
        <f>J323+J326-I327</f>
        <v>1923630.27</v>
      </c>
      <c r="K327" s="81">
        <v>56159</v>
      </c>
      <c r="L327" s="25">
        <v>1402116</v>
      </c>
      <c r="M327" s="1" t="e">
        <f>VLOOKUP(K327,P:Q,2,0)-I327</f>
        <v>#N/A</v>
      </c>
      <c r="N327" s="3"/>
      <c r="P327" s="43">
        <v>73928</v>
      </c>
      <c r="Q327" s="43">
        <v>9000</v>
      </c>
      <c r="R327" s="5"/>
      <c r="S327" s="5"/>
      <c r="T327" s="5"/>
    </row>
    <row r="328" s="1" customFormat="1" spans="1:20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30"/>
        <v>1</v>
      </c>
      <c r="F328" s="50" t="s">
        <v>299</v>
      </c>
      <c r="G328" s="51">
        <v>10750</v>
      </c>
      <c r="H328" s="21">
        <v>0</v>
      </c>
      <c r="I328" s="51">
        <f t="shared" si="31"/>
        <v>10750</v>
      </c>
      <c r="J328" s="62">
        <f t="shared" ref="J328:J359" si="32">J327-I328</f>
        <v>1912880.27</v>
      </c>
      <c r="K328" s="81">
        <v>53419</v>
      </c>
      <c r="L328" s="82">
        <v>1388621</v>
      </c>
      <c r="M328" s="1" t="e">
        <f t="shared" ref="M328:M350" si="33">VLOOKUP(K328,P:Q,2,0)-I328</f>
        <v>#N/A</v>
      </c>
      <c r="N328" s="3"/>
      <c r="P328" s="43">
        <v>74248</v>
      </c>
      <c r="Q328" s="43">
        <v>18670</v>
      </c>
      <c r="R328" s="5"/>
      <c r="S328" s="5"/>
      <c r="T328" s="5"/>
    </row>
    <row r="329" s="1" customFormat="1" spans="1:20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30"/>
        <v>1</v>
      </c>
      <c r="F329" s="50" t="s">
        <v>300</v>
      </c>
      <c r="G329" s="51">
        <v>10750</v>
      </c>
      <c r="H329" s="21">
        <v>0</v>
      </c>
      <c r="I329" s="51">
        <f t="shared" si="31"/>
        <v>10750</v>
      </c>
      <c r="J329" s="62">
        <f t="shared" si="32"/>
        <v>1902130.27</v>
      </c>
      <c r="K329" s="81">
        <v>53418</v>
      </c>
      <c r="L329" s="82">
        <v>1388621</v>
      </c>
      <c r="M329" s="1" t="e">
        <f t="shared" si="33"/>
        <v>#N/A</v>
      </c>
      <c r="N329" s="3"/>
      <c r="P329" s="43">
        <v>72161</v>
      </c>
      <c r="Q329" s="43">
        <v>31500</v>
      </c>
      <c r="R329" s="5"/>
      <c r="S329" s="5"/>
      <c r="T329" s="5"/>
    </row>
    <row r="330" s="1" customFormat="1" spans="1:20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30"/>
        <v>3</v>
      </c>
      <c r="F330" s="50" t="s">
        <v>301</v>
      </c>
      <c r="G330" s="51">
        <v>22765</v>
      </c>
      <c r="H330" s="21">
        <v>0</v>
      </c>
      <c r="I330" s="51">
        <f t="shared" si="31"/>
        <v>22765</v>
      </c>
      <c r="J330" s="62">
        <f t="shared" si="32"/>
        <v>1879365.27</v>
      </c>
      <c r="K330" s="81">
        <v>56341</v>
      </c>
      <c r="L330" s="25">
        <v>1403739</v>
      </c>
      <c r="M330" s="1" t="e">
        <f t="shared" si="33"/>
        <v>#N/A</v>
      </c>
      <c r="N330" s="3"/>
      <c r="P330" s="43">
        <v>72220</v>
      </c>
      <c r="Q330" s="43">
        <v>14040</v>
      </c>
      <c r="R330" s="5"/>
      <c r="S330" s="5"/>
      <c r="T330" s="5"/>
    </row>
    <row r="331" s="1" customFormat="1" spans="1:20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30"/>
        <v>4</v>
      </c>
      <c r="F331" s="50" t="s">
        <v>302</v>
      </c>
      <c r="G331" s="51">
        <v>26790</v>
      </c>
      <c r="H331" s="21">
        <v>0</v>
      </c>
      <c r="I331" s="51">
        <f t="shared" si="31"/>
        <v>26790</v>
      </c>
      <c r="J331" s="62">
        <f t="shared" si="32"/>
        <v>1852575.27</v>
      </c>
      <c r="K331" s="81">
        <v>50966</v>
      </c>
      <c r="L331" s="25">
        <v>1380193</v>
      </c>
      <c r="M331" s="1" t="e">
        <f t="shared" si="33"/>
        <v>#N/A</v>
      </c>
      <c r="N331" s="3"/>
      <c r="P331" s="43">
        <v>72208</v>
      </c>
      <c r="Q331" s="43">
        <v>14040</v>
      </c>
      <c r="R331" s="5"/>
      <c r="S331" s="5"/>
      <c r="T331" s="5"/>
    </row>
    <row r="332" s="1" customFormat="1" spans="1:20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30"/>
        <v>2</v>
      </c>
      <c r="F332" s="50" t="s">
        <v>303</v>
      </c>
      <c r="G332" s="51">
        <v>14915</v>
      </c>
      <c r="H332" s="21">
        <v>0</v>
      </c>
      <c r="I332" s="51">
        <f t="shared" si="31"/>
        <v>14915</v>
      </c>
      <c r="J332" s="62">
        <f t="shared" si="32"/>
        <v>1837660.27</v>
      </c>
      <c r="K332" s="81">
        <v>52008</v>
      </c>
      <c r="L332" s="25">
        <v>1383396</v>
      </c>
      <c r="M332" s="1" t="e">
        <f t="shared" si="33"/>
        <v>#N/A</v>
      </c>
      <c r="N332" s="3"/>
      <c r="P332" s="43">
        <v>72207</v>
      </c>
      <c r="Q332" s="43">
        <v>14040</v>
      </c>
      <c r="R332" s="5"/>
      <c r="S332" s="5"/>
      <c r="T332" s="5"/>
    </row>
    <row r="333" s="1" customFormat="1" spans="1:20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30"/>
        <v>2</v>
      </c>
      <c r="F333" s="50" t="s">
        <v>304</v>
      </c>
      <c r="G333" s="51">
        <v>14915</v>
      </c>
      <c r="H333" s="21">
        <v>0</v>
      </c>
      <c r="I333" s="51">
        <f t="shared" si="31"/>
        <v>14915</v>
      </c>
      <c r="J333" s="62">
        <f t="shared" si="32"/>
        <v>1822745.27</v>
      </c>
      <c r="K333" s="81">
        <v>53166</v>
      </c>
      <c r="L333" s="82">
        <v>1387524</v>
      </c>
      <c r="M333" s="1" t="e">
        <f t="shared" si="33"/>
        <v>#N/A</v>
      </c>
      <c r="N333" s="3"/>
      <c r="P333" s="43">
        <v>70948</v>
      </c>
      <c r="Q333" s="43">
        <v>19305</v>
      </c>
      <c r="R333" s="5"/>
      <c r="S333" s="5"/>
      <c r="T333" s="5"/>
    </row>
    <row r="334" s="1" customFormat="1" spans="1:20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30"/>
        <v>2</v>
      </c>
      <c r="F334" s="50" t="s">
        <v>305</v>
      </c>
      <c r="G334" s="51">
        <v>14915</v>
      </c>
      <c r="H334" s="21">
        <v>0</v>
      </c>
      <c r="I334" s="51">
        <f t="shared" si="31"/>
        <v>14915</v>
      </c>
      <c r="J334" s="62">
        <f t="shared" si="32"/>
        <v>1807830.27</v>
      </c>
      <c r="K334" s="81">
        <v>53165</v>
      </c>
      <c r="L334" s="82">
        <v>1387524</v>
      </c>
      <c r="M334" s="1" t="e">
        <f t="shared" si="33"/>
        <v>#N/A</v>
      </c>
      <c r="N334" s="3"/>
      <c r="P334" s="43">
        <v>70942</v>
      </c>
      <c r="Q334" s="43">
        <v>19305</v>
      </c>
      <c r="R334" s="5"/>
      <c r="S334" s="5"/>
      <c r="T334" s="5"/>
    </row>
    <row r="335" s="1" customFormat="1" spans="1:20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30"/>
        <v>3</v>
      </c>
      <c r="F335" s="50" t="s">
        <v>306</v>
      </c>
      <c r="G335" s="51">
        <v>32250</v>
      </c>
      <c r="H335" s="21">
        <v>0</v>
      </c>
      <c r="I335" s="51">
        <f t="shared" si="31"/>
        <v>32250</v>
      </c>
      <c r="J335" s="62">
        <f t="shared" si="32"/>
        <v>1775580.27</v>
      </c>
      <c r="K335" s="81">
        <v>49751</v>
      </c>
      <c r="L335" s="25">
        <v>1375683</v>
      </c>
      <c r="M335" s="1" t="e">
        <f t="shared" si="33"/>
        <v>#N/A</v>
      </c>
      <c r="N335" s="3"/>
      <c r="P335" s="43">
        <v>71652</v>
      </c>
      <c r="Q335" s="43">
        <v>31500</v>
      </c>
      <c r="R335" s="5"/>
      <c r="S335" s="5"/>
      <c r="T335" s="5"/>
    </row>
    <row r="336" s="1" customFormat="1" spans="1:20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30"/>
        <v>3</v>
      </c>
      <c r="F336" s="50" t="s">
        <v>307</v>
      </c>
      <c r="G336" s="51">
        <v>22372.5</v>
      </c>
      <c r="H336" s="21">
        <v>0</v>
      </c>
      <c r="I336" s="51">
        <f t="shared" si="31"/>
        <v>22372.5</v>
      </c>
      <c r="J336" s="62">
        <f t="shared" si="32"/>
        <v>1753207.77</v>
      </c>
      <c r="K336" s="81">
        <v>53155</v>
      </c>
      <c r="L336" s="25">
        <v>1387096</v>
      </c>
      <c r="M336" s="1" t="e">
        <f t="shared" si="33"/>
        <v>#N/A</v>
      </c>
      <c r="N336" s="3"/>
      <c r="P336" s="43">
        <v>73967</v>
      </c>
      <c r="Q336" s="43">
        <v>22410</v>
      </c>
      <c r="R336" s="5"/>
      <c r="S336" s="5"/>
      <c r="T336" s="5"/>
    </row>
    <row r="337" s="1" customFormat="1" spans="1:20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si="30"/>
        <v>2</v>
      </c>
      <c r="F337" s="50" t="s">
        <v>308</v>
      </c>
      <c r="G337" s="51">
        <v>29809.73</v>
      </c>
      <c r="H337" s="21">
        <v>0</v>
      </c>
      <c r="I337" s="51">
        <f t="shared" si="31"/>
        <v>29809.73</v>
      </c>
      <c r="J337" s="62">
        <f t="shared" si="32"/>
        <v>1723398.04</v>
      </c>
      <c r="K337" s="81">
        <v>57827</v>
      </c>
      <c r="L337" s="25">
        <v>1412070</v>
      </c>
      <c r="M337" s="1">
        <f t="shared" si="33"/>
        <v>0</v>
      </c>
      <c r="N337" s="3"/>
      <c r="P337" s="43">
        <v>74502</v>
      </c>
      <c r="Q337" s="43">
        <v>22410</v>
      </c>
      <c r="R337" s="5"/>
      <c r="S337" s="5"/>
      <c r="T337" s="5"/>
    </row>
    <row r="338" s="1" customFormat="1" spans="1:20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30"/>
        <v>3</v>
      </c>
      <c r="F338" s="50" t="s">
        <v>309</v>
      </c>
      <c r="G338" s="51">
        <v>32917.5</v>
      </c>
      <c r="H338" s="21">
        <v>0</v>
      </c>
      <c r="I338" s="51">
        <f t="shared" si="31"/>
        <v>32917.5</v>
      </c>
      <c r="J338" s="62">
        <f t="shared" si="32"/>
        <v>1690480.54</v>
      </c>
      <c r="K338" s="81">
        <v>56394</v>
      </c>
      <c r="L338" s="25">
        <v>1404841</v>
      </c>
      <c r="M338" s="1">
        <f t="shared" si="33"/>
        <v>0</v>
      </c>
      <c r="N338" s="3"/>
      <c r="P338" s="43">
        <v>74889</v>
      </c>
      <c r="Q338" s="43">
        <v>44820</v>
      </c>
      <c r="R338" s="5"/>
      <c r="S338" s="5"/>
      <c r="T338" s="5"/>
    </row>
    <row r="339" s="1" customFormat="1" spans="1:20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30"/>
        <v>3</v>
      </c>
      <c r="F339" s="50" t="s">
        <v>310</v>
      </c>
      <c r="G339" s="51">
        <v>29355</v>
      </c>
      <c r="H339" s="21">
        <v>0</v>
      </c>
      <c r="I339" s="51">
        <f t="shared" si="31"/>
        <v>29355</v>
      </c>
      <c r="J339" s="62">
        <f t="shared" si="32"/>
        <v>1661125.54</v>
      </c>
      <c r="K339" s="81">
        <v>54657</v>
      </c>
      <c r="L339" s="25">
        <v>1394354</v>
      </c>
      <c r="M339" s="1">
        <f t="shared" si="33"/>
        <v>0</v>
      </c>
      <c r="N339" s="3"/>
      <c r="P339" s="43">
        <v>74243</v>
      </c>
      <c r="Q339" s="43">
        <v>19305</v>
      </c>
      <c r="R339" s="5"/>
      <c r="S339" s="5"/>
      <c r="T339" s="5"/>
    </row>
    <row r="340" s="1" customFormat="1" spans="1:20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30"/>
        <v>2</v>
      </c>
      <c r="F340" s="50" t="s">
        <v>311</v>
      </c>
      <c r="G340" s="51">
        <v>21070</v>
      </c>
      <c r="H340" s="21">
        <v>0</v>
      </c>
      <c r="I340" s="51">
        <f t="shared" si="31"/>
        <v>21070</v>
      </c>
      <c r="J340" s="62">
        <f t="shared" si="32"/>
        <v>1640055.54</v>
      </c>
      <c r="K340" s="81">
        <v>54658</v>
      </c>
      <c r="L340" s="83">
        <v>1394356</v>
      </c>
      <c r="M340" s="1">
        <f t="shared" si="33"/>
        <v>0</v>
      </c>
      <c r="N340" s="3"/>
      <c r="P340" s="43">
        <v>74719</v>
      </c>
      <c r="Q340" s="43">
        <v>13500</v>
      </c>
      <c r="R340" s="5"/>
      <c r="S340" s="5"/>
      <c r="T340" s="5"/>
    </row>
    <row r="341" s="1" customFormat="1" spans="1:20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30"/>
        <v>2</v>
      </c>
      <c r="F341" s="50" t="s">
        <v>312</v>
      </c>
      <c r="G341" s="51">
        <v>23100</v>
      </c>
      <c r="H341" s="21">
        <v>0</v>
      </c>
      <c r="I341" s="51">
        <f t="shared" si="31"/>
        <v>23100</v>
      </c>
      <c r="J341" s="62">
        <f t="shared" si="32"/>
        <v>1616955.54</v>
      </c>
      <c r="K341" s="81">
        <v>56352</v>
      </c>
      <c r="L341" s="25">
        <v>1404440</v>
      </c>
      <c r="M341" s="1">
        <f t="shared" si="33"/>
        <v>0</v>
      </c>
      <c r="N341" s="3"/>
      <c r="P341" s="43">
        <v>74945</v>
      </c>
      <c r="Q341" s="43">
        <v>9000</v>
      </c>
      <c r="R341" s="5"/>
      <c r="S341" s="5"/>
      <c r="T341" s="5"/>
    </row>
    <row r="342" s="1" customFormat="1" spans="1:20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30"/>
        <v>2</v>
      </c>
      <c r="F342" s="50" t="s">
        <v>313</v>
      </c>
      <c r="G342" s="51">
        <v>21945</v>
      </c>
      <c r="H342" s="21">
        <v>0</v>
      </c>
      <c r="I342" s="51">
        <f t="shared" si="31"/>
        <v>21945</v>
      </c>
      <c r="J342" s="62">
        <f t="shared" si="32"/>
        <v>1595010.54</v>
      </c>
      <c r="K342" s="81">
        <v>56168</v>
      </c>
      <c r="L342" s="25">
        <v>1402270</v>
      </c>
      <c r="M342" s="1">
        <f t="shared" si="33"/>
        <v>0</v>
      </c>
      <c r="N342" s="3"/>
      <c r="P342" s="43">
        <v>75680</v>
      </c>
      <c r="Q342" s="43">
        <v>9000</v>
      </c>
      <c r="R342" s="5"/>
      <c r="S342" s="5"/>
      <c r="T342" s="5"/>
    </row>
    <row r="343" s="1" customFormat="1" spans="1:20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30"/>
        <v>2</v>
      </c>
      <c r="F343" s="50" t="s">
        <v>314</v>
      </c>
      <c r="G343" s="51">
        <v>23100</v>
      </c>
      <c r="H343" s="21">
        <v>0</v>
      </c>
      <c r="I343" s="51">
        <f t="shared" si="31"/>
        <v>23100</v>
      </c>
      <c r="J343" s="62">
        <f t="shared" si="32"/>
        <v>1571910.54</v>
      </c>
      <c r="K343" s="81">
        <v>56697</v>
      </c>
      <c r="L343" s="25">
        <v>1403481</v>
      </c>
      <c r="M343" s="1">
        <f t="shared" si="33"/>
        <v>0</v>
      </c>
      <c r="N343" s="3"/>
      <c r="P343" s="44">
        <v>71714</v>
      </c>
      <c r="Q343" s="43">
        <v>15750</v>
      </c>
      <c r="R343" s="5"/>
      <c r="S343" s="5"/>
      <c r="T343" s="5"/>
    </row>
    <row r="344" s="1" customFormat="1" spans="1:20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30"/>
        <v>3</v>
      </c>
      <c r="F344" s="50" t="s">
        <v>315</v>
      </c>
      <c r="G344" s="51">
        <v>32917.5</v>
      </c>
      <c r="H344" s="21">
        <v>0</v>
      </c>
      <c r="I344" s="51">
        <f t="shared" si="31"/>
        <v>32917.5</v>
      </c>
      <c r="J344" s="62">
        <f t="shared" si="32"/>
        <v>1538993.04</v>
      </c>
      <c r="K344" s="81">
        <v>54235</v>
      </c>
      <c r="L344" s="25">
        <v>1392534</v>
      </c>
      <c r="M344" s="1">
        <f t="shared" si="33"/>
        <v>0</v>
      </c>
      <c r="N344" s="3"/>
      <c r="P344" s="43">
        <v>74390</v>
      </c>
      <c r="Q344" s="43">
        <v>22410</v>
      </c>
      <c r="R344" s="5"/>
      <c r="S344" s="5"/>
      <c r="T344" s="5"/>
    </row>
    <row r="345" s="1" customFormat="1" spans="1:20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30"/>
        <v>2</v>
      </c>
      <c r="F345" s="50" t="s">
        <v>316</v>
      </c>
      <c r="G345" s="51">
        <v>21945</v>
      </c>
      <c r="H345" s="21">
        <v>0</v>
      </c>
      <c r="I345" s="51">
        <f t="shared" si="31"/>
        <v>21945</v>
      </c>
      <c r="J345" s="62">
        <f t="shared" si="32"/>
        <v>1517048.04</v>
      </c>
      <c r="K345" s="81">
        <v>56286</v>
      </c>
      <c r="L345" s="25">
        <v>1403414</v>
      </c>
      <c r="M345" s="1">
        <f t="shared" si="33"/>
        <v>0</v>
      </c>
      <c r="N345" s="3"/>
      <c r="P345" s="43">
        <v>72192</v>
      </c>
      <c r="Q345" s="43">
        <v>15750</v>
      </c>
      <c r="R345" s="5"/>
      <c r="S345" s="5"/>
      <c r="T345" s="5"/>
    </row>
    <row r="346" s="1" customFormat="1" spans="1:20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30"/>
        <v>2</v>
      </c>
      <c r="F346" s="50" t="s">
        <v>317</v>
      </c>
      <c r="G346" s="51">
        <v>23100</v>
      </c>
      <c r="H346" s="21">
        <v>0</v>
      </c>
      <c r="I346" s="51">
        <f t="shared" si="31"/>
        <v>23100</v>
      </c>
      <c r="J346" s="62">
        <f t="shared" si="32"/>
        <v>1493948.04</v>
      </c>
      <c r="K346" s="81">
        <v>60786</v>
      </c>
      <c r="L346" s="25">
        <v>1421128</v>
      </c>
      <c r="M346" s="1">
        <f t="shared" si="33"/>
        <v>0</v>
      </c>
      <c r="N346" s="3"/>
      <c r="P346" s="43">
        <v>74409</v>
      </c>
      <c r="Q346" s="43">
        <v>32175</v>
      </c>
      <c r="R346" s="5"/>
      <c r="S346" s="5"/>
      <c r="T346" s="5"/>
    </row>
    <row r="347" s="1" customFormat="1" spans="1:20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30"/>
        <v>2</v>
      </c>
      <c r="F347" s="50" t="s">
        <v>318</v>
      </c>
      <c r="G347" s="51">
        <v>21945</v>
      </c>
      <c r="H347" s="21">
        <v>0</v>
      </c>
      <c r="I347" s="51">
        <f t="shared" si="31"/>
        <v>21945</v>
      </c>
      <c r="J347" s="62">
        <f t="shared" si="32"/>
        <v>1472003.04</v>
      </c>
      <c r="K347" s="81">
        <v>52523</v>
      </c>
      <c r="L347" s="25">
        <v>1386491</v>
      </c>
      <c r="M347" s="1">
        <f t="shared" si="33"/>
        <v>0</v>
      </c>
      <c r="N347" s="3"/>
      <c r="P347" s="43">
        <v>73801</v>
      </c>
      <c r="Q347" s="43">
        <v>32175</v>
      </c>
      <c r="R347" s="5"/>
      <c r="S347" s="5"/>
      <c r="T347" s="5"/>
    </row>
    <row r="348" s="1" customFormat="1" spans="1:20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30"/>
        <v>4</v>
      </c>
      <c r="F348" s="50" t="s">
        <v>319</v>
      </c>
      <c r="G348" s="51">
        <v>43890</v>
      </c>
      <c r="H348" s="21">
        <v>0</v>
      </c>
      <c r="I348" s="51">
        <f t="shared" si="31"/>
        <v>43890</v>
      </c>
      <c r="J348" s="62">
        <f t="shared" si="32"/>
        <v>1428113.04</v>
      </c>
      <c r="K348" s="81">
        <v>59907</v>
      </c>
      <c r="L348" s="25">
        <v>1418513</v>
      </c>
      <c r="M348" s="1">
        <f t="shared" si="33"/>
        <v>0</v>
      </c>
      <c r="N348" s="3"/>
      <c r="P348" s="43">
        <v>73802</v>
      </c>
      <c r="Q348" s="43">
        <v>32175</v>
      </c>
      <c r="R348" s="5"/>
      <c r="S348" s="5"/>
      <c r="T348" s="5"/>
    </row>
    <row r="349" s="1" customFormat="1" spans="1:20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30"/>
        <v>1</v>
      </c>
      <c r="F349" s="50" t="s">
        <v>320</v>
      </c>
      <c r="G349" s="51">
        <v>11550</v>
      </c>
      <c r="H349" s="21">
        <v>0</v>
      </c>
      <c r="I349" s="51">
        <f t="shared" si="31"/>
        <v>11550</v>
      </c>
      <c r="J349" s="62">
        <f t="shared" si="32"/>
        <v>1416563.04</v>
      </c>
      <c r="K349" s="81">
        <v>61406</v>
      </c>
      <c r="L349" s="25">
        <v>1427635</v>
      </c>
      <c r="M349" s="1">
        <f t="shared" si="33"/>
        <v>0</v>
      </c>
      <c r="N349" s="3"/>
      <c r="P349" s="43">
        <v>74503</v>
      </c>
      <c r="Q349" s="43">
        <v>12870</v>
      </c>
      <c r="R349" s="5"/>
      <c r="S349" s="5"/>
      <c r="T349" s="5"/>
    </row>
    <row r="350" s="1" customFormat="1" spans="1:20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30"/>
        <v>2</v>
      </c>
      <c r="F350" s="50" t="s">
        <v>321</v>
      </c>
      <c r="G350" s="51">
        <v>21945</v>
      </c>
      <c r="H350" s="21">
        <v>0</v>
      </c>
      <c r="I350" s="51">
        <f t="shared" si="31"/>
        <v>21945</v>
      </c>
      <c r="J350" s="62">
        <f t="shared" si="32"/>
        <v>1394618.04</v>
      </c>
      <c r="K350" s="81">
        <v>58947</v>
      </c>
      <c r="L350" s="25">
        <v>1415880</v>
      </c>
      <c r="M350" s="1">
        <f t="shared" si="33"/>
        <v>0</v>
      </c>
      <c r="N350" s="3"/>
      <c r="P350" s="43">
        <v>74414</v>
      </c>
      <c r="Q350" s="43">
        <v>32175</v>
      </c>
      <c r="R350" s="5"/>
      <c r="S350" s="5"/>
      <c r="T350" s="5"/>
    </row>
    <row r="351" s="1" customFormat="1" spans="1:20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30"/>
        <v>2</v>
      </c>
      <c r="F351" s="50" t="s">
        <v>322</v>
      </c>
      <c r="G351" s="51">
        <v>26900</v>
      </c>
      <c r="H351" s="21">
        <v>0</v>
      </c>
      <c r="I351" s="51">
        <f t="shared" si="31"/>
        <v>26900</v>
      </c>
      <c r="J351" s="62">
        <f t="shared" si="32"/>
        <v>1367718.04</v>
      </c>
      <c r="K351" s="81">
        <v>60455</v>
      </c>
      <c r="L351" s="82">
        <v>1422257</v>
      </c>
      <c r="M351" s="1">
        <f t="shared" ref="M351:M359" si="34">VLOOKUP(K351,P:Q,2,0)-I351</f>
        <v>0</v>
      </c>
      <c r="N351" s="3"/>
      <c r="P351" s="43">
        <v>73839</v>
      </c>
      <c r="Q351" s="43">
        <v>9000</v>
      </c>
      <c r="R351" s="5"/>
      <c r="S351" s="5"/>
      <c r="T351" s="5"/>
    </row>
    <row r="352" s="1" customFormat="1" spans="1:20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30"/>
        <v>2</v>
      </c>
      <c r="F352" s="50" t="s">
        <v>323</v>
      </c>
      <c r="G352" s="51">
        <v>26900</v>
      </c>
      <c r="H352" s="21">
        <v>0</v>
      </c>
      <c r="I352" s="51">
        <f t="shared" si="31"/>
        <v>26900</v>
      </c>
      <c r="J352" s="62">
        <f t="shared" si="32"/>
        <v>1340818.04</v>
      </c>
      <c r="K352" s="81">
        <v>60456</v>
      </c>
      <c r="L352" s="82">
        <v>1422257</v>
      </c>
      <c r="M352" s="1">
        <f t="shared" si="34"/>
        <v>0</v>
      </c>
      <c r="N352" s="3"/>
      <c r="P352" s="43">
        <v>74324</v>
      </c>
      <c r="Q352" s="43">
        <v>19305</v>
      </c>
      <c r="R352" s="5"/>
      <c r="S352" s="5"/>
      <c r="T352" s="5"/>
    </row>
    <row r="353" s="1" customFormat="1" spans="1:20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30"/>
        <v>2</v>
      </c>
      <c r="F353" s="50" t="s">
        <v>324</v>
      </c>
      <c r="G353" s="51">
        <v>27455</v>
      </c>
      <c r="H353" s="21">
        <v>0</v>
      </c>
      <c r="I353" s="51">
        <f t="shared" si="31"/>
        <v>27455</v>
      </c>
      <c r="J353" s="62">
        <f t="shared" si="32"/>
        <v>1313363.04</v>
      </c>
      <c r="K353" s="81">
        <v>57789</v>
      </c>
      <c r="L353" s="25">
        <v>1411349</v>
      </c>
      <c r="M353" s="1">
        <f t="shared" si="34"/>
        <v>0</v>
      </c>
      <c r="N353" s="3"/>
      <c r="P353" s="43">
        <v>74729</v>
      </c>
      <c r="Q353" s="43">
        <v>20070</v>
      </c>
      <c r="R353" s="5"/>
      <c r="S353" s="5"/>
      <c r="T353" s="5"/>
    </row>
    <row r="354" s="1" customFormat="1" spans="1:20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30"/>
        <v>3</v>
      </c>
      <c r="F354" s="50" t="s">
        <v>325</v>
      </c>
      <c r="G354" s="51">
        <v>32917.5</v>
      </c>
      <c r="H354" s="21">
        <v>0</v>
      </c>
      <c r="I354" s="51">
        <f t="shared" si="31"/>
        <v>32917.5</v>
      </c>
      <c r="J354" s="62">
        <f t="shared" si="32"/>
        <v>1280445.54</v>
      </c>
      <c r="K354" s="81">
        <v>58903</v>
      </c>
      <c r="L354" s="25">
        <v>1415424</v>
      </c>
      <c r="M354" s="1">
        <f t="shared" si="34"/>
        <v>0</v>
      </c>
      <c r="N354" s="3"/>
      <c r="P354" s="43">
        <v>74217</v>
      </c>
      <c r="Q354" s="43">
        <v>40140</v>
      </c>
      <c r="R354" s="5"/>
      <c r="S354" s="5"/>
      <c r="T354" s="5"/>
    </row>
    <row r="355" s="1" customFormat="1" spans="1:20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30"/>
        <v>2</v>
      </c>
      <c r="F355" s="50" t="s">
        <v>326</v>
      </c>
      <c r="G355" s="51">
        <v>19570</v>
      </c>
      <c r="H355" s="21">
        <v>0</v>
      </c>
      <c r="I355" s="51">
        <f t="shared" si="31"/>
        <v>19570</v>
      </c>
      <c r="J355" s="62">
        <f t="shared" si="32"/>
        <v>1260875.54</v>
      </c>
      <c r="K355" s="81">
        <v>51925</v>
      </c>
      <c r="L355" s="25">
        <v>1382421</v>
      </c>
      <c r="M355" s="1">
        <f t="shared" si="34"/>
        <v>0</v>
      </c>
      <c r="N355" s="3"/>
      <c r="P355" s="43">
        <v>73257</v>
      </c>
      <c r="Q355" s="43">
        <v>9000</v>
      </c>
      <c r="R355" s="5"/>
      <c r="S355" s="5"/>
      <c r="T355" s="5"/>
    </row>
    <row r="356" s="1" customFormat="1" spans="1:20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30"/>
        <v>2</v>
      </c>
      <c r="F356" s="50" t="s">
        <v>327</v>
      </c>
      <c r="G356" s="51">
        <v>21945</v>
      </c>
      <c r="H356" s="21">
        <v>0</v>
      </c>
      <c r="I356" s="51">
        <f t="shared" si="31"/>
        <v>21945</v>
      </c>
      <c r="J356" s="62">
        <f t="shared" si="32"/>
        <v>1238930.54</v>
      </c>
      <c r="K356" s="81">
        <v>57763</v>
      </c>
      <c r="L356" s="25">
        <v>1410352</v>
      </c>
      <c r="M356" s="1">
        <f t="shared" si="34"/>
        <v>0</v>
      </c>
      <c r="N356" s="3"/>
      <c r="P356" s="5">
        <v>73258</v>
      </c>
      <c r="Q356" s="43">
        <v>9000</v>
      </c>
      <c r="R356" s="5"/>
      <c r="S356" s="5"/>
      <c r="T356" s="5"/>
    </row>
    <row r="357" s="1" customFormat="1" spans="1:20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30"/>
        <v>2</v>
      </c>
      <c r="F357" s="50" t="s">
        <v>328</v>
      </c>
      <c r="G357" s="51">
        <v>21945</v>
      </c>
      <c r="H357" s="21">
        <v>0</v>
      </c>
      <c r="I357" s="51">
        <f t="shared" si="31"/>
        <v>21945</v>
      </c>
      <c r="J357" s="62">
        <f t="shared" si="32"/>
        <v>1216985.54</v>
      </c>
      <c r="K357" s="81">
        <v>56702</v>
      </c>
      <c r="L357" s="25">
        <v>1406076</v>
      </c>
      <c r="M357" s="1">
        <f t="shared" si="34"/>
        <v>0</v>
      </c>
      <c r="N357" s="3"/>
      <c r="P357" s="43">
        <v>73832</v>
      </c>
      <c r="Q357" s="43">
        <v>25740</v>
      </c>
      <c r="R357" s="5"/>
      <c r="S357" s="5"/>
      <c r="T357" s="5"/>
    </row>
    <row r="358" s="1" customFormat="1" spans="1:20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30"/>
        <v>1</v>
      </c>
      <c r="F358" s="50" t="s">
        <v>329</v>
      </c>
      <c r="G358" s="51">
        <v>11550</v>
      </c>
      <c r="H358" s="21">
        <v>0</v>
      </c>
      <c r="I358" s="51">
        <f t="shared" si="31"/>
        <v>11550</v>
      </c>
      <c r="J358" s="62">
        <f t="shared" si="32"/>
        <v>1205435.54</v>
      </c>
      <c r="K358" s="81">
        <v>58652</v>
      </c>
      <c r="L358" s="25">
        <v>1409539</v>
      </c>
      <c r="M358" s="1">
        <f t="shared" si="34"/>
        <v>0</v>
      </c>
      <c r="N358" s="3"/>
      <c r="P358" s="43">
        <v>74033</v>
      </c>
      <c r="Q358" s="43">
        <v>9000</v>
      </c>
      <c r="R358" s="5"/>
      <c r="S358" s="5"/>
      <c r="T358" s="5"/>
    </row>
    <row r="359" s="1" customFormat="1" spans="1:20">
      <c r="A359" s="14">
        <v>23</v>
      </c>
      <c r="B359" s="69">
        <v>43491</v>
      </c>
      <c r="C359" s="70">
        <v>43493</v>
      </c>
      <c r="D359" s="71" t="s">
        <v>15</v>
      </c>
      <c r="E359" s="72">
        <f t="shared" si="30"/>
        <v>2</v>
      </c>
      <c r="F359" s="73" t="s">
        <v>329</v>
      </c>
      <c r="G359" s="74">
        <v>10972.5</v>
      </c>
      <c r="H359" s="75">
        <v>0</v>
      </c>
      <c r="I359" s="74">
        <f t="shared" si="31"/>
        <v>10972.5</v>
      </c>
      <c r="J359" s="66">
        <f t="shared" si="32"/>
        <v>1194463.04</v>
      </c>
      <c r="K359" s="72">
        <v>58652</v>
      </c>
      <c r="L359" s="84">
        <v>1409539</v>
      </c>
      <c r="M359" s="85">
        <f t="shared" si="34"/>
        <v>577.5</v>
      </c>
      <c r="N359" s="3"/>
      <c r="P359" s="43">
        <v>70086</v>
      </c>
      <c r="Q359" s="43">
        <v>23625</v>
      </c>
      <c r="R359" s="5"/>
      <c r="S359" s="5"/>
      <c r="T359" s="5"/>
    </row>
    <row r="360" s="1" customFormat="1" spans="1:20">
      <c r="A360" s="14">
        <v>23</v>
      </c>
      <c r="B360" s="47"/>
      <c r="C360" s="48"/>
      <c r="D360" s="17" t="s">
        <v>15</v>
      </c>
      <c r="E360" s="49">
        <f t="shared" si="30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N360" s="3"/>
      <c r="P360" s="44">
        <v>69934</v>
      </c>
      <c r="Q360" s="43">
        <v>15750</v>
      </c>
      <c r="R360" s="5"/>
      <c r="S360" s="5"/>
      <c r="T360" s="5"/>
    </row>
    <row r="361" s="1" customFormat="1" spans="2:20">
      <c r="B361" s="4"/>
      <c r="C361" s="4"/>
      <c r="K361" s="4"/>
      <c r="N361" s="3"/>
      <c r="P361" s="43">
        <v>72231</v>
      </c>
      <c r="Q361" s="43">
        <v>31500</v>
      </c>
      <c r="R361" s="5"/>
      <c r="S361" s="5"/>
      <c r="T361" s="5"/>
    </row>
    <row r="362" s="1" customFormat="1" spans="1:20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N362" s="3"/>
      <c r="P362" s="43">
        <v>73850</v>
      </c>
      <c r="Q362" s="43">
        <v>13500</v>
      </c>
      <c r="R362" s="5"/>
      <c r="S362" s="5"/>
      <c r="T362" s="5"/>
    </row>
    <row r="363" s="1" customFormat="1" spans="1:20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N363" s="3"/>
      <c r="P363" s="43">
        <v>74788</v>
      </c>
      <c r="Q363" s="43">
        <v>9000</v>
      </c>
      <c r="R363" s="5"/>
      <c r="S363" s="5"/>
      <c r="T363" s="5"/>
    </row>
    <row r="364" s="1" customFormat="1" spans="1:20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N364" s="3"/>
      <c r="P364" s="43">
        <v>76284</v>
      </c>
      <c r="Q364" s="43">
        <v>12870</v>
      </c>
      <c r="R364" s="5"/>
      <c r="S364" s="5"/>
      <c r="T364" s="5"/>
    </row>
    <row r="365" s="1" customFormat="1" spans="1:20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N365" s="3"/>
      <c r="P365" s="43">
        <v>74126</v>
      </c>
      <c r="Q365" s="43">
        <v>22410</v>
      </c>
      <c r="R365" s="5"/>
      <c r="S365" s="5"/>
      <c r="T365" s="5"/>
    </row>
    <row r="366" s="1" customFormat="1" spans="1:20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N366" s="3"/>
      <c r="P366" s="43">
        <v>72039</v>
      </c>
      <c r="Q366" s="43">
        <v>23625</v>
      </c>
      <c r="R366" s="5"/>
      <c r="S366" s="5"/>
      <c r="T366" s="5"/>
    </row>
    <row r="367" s="1" customFormat="1" spans="1:20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N367" s="3"/>
      <c r="P367" s="43">
        <v>73280</v>
      </c>
      <c r="Q367" s="43">
        <v>12870</v>
      </c>
      <c r="R367" s="5"/>
      <c r="S367" s="5"/>
      <c r="T367" s="5"/>
    </row>
    <row r="368" s="1" customFormat="1" spans="1:20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N368" s="3"/>
      <c r="P368" s="43">
        <v>75228</v>
      </c>
      <c r="Q368" s="43">
        <v>19305</v>
      </c>
      <c r="R368" s="5"/>
      <c r="S368" s="5"/>
      <c r="T368" s="5"/>
    </row>
    <row r="369" s="1" customFormat="1" spans="1:20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N369" s="3"/>
      <c r="P369" s="43">
        <v>74874</v>
      </c>
      <c r="Q369" s="43">
        <v>9000</v>
      </c>
      <c r="R369" s="5"/>
      <c r="S369" s="5"/>
      <c r="T369" s="5"/>
    </row>
    <row r="370" s="1" customFormat="1" spans="1:20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70:E433" si="35">C370-B370</f>
        <v>5</v>
      </c>
      <c r="F370" s="50" t="s">
        <v>335</v>
      </c>
      <c r="G370" s="51">
        <v>54862.5</v>
      </c>
      <c r="H370" s="21">
        <v>0</v>
      </c>
      <c r="I370" s="51">
        <f t="shared" ref="I370:I433" si="36">+G370+H370</f>
        <v>54862.5</v>
      </c>
      <c r="J370" s="62">
        <f>J368-I370</f>
        <v>3863460</v>
      </c>
      <c r="K370" s="49">
        <v>57785</v>
      </c>
      <c r="L370" s="65">
        <v>1410814</v>
      </c>
      <c r="M370" s="1">
        <f>VLOOKUP(K370,P:Q,2,0)-I370</f>
        <v>0</v>
      </c>
      <c r="N370" s="3"/>
      <c r="P370" s="43">
        <v>75703</v>
      </c>
      <c r="Q370" s="43">
        <v>11150</v>
      </c>
      <c r="R370" s="5"/>
      <c r="S370" s="5"/>
      <c r="T370" s="5"/>
    </row>
    <row r="371" s="1" customFormat="1" spans="1:20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35"/>
        <v>2</v>
      </c>
      <c r="F371" s="50" t="s">
        <v>336</v>
      </c>
      <c r="G371" s="51">
        <v>20600</v>
      </c>
      <c r="H371" s="21">
        <v>0</v>
      </c>
      <c r="I371" s="51">
        <f t="shared" si="36"/>
        <v>20600</v>
      </c>
      <c r="J371" s="62">
        <f t="shared" ref="J371:J434" si="37">J370-I371</f>
        <v>3842860</v>
      </c>
      <c r="K371" s="49">
        <v>58165</v>
      </c>
      <c r="L371" s="65">
        <v>1414140</v>
      </c>
      <c r="M371" s="1">
        <f>VLOOKUP(K371,P:Q,2,0)-I371</f>
        <v>0</v>
      </c>
      <c r="N371" s="3"/>
      <c r="P371" s="43">
        <v>73939</v>
      </c>
      <c r="Q371" s="43">
        <v>12870</v>
      </c>
      <c r="R371" s="5"/>
      <c r="S371" s="5"/>
      <c r="T371" s="5"/>
    </row>
    <row r="372" s="1" customFormat="1" spans="1:20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35"/>
        <v>3</v>
      </c>
      <c r="F372" s="50" t="s">
        <v>337</v>
      </c>
      <c r="G372" s="51">
        <v>29355</v>
      </c>
      <c r="H372" s="21">
        <v>0</v>
      </c>
      <c r="I372" s="51">
        <f t="shared" si="36"/>
        <v>29355</v>
      </c>
      <c r="J372" s="62">
        <f t="shared" si="37"/>
        <v>3813505</v>
      </c>
      <c r="K372" s="49">
        <v>56247</v>
      </c>
      <c r="L372" s="65">
        <v>1402304</v>
      </c>
      <c r="M372" s="1">
        <f>VLOOKUP(K372,P:Q,2,0)-I372</f>
        <v>0</v>
      </c>
      <c r="N372" s="3"/>
      <c r="P372" s="43">
        <v>75427</v>
      </c>
      <c r="Q372" s="43">
        <v>25740</v>
      </c>
      <c r="R372" s="5"/>
      <c r="S372" s="5"/>
      <c r="T372" s="5"/>
    </row>
    <row r="373" s="1" customFormat="1" spans="1:20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35"/>
        <v>2</v>
      </c>
      <c r="F373" s="50" t="s">
        <v>338</v>
      </c>
      <c r="G373" s="51">
        <v>20600</v>
      </c>
      <c r="H373" s="21">
        <v>0</v>
      </c>
      <c r="I373" s="51">
        <f t="shared" si="36"/>
        <v>20600</v>
      </c>
      <c r="J373" s="62">
        <f t="shared" si="37"/>
        <v>3792905</v>
      </c>
      <c r="K373" s="49">
        <v>57903</v>
      </c>
      <c r="L373" s="65">
        <v>1413838</v>
      </c>
      <c r="M373" s="1">
        <f>VLOOKUP(K373,P:Q,2,0)-I373</f>
        <v>0</v>
      </c>
      <c r="N373" s="3"/>
      <c r="P373" s="43">
        <v>72839</v>
      </c>
      <c r="Q373" s="43">
        <v>9000</v>
      </c>
      <c r="R373" s="5"/>
      <c r="S373" s="5"/>
      <c r="T373" s="5"/>
    </row>
    <row r="374" s="1" customFormat="1" spans="1:20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35"/>
        <v>2</v>
      </c>
      <c r="F374" s="50" t="s">
        <v>339</v>
      </c>
      <c r="G374" s="51">
        <v>21945</v>
      </c>
      <c r="H374" s="21">
        <v>0</v>
      </c>
      <c r="I374" s="51">
        <f t="shared" si="36"/>
        <v>21945</v>
      </c>
      <c r="J374" s="62">
        <f t="shared" si="37"/>
        <v>3770960</v>
      </c>
      <c r="K374" s="49">
        <v>54258</v>
      </c>
      <c r="L374" s="65">
        <v>1393280</v>
      </c>
      <c r="M374" s="1">
        <f>VLOOKUP(K374,P:Q,2,0)-I374</f>
        <v>0</v>
      </c>
      <c r="N374" s="3"/>
      <c r="P374" s="43">
        <v>74034</v>
      </c>
      <c r="Q374" s="43">
        <v>12870</v>
      </c>
      <c r="R374" s="5"/>
      <c r="S374" s="5"/>
      <c r="T374" s="5"/>
    </row>
    <row r="375" s="1" customFormat="1" spans="1:20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35"/>
        <v>3</v>
      </c>
      <c r="F375" s="50" t="s">
        <v>340</v>
      </c>
      <c r="G375" s="51">
        <v>32917.5</v>
      </c>
      <c r="H375" s="21">
        <v>0</v>
      </c>
      <c r="I375" s="51">
        <f t="shared" si="36"/>
        <v>32917.5</v>
      </c>
      <c r="J375" s="62">
        <f t="shared" si="37"/>
        <v>3738042.5</v>
      </c>
      <c r="K375" s="49">
        <v>54241</v>
      </c>
      <c r="L375" s="65">
        <v>1392816</v>
      </c>
      <c r="M375" s="1">
        <f>VLOOKUP(K375,P:Q,2,0)-I375</f>
        <v>0</v>
      </c>
      <c r="N375" s="3"/>
      <c r="P375" s="43">
        <v>74941</v>
      </c>
      <c r="Q375" s="43">
        <v>12870</v>
      </c>
      <c r="R375" s="5"/>
      <c r="S375" s="5"/>
      <c r="T375" s="5"/>
    </row>
    <row r="376" s="1" customFormat="1" spans="1:20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35"/>
        <v>2</v>
      </c>
      <c r="F376" s="50" t="s">
        <v>341</v>
      </c>
      <c r="G376" s="51">
        <v>26400</v>
      </c>
      <c r="H376" s="21">
        <v>0</v>
      </c>
      <c r="I376" s="51">
        <f t="shared" si="36"/>
        <v>26400</v>
      </c>
      <c r="J376" s="62">
        <f t="shared" si="37"/>
        <v>3711642.5</v>
      </c>
      <c r="K376" s="49">
        <v>55680</v>
      </c>
      <c r="L376" s="65">
        <v>1400399</v>
      </c>
      <c r="M376" s="1">
        <f>VLOOKUP(K376,P:Q,2,0)-I376</f>
        <v>0</v>
      </c>
      <c r="N376" s="3"/>
      <c r="P376" s="43">
        <v>73844</v>
      </c>
      <c r="Q376" s="43">
        <v>9000</v>
      </c>
      <c r="R376" s="5"/>
      <c r="S376" s="5"/>
      <c r="T376" s="5"/>
    </row>
    <row r="377" s="1" customFormat="1" spans="1:20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35"/>
        <v>3</v>
      </c>
      <c r="F377" s="50" t="s">
        <v>342</v>
      </c>
      <c r="G377" s="51">
        <v>29355</v>
      </c>
      <c r="H377" s="21">
        <v>0</v>
      </c>
      <c r="I377" s="51">
        <f t="shared" si="36"/>
        <v>29355</v>
      </c>
      <c r="J377" s="62">
        <f t="shared" si="37"/>
        <v>3682287.5</v>
      </c>
      <c r="K377" s="49">
        <v>54240</v>
      </c>
      <c r="L377" s="65">
        <v>1392827</v>
      </c>
      <c r="M377" s="1">
        <f>VLOOKUP(K377,P:Q,2,0)-I377</f>
        <v>0</v>
      </c>
      <c r="N377" s="3"/>
      <c r="P377" s="43">
        <v>74028</v>
      </c>
      <c r="Q377" s="43">
        <v>12870</v>
      </c>
      <c r="R377" s="5"/>
      <c r="S377" s="5"/>
      <c r="T377" s="5"/>
    </row>
    <row r="378" s="1" customFormat="1" spans="1:20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si="35"/>
        <v>2</v>
      </c>
      <c r="F378" s="50" t="s">
        <v>343</v>
      </c>
      <c r="G378" s="51">
        <v>27465</v>
      </c>
      <c r="H378" s="21">
        <v>0</v>
      </c>
      <c r="I378" s="51">
        <f t="shared" si="36"/>
        <v>27465</v>
      </c>
      <c r="J378" s="62">
        <f t="shared" si="37"/>
        <v>3654822.5</v>
      </c>
      <c r="K378" s="49">
        <v>57905</v>
      </c>
      <c r="L378" s="65">
        <v>1413786</v>
      </c>
      <c r="M378" s="1">
        <f>VLOOKUP(K378,P:Q,2,0)-I378</f>
        <v>0</v>
      </c>
      <c r="N378" s="3"/>
      <c r="P378" s="43">
        <v>74339</v>
      </c>
      <c r="Q378" s="43">
        <v>9000</v>
      </c>
      <c r="R378" s="5"/>
      <c r="S378" s="5"/>
      <c r="T378" s="5"/>
    </row>
    <row r="379" s="1" customFormat="1" spans="1:20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35"/>
        <v>2</v>
      </c>
      <c r="F379" s="50" t="s">
        <v>344</v>
      </c>
      <c r="G379" s="51">
        <v>21945</v>
      </c>
      <c r="H379" s="21">
        <v>0</v>
      </c>
      <c r="I379" s="51">
        <f t="shared" si="36"/>
        <v>21945</v>
      </c>
      <c r="J379" s="62">
        <f t="shared" si="37"/>
        <v>3632877.5</v>
      </c>
      <c r="K379" s="49">
        <v>53910</v>
      </c>
      <c r="L379" s="65">
        <v>1389714</v>
      </c>
      <c r="M379" s="1">
        <f>VLOOKUP(K379,P:Q,2,0)-I379</f>
        <v>0</v>
      </c>
      <c r="N379" s="3"/>
      <c r="P379" s="43">
        <v>74216</v>
      </c>
      <c r="Q379" s="43">
        <v>20070</v>
      </c>
      <c r="R379" s="5"/>
      <c r="S379" s="5"/>
      <c r="T379" s="5"/>
    </row>
    <row r="380" s="1" customFormat="1" spans="1:20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35"/>
        <v>4</v>
      </c>
      <c r="F380" s="50" t="s">
        <v>345</v>
      </c>
      <c r="G380" s="51">
        <v>54845</v>
      </c>
      <c r="H380" s="21">
        <v>0</v>
      </c>
      <c r="I380" s="51">
        <f t="shared" si="36"/>
        <v>54845</v>
      </c>
      <c r="J380" s="62">
        <f t="shared" si="37"/>
        <v>3578032.5</v>
      </c>
      <c r="K380" s="49">
        <v>56248</v>
      </c>
      <c r="L380" s="65">
        <v>1403291</v>
      </c>
      <c r="M380" s="1">
        <f>VLOOKUP(K380,P:Q,2,0)-I380</f>
        <v>0</v>
      </c>
      <c r="N380" s="3"/>
      <c r="P380" s="43">
        <v>71005</v>
      </c>
      <c r="Q380" s="43">
        <v>14040</v>
      </c>
      <c r="R380" s="5"/>
      <c r="S380" s="5"/>
      <c r="T380" s="5"/>
    </row>
    <row r="381" s="1" customFormat="1" spans="1:20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35"/>
        <v>2</v>
      </c>
      <c r="F381" s="50" t="s">
        <v>346</v>
      </c>
      <c r="G381" s="51">
        <v>32900</v>
      </c>
      <c r="H381" s="21">
        <v>0</v>
      </c>
      <c r="I381" s="51">
        <f t="shared" si="36"/>
        <v>32900</v>
      </c>
      <c r="J381" s="62">
        <f t="shared" si="37"/>
        <v>3545132.5</v>
      </c>
      <c r="K381" s="49">
        <v>60708</v>
      </c>
      <c r="L381" s="90">
        <v>1424406</v>
      </c>
      <c r="M381" s="1">
        <f>VLOOKUP(K381,P:Q,2,0)-I381</f>
        <v>0</v>
      </c>
      <c r="N381" s="3"/>
      <c r="P381" s="43">
        <v>70404</v>
      </c>
      <c r="Q381" s="43">
        <v>15750</v>
      </c>
      <c r="R381" s="5"/>
      <c r="S381" s="5"/>
      <c r="T381" s="5"/>
    </row>
    <row r="382" s="1" customFormat="1" spans="1:20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35"/>
        <v>1</v>
      </c>
      <c r="F382" s="50" t="s">
        <v>347</v>
      </c>
      <c r="G382" s="51">
        <v>16450</v>
      </c>
      <c r="H382" s="21">
        <v>0</v>
      </c>
      <c r="I382" s="51">
        <f t="shared" si="36"/>
        <v>16450</v>
      </c>
      <c r="J382" s="62">
        <f t="shared" si="37"/>
        <v>3528682.5</v>
      </c>
      <c r="K382" s="49">
        <v>60334</v>
      </c>
      <c r="L382" s="90">
        <v>1421936</v>
      </c>
      <c r="M382" s="1">
        <f>VLOOKUP(K382,P:Q,2,0)-I382</f>
        <v>0</v>
      </c>
      <c r="N382" s="3"/>
      <c r="P382" s="43">
        <v>70234</v>
      </c>
      <c r="Q382" s="43">
        <v>64650</v>
      </c>
      <c r="R382" s="5"/>
      <c r="S382" s="5"/>
      <c r="T382" s="5"/>
    </row>
    <row r="383" s="1" customFormat="1" spans="1:20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35"/>
        <v>1</v>
      </c>
      <c r="F383" s="50" t="s">
        <v>348</v>
      </c>
      <c r="G383" s="51">
        <v>14700</v>
      </c>
      <c r="H383" s="21">
        <v>0</v>
      </c>
      <c r="I383" s="51">
        <f t="shared" si="36"/>
        <v>14700</v>
      </c>
      <c r="J383" s="62">
        <f t="shared" si="37"/>
        <v>3513982.5</v>
      </c>
      <c r="K383" s="49">
        <v>47931</v>
      </c>
      <c r="L383" s="65">
        <v>1370141</v>
      </c>
      <c r="M383" s="1">
        <f>VLOOKUP(K383,P:Q,2,0)-I383</f>
        <v>0</v>
      </c>
      <c r="N383" s="3"/>
      <c r="P383" s="43">
        <v>67903</v>
      </c>
      <c r="Q383" s="43">
        <v>23300</v>
      </c>
      <c r="R383" s="5"/>
      <c r="S383" s="5"/>
      <c r="T383" s="5"/>
    </row>
    <row r="384" s="1" customFormat="1" spans="1:20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35"/>
        <v>1</v>
      </c>
      <c r="F384" s="50" t="s">
        <v>346</v>
      </c>
      <c r="G384" s="51">
        <v>16450</v>
      </c>
      <c r="H384" s="21">
        <v>0</v>
      </c>
      <c r="I384" s="51">
        <f t="shared" si="36"/>
        <v>16450</v>
      </c>
      <c r="J384" s="62">
        <f t="shared" si="37"/>
        <v>3497532.5</v>
      </c>
      <c r="K384" s="49">
        <v>47930</v>
      </c>
      <c r="L384" s="65">
        <v>1370135</v>
      </c>
      <c r="M384" s="1">
        <f>VLOOKUP(K384,P:Q,2,0)-I384</f>
        <v>0</v>
      </c>
      <c r="N384" s="3"/>
      <c r="P384" s="43">
        <v>76452</v>
      </c>
      <c r="Q384" s="43">
        <v>12870</v>
      </c>
      <c r="R384" s="5"/>
      <c r="S384" s="5"/>
      <c r="T384" s="5"/>
    </row>
    <row r="385" s="1" customFormat="1" spans="1:20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35"/>
        <v>1</v>
      </c>
      <c r="F385" s="50" t="s">
        <v>349</v>
      </c>
      <c r="G385" s="51">
        <v>16450</v>
      </c>
      <c r="H385" s="21">
        <v>0</v>
      </c>
      <c r="I385" s="51">
        <f t="shared" si="36"/>
        <v>16450</v>
      </c>
      <c r="J385" s="62">
        <f t="shared" si="37"/>
        <v>3481082.5</v>
      </c>
      <c r="K385" s="49">
        <v>47530</v>
      </c>
      <c r="L385" s="65">
        <v>1367663</v>
      </c>
      <c r="M385" s="1">
        <f>VLOOKUP(K385,P:Q,2,0)-I385</f>
        <v>0</v>
      </c>
      <c r="N385" s="3"/>
      <c r="P385" s="43">
        <v>70012</v>
      </c>
      <c r="Q385" s="43">
        <v>15750</v>
      </c>
      <c r="R385" s="5"/>
      <c r="S385" s="5"/>
      <c r="T385" s="5"/>
    </row>
    <row r="386" s="1" customFormat="1" spans="1:20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35"/>
        <v>1</v>
      </c>
      <c r="F386" s="50" t="s">
        <v>350</v>
      </c>
      <c r="G386" s="51">
        <v>16450</v>
      </c>
      <c r="H386" s="21">
        <v>0</v>
      </c>
      <c r="I386" s="51">
        <f t="shared" si="36"/>
        <v>16450</v>
      </c>
      <c r="J386" s="62">
        <f t="shared" si="37"/>
        <v>3464632.5</v>
      </c>
      <c r="K386" s="49">
        <v>56288</v>
      </c>
      <c r="L386" s="65">
        <v>1403055</v>
      </c>
      <c r="M386" s="1">
        <f>VLOOKUP(K386,P:Q,2,0)-I386</f>
        <v>0</v>
      </c>
      <c r="N386" s="3"/>
      <c r="P386" s="43">
        <v>70013</v>
      </c>
      <c r="Q386" s="43">
        <v>15750</v>
      </c>
      <c r="R386" s="5"/>
      <c r="S386" s="5"/>
      <c r="T386" s="5"/>
    </row>
    <row r="387" s="1" customFormat="1" spans="1:20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35"/>
        <v>1</v>
      </c>
      <c r="F387" s="50" t="s">
        <v>351</v>
      </c>
      <c r="G387" s="51">
        <v>14700</v>
      </c>
      <c r="H387" s="21">
        <v>0</v>
      </c>
      <c r="I387" s="51">
        <f t="shared" si="36"/>
        <v>14700</v>
      </c>
      <c r="J387" s="62">
        <f t="shared" si="37"/>
        <v>3449932.5</v>
      </c>
      <c r="K387" s="49">
        <v>47454</v>
      </c>
      <c r="L387" s="65">
        <v>1366270</v>
      </c>
      <c r="M387" s="1">
        <f>VLOOKUP(K387,P:Q,2,0)-I387</f>
        <v>0</v>
      </c>
      <c r="N387" s="3"/>
      <c r="P387" s="43">
        <v>73516</v>
      </c>
      <c r="Q387" s="43">
        <v>14800</v>
      </c>
      <c r="R387" s="5"/>
      <c r="S387" s="5"/>
      <c r="T387" s="5"/>
    </row>
    <row r="388" s="1" customFormat="1" spans="1:20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35"/>
        <v>2</v>
      </c>
      <c r="F388" s="50" t="s">
        <v>352</v>
      </c>
      <c r="G388" s="51">
        <v>32900</v>
      </c>
      <c r="H388" s="21">
        <v>0</v>
      </c>
      <c r="I388" s="51">
        <f t="shared" si="36"/>
        <v>32900</v>
      </c>
      <c r="J388" s="62">
        <f t="shared" si="37"/>
        <v>3417032.5</v>
      </c>
      <c r="K388" s="49">
        <v>57836</v>
      </c>
      <c r="L388" s="65">
        <v>1412382</v>
      </c>
      <c r="M388" s="1">
        <f>VLOOKUP(K388,P:Q,2,0)-I388</f>
        <v>0</v>
      </c>
      <c r="N388" s="3"/>
      <c r="P388" s="43">
        <v>72030</v>
      </c>
      <c r="Q388" s="43">
        <v>19305</v>
      </c>
      <c r="R388" s="5"/>
      <c r="S388" s="5"/>
      <c r="T388" s="5"/>
    </row>
    <row r="389" s="1" customFormat="1" spans="1:20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35"/>
        <v>2</v>
      </c>
      <c r="F389" s="50" t="s">
        <v>353</v>
      </c>
      <c r="G389" s="51">
        <v>38700</v>
      </c>
      <c r="H389" s="21">
        <v>0</v>
      </c>
      <c r="I389" s="51">
        <f t="shared" si="36"/>
        <v>38700</v>
      </c>
      <c r="J389" s="62">
        <f t="shared" si="37"/>
        <v>3378332.5</v>
      </c>
      <c r="K389" s="49">
        <v>57174</v>
      </c>
      <c r="L389" s="90">
        <v>1407968</v>
      </c>
      <c r="M389" s="1">
        <f>VLOOKUP(K389,P:Q,2,0)-I389</f>
        <v>0</v>
      </c>
      <c r="N389" s="3"/>
      <c r="P389" s="43">
        <v>72034</v>
      </c>
      <c r="Q389" s="43">
        <v>19305</v>
      </c>
      <c r="R389" s="5"/>
      <c r="S389" s="5"/>
      <c r="T389" s="5"/>
    </row>
    <row r="390" s="1" customFormat="1" spans="1:20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35"/>
        <v>2</v>
      </c>
      <c r="F390" s="50" t="s">
        <v>354</v>
      </c>
      <c r="G390" s="51">
        <v>38700</v>
      </c>
      <c r="H390" s="21">
        <v>0</v>
      </c>
      <c r="I390" s="51">
        <f t="shared" si="36"/>
        <v>38700</v>
      </c>
      <c r="J390" s="62">
        <f t="shared" si="37"/>
        <v>3339632.5</v>
      </c>
      <c r="K390" s="49">
        <v>57175</v>
      </c>
      <c r="L390" s="90">
        <v>1407968</v>
      </c>
      <c r="M390" s="1">
        <f>VLOOKUP(K390,P:Q,2,0)-I390</f>
        <v>0</v>
      </c>
      <c r="N390" s="3"/>
      <c r="P390" s="43">
        <v>71994</v>
      </c>
      <c r="Q390" s="43">
        <v>23625</v>
      </c>
      <c r="R390" s="5"/>
      <c r="S390" s="5"/>
      <c r="T390" s="5"/>
    </row>
    <row r="391" s="1" customFormat="1" spans="1:20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35"/>
        <v>1</v>
      </c>
      <c r="F391" s="50" t="s">
        <v>351</v>
      </c>
      <c r="G391" s="51">
        <v>14700</v>
      </c>
      <c r="H391" s="21">
        <v>0</v>
      </c>
      <c r="I391" s="51">
        <f t="shared" si="36"/>
        <v>14700</v>
      </c>
      <c r="J391" s="62">
        <f t="shared" si="37"/>
        <v>3324932.5</v>
      </c>
      <c r="K391" s="49">
        <v>47659</v>
      </c>
      <c r="L391" s="65">
        <v>1368542</v>
      </c>
      <c r="M391" s="1">
        <f>VLOOKUP(K391,P:Q,2,0)-I391</f>
        <v>0</v>
      </c>
      <c r="N391" s="3"/>
      <c r="P391" s="43">
        <v>72226</v>
      </c>
      <c r="Q391" s="43">
        <v>22500</v>
      </c>
      <c r="R391" s="5"/>
      <c r="S391" s="5"/>
      <c r="T391" s="5"/>
    </row>
    <row r="392" s="1" customFormat="1" spans="1:20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35"/>
        <v>1</v>
      </c>
      <c r="F392" s="50" t="s">
        <v>355</v>
      </c>
      <c r="G392" s="51">
        <v>19350</v>
      </c>
      <c r="H392" s="21">
        <v>0</v>
      </c>
      <c r="I392" s="51">
        <f t="shared" si="36"/>
        <v>19350</v>
      </c>
      <c r="J392" s="62">
        <f t="shared" si="37"/>
        <v>3305582.5</v>
      </c>
      <c r="K392" s="49">
        <v>60765</v>
      </c>
      <c r="L392" s="65">
        <v>1425084</v>
      </c>
      <c r="M392" s="1">
        <f>VLOOKUP(K392,P:Q,2,0)-I392</f>
        <v>0</v>
      </c>
      <c r="N392" s="3"/>
      <c r="P392" s="43">
        <v>73519</v>
      </c>
      <c r="Q392" s="43">
        <v>19305</v>
      </c>
      <c r="R392" s="5"/>
      <c r="S392" s="5"/>
      <c r="T392" s="5"/>
    </row>
    <row r="393" s="1" customFormat="1" spans="1:20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35"/>
        <v>1</v>
      </c>
      <c r="F393" s="50" t="s">
        <v>356</v>
      </c>
      <c r="G393" s="51">
        <v>16450</v>
      </c>
      <c r="H393" s="21">
        <v>0</v>
      </c>
      <c r="I393" s="51">
        <f t="shared" si="36"/>
        <v>16450</v>
      </c>
      <c r="J393" s="62">
        <f t="shared" si="37"/>
        <v>3289132.5</v>
      </c>
      <c r="K393" s="49">
        <v>60288</v>
      </c>
      <c r="L393" s="65">
        <v>1420857</v>
      </c>
      <c r="M393" s="1">
        <f>VLOOKUP(K393,P:Q,2,0)-I393</f>
        <v>0</v>
      </c>
      <c r="N393" s="3"/>
      <c r="P393" s="43">
        <v>74884</v>
      </c>
      <c r="Q393" s="43">
        <v>9000</v>
      </c>
      <c r="R393" s="5"/>
      <c r="S393" s="5"/>
      <c r="T393" s="5"/>
    </row>
    <row r="394" s="1" customFormat="1" spans="1:20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35"/>
        <v>1</v>
      </c>
      <c r="F394" s="50" t="s">
        <v>357</v>
      </c>
      <c r="G394" s="51">
        <v>16450</v>
      </c>
      <c r="H394" s="21">
        <v>0</v>
      </c>
      <c r="I394" s="51">
        <f t="shared" si="36"/>
        <v>16450</v>
      </c>
      <c r="J394" s="62">
        <f t="shared" si="37"/>
        <v>3272682.5</v>
      </c>
      <c r="K394" s="49">
        <v>60804</v>
      </c>
      <c r="L394" s="65">
        <v>1425992</v>
      </c>
      <c r="M394" s="1">
        <f>VLOOKUP(K394,P:Q,2,0)-I394</f>
        <v>0</v>
      </c>
      <c r="N394" s="3"/>
      <c r="P394" s="43">
        <v>73264</v>
      </c>
      <c r="Q394" s="43">
        <v>9000</v>
      </c>
      <c r="R394" s="5"/>
      <c r="S394" s="5"/>
      <c r="T394" s="5"/>
    </row>
    <row r="395" s="1" customFormat="1" spans="1:20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35"/>
        <v>1</v>
      </c>
      <c r="F395" s="50" t="s">
        <v>358</v>
      </c>
      <c r="G395" s="51">
        <v>16450</v>
      </c>
      <c r="H395" s="21">
        <v>0</v>
      </c>
      <c r="I395" s="51">
        <f t="shared" si="36"/>
        <v>16450</v>
      </c>
      <c r="J395" s="62">
        <f t="shared" si="37"/>
        <v>3256232.5</v>
      </c>
      <c r="K395" s="49">
        <v>50679</v>
      </c>
      <c r="L395" s="65">
        <v>1378740</v>
      </c>
      <c r="M395" s="1">
        <f>VLOOKUP(K395,P:Q,2,0)-I395</f>
        <v>0</v>
      </c>
      <c r="N395" s="3"/>
      <c r="P395" s="43">
        <v>73681</v>
      </c>
      <c r="Q395" s="43">
        <v>12870</v>
      </c>
      <c r="R395" s="5"/>
      <c r="S395" s="5"/>
      <c r="T395" s="5"/>
    </row>
    <row r="396" s="1" customFormat="1" spans="1:20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35"/>
        <v>1</v>
      </c>
      <c r="F396" s="50" t="s">
        <v>359</v>
      </c>
      <c r="G396" s="51">
        <v>16450</v>
      </c>
      <c r="H396" s="21">
        <v>0</v>
      </c>
      <c r="I396" s="51">
        <f t="shared" si="36"/>
        <v>16450</v>
      </c>
      <c r="J396" s="62">
        <f t="shared" si="37"/>
        <v>3239782.5</v>
      </c>
      <c r="K396" s="49">
        <v>60214</v>
      </c>
      <c r="L396" s="90">
        <v>1420058</v>
      </c>
      <c r="M396" s="1">
        <f>VLOOKUP(K396,P:Q,2,0)-I396</f>
        <v>0</v>
      </c>
      <c r="N396" s="3"/>
      <c r="P396" s="43">
        <v>72923</v>
      </c>
      <c r="Q396" s="43">
        <v>9000</v>
      </c>
      <c r="R396" s="5"/>
      <c r="S396" s="5"/>
      <c r="T396" s="5"/>
    </row>
    <row r="397" s="1" customFormat="1" spans="1:20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35"/>
        <v>2</v>
      </c>
      <c r="F397" s="50" t="s">
        <v>360</v>
      </c>
      <c r="G397" s="51">
        <v>32900</v>
      </c>
      <c r="H397" s="21">
        <v>0</v>
      </c>
      <c r="I397" s="51">
        <f t="shared" si="36"/>
        <v>32900</v>
      </c>
      <c r="J397" s="62">
        <f t="shared" si="37"/>
        <v>3206882.5</v>
      </c>
      <c r="K397" s="49">
        <v>58919</v>
      </c>
      <c r="L397" s="65">
        <v>1415649</v>
      </c>
      <c r="M397" s="1">
        <f>VLOOKUP(K397,P:Q,2,0)-I397</f>
        <v>0</v>
      </c>
      <c r="N397" s="3"/>
      <c r="P397" s="43">
        <v>76658</v>
      </c>
      <c r="Q397" s="43">
        <v>9000</v>
      </c>
      <c r="R397" s="5"/>
      <c r="S397" s="5"/>
      <c r="T397" s="5"/>
    </row>
    <row r="398" s="1" customFormat="1" spans="1:20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35"/>
        <v>1</v>
      </c>
      <c r="F398" s="50" t="s">
        <v>361</v>
      </c>
      <c r="G398" s="51">
        <v>16450</v>
      </c>
      <c r="H398" s="21">
        <v>0</v>
      </c>
      <c r="I398" s="51">
        <f t="shared" si="36"/>
        <v>16450</v>
      </c>
      <c r="J398" s="62">
        <f t="shared" si="37"/>
        <v>3190432.5</v>
      </c>
      <c r="K398" s="49">
        <v>50908</v>
      </c>
      <c r="L398" s="65">
        <v>1379750</v>
      </c>
      <c r="M398" s="1">
        <f>VLOOKUP(K398,P:Q,2,0)-I398</f>
        <v>0</v>
      </c>
      <c r="N398" s="3"/>
      <c r="P398" s="43">
        <v>72225</v>
      </c>
      <c r="Q398" s="43">
        <v>22500</v>
      </c>
      <c r="R398" s="5"/>
      <c r="S398" s="5"/>
      <c r="T398" s="5"/>
    </row>
    <row r="399" s="1" customFormat="1" spans="1:20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35"/>
        <v>1</v>
      </c>
      <c r="F399" s="50" t="s">
        <v>355</v>
      </c>
      <c r="G399" s="51">
        <v>19350</v>
      </c>
      <c r="H399" s="21">
        <v>0</v>
      </c>
      <c r="I399" s="51">
        <f t="shared" si="36"/>
        <v>19350</v>
      </c>
      <c r="J399" s="62">
        <f t="shared" si="37"/>
        <v>3171082.5</v>
      </c>
      <c r="K399" s="49">
        <v>47662</v>
      </c>
      <c r="L399" s="65">
        <v>1368554</v>
      </c>
      <c r="M399" s="1">
        <f>VLOOKUP(K399,P:Q,2,0)-I399</f>
        <v>0</v>
      </c>
      <c r="N399" s="3"/>
      <c r="P399" s="43">
        <v>73560</v>
      </c>
      <c r="Q399" s="43">
        <v>13500</v>
      </c>
      <c r="R399" s="5"/>
      <c r="S399" s="5"/>
      <c r="T399" s="5"/>
    </row>
    <row r="400" s="1" customFormat="1" spans="1:20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35"/>
        <v>1</v>
      </c>
      <c r="F400" s="50" t="s">
        <v>359</v>
      </c>
      <c r="G400" s="51">
        <v>16450</v>
      </c>
      <c r="H400" s="21">
        <v>0</v>
      </c>
      <c r="I400" s="51">
        <f t="shared" si="36"/>
        <v>16450</v>
      </c>
      <c r="J400" s="62">
        <f t="shared" si="37"/>
        <v>3154632.5</v>
      </c>
      <c r="K400" s="49">
        <v>50728</v>
      </c>
      <c r="L400" s="65">
        <v>1379134</v>
      </c>
      <c r="M400" s="1">
        <f>VLOOKUP(K400,P:Q,2,0)-I400</f>
        <v>0</v>
      </c>
      <c r="N400" s="3"/>
      <c r="P400" s="43">
        <v>76659</v>
      </c>
      <c r="Q400" s="43">
        <v>9000</v>
      </c>
      <c r="R400" s="5"/>
      <c r="S400" s="5"/>
      <c r="T400" s="5"/>
    </row>
    <row r="401" s="1" customFormat="1" spans="1:20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35"/>
        <v>2</v>
      </c>
      <c r="F401" s="50" t="s">
        <v>362</v>
      </c>
      <c r="G401" s="51">
        <v>29400</v>
      </c>
      <c r="H401" s="21">
        <v>0</v>
      </c>
      <c r="I401" s="51">
        <f t="shared" si="36"/>
        <v>29400</v>
      </c>
      <c r="J401" s="62">
        <f t="shared" si="37"/>
        <v>3125232.5</v>
      </c>
      <c r="K401" s="49">
        <v>47413</v>
      </c>
      <c r="L401" s="65">
        <v>1365952</v>
      </c>
      <c r="M401" s="1">
        <f>VLOOKUP(K401,P:Q,2,0)-I401</f>
        <v>0</v>
      </c>
      <c r="N401" s="3"/>
      <c r="P401" s="43">
        <v>75706</v>
      </c>
      <c r="Q401" s="43">
        <v>20070</v>
      </c>
      <c r="R401" s="5"/>
      <c r="S401" s="5"/>
      <c r="T401" s="5"/>
    </row>
    <row r="402" s="1" customFormat="1" spans="1:20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35"/>
        <v>1</v>
      </c>
      <c r="F402" s="50" t="s">
        <v>363</v>
      </c>
      <c r="G402" s="51">
        <v>14700</v>
      </c>
      <c r="H402" s="21">
        <v>0</v>
      </c>
      <c r="I402" s="51">
        <f t="shared" si="36"/>
        <v>14700</v>
      </c>
      <c r="J402" s="62">
        <f t="shared" si="37"/>
        <v>3110532.5</v>
      </c>
      <c r="K402" s="49">
        <v>47709</v>
      </c>
      <c r="L402" s="65">
        <v>1369110</v>
      </c>
      <c r="M402" s="1">
        <f>VLOOKUP(K402,P:Q,2,0)-I402</f>
        <v>0</v>
      </c>
      <c r="N402" s="3"/>
      <c r="P402" s="43">
        <v>71572</v>
      </c>
      <c r="Q402" s="43">
        <v>13500</v>
      </c>
      <c r="R402" s="5"/>
      <c r="S402" s="5"/>
      <c r="T402" s="5"/>
    </row>
    <row r="403" s="1" customFormat="1" spans="1:20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35"/>
        <v>1</v>
      </c>
      <c r="F403" s="50" t="s">
        <v>364</v>
      </c>
      <c r="G403" s="51">
        <v>16450</v>
      </c>
      <c r="H403" s="21">
        <v>0</v>
      </c>
      <c r="I403" s="51">
        <f t="shared" si="36"/>
        <v>16450</v>
      </c>
      <c r="J403" s="62">
        <f t="shared" si="37"/>
        <v>3094082.5</v>
      </c>
      <c r="K403" s="49">
        <v>47455</v>
      </c>
      <c r="L403" s="65">
        <v>1366279</v>
      </c>
      <c r="M403" s="1">
        <f>VLOOKUP(K403,P:Q,2,0)-I403</f>
        <v>0</v>
      </c>
      <c r="N403" s="3"/>
      <c r="P403" s="43">
        <v>77177</v>
      </c>
      <c r="Q403" s="43">
        <v>9000</v>
      </c>
      <c r="R403" s="5"/>
      <c r="S403" s="5"/>
      <c r="T403" s="5"/>
    </row>
    <row r="404" s="1" customFormat="1" spans="1:20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35"/>
        <v>1</v>
      </c>
      <c r="F404" s="50" t="s">
        <v>358</v>
      </c>
      <c r="G404" s="51">
        <v>16450</v>
      </c>
      <c r="H404" s="21">
        <v>0</v>
      </c>
      <c r="I404" s="51">
        <f t="shared" si="36"/>
        <v>16450</v>
      </c>
      <c r="J404" s="62">
        <f t="shared" si="37"/>
        <v>3077632.5</v>
      </c>
      <c r="K404" s="49">
        <v>61537</v>
      </c>
      <c r="L404" s="65">
        <v>1425716</v>
      </c>
      <c r="M404" s="1">
        <f>VLOOKUP(K404,P:Q,2,0)-I404</f>
        <v>0</v>
      </c>
      <c r="N404" s="3"/>
      <c r="P404" s="43">
        <v>74553</v>
      </c>
      <c r="Q404" s="43">
        <v>12870</v>
      </c>
      <c r="R404" s="5"/>
      <c r="S404" s="5"/>
      <c r="T404" s="5"/>
    </row>
    <row r="405" s="1" customFormat="1" spans="1:20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35"/>
        <v>1</v>
      </c>
      <c r="F405" s="50" t="s">
        <v>361</v>
      </c>
      <c r="G405" s="51">
        <v>16450</v>
      </c>
      <c r="H405" s="21">
        <v>0</v>
      </c>
      <c r="I405" s="51">
        <f t="shared" si="36"/>
        <v>16450</v>
      </c>
      <c r="J405" s="62">
        <f t="shared" si="37"/>
        <v>3061182.5</v>
      </c>
      <c r="K405" s="49">
        <v>49657</v>
      </c>
      <c r="L405" s="65">
        <v>1374535</v>
      </c>
      <c r="M405" s="1">
        <f>VLOOKUP(K405,P:Q,2,0)-I405</f>
        <v>0</v>
      </c>
      <c r="N405" s="3"/>
      <c r="P405" s="43">
        <v>76216</v>
      </c>
      <c r="Q405" s="43">
        <v>12870</v>
      </c>
      <c r="R405" s="5"/>
      <c r="S405" s="5"/>
      <c r="T405" s="5"/>
    </row>
    <row r="406" s="1" customFormat="1" spans="1:20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35"/>
        <v>2</v>
      </c>
      <c r="F406" s="50" t="s">
        <v>365</v>
      </c>
      <c r="G406" s="51">
        <v>32900</v>
      </c>
      <c r="H406" s="21">
        <v>0</v>
      </c>
      <c r="I406" s="51">
        <f t="shared" si="36"/>
        <v>32900</v>
      </c>
      <c r="J406" s="62">
        <f t="shared" si="37"/>
        <v>3028282.5</v>
      </c>
      <c r="K406" s="49">
        <v>56736</v>
      </c>
      <c r="L406" s="65">
        <v>1406749</v>
      </c>
      <c r="M406" s="1">
        <f>VLOOKUP(K406,P:Q,2,0)-I406</f>
        <v>0</v>
      </c>
      <c r="N406" s="3"/>
      <c r="P406" s="43">
        <v>70724</v>
      </c>
      <c r="Q406" s="43">
        <v>9000</v>
      </c>
      <c r="R406" s="5"/>
      <c r="S406" s="5"/>
      <c r="T406" s="5"/>
    </row>
    <row r="407" s="1" customFormat="1" spans="1:20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35"/>
        <v>2</v>
      </c>
      <c r="F407" s="50" t="s">
        <v>366</v>
      </c>
      <c r="G407" s="51">
        <v>29400</v>
      </c>
      <c r="H407" s="21">
        <v>0</v>
      </c>
      <c r="I407" s="51">
        <f t="shared" si="36"/>
        <v>29400</v>
      </c>
      <c r="J407" s="62">
        <f t="shared" si="37"/>
        <v>2998882.5</v>
      </c>
      <c r="K407" s="49">
        <v>47528</v>
      </c>
      <c r="L407" s="65">
        <v>1367658</v>
      </c>
      <c r="M407" s="1">
        <f>VLOOKUP(K407,P:Q,2,0)-I407</f>
        <v>0</v>
      </c>
      <c r="N407" s="3"/>
      <c r="P407" s="43">
        <v>72191</v>
      </c>
      <c r="Q407" s="43">
        <v>23625</v>
      </c>
      <c r="R407" s="5"/>
      <c r="S407" s="5"/>
      <c r="T407" s="5"/>
    </row>
    <row r="408" s="1" customFormat="1" spans="1:20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35"/>
        <v>1</v>
      </c>
      <c r="F408" s="50" t="s">
        <v>361</v>
      </c>
      <c r="G408" s="51">
        <v>16450</v>
      </c>
      <c r="H408" s="21">
        <v>0</v>
      </c>
      <c r="I408" s="51">
        <f t="shared" si="36"/>
        <v>16450</v>
      </c>
      <c r="J408" s="62">
        <f t="shared" si="37"/>
        <v>2982432.5</v>
      </c>
      <c r="K408" s="49">
        <v>51943</v>
      </c>
      <c r="L408" s="65">
        <v>1382577</v>
      </c>
      <c r="M408" s="1">
        <f>VLOOKUP(K408,P:Q,2,0)-I408</f>
        <v>0</v>
      </c>
      <c r="N408" s="3"/>
      <c r="P408" s="43">
        <v>73437</v>
      </c>
      <c r="Q408" s="43">
        <v>13500</v>
      </c>
      <c r="R408" s="5"/>
      <c r="S408" s="5"/>
      <c r="T408" s="5"/>
    </row>
    <row r="409" s="1" customFormat="1" spans="1:20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35"/>
        <v>1</v>
      </c>
      <c r="F409" s="50" t="s">
        <v>367</v>
      </c>
      <c r="G409" s="51">
        <v>16450</v>
      </c>
      <c r="H409" s="21">
        <v>0</v>
      </c>
      <c r="I409" s="51">
        <f t="shared" si="36"/>
        <v>16450</v>
      </c>
      <c r="J409" s="62">
        <f t="shared" si="37"/>
        <v>2965982.5</v>
      </c>
      <c r="K409" s="49">
        <v>61538</v>
      </c>
      <c r="L409" s="90">
        <v>1430095</v>
      </c>
      <c r="M409" s="1">
        <f>VLOOKUP(K409,P:Q,2,0)-I409</f>
        <v>0</v>
      </c>
      <c r="N409" s="3"/>
      <c r="P409" s="43">
        <v>74031</v>
      </c>
      <c r="Q409" s="43">
        <v>13500</v>
      </c>
      <c r="R409" s="5"/>
      <c r="S409" s="5"/>
      <c r="T409" s="5"/>
    </row>
    <row r="410" s="1" customFormat="1" spans="1:20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35"/>
        <v>2</v>
      </c>
      <c r="F410" s="50" t="s">
        <v>359</v>
      </c>
      <c r="G410" s="51">
        <v>32900</v>
      </c>
      <c r="H410" s="21">
        <v>0</v>
      </c>
      <c r="I410" s="51">
        <f t="shared" si="36"/>
        <v>32900</v>
      </c>
      <c r="J410" s="62">
        <f t="shared" si="37"/>
        <v>2933082.5</v>
      </c>
      <c r="K410" s="49">
        <v>47932</v>
      </c>
      <c r="L410" s="65">
        <v>1370136</v>
      </c>
      <c r="M410" s="1">
        <f>VLOOKUP(K410,P:Q,2,0)-I410</f>
        <v>0</v>
      </c>
      <c r="N410" s="3"/>
      <c r="P410" s="43">
        <v>75074</v>
      </c>
      <c r="Q410" s="43">
        <v>12870</v>
      </c>
      <c r="R410" s="5"/>
      <c r="S410" s="5"/>
      <c r="T410" s="5"/>
    </row>
    <row r="411" s="1" customFormat="1" spans="1:20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35"/>
        <v>1</v>
      </c>
      <c r="F411" s="50" t="s">
        <v>368</v>
      </c>
      <c r="G411" s="51">
        <v>16450</v>
      </c>
      <c r="H411" s="21">
        <v>0</v>
      </c>
      <c r="I411" s="51">
        <f t="shared" si="36"/>
        <v>16450</v>
      </c>
      <c r="J411" s="62">
        <f t="shared" si="37"/>
        <v>2916632.5</v>
      </c>
      <c r="K411" s="49">
        <v>49442</v>
      </c>
      <c r="L411" s="65">
        <v>1373856</v>
      </c>
      <c r="M411" s="1">
        <f>VLOOKUP(K411,P:Q,2,0)-I411</f>
        <v>0</v>
      </c>
      <c r="N411" s="3"/>
      <c r="P411" s="43">
        <v>76661</v>
      </c>
      <c r="Q411" s="43">
        <v>12870</v>
      </c>
      <c r="R411" s="5"/>
      <c r="S411" s="5"/>
      <c r="T411" s="5"/>
    </row>
    <row r="412" s="1" customFormat="1" spans="1:20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35"/>
        <v>3</v>
      </c>
      <c r="F412" s="50" t="s">
        <v>369</v>
      </c>
      <c r="G412" s="51">
        <v>58050</v>
      </c>
      <c r="H412" s="21">
        <v>0</v>
      </c>
      <c r="I412" s="51">
        <f t="shared" si="36"/>
        <v>58050</v>
      </c>
      <c r="J412" s="62">
        <f t="shared" si="37"/>
        <v>2858582.5</v>
      </c>
      <c r="K412" s="49">
        <v>56690</v>
      </c>
      <c r="L412" s="65">
        <v>1405544</v>
      </c>
      <c r="M412" s="1">
        <f>VLOOKUP(K412,P:Q,2,0)-I412</f>
        <v>0</v>
      </c>
      <c r="N412" s="3"/>
      <c r="P412" s="43">
        <v>74366</v>
      </c>
      <c r="Q412" s="43">
        <v>25740</v>
      </c>
      <c r="R412" s="5"/>
      <c r="S412" s="5"/>
      <c r="T412" s="5"/>
    </row>
    <row r="413" s="1" customFormat="1" spans="1:20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35"/>
        <v>3</v>
      </c>
      <c r="F413" s="50" t="s">
        <v>370</v>
      </c>
      <c r="G413" s="51">
        <v>49350</v>
      </c>
      <c r="H413" s="21">
        <v>0</v>
      </c>
      <c r="I413" s="51">
        <f t="shared" si="36"/>
        <v>49350</v>
      </c>
      <c r="J413" s="62">
        <f t="shared" si="37"/>
        <v>2809232.5</v>
      </c>
      <c r="K413" s="49">
        <v>59170</v>
      </c>
      <c r="L413" s="90">
        <v>1416860</v>
      </c>
      <c r="M413" s="1">
        <f>VLOOKUP(K413,P:Q,2,0)-I413</f>
        <v>0</v>
      </c>
      <c r="N413" s="3"/>
      <c r="P413" s="43">
        <v>74361</v>
      </c>
      <c r="Q413" s="43">
        <v>25740</v>
      </c>
      <c r="R413" s="5"/>
      <c r="S413" s="5"/>
      <c r="T413" s="5"/>
    </row>
    <row r="414" s="1" customFormat="1" spans="1:20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35"/>
        <v>3</v>
      </c>
      <c r="F414" s="50" t="s">
        <v>371</v>
      </c>
      <c r="G414" s="51">
        <v>49350</v>
      </c>
      <c r="H414" s="21">
        <v>0</v>
      </c>
      <c r="I414" s="51">
        <f t="shared" si="36"/>
        <v>49350</v>
      </c>
      <c r="J414" s="62">
        <f t="shared" si="37"/>
        <v>2759882.5</v>
      </c>
      <c r="K414" s="49">
        <v>59211</v>
      </c>
      <c r="L414" s="90">
        <v>1416860</v>
      </c>
      <c r="M414" s="1">
        <f>VLOOKUP(K414,P:Q,2,0)-I414</f>
        <v>0</v>
      </c>
      <c r="N414" s="3"/>
      <c r="P414" s="43">
        <v>74531</v>
      </c>
      <c r="Q414" s="43">
        <v>9000</v>
      </c>
      <c r="R414" s="5"/>
      <c r="S414" s="5"/>
      <c r="T414" s="5"/>
    </row>
    <row r="415" s="1" customFormat="1" spans="1:20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35"/>
        <v>4</v>
      </c>
      <c r="F415" s="50" t="s">
        <v>372</v>
      </c>
      <c r="G415" s="51">
        <v>65800</v>
      </c>
      <c r="H415" s="21">
        <v>0</v>
      </c>
      <c r="I415" s="51">
        <f t="shared" si="36"/>
        <v>65800</v>
      </c>
      <c r="J415" s="62">
        <f t="shared" si="37"/>
        <v>2694082.5</v>
      </c>
      <c r="K415" s="49">
        <v>57690</v>
      </c>
      <c r="L415" s="65">
        <v>1409635</v>
      </c>
      <c r="M415" s="1">
        <f>VLOOKUP(K415,P:Q,2,0)-I415</f>
        <v>0</v>
      </c>
      <c r="N415" s="3"/>
      <c r="P415" s="43">
        <v>74855</v>
      </c>
      <c r="Q415" s="43">
        <v>19305</v>
      </c>
      <c r="R415" s="5"/>
      <c r="S415" s="5"/>
      <c r="T415" s="5"/>
    </row>
    <row r="416" s="1" customFormat="1" spans="1:20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35"/>
        <v>1</v>
      </c>
      <c r="F416" s="50" t="s">
        <v>367</v>
      </c>
      <c r="G416" s="51">
        <v>16450</v>
      </c>
      <c r="H416" s="21">
        <v>0</v>
      </c>
      <c r="I416" s="51">
        <f t="shared" si="36"/>
        <v>16450</v>
      </c>
      <c r="J416" s="62">
        <f t="shared" si="37"/>
        <v>2677632.5</v>
      </c>
      <c r="K416" s="49">
        <v>50913</v>
      </c>
      <c r="L416" s="65">
        <v>1379751</v>
      </c>
      <c r="M416" s="1">
        <f>VLOOKUP(K416,P:Q,2,0)-I416</f>
        <v>0</v>
      </c>
      <c r="N416" s="3"/>
      <c r="P416" s="43">
        <v>72403</v>
      </c>
      <c r="Q416" s="43">
        <v>13500</v>
      </c>
      <c r="R416" s="5"/>
      <c r="S416" s="5"/>
      <c r="T416" s="5"/>
    </row>
    <row r="417" s="1" customFormat="1" spans="1:20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35"/>
        <v>1</v>
      </c>
      <c r="F417" s="50" t="s">
        <v>359</v>
      </c>
      <c r="G417" s="51">
        <v>16450</v>
      </c>
      <c r="H417" s="21">
        <v>0</v>
      </c>
      <c r="I417" s="51">
        <f t="shared" si="36"/>
        <v>16450</v>
      </c>
      <c r="J417" s="62">
        <f t="shared" si="37"/>
        <v>2661182.5</v>
      </c>
      <c r="K417" s="49">
        <v>60215</v>
      </c>
      <c r="L417" s="90">
        <v>1420060</v>
      </c>
      <c r="M417" s="1">
        <f>VLOOKUP(K417,P:Q,2,0)-I417</f>
        <v>0</v>
      </c>
      <c r="N417" s="3"/>
      <c r="P417" s="43">
        <v>74344</v>
      </c>
      <c r="Q417" s="43">
        <v>32175</v>
      </c>
      <c r="R417" s="5"/>
      <c r="S417" s="5"/>
      <c r="T417" s="5"/>
    </row>
    <row r="418" s="1" customFormat="1" spans="1:20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35"/>
        <v>2</v>
      </c>
      <c r="F418" s="50" t="s">
        <v>373</v>
      </c>
      <c r="G418" s="51">
        <v>32900</v>
      </c>
      <c r="H418" s="21">
        <v>0</v>
      </c>
      <c r="I418" s="51">
        <f t="shared" si="36"/>
        <v>32900</v>
      </c>
      <c r="J418" s="62">
        <f t="shared" si="37"/>
        <v>2628282.5</v>
      </c>
      <c r="K418" s="49">
        <v>47708</v>
      </c>
      <c r="L418" s="65">
        <v>1369106</v>
      </c>
      <c r="M418" s="1">
        <f>VLOOKUP(K418,P:Q,2,0)-I418</f>
        <v>0</v>
      </c>
      <c r="N418" s="3"/>
      <c r="P418" s="43">
        <v>74343</v>
      </c>
      <c r="Q418" s="43">
        <v>32175</v>
      </c>
      <c r="R418" s="5"/>
      <c r="S418" s="5"/>
      <c r="T418" s="5"/>
    </row>
    <row r="419" s="1" customFormat="1" spans="1:20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35"/>
        <v>1</v>
      </c>
      <c r="F419" s="50" t="s">
        <v>368</v>
      </c>
      <c r="G419" s="51">
        <v>16450</v>
      </c>
      <c r="H419" s="21">
        <v>0</v>
      </c>
      <c r="I419" s="51">
        <f t="shared" si="36"/>
        <v>16450</v>
      </c>
      <c r="J419" s="62">
        <f t="shared" si="37"/>
        <v>2611832.5</v>
      </c>
      <c r="K419" s="49">
        <v>60760</v>
      </c>
      <c r="L419" s="90">
        <v>1425034</v>
      </c>
      <c r="M419" s="1">
        <f>VLOOKUP(K419,P:Q,2,0)-I419</f>
        <v>0</v>
      </c>
      <c r="N419" s="3"/>
      <c r="P419" s="43">
        <v>74342</v>
      </c>
      <c r="Q419" s="43">
        <v>32175</v>
      </c>
      <c r="R419" s="5"/>
      <c r="S419" s="5"/>
      <c r="T419" s="5"/>
    </row>
    <row r="420" s="1" customFormat="1" spans="1:20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35"/>
        <v>2</v>
      </c>
      <c r="F420" s="50" t="s">
        <v>374</v>
      </c>
      <c r="G420" s="51">
        <v>32900</v>
      </c>
      <c r="H420" s="21">
        <v>0</v>
      </c>
      <c r="I420" s="51">
        <f t="shared" si="36"/>
        <v>32900</v>
      </c>
      <c r="J420" s="62">
        <f t="shared" si="37"/>
        <v>2578932.5</v>
      </c>
      <c r="K420" s="49">
        <v>59154</v>
      </c>
      <c r="L420" s="65">
        <v>1416179</v>
      </c>
      <c r="M420" s="1">
        <f>VLOOKUP(K420,P:Q,2,0)-I420</f>
        <v>0</v>
      </c>
      <c r="N420" s="3"/>
      <c r="P420" s="43">
        <v>74341</v>
      </c>
      <c r="Q420" s="43">
        <v>32175</v>
      </c>
      <c r="R420" s="5"/>
      <c r="S420" s="5"/>
      <c r="T420" s="5"/>
    </row>
    <row r="421" s="1" customFormat="1" spans="1:20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35"/>
        <v>1</v>
      </c>
      <c r="F421" s="50" t="s">
        <v>375</v>
      </c>
      <c r="G421" s="51">
        <v>16450</v>
      </c>
      <c r="H421" s="21">
        <v>0</v>
      </c>
      <c r="I421" s="51">
        <f t="shared" si="36"/>
        <v>16450</v>
      </c>
      <c r="J421" s="62">
        <f t="shared" si="37"/>
        <v>2562482.5</v>
      </c>
      <c r="K421" s="49">
        <v>63713</v>
      </c>
      <c r="L421" s="65">
        <v>1438105</v>
      </c>
      <c r="M421" s="1">
        <f>VLOOKUP(K421,P:Q,2,0)-I421</f>
        <v>0</v>
      </c>
      <c r="N421" s="3"/>
      <c r="P421" s="43">
        <v>71448</v>
      </c>
      <c r="Q421" s="43">
        <v>14800</v>
      </c>
      <c r="R421" s="5"/>
      <c r="S421" s="5"/>
      <c r="T421" s="5"/>
    </row>
    <row r="422" s="1" customFormat="1" spans="1:20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35"/>
        <v>1</v>
      </c>
      <c r="F422" s="50" t="s">
        <v>376</v>
      </c>
      <c r="G422" s="51">
        <v>16450</v>
      </c>
      <c r="H422" s="21">
        <v>0</v>
      </c>
      <c r="I422" s="51">
        <f t="shared" si="36"/>
        <v>16450</v>
      </c>
      <c r="J422" s="62">
        <f t="shared" si="37"/>
        <v>2546032.5</v>
      </c>
      <c r="K422" s="49">
        <v>66336</v>
      </c>
      <c r="L422" s="65">
        <v>1443694</v>
      </c>
      <c r="M422" s="1">
        <f>VLOOKUP(K422,P:Q,2,0)-I422</f>
        <v>0</v>
      </c>
      <c r="N422" s="3"/>
      <c r="P422" s="43">
        <v>74326</v>
      </c>
      <c r="Q422" s="43">
        <v>11150</v>
      </c>
      <c r="R422" s="5"/>
      <c r="S422" s="5"/>
      <c r="T422" s="5"/>
    </row>
    <row r="423" s="1" customFormat="1" spans="1:20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35"/>
        <v>2</v>
      </c>
      <c r="F423" s="50" t="s">
        <v>377</v>
      </c>
      <c r="G423" s="51">
        <v>32900</v>
      </c>
      <c r="H423" s="21">
        <v>0</v>
      </c>
      <c r="I423" s="51">
        <f t="shared" si="36"/>
        <v>32900</v>
      </c>
      <c r="J423" s="62">
        <f t="shared" si="37"/>
        <v>2513132.5</v>
      </c>
      <c r="K423" s="49">
        <v>60405</v>
      </c>
      <c r="L423" s="65">
        <v>1422281</v>
      </c>
      <c r="M423" s="1">
        <f>VLOOKUP(K423,P:Q,2,0)-I423</f>
        <v>0</v>
      </c>
      <c r="N423" s="3"/>
      <c r="P423" s="43">
        <v>71573</v>
      </c>
      <c r="Q423" s="43">
        <v>14040</v>
      </c>
      <c r="R423" s="5"/>
      <c r="S423" s="5"/>
      <c r="T423" s="5"/>
    </row>
    <row r="424" s="1" customFormat="1" spans="1:20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35"/>
        <v>2</v>
      </c>
      <c r="F424" s="50" t="s">
        <v>378</v>
      </c>
      <c r="G424" s="51">
        <v>28000</v>
      </c>
      <c r="H424" s="21">
        <v>0</v>
      </c>
      <c r="I424" s="51">
        <f t="shared" si="36"/>
        <v>28000</v>
      </c>
      <c r="J424" s="62">
        <f t="shared" si="37"/>
        <v>2485132.5</v>
      </c>
      <c r="K424" s="49">
        <v>59905</v>
      </c>
      <c r="L424" s="65">
        <v>1418496</v>
      </c>
      <c r="M424" s="1">
        <f>VLOOKUP(K424,P:Q,2,0)-I424</f>
        <v>0</v>
      </c>
      <c r="N424" s="3"/>
      <c r="P424" s="43">
        <v>74556</v>
      </c>
      <c r="Q424" s="43">
        <v>11150</v>
      </c>
      <c r="R424" s="5"/>
      <c r="S424" s="5"/>
      <c r="T424" s="5"/>
    </row>
    <row r="425" s="1" customFormat="1" spans="1:20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35"/>
        <v>2</v>
      </c>
      <c r="F425" s="50" t="s">
        <v>379</v>
      </c>
      <c r="G425" s="51">
        <v>27422.5</v>
      </c>
      <c r="H425" s="21">
        <v>0</v>
      </c>
      <c r="I425" s="51">
        <f t="shared" si="36"/>
        <v>27422.5</v>
      </c>
      <c r="J425" s="62">
        <f t="shared" si="37"/>
        <v>2457710</v>
      </c>
      <c r="K425" s="49">
        <v>60703</v>
      </c>
      <c r="L425" s="65">
        <v>1424257</v>
      </c>
      <c r="M425" s="1">
        <f>VLOOKUP(K425,P:Q,2,0)-I425</f>
        <v>0</v>
      </c>
      <c r="N425" s="3"/>
      <c r="P425" s="43">
        <v>72202</v>
      </c>
      <c r="Q425" s="43">
        <v>13500</v>
      </c>
      <c r="R425" s="5"/>
      <c r="S425" s="5"/>
      <c r="T425" s="5"/>
    </row>
    <row r="426" s="1" customFormat="1" spans="1:20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35"/>
        <v>4</v>
      </c>
      <c r="F426" s="50" t="s">
        <v>380</v>
      </c>
      <c r="G426" s="51">
        <v>45390</v>
      </c>
      <c r="H426" s="21">
        <v>0</v>
      </c>
      <c r="I426" s="51">
        <f t="shared" si="36"/>
        <v>45390</v>
      </c>
      <c r="J426" s="62">
        <f t="shared" si="37"/>
        <v>2412320</v>
      </c>
      <c r="K426" s="49">
        <v>51955</v>
      </c>
      <c r="L426" s="65">
        <v>1382740</v>
      </c>
      <c r="M426" s="1">
        <f>VLOOKUP(K426,P:Q,2,0)-I426</f>
        <v>0</v>
      </c>
      <c r="N426" s="3"/>
      <c r="P426" s="43">
        <v>72236</v>
      </c>
      <c r="Q426" s="43">
        <v>19305</v>
      </c>
      <c r="R426" s="5"/>
      <c r="S426" s="5"/>
      <c r="T426" s="5"/>
    </row>
    <row r="427" s="1" customFormat="1" spans="1:20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35"/>
        <v>2</v>
      </c>
      <c r="F427" s="50" t="s">
        <v>381</v>
      </c>
      <c r="G427" s="51">
        <v>21945</v>
      </c>
      <c r="H427" s="21">
        <v>0</v>
      </c>
      <c r="I427" s="51">
        <f t="shared" si="36"/>
        <v>21945</v>
      </c>
      <c r="J427" s="62">
        <f t="shared" si="37"/>
        <v>2390375</v>
      </c>
      <c r="K427" s="49">
        <v>54238</v>
      </c>
      <c r="L427" s="65">
        <v>1392633</v>
      </c>
      <c r="M427" s="1">
        <f>VLOOKUP(K427,P:Q,2,0)-I427</f>
        <v>0</v>
      </c>
      <c r="N427" s="3"/>
      <c r="P427" s="43">
        <v>72480</v>
      </c>
      <c r="Q427" s="43">
        <v>9000</v>
      </c>
      <c r="R427" s="5"/>
      <c r="S427" s="5"/>
      <c r="T427" s="5"/>
    </row>
    <row r="428" s="1" customFormat="1" spans="1:20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35"/>
        <v>2</v>
      </c>
      <c r="F428" s="50" t="s">
        <v>382</v>
      </c>
      <c r="G428" s="51">
        <v>22522.5</v>
      </c>
      <c r="H428" s="21">
        <v>0</v>
      </c>
      <c r="I428" s="51">
        <f t="shared" si="36"/>
        <v>22522.5</v>
      </c>
      <c r="J428" s="62">
        <f t="shared" si="37"/>
        <v>2367852.5</v>
      </c>
      <c r="K428" s="49">
        <v>59654</v>
      </c>
      <c r="L428" s="90">
        <v>1418067</v>
      </c>
      <c r="M428" s="1">
        <f>VLOOKUP(K428,P:Q,2,0)-I428</f>
        <v>0</v>
      </c>
      <c r="N428" s="3"/>
      <c r="P428" s="43">
        <v>73315</v>
      </c>
      <c r="Q428" s="43">
        <v>9000</v>
      </c>
      <c r="R428" s="5"/>
      <c r="S428" s="5"/>
      <c r="T428" s="5"/>
    </row>
    <row r="429" s="1" customFormat="1" spans="1:20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35"/>
        <v>1</v>
      </c>
      <c r="F429" s="50" t="s">
        <v>253</v>
      </c>
      <c r="G429" s="51">
        <v>11550</v>
      </c>
      <c r="H429" s="21">
        <v>0</v>
      </c>
      <c r="I429" s="51">
        <f t="shared" si="36"/>
        <v>11550</v>
      </c>
      <c r="J429" s="62">
        <f t="shared" si="37"/>
        <v>2356302.5</v>
      </c>
      <c r="K429" s="49">
        <v>55525</v>
      </c>
      <c r="L429" s="65">
        <v>1398912</v>
      </c>
      <c r="M429" s="1">
        <f>VLOOKUP(K429,P:Q,2,0)-I429</f>
        <v>0</v>
      </c>
      <c r="N429" s="3"/>
      <c r="P429" s="43">
        <v>72265</v>
      </c>
      <c r="Q429" s="43">
        <v>13500</v>
      </c>
      <c r="R429" s="5"/>
      <c r="S429" s="5"/>
      <c r="T429" s="5"/>
    </row>
    <row r="430" s="1" customFormat="1" spans="1:20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35"/>
        <v>3</v>
      </c>
      <c r="F430" s="50" t="s">
        <v>383</v>
      </c>
      <c r="G430" s="51">
        <v>29355</v>
      </c>
      <c r="H430" s="21">
        <v>0</v>
      </c>
      <c r="I430" s="51">
        <f t="shared" si="36"/>
        <v>29355</v>
      </c>
      <c r="J430" s="62">
        <f t="shared" si="37"/>
        <v>2326947.5</v>
      </c>
      <c r="K430" s="49">
        <v>50923</v>
      </c>
      <c r="L430" s="90">
        <v>1379677</v>
      </c>
      <c r="M430" s="1">
        <f>VLOOKUP(K430,P:Q,2,0)-I430</f>
        <v>0</v>
      </c>
      <c r="N430" s="3"/>
      <c r="P430" s="43">
        <v>73611</v>
      </c>
      <c r="Q430" s="43">
        <v>13500</v>
      </c>
      <c r="R430" s="5"/>
      <c r="S430" s="5"/>
      <c r="T430" s="5"/>
    </row>
    <row r="431" s="1" customFormat="1" spans="1:20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35"/>
        <v>3</v>
      </c>
      <c r="F431" s="50" t="s">
        <v>384</v>
      </c>
      <c r="G431" s="51">
        <v>32025</v>
      </c>
      <c r="H431" s="21">
        <v>0</v>
      </c>
      <c r="I431" s="51">
        <f t="shared" si="36"/>
        <v>32025</v>
      </c>
      <c r="J431" s="62">
        <f t="shared" si="37"/>
        <v>2294922.5</v>
      </c>
      <c r="K431" s="49">
        <v>50924</v>
      </c>
      <c r="L431" s="90">
        <v>1379677</v>
      </c>
      <c r="M431" s="1">
        <f>VLOOKUP(K431,P:Q,2,0)-I431</f>
        <v>0</v>
      </c>
      <c r="N431" s="3"/>
      <c r="P431" s="43">
        <v>73610</v>
      </c>
      <c r="Q431" s="43">
        <v>13500</v>
      </c>
      <c r="R431" s="5"/>
      <c r="S431" s="5"/>
      <c r="T431" s="5"/>
    </row>
    <row r="432" s="1" customFormat="1" spans="1:20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35"/>
        <v>3</v>
      </c>
      <c r="F432" s="50" t="s">
        <v>385</v>
      </c>
      <c r="G432" s="51">
        <v>32025</v>
      </c>
      <c r="H432" s="21">
        <v>0</v>
      </c>
      <c r="I432" s="51">
        <f t="shared" si="36"/>
        <v>32025</v>
      </c>
      <c r="J432" s="62">
        <f t="shared" si="37"/>
        <v>2262897.5</v>
      </c>
      <c r="K432" s="49">
        <v>50921</v>
      </c>
      <c r="L432" s="90">
        <v>1379677</v>
      </c>
      <c r="M432" s="1">
        <f>VLOOKUP(K432,P:Q,2,0)-I432</f>
        <v>0</v>
      </c>
      <c r="N432" s="3"/>
      <c r="P432" s="43">
        <v>76934</v>
      </c>
      <c r="Q432" s="43">
        <v>22708.56</v>
      </c>
      <c r="R432" s="5"/>
      <c r="S432" s="5"/>
      <c r="T432" s="5"/>
    </row>
    <row r="433" s="1" customFormat="1" spans="1:20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35"/>
        <v>2</v>
      </c>
      <c r="F433" s="50" t="s">
        <v>386</v>
      </c>
      <c r="G433" s="51">
        <v>21945</v>
      </c>
      <c r="H433" s="21">
        <v>0</v>
      </c>
      <c r="I433" s="51">
        <f t="shared" si="36"/>
        <v>21945</v>
      </c>
      <c r="J433" s="62">
        <f t="shared" si="37"/>
        <v>2240952.5</v>
      </c>
      <c r="K433" s="49">
        <v>53411</v>
      </c>
      <c r="L433" s="65">
        <v>1388527</v>
      </c>
      <c r="M433" s="1">
        <f>VLOOKUP(K433,P:Q,2,0)-I433</f>
        <v>0</v>
      </c>
      <c r="N433" s="3"/>
      <c r="P433" s="43">
        <v>75075</v>
      </c>
      <c r="Q433" s="43">
        <v>22410</v>
      </c>
      <c r="R433" s="5"/>
      <c r="S433" s="5"/>
      <c r="T433" s="5"/>
    </row>
    <row r="434" s="1" customFormat="1" spans="1:20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ref="E434:E437" si="38">C434-B434</f>
        <v>2</v>
      </c>
      <c r="F434" s="50" t="s">
        <v>387</v>
      </c>
      <c r="G434" s="51">
        <v>28900</v>
      </c>
      <c r="H434" s="21">
        <v>0</v>
      </c>
      <c r="I434" s="51">
        <f t="shared" ref="I434:I436" si="39">+G434+H434</f>
        <v>28900</v>
      </c>
      <c r="J434" s="62">
        <f t="shared" si="37"/>
        <v>2212052.5</v>
      </c>
      <c r="K434" s="49">
        <v>57782</v>
      </c>
      <c r="L434" s="65">
        <v>1411077</v>
      </c>
      <c r="M434" s="1">
        <f>VLOOKUP(K434,P:Q,2,0)-I434</f>
        <v>0</v>
      </c>
      <c r="N434" s="3"/>
      <c r="P434" s="43">
        <v>76930</v>
      </c>
      <c r="Q434" s="43">
        <v>22410</v>
      </c>
      <c r="R434" s="5"/>
      <c r="S434" s="5"/>
      <c r="T434" s="5"/>
    </row>
    <row r="435" s="1" customFormat="1" spans="1:20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38"/>
        <v>1</v>
      </c>
      <c r="F435" s="50" t="s">
        <v>388</v>
      </c>
      <c r="G435" s="51">
        <v>11550</v>
      </c>
      <c r="H435" s="21">
        <v>0</v>
      </c>
      <c r="I435" s="51">
        <f t="shared" si="39"/>
        <v>11550</v>
      </c>
      <c r="J435" s="62">
        <f>J434-I435</f>
        <v>2200502.5</v>
      </c>
      <c r="K435" s="49">
        <v>52226</v>
      </c>
      <c r="L435" s="65">
        <v>1384319</v>
      </c>
      <c r="M435" s="1">
        <f>VLOOKUP(K435,P:Q,2,0)-I435</f>
        <v>0</v>
      </c>
      <c r="N435" s="3"/>
      <c r="P435" s="43">
        <v>72232</v>
      </c>
      <c r="Q435" s="43">
        <v>13500</v>
      </c>
      <c r="R435" s="5"/>
      <c r="S435" s="5"/>
      <c r="T435" s="5"/>
    </row>
    <row r="436" s="1" customFormat="1" spans="1:20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38"/>
        <v>2</v>
      </c>
      <c r="F436" s="50" t="s">
        <v>389</v>
      </c>
      <c r="G436" s="51">
        <v>19570</v>
      </c>
      <c r="H436" s="21">
        <v>0</v>
      </c>
      <c r="I436" s="51">
        <f t="shared" si="39"/>
        <v>19570</v>
      </c>
      <c r="J436" s="62">
        <f>J435-I436</f>
        <v>2180932.5</v>
      </c>
      <c r="K436" s="49">
        <v>53201</v>
      </c>
      <c r="L436" s="65">
        <v>1387787</v>
      </c>
      <c r="M436" s="1">
        <f>VLOOKUP(K436,P:Q,2,0)-I436</f>
        <v>0</v>
      </c>
      <c r="N436" s="3"/>
      <c r="P436" s="43">
        <v>73408</v>
      </c>
      <c r="Q436" s="43">
        <v>12870</v>
      </c>
      <c r="R436" s="5"/>
      <c r="S436" s="5"/>
      <c r="T436" s="5"/>
    </row>
    <row r="437" s="1" customFormat="1" spans="1:20">
      <c r="A437" s="14">
        <v>60</v>
      </c>
      <c r="B437" s="47"/>
      <c r="C437" s="48"/>
      <c r="D437" s="17" t="s">
        <v>15</v>
      </c>
      <c r="E437" s="49">
        <f t="shared" si="38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N437" s="3"/>
      <c r="P437" s="5">
        <v>73866</v>
      </c>
      <c r="Q437" s="43">
        <v>22410</v>
      </c>
      <c r="R437" s="5"/>
      <c r="S437" s="5"/>
      <c r="T437" s="5"/>
    </row>
    <row r="438" s="1" customFormat="1" spans="2:20">
      <c r="B438" s="4"/>
      <c r="C438" s="4"/>
      <c r="K438" s="4"/>
      <c r="L438" s="2"/>
      <c r="N438" s="3"/>
      <c r="P438" s="5">
        <v>73867</v>
      </c>
      <c r="Q438" s="43">
        <v>22410</v>
      </c>
      <c r="R438" s="5"/>
      <c r="S438" s="5"/>
      <c r="T438" s="5"/>
    </row>
    <row r="439" s="1" customFormat="1" spans="2:20">
      <c r="B439" s="4"/>
      <c r="C439" s="4"/>
      <c r="K439" s="4"/>
      <c r="L439" s="2"/>
      <c r="N439" s="3"/>
      <c r="P439" s="43">
        <v>74542</v>
      </c>
      <c r="Q439" s="43">
        <v>30105</v>
      </c>
      <c r="R439" s="5"/>
      <c r="S439" s="5"/>
      <c r="T439" s="5"/>
    </row>
    <row r="440" s="1" customFormat="1" spans="1:20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40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41">+G440+H440</f>
        <v>43890</v>
      </c>
      <c r="J440" s="62">
        <f>J437-I440</f>
        <v>2137042.5</v>
      </c>
      <c r="K440" s="49">
        <v>56353</v>
      </c>
      <c r="L440" s="65">
        <v>1404489</v>
      </c>
      <c r="M440" s="1">
        <f>VLOOKUP(K440,P:Q,2,0)-I440</f>
        <v>0</v>
      </c>
      <c r="N440" s="3"/>
      <c r="P440" s="91">
        <v>74506</v>
      </c>
      <c r="Q440" s="43">
        <v>13500</v>
      </c>
      <c r="R440" s="5"/>
      <c r="S440" s="5"/>
      <c r="T440" s="5"/>
    </row>
    <row r="441" s="1" customFormat="1" spans="1:20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40"/>
        <v>3</v>
      </c>
      <c r="F441" s="50" t="s">
        <v>392</v>
      </c>
      <c r="G441" s="51">
        <v>32917.5</v>
      </c>
      <c r="H441" s="21">
        <v>0</v>
      </c>
      <c r="I441" s="51">
        <f t="shared" si="41"/>
        <v>32917.5</v>
      </c>
      <c r="J441" s="62">
        <f t="shared" ref="J441:J448" si="42">J440-I441</f>
        <v>2104125</v>
      </c>
      <c r="K441" s="49">
        <v>57889</v>
      </c>
      <c r="L441" s="65">
        <v>1413398</v>
      </c>
      <c r="M441" s="1">
        <f>VLOOKUP(K441,P:Q,2,0)-I441</f>
        <v>0</v>
      </c>
      <c r="N441" s="3"/>
      <c r="P441" s="43">
        <v>73795</v>
      </c>
      <c r="Q441" s="43">
        <v>30105</v>
      </c>
      <c r="R441" s="5"/>
      <c r="S441" s="5"/>
      <c r="T441" s="5"/>
    </row>
    <row r="442" s="1" customFormat="1" spans="1:20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40"/>
        <v>2</v>
      </c>
      <c r="F442" s="50" t="s">
        <v>393</v>
      </c>
      <c r="G442" s="51">
        <v>21945</v>
      </c>
      <c r="H442" s="21">
        <v>0</v>
      </c>
      <c r="I442" s="51">
        <f t="shared" si="41"/>
        <v>21945</v>
      </c>
      <c r="J442" s="62">
        <f t="shared" si="42"/>
        <v>2082180</v>
      </c>
      <c r="K442" s="49">
        <v>61418</v>
      </c>
      <c r="L442" s="65">
        <v>1427985</v>
      </c>
      <c r="M442" s="1">
        <f>VLOOKUP(K442,P:Q,2,0)-I442</f>
        <v>0</v>
      </c>
      <c r="N442" s="3"/>
      <c r="P442" s="43">
        <v>74541</v>
      </c>
      <c r="Q442" s="43">
        <v>20070</v>
      </c>
      <c r="R442" s="5"/>
      <c r="S442" s="5"/>
      <c r="T442" s="5"/>
    </row>
    <row r="443" s="1" customFormat="1" spans="1:20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40"/>
        <v>1</v>
      </c>
      <c r="F443" s="50" t="s">
        <v>394</v>
      </c>
      <c r="G443" s="51">
        <v>13200</v>
      </c>
      <c r="H443" s="21">
        <v>0</v>
      </c>
      <c r="I443" s="51">
        <f t="shared" si="41"/>
        <v>13200</v>
      </c>
      <c r="J443" s="62">
        <f t="shared" si="42"/>
        <v>2068980</v>
      </c>
      <c r="K443" s="49">
        <v>61403</v>
      </c>
      <c r="L443" s="65">
        <v>1427487</v>
      </c>
      <c r="M443" s="1">
        <f>VLOOKUP(K443,P:Q,2,0)-I443</f>
        <v>0</v>
      </c>
      <c r="N443" s="3"/>
      <c r="P443" s="1">
        <v>75684</v>
      </c>
      <c r="Q443" s="43">
        <v>12870</v>
      </c>
      <c r="R443" s="5"/>
      <c r="S443" s="5"/>
      <c r="T443" s="5"/>
    </row>
    <row r="444" s="1" customFormat="1" spans="1:20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40"/>
        <v>1</v>
      </c>
      <c r="F444" s="50" t="s">
        <v>395</v>
      </c>
      <c r="G444" s="51">
        <v>14450</v>
      </c>
      <c r="H444" s="21">
        <v>0</v>
      </c>
      <c r="I444" s="51">
        <f t="shared" si="41"/>
        <v>14450</v>
      </c>
      <c r="J444" s="62">
        <f t="shared" si="42"/>
        <v>2054530</v>
      </c>
      <c r="K444" s="49">
        <v>62166</v>
      </c>
      <c r="L444" s="65">
        <v>1432977</v>
      </c>
      <c r="M444" s="1">
        <f>VLOOKUP(K444,P:Q,2,0)-I444</f>
        <v>0</v>
      </c>
      <c r="N444" s="3"/>
      <c r="P444" s="1">
        <v>74886</v>
      </c>
      <c r="Q444" s="43">
        <v>9000</v>
      </c>
      <c r="R444" s="5"/>
      <c r="S444" s="5"/>
      <c r="T444" s="5"/>
    </row>
    <row r="445" s="1" customFormat="1" spans="1:20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40"/>
        <v>2</v>
      </c>
      <c r="F445" s="50" t="s">
        <v>396</v>
      </c>
      <c r="G445" s="51">
        <v>19570</v>
      </c>
      <c r="H445" s="21">
        <v>0</v>
      </c>
      <c r="I445" s="51">
        <f t="shared" si="41"/>
        <v>19570</v>
      </c>
      <c r="J445" s="62">
        <f t="shared" si="42"/>
        <v>2034960</v>
      </c>
      <c r="K445" s="49">
        <v>61665</v>
      </c>
      <c r="L445" s="65">
        <v>1430675</v>
      </c>
      <c r="M445" s="1">
        <f>VLOOKUP(K445,P:Q,2,0)-I445</f>
        <v>0</v>
      </c>
      <c r="N445" s="3"/>
      <c r="P445" s="1">
        <v>74350</v>
      </c>
      <c r="Q445" s="43">
        <v>9000</v>
      </c>
      <c r="R445" s="5"/>
      <c r="S445" s="5"/>
      <c r="T445" s="5"/>
    </row>
    <row r="446" s="1" customFormat="1" spans="1:20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40"/>
        <v>2</v>
      </c>
      <c r="F446" s="50" t="s">
        <v>397</v>
      </c>
      <c r="G446" s="51">
        <v>28785</v>
      </c>
      <c r="H446" s="21">
        <v>0</v>
      </c>
      <c r="I446" s="51">
        <f t="shared" si="41"/>
        <v>28785</v>
      </c>
      <c r="J446" s="62">
        <f t="shared" si="42"/>
        <v>2006175</v>
      </c>
      <c r="K446" s="49">
        <v>62680</v>
      </c>
      <c r="L446" s="83">
        <v>1434144</v>
      </c>
      <c r="M446" s="1">
        <f>VLOOKUP(K446,P:Q,2,0)-I446</f>
        <v>0</v>
      </c>
      <c r="N446" s="3"/>
      <c r="P446" s="1">
        <v>73933</v>
      </c>
      <c r="Q446" s="43">
        <v>9000</v>
      </c>
      <c r="R446" s="5"/>
      <c r="S446" s="5"/>
      <c r="T446" s="5"/>
    </row>
    <row r="447" s="1" customFormat="1" spans="1:20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40"/>
        <v>2</v>
      </c>
      <c r="F447" s="50" t="s">
        <v>398</v>
      </c>
      <c r="G447" s="51">
        <v>28785</v>
      </c>
      <c r="H447" s="21">
        <v>0</v>
      </c>
      <c r="I447" s="51">
        <f t="shared" si="41"/>
        <v>28785</v>
      </c>
      <c r="J447" s="62">
        <f t="shared" si="42"/>
        <v>1977390</v>
      </c>
      <c r="K447" s="49">
        <v>62681</v>
      </c>
      <c r="L447" s="83">
        <v>1434144</v>
      </c>
      <c r="M447" s="1">
        <f>VLOOKUP(K447,P:Q,2,0)-I447</f>
        <v>0</v>
      </c>
      <c r="N447" s="3"/>
      <c r="P447" s="1">
        <v>72598</v>
      </c>
      <c r="Q447" s="43">
        <v>5000</v>
      </c>
      <c r="R447" s="5"/>
      <c r="S447" s="5"/>
      <c r="T447" s="5"/>
    </row>
    <row r="448" s="1" customFormat="1" spans="1:20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40"/>
        <v>3</v>
      </c>
      <c r="F448" s="50" t="s">
        <v>399</v>
      </c>
      <c r="G448" s="51">
        <v>32917.5</v>
      </c>
      <c r="H448" s="21">
        <v>0</v>
      </c>
      <c r="I448" s="51">
        <f t="shared" si="41"/>
        <v>32917.5</v>
      </c>
      <c r="J448" s="62">
        <f t="shared" si="42"/>
        <v>1944472.5</v>
      </c>
      <c r="K448" s="49">
        <v>58946</v>
      </c>
      <c r="L448" s="65">
        <v>1415878</v>
      </c>
      <c r="M448" s="1">
        <f>VLOOKUP(K448,P:Q,2,0)-I448</f>
        <v>0</v>
      </c>
      <c r="N448" s="3"/>
      <c r="P448" s="1">
        <v>74614</v>
      </c>
      <c r="Q448" s="43">
        <v>9000</v>
      </c>
      <c r="R448" s="5"/>
      <c r="S448" s="5"/>
      <c r="T448" s="5"/>
    </row>
    <row r="449" s="1" customFormat="1" spans="2:20">
      <c r="B449" s="4"/>
      <c r="C449" s="4"/>
      <c r="I449" s="1">
        <f>SUM(I440:I448)</f>
        <v>236460</v>
      </c>
      <c r="K449" s="92" t="s">
        <v>400</v>
      </c>
      <c r="L449" s="2"/>
      <c r="N449" s="3"/>
      <c r="P449" s="1">
        <v>76460</v>
      </c>
      <c r="Q449" s="1">
        <v>22410</v>
      </c>
      <c r="R449" s="5"/>
      <c r="S449" s="5"/>
      <c r="T449" s="5"/>
    </row>
    <row r="450" s="1" customFormat="1" spans="2:20">
      <c r="B450" s="4"/>
      <c r="C450" s="4"/>
      <c r="K450" s="4"/>
      <c r="L450" s="2"/>
      <c r="N450" s="3"/>
      <c r="P450" s="1">
        <v>72817</v>
      </c>
      <c r="Q450" s="1">
        <v>12870</v>
      </c>
      <c r="R450" s="5"/>
      <c r="S450" s="5"/>
      <c r="T450" s="5"/>
    </row>
    <row r="451" s="1" customFormat="1" spans="1:20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  <c r="N451" s="3"/>
      <c r="P451" s="1">
        <v>72816</v>
      </c>
      <c r="Q451" s="1">
        <v>12870</v>
      </c>
      <c r="R451" s="5"/>
      <c r="S451" s="5"/>
      <c r="T451" s="5"/>
    </row>
    <row r="452" s="1" customFormat="1" spans="1:20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  <c r="N452" s="3"/>
      <c r="P452" s="1">
        <v>75429</v>
      </c>
      <c r="Q452" s="1">
        <v>9000</v>
      </c>
      <c r="R452" s="5"/>
      <c r="S452" s="5"/>
      <c r="T452" s="5"/>
    </row>
    <row r="453" s="1" customFormat="1" spans="1:20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  <c r="N453" s="3"/>
      <c r="P453" s="1">
        <v>76929</v>
      </c>
      <c r="Q453" s="1">
        <v>19305</v>
      </c>
      <c r="R453" s="5"/>
      <c r="S453" s="5"/>
      <c r="T453" s="5"/>
    </row>
    <row r="454" s="1" customFormat="1" spans="1:20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  <c r="N454" s="3"/>
      <c r="P454" s="1">
        <v>75155</v>
      </c>
      <c r="Q454" s="1">
        <v>25740</v>
      </c>
      <c r="R454" s="5"/>
      <c r="S454" s="5"/>
      <c r="T454" s="5"/>
    </row>
    <row r="455" s="1" customFormat="1" spans="1:20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  <c r="N455" s="3"/>
      <c r="P455" s="1">
        <v>69958</v>
      </c>
      <c r="Q455" s="1">
        <v>10152</v>
      </c>
      <c r="R455" s="5"/>
      <c r="S455" s="5"/>
      <c r="T455" s="5"/>
    </row>
    <row r="456" s="1" customFormat="1" spans="1:20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  <c r="N456" s="3"/>
      <c r="P456" s="1">
        <v>73301</v>
      </c>
      <c r="Q456" s="1">
        <v>9000</v>
      </c>
      <c r="R456" s="5"/>
      <c r="S456" s="5"/>
      <c r="T456" s="5"/>
    </row>
    <row r="457" s="1" customFormat="1" spans="1:20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  <c r="N457" s="3"/>
      <c r="P457" s="1">
        <v>74938</v>
      </c>
      <c r="Q457" s="1">
        <v>30105</v>
      </c>
      <c r="R457" s="5"/>
      <c r="S457" s="5"/>
      <c r="T457" s="5"/>
    </row>
    <row r="458" s="1" customFormat="1" spans="1:20">
      <c r="A458" s="14">
        <v>69</v>
      </c>
      <c r="B458" s="47">
        <v>43518</v>
      </c>
      <c r="C458" s="48">
        <v>43522</v>
      </c>
      <c r="D458" s="17" t="s">
        <v>15</v>
      </c>
      <c r="E458" s="49">
        <f t="shared" ref="E458:E488" si="43">C458-B458</f>
        <v>4</v>
      </c>
      <c r="F458" s="50" t="s">
        <v>404</v>
      </c>
      <c r="G458" s="51">
        <v>43890</v>
      </c>
      <c r="H458" s="21">
        <v>0</v>
      </c>
      <c r="I458" s="51">
        <f t="shared" ref="I458:I487" si="44">+G458+H458</f>
        <v>43890</v>
      </c>
      <c r="J458" s="62">
        <f>J456-I458</f>
        <v>2192226.65</v>
      </c>
      <c r="K458" s="49">
        <v>60704</v>
      </c>
      <c r="L458" s="90">
        <v>1424373</v>
      </c>
      <c r="M458" s="1">
        <f>VLOOKUP(K458,P:Q,2,0)-I458</f>
        <v>0</v>
      </c>
      <c r="N458" s="3"/>
      <c r="P458" s="43">
        <v>76657</v>
      </c>
      <c r="Q458" s="43">
        <v>22410</v>
      </c>
      <c r="R458" s="43"/>
      <c r="S458" s="96"/>
      <c r="T458" s="5"/>
    </row>
    <row r="459" s="1" customFormat="1" spans="1:20">
      <c r="A459" s="14">
        <v>70</v>
      </c>
      <c r="B459" s="47">
        <v>43517</v>
      </c>
      <c r="C459" s="48">
        <v>43522</v>
      </c>
      <c r="D459" s="17" t="s">
        <v>15</v>
      </c>
      <c r="E459" s="49">
        <f t="shared" si="43"/>
        <v>5</v>
      </c>
      <c r="F459" s="50" t="s">
        <v>405</v>
      </c>
      <c r="G459" s="51">
        <v>56595</v>
      </c>
      <c r="H459" s="21">
        <v>0</v>
      </c>
      <c r="I459" s="51">
        <f t="shared" si="44"/>
        <v>56595</v>
      </c>
      <c r="J459" s="62">
        <f t="shared" ref="J459:J487" si="45">J458-I459</f>
        <v>2135631.65</v>
      </c>
      <c r="K459" s="49">
        <v>62406</v>
      </c>
      <c r="L459" s="90">
        <v>1433302</v>
      </c>
      <c r="M459" s="1">
        <f>VLOOKUP(K459,P:Q,2,0)-I459</f>
        <v>0</v>
      </c>
      <c r="N459" s="3"/>
      <c r="P459" s="44">
        <v>73931</v>
      </c>
      <c r="Q459" s="43">
        <v>22410</v>
      </c>
      <c r="R459" s="43"/>
      <c r="S459" s="5"/>
      <c r="T459" s="5"/>
    </row>
    <row r="460" s="1" customFormat="1" spans="1:20">
      <c r="A460" s="14">
        <v>71</v>
      </c>
      <c r="B460" s="47">
        <v>43521</v>
      </c>
      <c r="C460" s="48">
        <v>43523</v>
      </c>
      <c r="D460" s="17" t="s">
        <v>15</v>
      </c>
      <c r="E460" s="49">
        <f t="shared" si="43"/>
        <v>2</v>
      </c>
      <c r="F460" s="50" t="s">
        <v>406</v>
      </c>
      <c r="G460" s="51">
        <v>30706.5</v>
      </c>
      <c r="H460" s="21">
        <v>0</v>
      </c>
      <c r="I460" s="51">
        <f t="shared" si="44"/>
        <v>30706.5</v>
      </c>
      <c r="J460" s="62">
        <f t="shared" si="45"/>
        <v>2104925.15</v>
      </c>
      <c r="K460" s="49">
        <v>66228</v>
      </c>
      <c r="L460" s="90">
        <v>1442991</v>
      </c>
      <c r="M460" s="1">
        <f>VLOOKUP(K460,P:Q,2,0)-I460</f>
        <v>0</v>
      </c>
      <c r="N460" s="3"/>
      <c r="P460" s="43">
        <v>77165</v>
      </c>
      <c r="Q460" s="43">
        <v>9000</v>
      </c>
      <c r="R460" s="43"/>
      <c r="S460" s="5"/>
      <c r="T460" s="5"/>
    </row>
    <row r="461" s="1" customFormat="1" spans="1:20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si="43"/>
        <v>2</v>
      </c>
      <c r="F461" s="50" t="s">
        <v>407</v>
      </c>
      <c r="G461" s="51">
        <v>28200</v>
      </c>
      <c r="H461" s="21">
        <v>0</v>
      </c>
      <c r="I461" s="51">
        <f t="shared" si="44"/>
        <v>28200</v>
      </c>
      <c r="J461" s="62">
        <f t="shared" si="45"/>
        <v>2076725.15</v>
      </c>
      <c r="K461" s="49">
        <v>67256</v>
      </c>
      <c r="L461" s="90">
        <v>1446547</v>
      </c>
      <c r="M461" s="1">
        <f>VLOOKUP(K461,P:Q,2,0)-I461</f>
        <v>0</v>
      </c>
      <c r="N461" s="3"/>
      <c r="P461" s="43">
        <v>72596</v>
      </c>
      <c r="Q461" s="43">
        <v>12870</v>
      </c>
      <c r="R461" s="43"/>
      <c r="S461" s="5"/>
      <c r="T461" s="5"/>
    </row>
    <row r="462" s="1" customFormat="1" spans="1:20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43"/>
        <v>1</v>
      </c>
      <c r="F462" s="50" t="s">
        <v>408</v>
      </c>
      <c r="G462" s="51">
        <v>10300</v>
      </c>
      <c r="H462" s="21">
        <v>0</v>
      </c>
      <c r="I462" s="51">
        <f t="shared" si="44"/>
        <v>10300</v>
      </c>
      <c r="J462" s="62">
        <f t="shared" si="45"/>
        <v>2066425.15</v>
      </c>
      <c r="K462" s="49">
        <v>67252</v>
      </c>
      <c r="L462" s="90">
        <v>1446570</v>
      </c>
      <c r="M462" s="1">
        <f>VLOOKUP(K462,P:Q,2,0)-I462</f>
        <v>0</v>
      </c>
      <c r="N462" s="3"/>
      <c r="P462" s="43">
        <v>74061</v>
      </c>
      <c r="Q462" s="43">
        <v>22500</v>
      </c>
      <c r="R462" s="43"/>
      <c r="S462" s="5"/>
      <c r="T462" s="5"/>
    </row>
    <row r="463" s="1" customFormat="1" spans="1:20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43"/>
        <v>2</v>
      </c>
      <c r="F463" s="50" t="s">
        <v>409</v>
      </c>
      <c r="G463" s="51">
        <v>21945</v>
      </c>
      <c r="H463" s="21">
        <v>0</v>
      </c>
      <c r="I463" s="51">
        <f t="shared" si="44"/>
        <v>21945</v>
      </c>
      <c r="J463" s="62">
        <f t="shared" si="45"/>
        <v>2044480.15</v>
      </c>
      <c r="K463" s="49">
        <v>64157</v>
      </c>
      <c r="L463" s="90">
        <v>1438866</v>
      </c>
      <c r="M463" s="1">
        <f>VLOOKUP(K463,P:Q,2,0)-I463</f>
        <v>0</v>
      </c>
      <c r="N463" s="3"/>
      <c r="P463" s="43">
        <v>76329</v>
      </c>
      <c r="Q463" s="43">
        <v>9000</v>
      </c>
      <c r="R463" s="43"/>
      <c r="S463" s="5"/>
      <c r="T463" s="5"/>
    </row>
    <row r="464" s="1" customFormat="1" spans="1:20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43"/>
        <v>1</v>
      </c>
      <c r="F464" s="50" t="s">
        <v>410</v>
      </c>
      <c r="G464" s="51">
        <v>14352</v>
      </c>
      <c r="H464" s="21">
        <v>0</v>
      </c>
      <c r="I464" s="51">
        <f t="shared" si="44"/>
        <v>14352</v>
      </c>
      <c r="J464" s="62">
        <f t="shared" si="45"/>
        <v>2030128.15</v>
      </c>
      <c r="K464" s="49">
        <v>67721</v>
      </c>
      <c r="L464" s="90">
        <v>1448168</v>
      </c>
      <c r="M464" s="1">
        <f>VLOOKUP(K464,P:Q,2,0)-I464</f>
        <v>0</v>
      </c>
      <c r="N464" s="3"/>
      <c r="P464" s="43">
        <v>76276</v>
      </c>
      <c r="Q464" s="43">
        <v>25740</v>
      </c>
      <c r="R464" s="43"/>
      <c r="S464" s="5"/>
      <c r="T464" s="5"/>
    </row>
    <row r="465" s="1" customFormat="1" spans="1:20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43"/>
        <v>1</v>
      </c>
      <c r="F465" s="50" t="s">
        <v>411</v>
      </c>
      <c r="G465" s="51">
        <v>11550</v>
      </c>
      <c r="H465" s="21">
        <v>0</v>
      </c>
      <c r="I465" s="51">
        <f t="shared" si="44"/>
        <v>11550</v>
      </c>
      <c r="J465" s="62">
        <f t="shared" si="45"/>
        <v>2018578.15</v>
      </c>
      <c r="K465" s="49">
        <v>67528</v>
      </c>
      <c r="L465" s="90">
        <v>1448162</v>
      </c>
      <c r="M465" s="1">
        <f>VLOOKUP(K465,P:Q,2,0)-I465</f>
        <v>0</v>
      </c>
      <c r="N465" s="3"/>
      <c r="P465" s="43">
        <v>75073</v>
      </c>
      <c r="Q465" s="43">
        <v>25740</v>
      </c>
      <c r="R465" s="43"/>
      <c r="S465" s="5"/>
      <c r="T465" s="5"/>
    </row>
    <row r="466" s="1" customFormat="1" spans="1:20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43"/>
        <v>2</v>
      </c>
      <c r="F466" s="50" t="s">
        <v>412</v>
      </c>
      <c r="G466" s="51">
        <v>22522.5</v>
      </c>
      <c r="H466" s="21">
        <v>0</v>
      </c>
      <c r="I466" s="51">
        <f t="shared" si="44"/>
        <v>22522.5</v>
      </c>
      <c r="J466" s="62">
        <f t="shared" si="45"/>
        <v>1996055.65</v>
      </c>
      <c r="K466" s="49">
        <v>66171</v>
      </c>
      <c r="L466" s="90">
        <v>1442598</v>
      </c>
      <c r="M466" s="1">
        <f>VLOOKUP(K466,P:Q,2,0)-I466</f>
        <v>0</v>
      </c>
      <c r="N466" s="3"/>
      <c r="P466" s="43">
        <v>75072</v>
      </c>
      <c r="Q466" s="43">
        <v>25740</v>
      </c>
      <c r="R466" s="43"/>
      <c r="S466" s="5"/>
      <c r="T466" s="5"/>
    </row>
    <row r="467" s="1" customFormat="1" spans="1:20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43"/>
        <v>1</v>
      </c>
      <c r="F467" s="50" t="s">
        <v>413</v>
      </c>
      <c r="G467" s="51">
        <v>11550</v>
      </c>
      <c r="H467" s="21">
        <v>0</v>
      </c>
      <c r="I467" s="51">
        <f t="shared" si="44"/>
        <v>11550</v>
      </c>
      <c r="J467" s="62">
        <f t="shared" si="45"/>
        <v>1984505.65</v>
      </c>
      <c r="K467" s="49">
        <v>60905</v>
      </c>
      <c r="L467" s="90">
        <v>1426924</v>
      </c>
      <c r="M467" s="1">
        <f>VLOOKUP(K467,P:Q,2,0)-I467</f>
        <v>0</v>
      </c>
      <c r="N467" s="3"/>
      <c r="P467" s="43">
        <v>69677</v>
      </c>
      <c r="Q467" s="43">
        <v>10152</v>
      </c>
      <c r="R467" s="43"/>
      <c r="S467" s="5"/>
      <c r="T467" s="5"/>
    </row>
    <row r="468" s="1" customFormat="1" spans="1:20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43"/>
        <v>2</v>
      </c>
      <c r="F468" s="50" t="s">
        <v>414</v>
      </c>
      <c r="G468" s="51">
        <v>21945</v>
      </c>
      <c r="H468" s="21">
        <v>0</v>
      </c>
      <c r="I468" s="51">
        <f t="shared" si="44"/>
        <v>21945</v>
      </c>
      <c r="J468" s="62">
        <f t="shared" si="45"/>
        <v>1962560.65</v>
      </c>
      <c r="K468" s="49">
        <v>60803</v>
      </c>
      <c r="L468" s="90">
        <v>1426101</v>
      </c>
      <c r="M468" s="1">
        <f>VLOOKUP(K468,P:Q,2,0)-I468</f>
        <v>0</v>
      </c>
      <c r="N468" s="3"/>
      <c r="P468" s="43">
        <v>74555</v>
      </c>
      <c r="Q468" s="43">
        <v>9000</v>
      </c>
      <c r="R468" s="43"/>
      <c r="S468" s="5"/>
      <c r="T468" s="5"/>
    </row>
    <row r="469" s="1" customFormat="1" spans="1:20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43"/>
        <v>3</v>
      </c>
      <c r="F469" s="50" t="s">
        <v>415</v>
      </c>
      <c r="G469" s="51">
        <v>41617.5</v>
      </c>
      <c r="H469" s="21">
        <v>0</v>
      </c>
      <c r="I469" s="51">
        <f t="shared" si="44"/>
        <v>41617.5</v>
      </c>
      <c r="J469" s="62">
        <f t="shared" si="45"/>
        <v>1920943.15</v>
      </c>
      <c r="K469" s="49">
        <v>60742</v>
      </c>
      <c r="L469" s="90">
        <v>1424512</v>
      </c>
      <c r="M469" s="1">
        <f>VLOOKUP(K469,P:Q,2,0)-I469</f>
        <v>0</v>
      </c>
      <c r="N469" s="3"/>
      <c r="P469" s="43">
        <v>77826</v>
      </c>
      <c r="Q469" s="43">
        <v>33615</v>
      </c>
      <c r="R469" s="43"/>
      <c r="S469" s="5"/>
      <c r="T469" s="5"/>
    </row>
    <row r="470" s="1" customFormat="1" spans="1:20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43"/>
        <v>4</v>
      </c>
      <c r="F470" s="50" t="s">
        <v>416</v>
      </c>
      <c r="G470" s="51">
        <v>39140</v>
      </c>
      <c r="H470" s="21">
        <v>0</v>
      </c>
      <c r="I470" s="51">
        <f t="shared" si="44"/>
        <v>39140</v>
      </c>
      <c r="J470" s="62">
        <f t="shared" si="45"/>
        <v>1881803.15</v>
      </c>
      <c r="K470" s="49">
        <v>61912</v>
      </c>
      <c r="L470" s="90">
        <v>1431113</v>
      </c>
      <c r="M470" s="1">
        <f>VLOOKUP(K470,P:Q,2,0)-I470</f>
        <v>0</v>
      </c>
      <c r="N470" s="3"/>
      <c r="P470" s="43">
        <v>72393</v>
      </c>
      <c r="Q470" s="43">
        <v>13500</v>
      </c>
      <c r="R470" s="43"/>
      <c r="S470" s="5"/>
      <c r="T470" s="5"/>
    </row>
    <row r="471" s="1" customFormat="1" spans="1:20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43"/>
        <v>2</v>
      </c>
      <c r="F471" s="50" t="s">
        <v>417</v>
      </c>
      <c r="G471" s="51">
        <v>21945</v>
      </c>
      <c r="H471" s="21">
        <v>0</v>
      </c>
      <c r="I471" s="51">
        <f t="shared" si="44"/>
        <v>21945</v>
      </c>
      <c r="J471" s="62">
        <f t="shared" si="45"/>
        <v>1859858.15</v>
      </c>
      <c r="K471" s="49">
        <v>66295</v>
      </c>
      <c r="L471" s="90">
        <v>1443341</v>
      </c>
      <c r="M471" s="1">
        <f>VLOOKUP(K471,P:Q,2,0)-I471</f>
        <v>0</v>
      </c>
      <c r="N471" s="3"/>
      <c r="P471" s="43">
        <v>75682</v>
      </c>
      <c r="Q471" s="43">
        <v>12870</v>
      </c>
      <c r="R471" s="43"/>
      <c r="S471" s="5"/>
      <c r="T471" s="5"/>
    </row>
    <row r="472" s="1" customFormat="1" spans="1:20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43"/>
        <v>2</v>
      </c>
      <c r="F472" s="50" t="s">
        <v>413</v>
      </c>
      <c r="G472" s="51">
        <v>21945</v>
      </c>
      <c r="H472" s="21">
        <v>0</v>
      </c>
      <c r="I472" s="51">
        <f t="shared" si="44"/>
        <v>21945</v>
      </c>
      <c r="J472" s="62">
        <f t="shared" si="45"/>
        <v>1837913.15</v>
      </c>
      <c r="K472" s="49">
        <v>60907</v>
      </c>
      <c r="L472" s="90">
        <v>1426927</v>
      </c>
      <c r="M472" s="1">
        <f>VLOOKUP(K472,P:Q,2,0)-I472</f>
        <v>0</v>
      </c>
      <c r="N472" s="3"/>
      <c r="P472" s="43">
        <v>75269</v>
      </c>
      <c r="Q472" s="43">
        <v>25740</v>
      </c>
      <c r="R472" s="43"/>
      <c r="S472" s="5"/>
      <c r="T472" s="5"/>
    </row>
    <row r="473" s="1" customFormat="1" spans="1:20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43"/>
        <v>3</v>
      </c>
      <c r="F473" s="50" t="s">
        <v>418</v>
      </c>
      <c r="G473" s="51">
        <v>29355</v>
      </c>
      <c r="H473" s="21">
        <v>0</v>
      </c>
      <c r="I473" s="51">
        <f t="shared" si="44"/>
        <v>29355</v>
      </c>
      <c r="J473" s="62">
        <f t="shared" si="45"/>
        <v>1808558.15</v>
      </c>
      <c r="K473" s="49">
        <v>63430</v>
      </c>
      <c r="L473" s="90">
        <v>1437041</v>
      </c>
      <c r="M473" s="1">
        <f>VLOOKUP(K473,P:Q,2,0)-I473</f>
        <v>0</v>
      </c>
      <c r="N473" s="3"/>
      <c r="P473" s="43">
        <v>75270</v>
      </c>
      <c r="Q473" s="43">
        <v>25740</v>
      </c>
      <c r="R473" s="43"/>
      <c r="S473" s="5"/>
      <c r="T473" s="5"/>
    </row>
    <row r="474" s="1" customFormat="1" spans="1:20">
      <c r="A474" s="14">
        <v>14</v>
      </c>
      <c r="B474" s="69">
        <v>43530</v>
      </c>
      <c r="C474" s="70">
        <v>43532</v>
      </c>
      <c r="D474" s="71" t="s">
        <v>15</v>
      </c>
      <c r="E474" s="72">
        <f t="shared" si="43"/>
        <v>2</v>
      </c>
      <c r="F474" s="73" t="s">
        <v>419</v>
      </c>
      <c r="G474" s="74">
        <v>23100</v>
      </c>
      <c r="H474" s="75">
        <v>0</v>
      </c>
      <c r="I474" s="74">
        <f t="shared" si="44"/>
        <v>23100</v>
      </c>
      <c r="J474" s="66">
        <f t="shared" si="45"/>
        <v>1785458.15</v>
      </c>
      <c r="K474" s="72">
        <v>61417</v>
      </c>
      <c r="L474" s="94">
        <v>1427966</v>
      </c>
      <c r="M474" s="85" t="e">
        <f>VLOOKUP(K474,P:Q,2,0)-I474</f>
        <v>#N/A</v>
      </c>
      <c r="N474" s="3"/>
      <c r="P474" s="43">
        <v>74797</v>
      </c>
      <c r="Q474" s="43">
        <v>12870</v>
      </c>
      <c r="R474" s="43"/>
      <c r="S474" s="5"/>
      <c r="T474" s="5"/>
    </row>
    <row r="475" s="1" customFormat="1" spans="1:20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43"/>
        <v>2</v>
      </c>
      <c r="F475" s="50" t="s">
        <v>420</v>
      </c>
      <c r="G475" s="51">
        <v>19570</v>
      </c>
      <c r="H475" s="21">
        <v>0</v>
      </c>
      <c r="I475" s="51">
        <f t="shared" si="44"/>
        <v>19570</v>
      </c>
      <c r="J475" s="62">
        <f t="shared" si="45"/>
        <v>1765888.15</v>
      </c>
      <c r="K475" s="49">
        <v>58161</v>
      </c>
      <c r="L475" s="90">
        <v>1414022</v>
      </c>
      <c r="M475" s="1">
        <f>VLOOKUP(K475,P:Q,2,0)-I475</f>
        <v>0</v>
      </c>
      <c r="N475" s="3"/>
      <c r="P475" s="43">
        <v>75000</v>
      </c>
      <c r="Q475" s="43">
        <v>25740</v>
      </c>
      <c r="R475" s="43"/>
      <c r="S475" s="5"/>
      <c r="T475" s="5"/>
    </row>
    <row r="476" s="1" customFormat="1" spans="1:20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43"/>
        <v>2</v>
      </c>
      <c r="F476" s="50" t="s">
        <v>421</v>
      </c>
      <c r="G476" s="51">
        <v>21945</v>
      </c>
      <c r="H476" s="21">
        <v>0</v>
      </c>
      <c r="I476" s="51">
        <f t="shared" si="44"/>
        <v>21945</v>
      </c>
      <c r="J476" s="62">
        <f t="shared" si="45"/>
        <v>1743943.15</v>
      </c>
      <c r="K476" s="49">
        <v>58160</v>
      </c>
      <c r="L476" s="90">
        <v>1414020</v>
      </c>
      <c r="M476" s="1">
        <f>VLOOKUP(K476,P:Q,2,0)-I476</f>
        <v>0</v>
      </c>
      <c r="N476" s="3"/>
      <c r="P476" s="43">
        <v>74498</v>
      </c>
      <c r="Q476" s="43">
        <v>9000</v>
      </c>
      <c r="R476" s="43"/>
      <c r="S476" s="5"/>
      <c r="T476" s="5"/>
    </row>
    <row r="477" s="1" customFormat="1" spans="1:20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43"/>
        <v>2</v>
      </c>
      <c r="F477" s="50" t="s">
        <v>422</v>
      </c>
      <c r="G477" s="51">
        <v>21945</v>
      </c>
      <c r="H477" s="21">
        <v>0</v>
      </c>
      <c r="I477" s="51">
        <f t="shared" si="44"/>
        <v>21945</v>
      </c>
      <c r="J477" s="62">
        <f t="shared" si="45"/>
        <v>1721998.15</v>
      </c>
      <c r="K477" s="49">
        <v>58159</v>
      </c>
      <c r="L477" s="90">
        <v>1414019</v>
      </c>
      <c r="M477" s="1">
        <f>VLOOKUP(K477,P:Q,2,0)-I477</f>
        <v>0</v>
      </c>
      <c r="N477" s="3"/>
      <c r="P477" s="43">
        <v>76467</v>
      </c>
      <c r="Q477" s="43">
        <v>12870</v>
      </c>
      <c r="R477" s="43"/>
      <c r="S477" s="5"/>
      <c r="T477" s="5"/>
    </row>
    <row r="478" s="1" customFormat="1" spans="1:20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43"/>
        <v>3</v>
      </c>
      <c r="F478" s="50" t="s">
        <v>423</v>
      </c>
      <c r="G478" s="51">
        <v>43350</v>
      </c>
      <c r="H478" s="21">
        <v>0</v>
      </c>
      <c r="I478" s="51">
        <f t="shared" si="44"/>
        <v>43350</v>
      </c>
      <c r="J478" s="62">
        <f t="shared" si="45"/>
        <v>1678648.15</v>
      </c>
      <c r="K478" s="49">
        <v>64152</v>
      </c>
      <c r="L478" s="90">
        <v>1439181</v>
      </c>
      <c r="M478" s="1">
        <f>VLOOKUP(K478,P:Q,2,0)-I478</f>
        <v>0</v>
      </c>
      <c r="N478" s="3"/>
      <c r="P478" s="43">
        <v>78180</v>
      </c>
      <c r="Q478" s="43">
        <v>5000</v>
      </c>
      <c r="R478" s="43"/>
      <c r="S478" s="5"/>
      <c r="T478" s="5"/>
    </row>
    <row r="479" s="1" customFormat="1" spans="1:20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43"/>
        <v>2</v>
      </c>
      <c r="F479" s="50" t="s">
        <v>424</v>
      </c>
      <c r="G479" s="51">
        <v>27745</v>
      </c>
      <c r="H479" s="21">
        <v>0</v>
      </c>
      <c r="I479" s="51">
        <f t="shared" si="44"/>
        <v>27745</v>
      </c>
      <c r="J479" s="62">
        <f t="shared" si="45"/>
        <v>1650903.15</v>
      </c>
      <c r="K479" s="49">
        <v>67087</v>
      </c>
      <c r="L479" s="90">
        <v>1445756</v>
      </c>
      <c r="M479" s="1">
        <f>VLOOKUP(K479,P:Q,2,0)-I479</f>
        <v>0</v>
      </c>
      <c r="N479" s="3"/>
      <c r="P479" s="43">
        <v>76281</v>
      </c>
      <c r="Q479" s="43">
        <v>7150</v>
      </c>
      <c r="R479" s="43"/>
      <c r="S479" s="5"/>
      <c r="T479" s="5"/>
    </row>
    <row r="480" s="1" customFormat="1" spans="1:20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43"/>
        <v>2</v>
      </c>
      <c r="F480" s="50" t="s">
        <v>425</v>
      </c>
      <c r="G480" s="51">
        <v>21945</v>
      </c>
      <c r="H480" s="21">
        <v>0</v>
      </c>
      <c r="I480" s="51">
        <f t="shared" si="44"/>
        <v>21945</v>
      </c>
      <c r="J480" s="62">
        <f t="shared" si="45"/>
        <v>1628958.15</v>
      </c>
      <c r="K480" s="49">
        <v>67085</v>
      </c>
      <c r="L480" s="90">
        <v>1445751</v>
      </c>
      <c r="M480" s="1">
        <f>VLOOKUP(K480,P:Q,2,0)-I480</f>
        <v>0</v>
      </c>
      <c r="N480" s="3"/>
      <c r="P480" s="43">
        <v>76282</v>
      </c>
      <c r="Q480" s="43">
        <v>7150</v>
      </c>
      <c r="R480" s="43"/>
      <c r="S480" s="5"/>
      <c r="T480" s="5"/>
    </row>
    <row r="481" s="1" customFormat="1" spans="1:20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43"/>
        <v>2</v>
      </c>
      <c r="F481" s="50" t="s">
        <v>426</v>
      </c>
      <c r="G481" s="51">
        <v>21945</v>
      </c>
      <c r="H481" s="21">
        <v>0</v>
      </c>
      <c r="I481" s="51">
        <f t="shared" si="44"/>
        <v>21945</v>
      </c>
      <c r="J481" s="62">
        <f t="shared" si="45"/>
        <v>1607013.15</v>
      </c>
      <c r="K481" s="49">
        <v>67318</v>
      </c>
      <c r="L481" s="90">
        <v>1446923</v>
      </c>
      <c r="M481" s="1">
        <f>VLOOKUP(K481,P:Q,2,0)-I481</f>
        <v>0</v>
      </c>
      <c r="N481" s="3"/>
      <c r="P481" s="44">
        <v>74743</v>
      </c>
      <c r="Q481" s="43">
        <v>13500</v>
      </c>
      <c r="R481" s="43"/>
      <c r="S481" s="5"/>
      <c r="T481" s="5"/>
    </row>
    <row r="482" s="1" customFormat="1" spans="1:20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43"/>
        <v>2</v>
      </c>
      <c r="F482" s="50" t="s">
        <v>427</v>
      </c>
      <c r="G482" s="51">
        <v>21945</v>
      </c>
      <c r="H482" s="21">
        <v>0</v>
      </c>
      <c r="I482" s="51">
        <f t="shared" si="44"/>
        <v>21945</v>
      </c>
      <c r="J482" s="62">
        <f t="shared" si="45"/>
        <v>1585068.15</v>
      </c>
      <c r="K482" s="49">
        <v>65915</v>
      </c>
      <c r="L482" s="90">
        <v>1442594</v>
      </c>
      <c r="M482" s="1">
        <f>VLOOKUP(K482,P:Q,2,0)-I482</f>
        <v>0</v>
      </c>
      <c r="N482" s="3"/>
      <c r="P482" s="43">
        <v>74744</v>
      </c>
      <c r="Q482" s="43">
        <v>13500</v>
      </c>
      <c r="R482" s="43"/>
      <c r="S482" s="5"/>
      <c r="T482" s="5"/>
    </row>
    <row r="483" s="1" customFormat="1" spans="1:20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43"/>
        <v>1</v>
      </c>
      <c r="F483" s="50" t="s">
        <v>428</v>
      </c>
      <c r="G483" s="51">
        <v>14900</v>
      </c>
      <c r="H483" s="21">
        <v>0</v>
      </c>
      <c r="I483" s="51">
        <f t="shared" si="44"/>
        <v>14900</v>
      </c>
      <c r="J483" s="62">
        <f t="shared" si="45"/>
        <v>1570168.15</v>
      </c>
      <c r="K483" s="49">
        <v>68720</v>
      </c>
      <c r="L483" s="90">
        <v>1451656</v>
      </c>
      <c r="M483" s="1">
        <f>VLOOKUP(K483,P:Q,2,0)-I483</f>
        <v>0</v>
      </c>
      <c r="N483" s="3"/>
      <c r="P483" s="43">
        <v>78035</v>
      </c>
      <c r="Q483" s="43">
        <v>12870</v>
      </c>
      <c r="R483" s="43"/>
      <c r="S483" s="5"/>
      <c r="T483" s="5"/>
    </row>
    <row r="484" s="1" customFormat="1" spans="1:20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43"/>
        <v>2</v>
      </c>
      <c r="F484" s="50" t="s">
        <v>429</v>
      </c>
      <c r="G484" s="51">
        <v>21945</v>
      </c>
      <c r="H484" s="21">
        <v>0</v>
      </c>
      <c r="I484" s="51">
        <f t="shared" si="44"/>
        <v>21945</v>
      </c>
      <c r="J484" s="62">
        <f t="shared" si="45"/>
        <v>1548223.15</v>
      </c>
      <c r="K484" s="49">
        <v>66782</v>
      </c>
      <c r="L484" s="90">
        <v>1444578</v>
      </c>
      <c r="M484" s="1">
        <f>VLOOKUP(K484,P:Q,2,0)-I484</f>
        <v>0</v>
      </c>
      <c r="N484" s="3"/>
      <c r="P484" s="43">
        <v>74759</v>
      </c>
      <c r="Q484" s="43">
        <v>19305</v>
      </c>
      <c r="R484" s="43"/>
      <c r="S484" s="5"/>
      <c r="T484" s="5"/>
    </row>
    <row r="485" s="1" customFormat="1" spans="1:20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43"/>
        <v>2</v>
      </c>
      <c r="F485" s="50" t="s">
        <v>430</v>
      </c>
      <c r="G485" s="51">
        <v>19570</v>
      </c>
      <c r="H485" s="21">
        <v>0</v>
      </c>
      <c r="I485" s="51">
        <f t="shared" si="44"/>
        <v>19570</v>
      </c>
      <c r="J485" s="62">
        <f t="shared" si="45"/>
        <v>1528653.15</v>
      </c>
      <c r="K485" s="49">
        <v>63688</v>
      </c>
      <c r="L485" s="90">
        <v>1437896</v>
      </c>
      <c r="M485" s="1">
        <f>VLOOKUP(K485,P:Q,2,0)-I485</f>
        <v>0</v>
      </c>
      <c r="N485" s="3"/>
      <c r="P485" s="43">
        <v>77918</v>
      </c>
      <c r="Q485" s="43">
        <v>12450</v>
      </c>
      <c r="R485" s="43"/>
      <c r="S485" s="5"/>
      <c r="T485" s="5"/>
    </row>
    <row r="486" s="1" customFormat="1" spans="1:20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43"/>
        <v>2</v>
      </c>
      <c r="F486" s="50" t="s">
        <v>431</v>
      </c>
      <c r="G486" s="51">
        <v>21945</v>
      </c>
      <c r="H486" s="21">
        <v>0</v>
      </c>
      <c r="I486" s="51">
        <f t="shared" si="44"/>
        <v>21945</v>
      </c>
      <c r="J486" s="62">
        <f t="shared" si="45"/>
        <v>1506708.15</v>
      </c>
      <c r="K486" s="49">
        <v>61913</v>
      </c>
      <c r="L486" s="90">
        <v>1431179</v>
      </c>
      <c r="M486" s="1">
        <f>VLOOKUP(K486,P:Q,2,0)-I486</f>
        <v>0</v>
      </c>
      <c r="N486" s="3"/>
      <c r="P486" s="43">
        <v>78038</v>
      </c>
      <c r="Q486" s="43">
        <v>12870</v>
      </c>
      <c r="R486" s="43"/>
      <c r="S486" s="5"/>
      <c r="T486" s="5"/>
    </row>
    <row r="487" s="1" customFormat="1" spans="1:20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43"/>
        <v>2</v>
      </c>
      <c r="F487" s="50" t="s">
        <v>432</v>
      </c>
      <c r="G487" s="51">
        <v>28900</v>
      </c>
      <c r="H487" s="21">
        <v>0</v>
      </c>
      <c r="I487" s="51">
        <f t="shared" si="44"/>
        <v>28900</v>
      </c>
      <c r="J487" s="62">
        <f t="shared" si="45"/>
        <v>1477808.15</v>
      </c>
      <c r="K487" s="49">
        <v>67509</v>
      </c>
      <c r="L487" s="90">
        <v>1448016</v>
      </c>
      <c r="M487" s="1">
        <f>VLOOKUP(K487,P:Q,2,0)-I487</f>
        <v>0</v>
      </c>
      <c r="N487" s="3"/>
      <c r="P487" s="43">
        <v>76478</v>
      </c>
      <c r="Q487" s="43">
        <v>12870</v>
      </c>
      <c r="R487" s="43"/>
      <c r="S487" s="5"/>
      <c r="T487" s="5"/>
    </row>
    <row r="488" s="1" customFormat="1" spans="1:20">
      <c r="A488" s="14">
        <v>28</v>
      </c>
      <c r="B488" s="47"/>
      <c r="C488" s="48"/>
      <c r="D488" s="17" t="s">
        <v>15</v>
      </c>
      <c r="E488" s="49">
        <f t="shared" si="43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N488" s="3"/>
      <c r="P488" s="43">
        <v>76664</v>
      </c>
      <c r="Q488" s="43">
        <v>9000</v>
      </c>
      <c r="R488" s="43"/>
      <c r="S488" s="5"/>
      <c r="T488" s="5"/>
    </row>
    <row r="489" s="1" customFormat="1" spans="2:20">
      <c r="B489" s="4"/>
      <c r="C489" s="4"/>
      <c r="K489" s="4"/>
      <c r="N489" s="3"/>
      <c r="P489" s="43">
        <v>76161</v>
      </c>
      <c r="Q489" s="43">
        <v>13500</v>
      </c>
      <c r="R489" s="43"/>
      <c r="S489" s="5"/>
      <c r="T489" s="5"/>
    </row>
    <row r="490" s="1" customFormat="1" spans="2:20">
      <c r="B490" s="4"/>
      <c r="C490" s="4"/>
      <c r="K490" s="4"/>
      <c r="N490" s="3"/>
      <c r="P490" s="43">
        <v>77431</v>
      </c>
      <c r="Q490" s="43">
        <v>22300</v>
      </c>
      <c r="R490" s="43"/>
      <c r="S490" s="5"/>
      <c r="T490" s="5"/>
    </row>
    <row r="491" s="1" customFormat="1" spans="1:20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499" si="46">C491-B491</f>
        <v>2</v>
      </c>
      <c r="F491" s="50" t="s">
        <v>434</v>
      </c>
      <c r="G491" s="51">
        <v>21945</v>
      </c>
      <c r="H491" s="21">
        <v>0</v>
      </c>
      <c r="I491" s="51">
        <f t="shared" ref="I491:I498" si="47">+G491+H491</f>
        <v>21945</v>
      </c>
      <c r="J491" s="62">
        <f>J487-I491</f>
        <v>1455863.15</v>
      </c>
      <c r="K491" s="49">
        <v>60802</v>
      </c>
      <c r="L491" s="25">
        <v>1426016</v>
      </c>
      <c r="M491" s="1">
        <f>VLOOKUP(K491,P:Q,2,0)-I491</f>
        <v>0</v>
      </c>
      <c r="N491" s="3"/>
      <c r="P491" s="43">
        <v>76667</v>
      </c>
      <c r="Q491" s="43">
        <v>9000</v>
      </c>
      <c r="R491" s="43"/>
      <c r="S491" s="5"/>
      <c r="T491" s="5"/>
    </row>
    <row r="492" s="1" customFormat="1" spans="1:20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46"/>
        <v>3</v>
      </c>
      <c r="F492" s="50" t="s">
        <v>435</v>
      </c>
      <c r="G492" s="51">
        <v>29870</v>
      </c>
      <c r="H492" s="21">
        <v>0</v>
      </c>
      <c r="I492" s="51">
        <f t="shared" si="47"/>
        <v>29870</v>
      </c>
      <c r="J492" s="62">
        <f t="shared" ref="J492:J498" si="48">J491-I492</f>
        <v>1425993.15</v>
      </c>
      <c r="K492" s="49">
        <v>67344</v>
      </c>
      <c r="L492" s="25">
        <v>1446299</v>
      </c>
      <c r="M492" s="1">
        <f>VLOOKUP(K492,P:Q,2,0)-I492</f>
        <v>0</v>
      </c>
      <c r="N492" s="3"/>
      <c r="P492" s="43">
        <v>77467</v>
      </c>
      <c r="Q492" s="43">
        <v>12870</v>
      </c>
      <c r="R492" s="43"/>
      <c r="S492" s="43"/>
      <c r="T492" s="5"/>
    </row>
    <row r="493" s="1" customFormat="1" spans="1:20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46"/>
        <v>2</v>
      </c>
      <c r="F493" s="50" t="s">
        <v>436</v>
      </c>
      <c r="G493" s="51">
        <v>21945</v>
      </c>
      <c r="H493" s="21">
        <v>0</v>
      </c>
      <c r="I493" s="51">
        <f t="shared" si="47"/>
        <v>21945</v>
      </c>
      <c r="J493" s="62">
        <f t="shared" si="48"/>
        <v>1404048.15</v>
      </c>
      <c r="K493" s="49">
        <v>67316</v>
      </c>
      <c r="L493" s="25">
        <v>1446863</v>
      </c>
      <c r="M493" s="1">
        <f>VLOOKUP(K493,P:Q,2,0)-I493</f>
        <v>0</v>
      </c>
      <c r="N493" s="3"/>
      <c r="P493" s="43">
        <v>73410</v>
      </c>
      <c r="Q493" s="43">
        <v>25740</v>
      </c>
      <c r="R493" s="43"/>
      <c r="S493" s="43"/>
      <c r="T493" s="5"/>
    </row>
    <row r="494" s="1" customFormat="1" spans="1:20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46"/>
        <v>6</v>
      </c>
      <c r="F494" s="50" t="s">
        <v>437</v>
      </c>
      <c r="G494" s="51">
        <v>65835</v>
      </c>
      <c r="H494" s="21">
        <v>0</v>
      </c>
      <c r="I494" s="51">
        <f t="shared" si="47"/>
        <v>65835</v>
      </c>
      <c r="J494" s="62">
        <f t="shared" si="48"/>
        <v>1338213.15</v>
      </c>
      <c r="K494" s="49">
        <v>67211</v>
      </c>
      <c r="L494" s="25">
        <v>1446236</v>
      </c>
      <c r="M494" s="1">
        <f>VLOOKUP(K494,P:Q,2,0)-I494</f>
        <v>0</v>
      </c>
      <c r="N494" s="3"/>
      <c r="P494" s="43">
        <v>72532</v>
      </c>
      <c r="Q494" s="43">
        <v>19305</v>
      </c>
      <c r="R494" s="43"/>
      <c r="S494" s="43"/>
      <c r="T494" s="5"/>
    </row>
    <row r="495" s="1" customFormat="1" spans="1:20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46"/>
        <v>3</v>
      </c>
      <c r="F495" s="50" t="s">
        <v>438</v>
      </c>
      <c r="G495" s="51">
        <v>29355</v>
      </c>
      <c r="H495" s="21">
        <v>0</v>
      </c>
      <c r="I495" s="51">
        <f t="shared" si="47"/>
        <v>29355</v>
      </c>
      <c r="J495" s="62">
        <f t="shared" si="48"/>
        <v>1308858.15</v>
      </c>
      <c r="K495" s="49">
        <v>60401</v>
      </c>
      <c r="L495" s="25">
        <v>1422233</v>
      </c>
      <c r="M495" s="1">
        <f>VLOOKUP(K495,P:Q,2,0)-I495</f>
        <v>0</v>
      </c>
      <c r="N495" s="3"/>
      <c r="P495" s="43">
        <v>77930</v>
      </c>
      <c r="Q495" s="43">
        <v>12870</v>
      </c>
      <c r="R495" s="43"/>
      <c r="S495" s="43"/>
      <c r="T495" s="5"/>
    </row>
    <row r="496" s="1" customFormat="1" spans="1:20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46"/>
        <v>2</v>
      </c>
      <c r="F496" s="50" t="s">
        <v>439</v>
      </c>
      <c r="G496" s="51">
        <v>21945</v>
      </c>
      <c r="H496" s="21">
        <v>0</v>
      </c>
      <c r="I496" s="51">
        <f t="shared" si="47"/>
        <v>21945</v>
      </c>
      <c r="J496" s="62">
        <f t="shared" si="48"/>
        <v>1286913.15</v>
      </c>
      <c r="K496" s="49">
        <v>67221</v>
      </c>
      <c r="L496" s="25">
        <v>1446300</v>
      </c>
      <c r="M496" s="1">
        <f>VLOOKUP(K496,P:Q,2,0)-I496</f>
        <v>0</v>
      </c>
      <c r="N496" s="3"/>
      <c r="P496" s="43">
        <v>73552</v>
      </c>
      <c r="Q496" s="43">
        <v>9000</v>
      </c>
      <c r="R496" s="43"/>
      <c r="S496" s="43"/>
      <c r="T496" s="5"/>
    </row>
    <row r="497" s="1" customFormat="1" spans="1:20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46"/>
        <v>2</v>
      </c>
      <c r="F497" s="50" t="s">
        <v>440</v>
      </c>
      <c r="G497" s="51">
        <v>21945</v>
      </c>
      <c r="H497" s="21">
        <v>0</v>
      </c>
      <c r="I497" s="51">
        <f t="shared" si="47"/>
        <v>21945</v>
      </c>
      <c r="J497" s="62">
        <f t="shared" si="48"/>
        <v>1264968.15</v>
      </c>
      <c r="K497" s="49">
        <v>67222</v>
      </c>
      <c r="L497" s="25">
        <v>1446300</v>
      </c>
      <c r="M497" s="1">
        <f>VLOOKUP(K497,P:Q,2,0)-I497</f>
        <v>0</v>
      </c>
      <c r="N497" s="3"/>
      <c r="P497" s="43">
        <v>77174</v>
      </c>
      <c r="Q497" s="44">
        <v>12870</v>
      </c>
      <c r="R497" s="43"/>
      <c r="S497" s="43"/>
      <c r="T497" s="5"/>
    </row>
    <row r="498" s="1" customFormat="1" spans="1:20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46"/>
        <v>2</v>
      </c>
      <c r="F498" s="50" t="s">
        <v>441</v>
      </c>
      <c r="G498" s="51">
        <v>21945</v>
      </c>
      <c r="H498" s="21">
        <v>0</v>
      </c>
      <c r="I498" s="51">
        <f t="shared" si="47"/>
        <v>21945</v>
      </c>
      <c r="J498" s="62">
        <f t="shared" si="48"/>
        <v>1243023.15</v>
      </c>
      <c r="K498" s="49">
        <v>69054</v>
      </c>
      <c r="L498" s="25">
        <v>1454528</v>
      </c>
      <c r="M498" s="1">
        <f>VLOOKUP(K498,P:Q,2,0)-I498</f>
        <v>0</v>
      </c>
      <c r="N498" s="3"/>
      <c r="P498" s="43">
        <v>73547</v>
      </c>
      <c r="Q498" s="43">
        <v>12870</v>
      </c>
      <c r="R498" s="43"/>
      <c r="S498" s="43"/>
      <c r="T498" s="5"/>
    </row>
    <row r="499" s="1" customFormat="1" spans="1:20">
      <c r="A499" s="14">
        <v>36</v>
      </c>
      <c r="B499" s="47"/>
      <c r="C499" s="48"/>
      <c r="D499" s="17" t="s">
        <v>15</v>
      </c>
      <c r="E499" s="49">
        <f t="shared" si="46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N499" s="3"/>
      <c r="P499" s="43">
        <v>78412</v>
      </c>
      <c r="Q499" s="44">
        <v>9000</v>
      </c>
      <c r="R499" s="43"/>
      <c r="S499" s="43"/>
      <c r="T499" s="5"/>
    </row>
    <row r="500" s="1" customFormat="1" spans="1:20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N500" s="3"/>
      <c r="P500" s="43">
        <v>71206</v>
      </c>
      <c r="Q500" s="43">
        <v>15750</v>
      </c>
      <c r="R500" s="43"/>
      <c r="S500" s="43"/>
      <c r="T500" s="5"/>
    </row>
    <row r="501" s="1" customFormat="1" spans="1:20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N501" s="3"/>
      <c r="P501" s="43">
        <v>70955</v>
      </c>
      <c r="Q501" s="43">
        <v>15750</v>
      </c>
      <c r="R501" s="43"/>
      <c r="S501" s="43"/>
      <c r="T501" s="5"/>
    </row>
    <row r="502" s="1" customFormat="1" spans="1:20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N502" s="3"/>
      <c r="P502" s="43">
        <v>73864</v>
      </c>
      <c r="Q502" s="43">
        <v>22500</v>
      </c>
      <c r="R502" s="43"/>
      <c r="S502" s="43"/>
      <c r="T502" s="5"/>
    </row>
    <row r="503" s="1" customFormat="1" spans="1:20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N503" s="3"/>
      <c r="P503" s="43">
        <v>74616</v>
      </c>
      <c r="Q503" s="43">
        <v>12870</v>
      </c>
      <c r="R503" s="43"/>
      <c r="S503" s="5"/>
      <c r="T503" s="5"/>
    </row>
    <row r="504" s="1" customFormat="1" spans="1:20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N504" s="3"/>
      <c r="P504" s="43">
        <v>73316</v>
      </c>
      <c r="Q504" s="43">
        <v>9000</v>
      </c>
      <c r="R504" s="43"/>
      <c r="S504" s="5"/>
      <c r="T504" s="5"/>
    </row>
    <row r="505" s="1" customFormat="1" spans="1:20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N505" s="3"/>
      <c r="P505" s="43">
        <v>78969</v>
      </c>
      <c r="Q505" s="43">
        <v>7150</v>
      </c>
      <c r="R505" s="43"/>
      <c r="S505" s="43"/>
      <c r="T505" s="5"/>
    </row>
    <row r="506" s="1" customFormat="1" spans="1:20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N506" s="3"/>
      <c r="P506" s="44">
        <v>74504</v>
      </c>
      <c r="Q506" s="43">
        <v>18000</v>
      </c>
      <c r="R506" s="43"/>
      <c r="S506" s="43"/>
      <c r="T506" s="5"/>
    </row>
    <row r="507" s="1" customFormat="1" spans="1:20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N507" s="3"/>
      <c r="P507" s="43">
        <v>74505</v>
      </c>
      <c r="Q507" s="43">
        <v>18000</v>
      </c>
      <c r="R507" s="43"/>
      <c r="S507" s="43"/>
      <c r="T507" s="5"/>
    </row>
    <row r="508" s="1" customFormat="1" spans="1:20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51" si="49">C508-B508</f>
        <v>2</v>
      </c>
      <c r="F508" s="50" t="s">
        <v>446</v>
      </c>
      <c r="G508" s="51">
        <v>21945</v>
      </c>
      <c r="H508" s="21">
        <v>0</v>
      </c>
      <c r="I508" s="51">
        <f t="shared" ref="I508:I550" si="50">+G508+H508</f>
        <v>21945</v>
      </c>
      <c r="J508" s="62">
        <f>J506-I508</f>
        <v>3356273.25</v>
      </c>
      <c r="K508" s="49">
        <v>67055</v>
      </c>
      <c r="L508" s="1">
        <v>1445546</v>
      </c>
      <c r="M508" s="1">
        <f>VLOOKUP(K508,P:Q,2,0)-I508</f>
        <v>0</v>
      </c>
      <c r="N508" s="3"/>
      <c r="P508" s="91">
        <v>73452</v>
      </c>
      <c r="Q508" s="43">
        <v>19305</v>
      </c>
      <c r="R508" s="43"/>
      <c r="S508" s="43"/>
      <c r="T508" s="5"/>
    </row>
    <row r="509" s="1" customFormat="1" spans="1:20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49"/>
        <v>1</v>
      </c>
      <c r="F509" s="50" t="s">
        <v>447</v>
      </c>
      <c r="G509" s="51">
        <v>13200</v>
      </c>
      <c r="H509" s="21">
        <v>0</v>
      </c>
      <c r="I509" s="51">
        <f t="shared" si="50"/>
        <v>13200</v>
      </c>
      <c r="J509" s="62">
        <f t="shared" ref="J509:J550" si="51">J508-I509</f>
        <v>3343073.25</v>
      </c>
      <c r="K509" s="49">
        <v>52011</v>
      </c>
      <c r="L509" s="1">
        <v>1383317</v>
      </c>
      <c r="M509" s="1">
        <f>VLOOKUP(K509,P:Q,2,0)-I509</f>
        <v>0</v>
      </c>
      <c r="N509" s="3"/>
      <c r="P509" s="43">
        <v>76683</v>
      </c>
      <c r="Q509" s="43">
        <v>19305</v>
      </c>
      <c r="R509" s="43"/>
      <c r="S509" s="43"/>
      <c r="T509" s="5"/>
    </row>
    <row r="510" s="1" customFormat="1" spans="1:20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49"/>
        <v>1</v>
      </c>
      <c r="F510" s="50" t="s">
        <v>448</v>
      </c>
      <c r="G510" s="51">
        <v>13200</v>
      </c>
      <c r="H510" s="21">
        <v>0</v>
      </c>
      <c r="I510" s="51">
        <f t="shared" si="50"/>
        <v>13200</v>
      </c>
      <c r="J510" s="62">
        <f t="shared" si="51"/>
        <v>3329873.25</v>
      </c>
      <c r="K510" s="49">
        <v>52009</v>
      </c>
      <c r="L510" s="1">
        <v>1383318</v>
      </c>
      <c r="M510" s="1">
        <f>VLOOKUP(K510,P:Q,2,0)-I510</f>
        <v>0</v>
      </c>
      <c r="N510" s="3"/>
      <c r="P510" s="43">
        <v>72842</v>
      </c>
      <c r="Q510" s="43">
        <v>12870</v>
      </c>
      <c r="R510" s="43"/>
      <c r="S510" s="43"/>
      <c r="T510" s="5"/>
    </row>
    <row r="511" s="1" customFormat="1" spans="1:20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si="49"/>
        <v>2</v>
      </c>
      <c r="F511" s="50" t="s">
        <v>449</v>
      </c>
      <c r="G511" s="51">
        <v>23100</v>
      </c>
      <c r="H511" s="21">
        <v>0</v>
      </c>
      <c r="I511" s="51">
        <f t="shared" si="50"/>
        <v>23100</v>
      </c>
      <c r="J511" s="62">
        <f t="shared" si="51"/>
        <v>3306773.25</v>
      </c>
      <c r="K511" s="49">
        <v>71149</v>
      </c>
      <c r="L511" s="1">
        <v>1465731</v>
      </c>
      <c r="M511" s="1">
        <f>VLOOKUP(K511,P:Q,2,0)-I511</f>
        <v>0</v>
      </c>
      <c r="N511" s="3"/>
      <c r="P511" s="43">
        <v>72591</v>
      </c>
      <c r="Q511" s="43">
        <v>9000</v>
      </c>
      <c r="R511" s="43"/>
      <c r="S511" s="43"/>
      <c r="T511" s="5"/>
    </row>
    <row r="512" s="1" customFormat="1" spans="1:20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49"/>
        <v>2</v>
      </c>
      <c r="F512" s="50" t="s">
        <v>450</v>
      </c>
      <c r="G512" s="51">
        <v>20600</v>
      </c>
      <c r="H512" s="21">
        <v>0</v>
      </c>
      <c r="I512" s="51">
        <f t="shared" si="50"/>
        <v>20600</v>
      </c>
      <c r="J512" s="62">
        <f t="shared" si="51"/>
        <v>3286173.25</v>
      </c>
      <c r="K512" s="49">
        <v>68984</v>
      </c>
      <c r="L512" s="95">
        <v>1453902</v>
      </c>
      <c r="M512" s="1">
        <f>VLOOKUP(K512,P:Q,2,0)-I512</f>
        <v>0</v>
      </c>
      <c r="N512" s="3"/>
      <c r="P512" s="43">
        <v>76681</v>
      </c>
      <c r="Q512" s="43">
        <v>19305</v>
      </c>
      <c r="R512" s="43"/>
      <c r="S512" s="43"/>
      <c r="T512" s="5"/>
    </row>
    <row r="513" s="1" customFormat="1" spans="1:20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49"/>
        <v>2</v>
      </c>
      <c r="F513" s="50" t="s">
        <v>451</v>
      </c>
      <c r="G513" s="51">
        <v>20600</v>
      </c>
      <c r="H513" s="21">
        <v>0</v>
      </c>
      <c r="I513" s="51">
        <f t="shared" si="50"/>
        <v>20600</v>
      </c>
      <c r="J513" s="62">
        <f t="shared" si="51"/>
        <v>3265573.25</v>
      </c>
      <c r="K513" s="49">
        <v>68982</v>
      </c>
      <c r="L513" s="95">
        <v>1453902</v>
      </c>
      <c r="M513" s="1">
        <f>VLOOKUP(K513,P:Q,2,0)-I513</f>
        <v>0</v>
      </c>
      <c r="N513" s="3"/>
      <c r="P513" s="43">
        <v>72841</v>
      </c>
      <c r="Q513" s="43">
        <v>12870</v>
      </c>
      <c r="R513" s="43"/>
      <c r="S513" s="43"/>
      <c r="T513" s="5"/>
    </row>
    <row r="514" s="1" customFormat="1" spans="1:20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49"/>
        <v>1</v>
      </c>
      <c r="F514" s="50" t="s">
        <v>452</v>
      </c>
      <c r="G514" s="51">
        <v>6500</v>
      </c>
      <c r="H514" s="21">
        <v>0</v>
      </c>
      <c r="I514" s="51">
        <f t="shared" si="50"/>
        <v>6500</v>
      </c>
      <c r="J514" s="62">
        <f t="shared" si="51"/>
        <v>3259073.25</v>
      </c>
      <c r="K514" s="49">
        <v>68452</v>
      </c>
      <c r="L514" s="1">
        <v>1450789</v>
      </c>
      <c r="M514" s="1">
        <f>VLOOKUP(K514,P:Q,2,0)-I514</f>
        <v>0</v>
      </c>
      <c r="N514" s="3"/>
      <c r="P514" s="43">
        <v>73313</v>
      </c>
      <c r="Q514" s="43">
        <v>27000</v>
      </c>
      <c r="R514" s="43"/>
      <c r="S514" s="43"/>
      <c r="T514" s="5"/>
    </row>
    <row r="515" s="1" customFormat="1" spans="1:20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49"/>
        <v>2</v>
      </c>
      <c r="F515" s="50" t="s">
        <v>453</v>
      </c>
      <c r="G515" s="51">
        <v>11700</v>
      </c>
      <c r="H515" s="21">
        <v>0</v>
      </c>
      <c r="I515" s="51">
        <f t="shared" si="50"/>
        <v>11700</v>
      </c>
      <c r="J515" s="62">
        <f t="shared" si="51"/>
        <v>3247373.25</v>
      </c>
      <c r="K515" s="49">
        <v>69498</v>
      </c>
      <c r="L515" s="1">
        <v>1458048</v>
      </c>
      <c r="M515" s="1">
        <f>VLOOKUP(K515,P:Q,2,0)-I515</f>
        <v>0</v>
      </c>
      <c r="N515" s="3"/>
      <c r="P515" s="43">
        <v>72525</v>
      </c>
      <c r="Q515" s="43">
        <v>19305</v>
      </c>
      <c r="R515" s="43"/>
      <c r="S515" s="43"/>
      <c r="T515" s="5"/>
    </row>
    <row r="516" s="1" customFormat="1" spans="1:20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49"/>
        <v>2</v>
      </c>
      <c r="F516" s="50" t="s">
        <v>454</v>
      </c>
      <c r="G516" s="51">
        <v>11700</v>
      </c>
      <c r="H516" s="21">
        <v>0</v>
      </c>
      <c r="I516" s="51">
        <f t="shared" si="50"/>
        <v>11700</v>
      </c>
      <c r="J516" s="62">
        <f t="shared" si="51"/>
        <v>3235673.25</v>
      </c>
      <c r="K516" s="72">
        <v>68960</v>
      </c>
      <c r="L516" s="1">
        <v>1453583</v>
      </c>
      <c r="M516" s="1">
        <f>VLOOKUP(K516,P:Q,2,0)-I516</f>
        <v>0</v>
      </c>
      <c r="N516" s="3"/>
      <c r="P516" s="43">
        <v>73263</v>
      </c>
      <c r="Q516" s="43">
        <v>13500</v>
      </c>
      <c r="R516" s="43"/>
      <c r="S516" s="43"/>
      <c r="T516" s="5"/>
    </row>
    <row r="517" s="1" customFormat="1" spans="1:20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49"/>
        <v>2</v>
      </c>
      <c r="F517" s="50" t="s">
        <v>455</v>
      </c>
      <c r="G517" s="51">
        <v>11700</v>
      </c>
      <c r="H517" s="21">
        <v>0</v>
      </c>
      <c r="I517" s="51">
        <f t="shared" si="50"/>
        <v>11700</v>
      </c>
      <c r="J517" s="62">
        <f t="shared" si="51"/>
        <v>3223973.25</v>
      </c>
      <c r="K517" s="49">
        <v>68961</v>
      </c>
      <c r="L517" s="1">
        <v>1453588</v>
      </c>
      <c r="M517" s="1">
        <f>VLOOKUP(K517,P:Q,2,0)-I517</f>
        <v>0</v>
      </c>
      <c r="N517" s="3"/>
      <c r="P517" s="43">
        <v>71421</v>
      </c>
      <c r="Q517" s="43">
        <v>9000</v>
      </c>
      <c r="R517" s="43"/>
      <c r="S517" s="43"/>
      <c r="T517" s="5"/>
    </row>
    <row r="518" s="1" customFormat="1" spans="1:20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49"/>
        <v>2</v>
      </c>
      <c r="F518" s="50" t="s">
        <v>456</v>
      </c>
      <c r="G518" s="51">
        <v>11700</v>
      </c>
      <c r="H518" s="21">
        <v>0</v>
      </c>
      <c r="I518" s="51">
        <f t="shared" si="50"/>
        <v>11700</v>
      </c>
      <c r="J518" s="62">
        <f t="shared" si="51"/>
        <v>3212273.25</v>
      </c>
      <c r="K518" s="49">
        <v>71624</v>
      </c>
      <c r="L518" s="1">
        <v>1459336</v>
      </c>
      <c r="M518" s="1">
        <f>VLOOKUP(K518,P:Q,2,0)-I518</f>
        <v>0</v>
      </c>
      <c r="N518" s="3"/>
      <c r="P518" s="43">
        <v>76280</v>
      </c>
      <c r="Q518" s="43">
        <v>12870</v>
      </c>
      <c r="R518" s="43"/>
      <c r="S518" s="43"/>
      <c r="T518" s="5"/>
    </row>
    <row r="519" s="1" customFormat="1" spans="1:20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49"/>
        <v>2</v>
      </c>
      <c r="F519" s="50" t="s">
        <v>457</v>
      </c>
      <c r="G519" s="51">
        <v>11700</v>
      </c>
      <c r="H519" s="21">
        <v>0</v>
      </c>
      <c r="I519" s="51">
        <f t="shared" si="50"/>
        <v>11700</v>
      </c>
      <c r="J519" s="62">
        <f t="shared" si="51"/>
        <v>3200573.25</v>
      </c>
      <c r="K519" s="49">
        <v>69963</v>
      </c>
      <c r="L519" s="1">
        <v>1459336</v>
      </c>
      <c r="M519" s="1">
        <f>VLOOKUP(K519,P:Q,2,0)-I519</f>
        <v>0</v>
      </c>
      <c r="N519" s="3"/>
      <c r="P519" s="43">
        <v>73617</v>
      </c>
      <c r="Q519" s="43">
        <v>13500</v>
      </c>
      <c r="R519" s="43"/>
      <c r="S519" s="43"/>
      <c r="T519" s="5"/>
    </row>
    <row r="520" s="1" customFormat="1" spans="1:20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49"/>
        <v>2</v>
      </c>
      <c r="F520" s="50" t="s">
        <v>458</v>
      </c>
      <c r="G520" s="51">
        <v>17100</v>
      </c>
      <c r="H520" s="21">
        <v>0</v>
      </c>
      <c r="I520" s="51">
        <f t="shared" si="50"/>
        <v>17100</v>
      </c>
      <c r="J520" s="62">
        <f t="shared" si="51"/>
        <v>3183473.25</v>
      </c>
      <c r="K520" s="49">
        <v>69290</v>
      </c>
      <c r="L520" s="1">
        <v>1455793</v>
      </c>
      <c r="M520" s="1">
        <f>VLOOKUP(K520,P:Q,2,0)-I520</f>
        <v>0</v>
      </c>
      <c r="N520" s="3"/>
      <c r="P520" s="43">
        <v>76327</v>
      </c>
      <c r="Q520" s="43">
        <v>7150</v>
      </c>
      <c r="R520" s="43"/>
      <c r="S520" s="43"/>
      <c r="T520" s="5"/>
    </row>
    <row r="521" s="1" customFormat="1" spans="1:20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49"/>
        <v>2</v>
      </c>
      <c r="F521" s="50" t="s">
        <v>459</v>
      </c>
      <c r="G521" s="51">
        <v>20790</v>
      </c>
      <c r="H521" s="21">
        <v>0</v>
      </c>
      <c r="I521" s="51">
        <f t="shared" si="50"/>
        <v>20790</v>
      </c>
      <c r="J521" s="62">
        <f t="shared" si="51"/>
        <v>3162683.25</v>
      </c>
      <c r="K521" s="49">
        <v>65921</v>
      </c>
      <c r="L521" s="1">
        <v>1442668</v>
      </c>
      <c r="M521" s="1">
        <f>VLOOKUP(K521,P:Q,2,0)-I521</f>
        <v>0</v>
      </c>
      <c r="N521" s="3"/>
      <c r="P521" s="43">
        <v>75420</v>
      </c>
      <c r="Q521" s="43">
        <v>12870</v>
      </c>
      <c r="R521" s="43"/>
      <c r="S521" s="43"/>
      <c r="T521" s="5"/>
    </row>
    <row r="522" s="1" customFormat="1" spans="1:20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49"/>
        <v>2</v>
      </c>
      <c r="F522" s="50" t="s">
        <v>460</v>
      </c>
      <c r="G522" s="51">
        <v>11700</v>
      </c>
      <c r="H522" s="21">
        <v>0</v>
      </c>
      <c r="I522" s="51">
        <f t="shared" si="50"/>
        <v>11700</v>
      </c>
      <c r="J522" s="62">
        <f t="shared" si="51"/>
        <v>3150983.25</v>
      </c>
      <c r="K522" s="49">
        <v>68616</v>
      </c>
      <c r="L522" s="1">
        <v>1452070</v>
      </c>
      <c r="M522" s="1">
        <f>VLOOKUP(K522,P:Q,2,0)-I522</f>
        <v>0</v>
      </c>
      <c r="N522" s="3"/>
      <c r="P522" s="43">
        <v>75419</v>
      </c>
      <c r="Q522" s="43">
        <v>12870</v>
      </c>
      <c r="R522" s="43"/>
      <c r="S522" s="43"/>
      <c r="T522" s="5"/>
    </row>
    <row r="523" s="1" customFormat="1" spans="1:20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49"/>
        <v>2</v>
      </c>
      <c r="F523" s="50" t="s">
        <v>461</v>
      </c>
      <c r="G523" s="51">
        <v>20790</v>
      </c>
      <c r="H523" s="21">
        <v>0</v>
      </c>
      <c r="I523" s="51">
        <f t="shared" si="50"/>
        <v>20790</v>
      </c>
      <c r="J523" s="62">
        <f t="shared" si="51"/>
        <v>3130193.25</v>
      </c>
      <c r="K523" s="49">
        <v>70132</v>
      </c>
      <c r="L523" s="1">
        <v>1461122</v>
      </c>
      <c r="M523" s="1">
        <f>VLOOKUP(K523,P:Q,2,0)-I523</f>
        <v>0</v>
      </c>
      <c r="N523" s="3"/>
      <c r="P523" s="43">
        <v>78414</v>
      </c>
      <c r="Q523" s="43">
        <v>33615</v>
      </c>
      <c r="R523" s="43"/>
      <c r="S523" s="43"/>
      <c r="T523" s="5"/>
    </row>
    <row r="524" s="1" customFormat="1" spans="1:20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49"/>
        <v>2</v>
      </c>
      <c r="F524" s="50" t="s">
        <v>462</v>
      </c>
      <c r="G524" s="51">
        <v>20790</v>
      </c>
      <c r="H524" s="21">
        <v>0</v>
      </c>
      <c r="I524" s="51">
        <f t="shared" si="50"/>
        <v>20790</v>
      </c>
      <c r="J524" s="62">
        <f t="shared" si="51"/>
        <v>3109403.25</v>
      </c>
      <c r="K524" s="49">
        <v>70099</v>
      </c>
      <c r="L524" s="1">
        <v>1460561</v>
      </c>
      <c r="M524" s="1">
        <f>VLOOKUP(K524,P:Q,2,0)-I524</f>
        <v>0</v>
      </c>
      <c r="N524" s="3"/>
      <c r="P524" s="43">
        <v>73260</v>
      </c>
      <c r="Q524" s="43">
        <v>17928</v>
      </c>
      <c r="R524" s="43"/>
      <c r="S524" s="43"/>
      <c r="T524" s="5"/>
    </row>
    <row r="525" s="1" customFormat="1" spans="1:20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49"/>
        <v>3</v>
      </c>
      <c r="F525" s="50" t="s">
        <v>463</v>
      </c>
      <c r="G525" s="51">
        <v>17550</v>
      </c>
      <c r="H525" s="21">
        <v>0</v>
      </c>
      <c r="I525" s="51">
        <f t="shared" si="50"/>
        <v>17550</v>
      </c>
      <c r="J525" s="62">
        <f t="shared" si="51"/>
        <v>3091853.25</v>
      </c>
      <c r="K525" s="49">
        <v>70157</v>
      </c>
      <c r="L525" s="1">
        <v>1461180</v>
      </c>
      <c r="M525" s="1">
        <f>VLOOKUP(K525,P:Q,2,0)-I525</f>
        <v>0</v>
      </c>
      <c r="N525" s="3"/>
      <c r="P525" s="43">
        <v>73256</v>
      </c>
      <c r="Q525" s="43">
        <v>12870</v>
      </c>
      <c r="R525" s="43"/>
      <c r="S525" s="43"/>
      <c r="T525" s="5"/>
    </row>
    <row r="526" s="1" customFormat="1" spans="1:20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49"/>
        <v>1</v>
      </c>
      <c r="F526" s="50" t="s">
        <v>464</v>
      </c>
      <c r="G526" s="51">
        <v>6500</v>
      </c>
      <c r="H526" s="21">
        <v>0</v>
      </c>
      <c r="I526" s="51">
        <f t="shared" si="50"/>
        <v>6500</v>
      </c>
      <c r="J526" s="62">
        <f t="shared" si="51"/>
        <v>3085353.25</v>
      </c>
      <c r="K526" s="49">
        <v>70130</v>
      </c>
      <c r="L526" s="1">
        <v>1461100</v>
      </c>
      <c r="M526" s="1">
        <f>VLOOKUP(K526,P:Q,2,0)-I526</f>
        <v>0</v>
      </c>
      <c r="N526" s="3"/>
      <c r="P526" s="43">
        <v>77744</v>
      </c>
      <c r="Q526" s="43">
        <v>12870</v>
      </c>
      <c r="R526" s="43"/>
      <c r="S526" s="43"/>
      <c r="T526" s="5"/>
    </row>
    <row r="527" s="1" customFormat="1" spans="1:20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49"/>
        <v>3</v>
      </c>
      <c r="F527" s="50" t="s">
        <v>465</v>
      </c>
      <c r="G527" s="51">
        <v>17550</v>
      </c>
      <c r="H527" s="21">
        <v>0</v>
      </c>
      <c r="I527" s="51">
        <f t="shared" si="50"/>
        <v>17550</v>
      </c>
      <c r="J527" s="62">
        <f t="shared" si="51"/>
        <v>3067803.25</v>
      </c>
      <c r="K527" s="49">
        <v>70052</v>
      </c>
      <c r="L527" s="1">
        <v>1460056</v>
      </c>
      <c r="M527" s="1">
        <f>VLOOKUP(K527,P:Q,2,0)-I527</f>
        <v>0</v>
      </c>
      <c r="N527" s="3"/>
      <c r="P527" s="43">
        <v>76207</v>
      </c>
      <c r="Q527" s="43">
        <v>12870</v>
      </c>
      <c r="R527" s="43"/>
      <c r="S527" s="43"/>
      <c r="T527" s="5"/>
    </row>
    <row r="528" s="1" customFormat="1" spans="1:20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49"/>
        <v>4</v>
      </c>
      <c r="F528" s="50" t="s">
        <v>466</v>
      </c>
      <c r="G528" s="51">
        <v>41580</v>
      </c>
      <c r="H528" s="21">
        <v>0</v>
      </c>
      <c r="I528" s="51">
        <f t="shared" si="50"/>
        <v>41580</v>
      </c>
      <c r="J528" s="62">
        <f t="shared" si="51"/>
        <v>3026223.25</v>
      </c>
      <c r="K528" s="49">
        <v>69450</v>
      </c>
      <c r="L528" s="1">
        <v>1457336</v>
      </c>
      <c r="M528" s="1">
        <f>VLOOKUP(K528,P:Q,2,0)-I528</f>
        <v>0</v>
      </c>
      <c r="N528" s="3"/>
      <c r="P528" s="43">
        <v>73407</v>
      </c>
      <c r="Q528" s="43">
        <v>9000</v>
      </c>
      <c r="R528" s="43"/>
      <c r="S528" s="43"/>
      <c r="T528" s="5"/>
    </row>
    <row r="529" s="1" customFormat="1" spans="1:20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49"/>
        <v>3</v>
      </c>
      <c r="F529" s="50" t="s">
        <v>467</v>
      </c>
      <c r="G529" s="51">
        <v>27810</v>
      </c>
      <c r="H529" s="21">
        <v>0</v>
      </c>
      <c r="I529" s="51">
        <f t="shared" si="50"/>
        <v>27810</v>
      </c>
      <c r="J529" s="62">
        <f t="shared" si="51"/>
        <v>2998413.25</v>
      </c>
      <c r="K529" s="49">
        <v>70160</v>
      </c>
      <c r="L529" s="1">
        <v>1460049</v>
      </c>
      <c r="M529" s="1">
        <f>VLOOKUP(K529,P:Q,2,0)-I529</f>
        <v>0</v>
      </c>
      <c r="N529" s="3"/>
      <c r="P529" s="43">
        <v>77716</v>
      </c>
      <c r="Q529" s="43">
        <v>19305</v>
      </c>
      <c r="R529" s="43"/>
      <c r="S529" s="43"/>
      <c r="T529" s="5"/>
    </row>
    <row r="530" s="1" customFormat="1" spans="1:20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49"/>
        <v>2</v>
      </c>
      <c r="F530" s="50" t="s">
        <v>468</v>
      </c>
      <c r="G530" s="51">
        <v>20790</v>
      </c>
      <c r="H530" s="21">
        <v>0</v>
      </c>
      <c r="I530" s="51">
        <f t="shared" si="50"/>
        <v>20790</v>
      </c>
      <c r="J530" s="62">
        <f t="shared" si="51"/>
        <v>2977623.25</v>
      </c>
      <c r="K530" s="49">
        <v>68657</v>
      </c>
      <c r="L530" s="1">
        <v>1452469</v>
      </c>
      <c r="M530" s="1">
        <f>VLOOKUP(K530,P:Q,2,0)-I530</f>
        <v>0</v>
      </c>
      <c r="N530" s="3"/>
      <c r="P530" s="43">
        <v>74533</v>
      </c>
      <c r="Q530" s="43">
        <v>18000</v>
      </c>
      <c r="R530" s="43"/>
      <c r="S530" s="43"/>
      <c r="T530" s="5"/>
    </row>
    <row r="531" s="1" customFormat="1" spans="1:20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49"/>
        <v>3</v>
      </c>
      <c r="F531" s="50" t="s">
        <v>469</v>
      </c>
      <c r="G531" s="51">
        <v>25650</v>
      </c>
      <c r="H531" s="21">
        <v>0</v>
      </c>
      <c r="I531" s="51">
        <f t="shared" si="50"/>
        <v>25650</v>
      </c>
      <c r="J531" s="62">
        <f t="shared" si="51"/>
        <v>2951973.25</v>
      </c>
      <c r="K531" s="49">
        <v>70051</v>
      </c>
      <c r="L531" s="1">
        <v>1460048</v>
      </c>
      <c r="M531" s="1">
        <f>VLOOKUP(K531,P:Q,2,0)-I531</f>
        <v>0</v>
      </c>
      <c r="N531" s="3"/>
      <c r="P531" s="43">
        <v>74534</v>
      </c>
      <c r="Q531" s="43">
        <v>18000</v>
      </c>
      <c r="R531" s="43"/>
      <c r="S531" s="43"/>
      <c r="T531" s="5"/>
    </row>
    <row r="532" s="1" customFormat="1" spans="1:20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49"/>
        <v>2</v>
      </c>
      <c r="F532" s="50" t="s">
        <v>470</v>
      </c>
      <c r="G532" s="51">
        <v>11700</v>
      </c>
      <c r="H532" s="21">
        <v>0</v>
      </c>
      <c r="I532" s="51">
        <f t="shared" si="50"/>
        <v>11700</v>
      </c>
      <c r="J532" s="62">
        <f t="shared" si="51"/>
        <v>2940273.25</v>
      </c>
      <c r="K532" s="49">
        <v>68481</v>
      </c>
      <c r="L532" s="1">
        <v>1451097</v>
      </c>
      <c r="M532" s="1">
        <f>VLOOKUP(K532,P:Q,2,0)-I532</f>
        <v>0</v>
      </c>
      <c r="N532" s="3"/>
      <c r="P532" s="43">
        <v>77867</v>
      </c>
      <c r="Q532" s="43">
        <v>12870</v>
      </c>
      <c r="R532" s="43"/>
      <c r="S532" s="43"/>
      <c r="T532" s="5"/>
    </row>
    <row r="533" s="1" customFormat="1" spans="1:20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49"/>
        <v>2</v>
      </c>
      <c r="F533" s="50" t="s">
        <v>471</v>
      </c>
      <c r="G533" s="51">
        <v>11700</v>
      </c>
      <c r="H533" s="21">
        <v>0</v>
      </c>
      <c r="I533" s="51">
        <f t="shared" si="50"/>
        <v>11700</v>
      </c>
      <c r="J533" s="62">
        <f t="shared" si="51"/>
        <v>2928573.25</v>
      </c>
      <c r="K533" s="49">
        <v>69681</v>
      </c>
      <c r="L533" s="1">
        <v>1458338</v>
      </c>
      <c r="M533" s="1">
        <f>VLOOKUP(K533,P:Q,2,0)-I533</f>
        <v>0</v>
      </c>
      <c r="N533" s="3"/>
      <c r="P533" s="43">
        <v>77865</v>
      </c>
      <c r="Q533" s="43">
        <v>12870</v>
      </c>
      <c r="R533" s="43"/>
      <c r="S533" s="43"/>
      <c r="T533" s="5"/>
    </row>
    <row r="534" s="1" customFormat="1" spans="1:20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49"/>
        <v>4</v>
      </c>
      <c r="F534" s="50" t="s">
        <v>472</v>
      </c>
      <c r="G534" s="51">
        <v>41580</v>
      </c>
      <c r="H534" s="21">
        <v>0</v>
      </c>
      <c r="I534" s="51">
        <f t="shared" si="50"/>
        <v>41580</v>
      </c>
      <c r="J534" s="62">
        <f t="shared" si="51"/>
        <v>2886993.25</v>
      </c>
      <c r="K534" s="49">
        <v>69492</v>
      </c>
      <c r="L534" s="1">
        <v>1457944</v>
      </c>
      <c r="M534" s="1">
        <f>VLOOKUP(K534,P:Q,2,0)-I534</f>
        <v>0</v>
      </c>
      <c r="N534" s="3"/>
      <c r="P534" s="43">
        <v>79031</v>
      </c>
      <c r="Q534" s="43">
        <v>12450</v>
      </c>
      <c r="R534" s="43"/>
      <c r="S534" s="43"/>
      <c r="T534" s="5"/>
    </row>
    <row r="535" s="1" customFormat="1" spans="1:20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49"/>
        <v>5</v>
      </c>
      <c r="F535" s="50" t="s">
        <v>473</v>
      </c>
      <c r="G535" s="51">
        <v>51975</v>
      </c>
      <c r="H535" s="21">
        <v>0</v>
      </c>
      <c r="I535" s="51">
        <f t="shared" si="50"/>
        <v>51975</v>
      </c>
      <c r="J535" s="62">
        <f t="shared" si="51"/>
        <v>2835018.25</v>
      </c>
      <c r="K535" s="49">
        <v>69223</v>
      </c>
      <c r="L535" s="1">
        <v>1454920</v>
      </c>
      <c r="M535" s="1">
        <f>VLOOKUP(K535,P:Q,2,0)-I535</f>
        <v>0</v>
      </c>
      <c r="N535" s="3"/>
      <c r="P535" s="43">
        <v>78248</v>
      </c>
      <c r="Q535" s="43">
        <v>12450</v>
      </c>
      <c r="R535" s="43"/>
      <c r="S535" s="43"/>
      <c r="T535" s="5"/>
    </row>
    <row r="536" s="1" customFormat="1" spans="1:20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49"/>
        <v>2</v>
      </c>
      <c r="F536" s="50" t="s">
        <v>474</v>
      </c>
      <c r="G536" s="51">
        <v>24480</v>
      </c>
      <c r="H536" s="21">
        <v>0</v>
      </c>
      <c r="I536" s="51">
        <f t="shared" si="50"/>
        <v>24480</v>
      </c>
      <c r="J536" s="62">
        <f t="shared" si="51"/>
        <v>2810538.25</v>
      </c>
      <c r="K536" s="49">
        <v>71198</v>
      </c>
      <c r="L536" s="1">
        <v>1466251</v>
      </c>
      <c r="M536" s="1">
        <f>VLOOKUP(K536,P:Q,2,0)-I536</f>
        <v>0</v>
      </c>
      <c r="N536" s="3"/>
      <c r="P536" s="43">
        <v>78410</v>
      </c>
      <c r="Q536" s="43">
        <v>22410</v>
      </c>
      <c r="R536" s="43"/>
      <c r="S536" s="43"/>
      <c r="T536" s="5"/>
    </row>
    <row r="537" s="1" customFormat="1" spans="1:20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49"/>
        <v>2</v>
      </c>
      <c r="F537" s="50" t="s">
        <v>475</v>
      </c>
      <c r="G537" s="51">
        <v>18540</v>
      </c>
      <c r="H537" s="21">
        <v>0</v>
      </c>
      <c r="I537" s="51">
        <f t="shared" si="50"/>
        <v>18540</v>
      </c>
      <c r="J537" s="62">
        <f t="shared" si="51"/>
        <v>2791998.25</v>
      </c>
      <c r="K537" s="49">
        <v>69392</v>
      </c>
      <c r="L537" s="1">
        <v>1456475</v>
      </c>
      <c r="M537" s="1">
        <f>VLOOKUP(K537,P:Q,2,0)-I537</f>
        <v>0</v>
      </c>
      <c r="N537" s="3"/>
      <c r="P537" s="43">
        <v>71146</v>
      </c>
      <c r="Q537" s="43">
        <v>35100</v>
      </c>
      <c r="R537" s="43"/>
      <c r="S537" s="43"/>
      <c r="T537" s="5"/>
    </row>
    <row r="538" s="1" customFormat="1" spans="1:20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49"/>
        <v>2</v>
      </c>
      <c r="F538" s="50" t="s">
        <v>464</v>
      </c>
      <c r="G538" s="51">
        <v>20790</v>
      </c>
      <c r="H538" s="21">
        <v>0</v>
      </c>
      <c r="I538" s="51">
        <f t="shared" si="50"/>
        <v>20790</v>
      </c>
      <c r="J538" s="62">
        <f t="shared" si="51"/>
        <v>2771208.25</v>
      </c>
      <c r="K538" s="49">
        <v>70131</v>
      </c>
      <c r="L538" s="1">
        <v>1461097</v>
      </c>
      <c r="M538" s="1">
        <f>VLOOKUP(K538,P:Q,2,0)-I538</f>
        <v>0</v>
      </c>
      <c r="N538" s="3"/>
      <c r="P538" s="43">
        <v>70180</v>
      </c>
      <c r="Q538" s="43">
        <v>28080</v>
      </c>
      <c r="R538" s="43"/>
      <c r="S538" s="43"/>
      <c r="T538" s="5"/>
    </row>
    <row r="539" s="1" customFormat="1" ht="14.25" spans="1:20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49"/>
        <v>6</v>
      </c>
      <c r="F539" s="50" t="s">
        <v>476</v>
      </c>
      <c r="G539" s="51">
        <v>68425</v>
      </c>
      <c r="H539" s="21">
        <v>0</v>
      </c>
      <c r="I539" s="51">
        <f t="shared" si="50"/>
        <v>68425</v>
      </c>
      <c r="J539" s="62">
        <f t="shared" si="51"/>
        <v>2702783.25</v>
      </c>
      <c r="K539" s="49">
        <v>71132</v>
      </c>
      <c r="L539" s="1">
        <v>1465130</v>
      </c>
      <c r="M539" s="1">
        <f>VLOOKUP(K539,P:Q,2,0)-I539</f>
        <v>0</v>
      </c>
      <c r="N539" s="3"/>
      <c r="P539" s="44">
        <v>74551</v>
      </c>
      <c r="Q539" s="43">
        <v>32175</v>
      </c>
      <c r="R539" s="43"/>
      <c r="S539" s="43"/>
      <c r="T539" s="5"/>
    </row>
    <row r="540" s="1" customFormat="1" ht="14.25" spans="1:20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49"/>
        <v>3</v>
      </c>
      <c r="F540" s="50" t="s">
        <v>477</v>
      </c>
      <c r="G540" s="51">
        <v>31185</v>
      </c>
      <c r="H540" s="21">
        <v>0</v>
      </c>
      <c r="I540" s="51">
        <f t="shared" si="50"/>
        <v>31185</v>
      </c>
      <c r="J540" s="62">
        <f t="shared" si="51"/>
        <v>2671598.25</v>
      </c>
      <c r="K540" s="49">
        <v>70218</v>
      </c>
      <c r="L540" s="97">
        <v>1461922</v>
      </c>
      <c r="M540" s="1">
        <f>VLOOKUP(K540,P:Q,2,0)-I540</f>
        <v>0</v>
      </c>
      <c r="N540" s="3"/>
      <c r="P540" s="5">
        <v>73404</v>
      </c>
      <c r="Q540" s="43">
        <v>9000</v>
      </c>
      <c r="R540" s="43"/>
      <c r="S540" s="43"/>
      <c r="T540" s="5"/>
    </row>
    <row r="541" s="1" customFormat="1" spans="1:20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49"/>
        <v>2</v>
      </c>
      <c r="F541" s="50" t="s">
        <v>478</v>
      </c>
      <c r="G541" s="51">
        <v>20790</v>
      </c>
      <c r="H541" s="21">
        <v>0</v>
      </c>
      <c r="I541" s="51">
        <f t="shared" si="50"/>
        <v>20790</v>
      </c>
      <c r="J541" s="62">
        <f t="shared" si="51"/>
        <v>2650808.25</v>
      </c>
      <c r="K541" s="49">
        <v>68659</v>
      </c>
      <c r="L541" s="1">
        <v>1452677</v>
      </c>
      <c r="M541" s="1">
        <f>VLOOKUP(K541,P:Q,2,0)-I541</f>
        <v>0</v>
      </c>
      <c r="N541" s="3"/>
      <c r="P541" s="43">
        <v>74030</v>
      </c>
      <c r="Q541" s="43">
        <v>19305</v>
      </c>
      <c r="R541" s="43"/>
      <c r="S541" s="43"/>
      <c r="T541" s="5"/>
    </row>
    <row r="542" s="1" customFormat="1" spans="1:20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49"/>
        <v>4</v>
      </c>
      <c r="F542" s="50" t="s">
        <v>479</v>
      </c>
      <c r="G542" s="51">
        <v>34200</v>
      </c>
      <c r="H542" s="21">
        <v>0</v>
      </c>
      <c r="I542" s="51">
        <f t="shared" si="50"/>
        <v>34200</v>
      </c>
      <c r="J542" s="62">
        <f t="shared" si="51"/>
        <v>2616608.25</v>
      </c>
      <c r="K542" s="49">
        <v>70124</v>
      </c>
      <c r="L542" s="1">
        <v>1461041</v>
      </c>
      <c r="M542" s="1">
        <f>VLOOKUP(K542,P:Q,2,0)-I542</f>
        <v>0</v>
      </c>
      <c r="N542" s="3"/>
      <c r="P542" s="43">
        <v>75252</v>
      </c>
      <c r="Q542" s="43">
        <v>18000</v>
      </c>
      <c r="R542" s="43"/>
      <c r="S542" s="43"/>
      <c r="T542" s="5"/>
    </row>
    <row r="543" s="1" customFormat="1" spans="1:20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49"/>
        <v>2</v>
      </c>
      <c r="F543" s="50" t="s">
        <v>480</v>
      </c>
      <c r="G543" s="51">
        <v>11700</v>
      </c>
      <c r="H543" s="21">
        <v>0</v>
      </c>
      <c r="I543" s="51">
        <f t="shared" si="50"/>
        <v>11700</v>
      </c>
      <c r="J543" s="62">
        <f t="shared" si="51"/>
        <v>2604908.25</v>
      </c>
      <c r="K543" s="49">
        <v>70417</v>
      </c>
      <c r="L543" s="1">
        <v>1462510</v>
      </c>
      <c r="M543" s="1">
        <f>VLOOKUP(K543,P:Q,2,0)-I543</f>
        <v>0</v>
      </c>
      <c r="N543" s="3"/>
      <c r="P543" s="43">
        <v>78102</v>
      </c>
      <c r="Q543" s="43">
        <v>12870</v>
      </c>
      <c r="R543" s="43"/>
      <c r="S543" s="43"/>
      <c r="T543" s="5"/>
    </row>
    <row r="544" s="1" customFormat="1" spans="1:20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49"/>
        <v>3</v>
      </c>
      <c r="F544" s="50" t="s">
        <v>481</v>
      </c>
      <c r="G544" s="51">
        <v>17550</v>
      </c>
      <c r="H544" s="21">
        <v>0</v>
      </c>
      <c r="I544" s="51">
        <f t="shared" si="50"/>
        <v>17550</v>
      </c>
      <c r="J544" s="62">
        <f t="shared" si="51"/>
        <v>2587358.25</v>
      </c>
      <c r="K544" s="49">
        <v>69198</v>
      </c>
      <c r="L544" s="1">
        <v>1454824</v>
      </c>
      <c r="M544" s="1">
        <f>VLOOKUP(K544,P:Q,2,0)-I544</f>
        <v>0</v>
      </c>
      <c r="N544" s="3"/>
      <c r="P544" s="43">
        <v>78101</v>
      </c>
      <c r="Q544" s="43">
        <v>12870</v>
      </c>
      <c r="R544" s="43"/>
      <c r="S544" s="43"/>
      <c r="T544" s="5"/>
    </row>
    <row r="545" s="1" customFormat="1" spans="1:20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49"/>
        <v>2</v>
      </c>
      <c r="F545" s="50" t="s">
        <v>482</v>
      </c>
      <c r="G545" s="51">
        <v>20790</v>
      </c>
      <c r="H545" s="21">
        <v>0</v>
      </c>
      <c r="I545" s="51">
        <f t="shared" si="50"/>
        <v>20790</v>
      </c>
      <c r="J545" s="62">
        <f t="shared" si="51"/>
        <v>2566568.25</v>
      </c>
      <c r="K545" s="49">
        <v>71563</v>
      </c>
      <c r="L545" s="1">
        <v>1465529</v>
      </c>
      <c r="M545" s="1">
        <f>VLOOKUP(K545,P:Q,2,0)-I545</f>
        <v>0</v>
      </c>
      <c r="N545" s="3"/>
      <c r="P545" s="43">
        <v>76155</v>
      </c>
      <c r="Q545" s="43">
        <v>13500</v>
      </c>
      <c r="R545" s="43"/>
      <c r="S545" s="43"/>
      <c r="T545" s="5"/>
    </row>
    <row r="546" s="1" customFormat="1" spans="1:20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49"/>
        <v>2</v>
      </c>
      <c r="F546" s="50" t="s">
        <v>483</v>
      </c>
      <c r="G546" s="51">
        <v>11700</v>
      </c>
      <c r="H546" s="21">
        <v>0</v>
      </c>
      <c r="I546" s="51">
        <f t="shared" si="50"/>
        <v>11700</v>
      </c>
      <c r="J546" s="62">
        <f t="shared" si="51"/>
        <v>2554868.25</v>
      </c>
      <c r="K546" s="49">
        <v>68918</v>
      </c>
      <c r="L546" s="1">
        <v>1453439</v>
      </c>
      <c r="M546" s="1">
        <f>VLOOKUP(K546,P:Q,2,0)-I546</f>
        <v>0</v>
      </c>
      <c r="N546" s="3"/>
      <c r="P546" s="43">
        <v>70410</v>
      </c>
      <c r="Q546" s="43">
        <v>28080</v>
      </c>
      <c r="R546" s="43"/>
      <c r="S546" s="43"/>
      <c r="T546" s="5"/>
    </row>
    <row r="547" s="1" customFormat="1" spans="1:20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49"/>
        <v>3</v>
      </c>
      <c r="F547" s="50" t="s">
        <v>484</v>
      </c>
      <c r="G547" s="51">
        <v>27810</v>
      </c>
      <c r="H547" s="21">
        <v>0</v>
      </c>
      <c r="I547" s="51">
        <f t="shared" si="50"/>
        <v>27810</v>
      </c>
      <c r="J547" s="62">
        <f t="shared" si="51"/>
        <v>2527058.25</v>
      </c>
      <c r="K547" s="49">
        <v>70222</v>
      </c>
      <c r="L547" s="1">
        <v>1462007</v>
      </c>
      <c r="M547" s="1">
        <f>VLOOKUP(K547,P:Q,2,0)-I547</f>
        <v>0</v>
      </c>
      <c r="N547" s="3"/>
      <c r="P547" s="43">
        <v>75152</v>
      </c>
      <c r="Q547" s="43">
        <v>9000</v>
      </c>
      <c r="R547" s="43"/>
      <c r="S547" s="43"/>
      <c r="T547" s="5"/>
    </row>
    <row r="548" s="1" customFormat="1" spans="1:20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49"/>
        <v>3</v>
      </c>
      <c r="F548" s="50" t="s">
        <v>485</v>
      </c>
      <c r="G548" s="51">
        <v>17550</v>
      </c>
      <c r="H548" s="21">
        <v>0</v>
      </c>
      <c r="I548" s="51">
        <f t="shared" si="50"/>
        <v>17550</v>
      </c>
      <c r="J548" s="62">
        <f t="shared" si="51"/>
        <v>2509508.25</v>
      </c>
      <c r="K548" s="49">
        <v>70188</v>
      </c>
      <c r="L548" s="1">
        <v>1461804</v>
      </c>
      <c r="M548" s="1">
        <f>VLOOKUP(K548,P:Q,2,0)-I548</f>
        <v>0</v>
      </c>
      <c r="N548" s="3"/>
      <c r="P548" s="43">
        <v>77747</v>
      </c>
      <c r="Q548" s="43">
        <v>22410</v>
      </c>
      <c r="R548" s="43"/>
      <c r="S548" s="43"/>
      <c r="T548" s="5"/>
    </row>
    <row r="549" s="1" customFormat="1" spans="1:20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49"/>
        <v>2</v>
      </c>
      <c r="F549" s="50" t="s">
        <v>486</v>
      </c>
      <c r="G549" s="51">
        <v>11700</v>
      </c>
      <c r="H549" s="21">
        <v>0</v>
      </c>
      <c r="I549" s="51">
        <f t="shared" si="50"/>
        <v>11700</v>
      </c>
      <c r="J549" s="62">
        <f t="shared" si="51"/>
        <v>2497808.25</v>
      </c>
      <c r="K549" s="49">
        <v>71918</v>
      </c>
      <c r="L549" s="1">
        <v>1461411</v>
      </c>
      <c r="M549" s="1">
        <f>VLOOKUP(K549,P:Q,2,0)-I549</f>
        <v>0</v>
      </c>
      <c r="N549" s="3"/>
      <c r="P549" s="43">
        <v>74528</v>
      </c>
      <c r="Q549" s="43">
        <v>18000</v>
      </c>
      <c r="R549" s="43"/>
      <c r="S549" s="43"/>
      <c r="T549" s="5"/>
    </row>
    <row r="550" s="1" customFormat="1" spans="1:20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49"/>
        <v>2</v>
      </c>
      <c r="F550" s="50" t="s">
        <v>487</v>
      </c>
      <c r="G550" s="51">
        <v>11700</v>
      </c>
      <c r="H550" s="21">
        <v>0</v>
      </c>
      <c r="I550" s="51">
        <f t="shared" si="50"/>
        <v>11700</v>
      </c>
      <c r="J550" s="62">
        <f t="shared" si="51"/>
        <v>2486108.25</v>
      </c>
      <c r="K550" s="49">
        <v>70181</v>
      </c>
      <c r="L550" s="1">
        <v>1461411</v>
      </c>
      <c r="M550" s="1">
        <f>VLOOKUP(K550,P:Q,2,0)-I550</f>
        <v>0</v>
      </c>
      <c r="N550" s="3"/>
      <c r="P550" s="43">
        <v>74198</v>
      </c>
      <c r="Q550" s="43">
        <v>20070</v>
      </c>
      <c r="R550" s="43"/>
      <c r="S550" s="43"/>
      <c r="T550" s="5"/>
    </row>
    <row r="551" s="1" customFormat="1" spans="1:20">
      <c r="A551" s="14">
        <v>41</v>
      </c>
      <c r="B551" s="47"/>
      <c r="C551" s="48"/>
      <c r="D551" s="17" t="s">
        <v>15</v>
      </c>
      <c r="E551" s="49">
        <f t="shared" si="49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N551" s="3"/>
      <c r="P551" s="43">
        <v>72740</v>
      </c>
      <c r="Q551" s="43">
        <v>29880</v>
      </c>
      <c r="R551" s="43"/>
      <c r="S551" s="43"/>
      <c r="T551" s="5"/>
    </row>
    <row r="552" s="1" customFormat="1" spans="1:20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N552" s="3"/>
      <c r="P552" s="43">
        <v>72739</v>
      </c>
      <c r="Q552" s="43">
        <v>29880</v>
      </c>
      <c r="R552" s="43"/>
      <c r="S552" s="43"/>
      <c r="T552" s="5"/>
    </row>
    <row r="553" s="1" customFormat="1" spans="1:20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7" si="52">C553-B553</f>
        <v>2</v>
      </c>
      <c r="F553" s="50" t="s">
        <v>258</v>
      </c>
      <c r="G553" s="51">
        <v>22900</v>
      </c>
      <c r="H553" s="21">
        <v>0</v>
      </c>
      <c r="I553" s="51">
        <f t="shared" ref="I553:I583" si="53">+G553+H553</f>
        <v>22900</v>
      </c>
      <c r="J553" s="62">
        <f>J550-I553</f>
        <v>2463208.25</v>
      </c>
      <c r="K553" s="49">
        <v>70179</v>
      </c>
      <c r="L553" s="65">
        <v>1461470</v>
      </c>
      <c r="M553" s="1">
        <f>VLOOKUP(K553,P:Q,2,0)-I553</f>
        <v>0</v>
      </c>
      <c r="N553" s="3"/>
      <c r="P553" s="43">
        <v>75166</v>
      </c>
      <c r="Q553" s="43">
        <v>22500</v>
      </c>
      <c r="R553" s="43"/>
      <c r="S553" s="43"/>
      <c r="T553" s="5"/>
    </row>
    <row r="554" s="1" customFormat="1" spans="1:20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52"/>
        <v>3</v>
      </c>
      <c r="F554" s="50" t="s">
        <v>489</v>
      </c>
      <c r="G554" s="51">
        <v>31185</v>
      </c>
      <c r="H554" s="21">
        <v>0</v>
      </c>
      <c r="I554" s="51">
        <f t="shared" si="53"/>
        <v>31185</v>
      </c>
      <c r="J554" s="62">
        <f t="shared" ref="J554:J586" si="54">J553-I554</f>
        <v>2432023.25</v>
      </c>
      <c r="K554" s="49">
        <v>70403</v>
      </c>
      <c r="L554" s="65">
        <v>1462737</v>
      </c>
      <c r="M554" s="1">
        <f>VLOOKUP(K554,P:Q,2,0)-I554</f>
        <v>0</v>
      </c>
      <c r="N554" s="3"/>
      <c r="P554" s="43">
        <v>75167</v>
      </c>
      <c r="Q554" s="43">
        <v>22500</v>
      </c>
      <c r="R554" s="43"/>
      <c r="S554" s="43"/>
      <c r="T554" s="5"/>
    </row>
    <row r="555" s="1" customFormat="1" spans="1:20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52"/>
        <v>2</v>
      </c>
      <c r="F555" s="50" t="s">
        <v>490</v>
      </c>
      <c r="G555" s="51">
        <v>20790</v>
      </c>
      <c r="H555" s="21">
        <v>0</v>
      </c>
      <c r="I555" s="51">
        <f t="shared" si="53"/>
        <v>20790</v>
      </c>
      <c r="J555" s="62">
        <f t="shared" si="54"/>
        <v>2411233.25</v>
      </c>
      <c r="K555" s="49">
        <v>70407</v>
      </c>
      <c r="L555" s="65">
        <v>1462997</v>
      </c>
      <c r="M555" s="1">
        <f>VLOOKUP(K555,P:Q,2,0)-I555</f>
        <v>0</v>
      </c>
      <c r="N555" s="3"/>
      <c r="P555" s="43">
        <v>76167</v>
      </c>
      <c r="Q555" s="43">
        <v>18000</v>
      </c>
      <c r="R555" s="43"/>
      <c r="S555" s="43"/>
      <c r="T555" s="5"/>
    </row>
    <row r="556" s="1" customFormat="1" spans="1:20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52"/>
        <v>3</v>
      </c>
      <c r="F556" s="50" t="s">
        <v>491</v>
      </c>
      <c r="G556" s="51">
        <v>25650</v>
      </c>
      <c r="H556" s="21">
        <v>0</v>
      </c>
      <c r="I556" s="51">
        <f t="shared" si="53"/>
        <v>25650</v>
      </c>
      <c r="J556" s="62">
        <f t="shared" si="54"/>
        <v>2385583.25</v>
      </c>
      <c r="K556" s="49">
        <v>68178</v>
      </c>
      <c r="L556" s="65">
        <v>1450268</v>
      </c>
      <c r="M556" s="1">
        <f>VLOOKUP(K556,P:Q,2,0)-I556</f>
        <v>0</v>
      </c>
      <c r="N556" s="3"/>
      <c r="P556" s="43">
        <v>72608</v>
      </c>
      <c r="Q556" s="43">
        <v>22200</v>
      </c>
      <c r="R556" s="43"/>
      <c r="S556" s="43"/>
      <c r="T556" s="5"/>
    </row>
    <row r="557" s="1" customFormat="1" spans="1:20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52"/>
        <v>2</v>
      </c>
      <c r="F557" s="50" t="s">
        <v>492</v>
      </c>
      <c r="G557" s="51">
        <v>20790</v>
      </c>
      <c r="H557" s="21">
        <v>0</v>
      </c>
      <c r="I557" s="51">
        <f t="shared" si="53"/>
        <v>20790</v>
      </c>
      <c r="J557" s="62">
        <f t="shared" si="54"/>
        <v>2364793.25</v>
      </c>
      <c r="K557" s="49">
        <v>68933</v>
      </c>
      <c r="L557" s="65">
        <v>1453320</v>
      </c>
      <c r="M557" s="1">
        <f>VLOOKUP(K557,P:Q,2,0)-I557</f>
        <v>0</v>
      </c>
      <c r="N557" s="3"/>
      <c r="P557" s="43">
        <v>79032</v>
      </c>
      <c r="Q557" s="43">
        <v>12870</v>
      </c>
      <c r="R557" s="43"/>
      <c r="S557" s="43"/>
      <c r="T557" s="5"/>
    </row>
    <row r="558" s="1" customFormat="1" spans="1:20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52"/>
        <v>2</v>
      </c>
      <c r="F558" s="50" t="s">
        <v>493</v>
      </c>
      <c r="G558" s="51">
        <v>20790</v>
      </c>
      <c r="H558" s="21">
        <v>0</v>
      </c>
      <c r="I558" s="51">
        <f t="shared" si="53"/>
        <v>20790</v>
      </c>
      <c r="J558" s="62">
        <f t="shared" si="54"/>
        <v>2344003.25</v>
      </c>
      <c r="K558" s="49">
        <v>70413</v>
      </c>
      <c r="L558" s="65">
        <v>1463067</v>
      </c>
      <c r="M558" s="1">
        <f>VLOOKUP(K558,P:Q,2,0)-I558</f>
        <v>0</v>
      </c>
      <c r="N558" s="3"/>
      <c r="P558" s="43">
        <v>77713</v>
      </c>
      <c r="Q558" s="43">
        <v>12870</v>
      </c>
      <c r="R558" s="43"/>
      <c r="S558" s="43"/>
      <c r="T558" s="5"/>
    </row>
    <row r="559" s="1" customFormat="1" spans="1:20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52"/>
        <v>4</v>
      </c>
      <c r="F559" s="50" t="s">
        <v>494</v>
      </c>
      <c r="G559" s="51">
        <v>23400</v>
      </c>
      <c r="H559" s="21">
        <v>0</v>
      </c>
      <c r="I559" s="51">
        <f t="shared" si="53"/>
        <v>23400</v>
      </c>
      <c r="J559" s="62">
        <f t="shared" si="54"/>
        <v>2320603.25</v>
      </c>
      <c r="K559" s="49">
        <v>69327</v>
      </c>
      <c r="L559" s="65">
        <v>1456117</v>
      </c>
      <c r="M559" s="1">
        <f>VLOOKUP(K559,P:Q,2,0)-I559</f>
        <v>0</v>
      </c>
      <c r="N559" s="3"/>
      <c r="P559" s="43">
        <v>75914</v>
      </c>
      <c r="Q559" s="5">
        <v>25740</v>
      </c>
      <c r="R559" s="43"/>
      <c r="S559" s="43"/>
      <c r="T559" s="5"/>
    </row>
    <row r="560" s="1" customFormat="1" spans="1:20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52"/>
        <v>2</v>
      </c>
      <c r="F560" s="50" t="s">
        <v>495</v>
      </c>
      <c r="G560" s="51">
        <v>11700</v>
      </c>
      <c r="H560" s="21">
        <v>0</v>
      </c>
      <c r="I560" s="51">
        <f t="shared" si="53"/>
        <v>11700</v>
      </c>
      <c r="J560" s="62">
        <f t="shared" si="54"/>
        <v>2308903.25</v>
      </c>
      <c r="K560" s="49">
        <v>68710</v>
      </c>
      <c r="L560" s="65">
        <v>1452877</v>
      </c>
      <c r="M560" s="1">
        <f>VLOOKUP(K560,P:Q,2,0)-I560</f>
        <v>0</v>
      </c>
      <c r="N560" s="3"/>
      <c r="P560" s="43">
        <v>77874</v>
      </c>
      <c r="Q560" s="43">
        <v>13500</v>
      </c>
      <c r="R560" s="43"/>
      <c r="S560" s="43"/>
      <c r="T560" s="5"/>
    </row>
    <row r="561" s="1" customFormat="1" spans="1:20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52"/>
        <v>2</v>
      </c>
      <c r="F561" s="50" t="s">
        <v>496</v>
      </c>
      <c r="G561" s="51">
        <v>18540</v>
      </c>
      <c r="H561" s="21">
        <v>0</v>
      </c>
      <c r="I561" s="51">
        <f t="shared" si="53"/>
        <v>18540</v>
      </c>
      <c r="J561" s="62">
        <f t="shared" si="54"/>
        <v>2290363.25</v>
      </c>
      <c r="K561" s="49">
        <v>70206</v>
      </c>
      <c r="L561" s="65">
        <v>1461575</v>
      </c>
      <c r="M561" s="1">
        <f>VLOOKUP(K561,P:Q,2,0)-I561</f>
        <v>0</v>
      </c>
      <c r="N561" s="3"/>
      <c r="P561" s="43">
        <v>78657</v>
      </c>
      <c r="Q561" s="43">
        <v>12870</v>
      </c>
      <c r="R561" s="43"/>
      <c r="S561" s="43"/>
      <c r="T561" s="5"/>
    </row>
    <row r="562" s="1" customFormat="1" spans="1:20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52"/>
        <v>3</v>
      </c>
      <c r="F562" s="50" t="s">
        <v>497</v>
      </c>
      <c r="G562" s="51">
        <v>27810</v>
      </c>
      <c r="H562" s="21">
        <v>0</v>
      </c>
      <c r="I562" s="51">
        <f t="shared" si="53"/>
        <v>27810</v>
      </c>
      <c r="J562" s="62">
        <f t="shared" si="54"/>
        <v>2262553.25</v>
      </c>
      <c r="K562" s="49">
        <v>71029</v>
      </c>
      <c r="L562" s="65">
        <v>1465061</v>
      </c>
      <c r="M562" s="1">
        <f>VLOOKUP(K562,P:Q,2,0)-I562</f>
        <v>0</v>
      </c>
      <c r="N562" s="3"/>
      <c r="P562" s="43">
        <v>78233</v>
      </c>
      <c r="Q562" s="5">
        <v>12870</v>
      </c>
      <c r="R562" s="43"/>
      <c r="S562" s="43"/>
      <c r="T562" s="5"/>
    </row>
    <row r="563" s="1" customFormat="1" spans="1:20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52"/>
        <v>3</v>
      </c>
      <c r="F563" s="50" t="s">
        <v>498</v>
      </c>
      <c r="G563" s="51">
        <v>25650</v>
      </c>
      <c r="H563" s="21">
        <v>0</v>
      </c>
      <c r="I563" s="51">
        <f t="shared" si="53"/>
        <v>25650</v>
      </c>
      <c r="J563" s="62">
        <f t="shared" si="54"/>
        <v>2236903.25</v>
      </c>
      <c r="K563" s="49">
        <v>68525</v>
      </c>
      <c r="L563" s="65">
        <v>1451170</v>
      </c>
      <c r="M563" s="1">
        <f>VLOOKUP(K563,P:Q,2,0)-I563</f>
        <v>0</v>
      </c>
      <c r="N563" s="3"/>
      <c r="P563" s="43">
        <v>76406</v>
      </c>
      <c r="Q563" s="43">
        <v>12870</v>
      </c>
      <c r="R563" s="43"/>
      <c r="S563" s="43"/>
      <c r="T563" s="5"/>
    </row>
    <row r="564" s="1" customFormat="1" spans="1:20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52"/>
        <v>4</v>
      </c>
      <c r="F564" s="50" t="s">
        <v>499</v>
      </c>
      <c r="G564" s="51">
        <v>23400</v>
      </c>
      <c r="H564" s="21">
        <v>0</v>
      </c>
      <c r="I564" s="51">
        <f t="shared" si="53"/>
        <v>23400</v>
      </c>
      <c r="J564" s="62">
        <f t="shared" si="54"/>
        <v>2213503.25</v>
      </c>
      <c r="K564" s="49">
        <v>70106</v>
      </c>
      <c r="L564" s="65">
        <v>1457591</v>
      </c>
      <c r="M564" s="1">
        <f>VLOOKUP(K564,P:Q,2,0)-I564</f>
        <v>0</v>
      </c>
      <c r="N564" s="3"/>
      <c r="P564" s="43">
        <v>79650</v>
      </c>
      <c r="Q564" s="43">
        <v>20070</v>
      </c>
      <c r="R564" s="43"/>
      <c r="S564" s="43"/>
      <c r="T564" s="5"/>
    </row>
    <row r="565" s="1" customFormat="1" spans="1:20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52"/>
        <v>2</v>
      </c>
      <c r="F565" s="50" t="s">
        <v>500</v>
      </c>
      <c r="G565" s="51">
        <v>18540</v>
      </c>
      <c r="H565" s="21">
        <v>0</v>
      </c>
      <c r="I565" s="51">
        <f t="shared" si="53"/>
        <v>18540</v>
      </c>
      <c r="J565" s="62">
        <f t="shared" si="54"/>
        <v>2194963.25</v>
      </c>
      <c r="K565" s="49">
        <v>69484</v>
      </c>
      <c r="L565" s="65">
        <v>1457894</v>
      </c>
      <c r="M565" s="1">
        <f>VLOOKUP(K565,P:Q,2,0)-I565</f>
        <v>0</v>
      </c>
      <c r="N565" s="3"/>
      <c r="P565" s="43">
        <v>75011</v>
      </c>
      <c r="Q565" s="43">
        <v>22410</v>
      </c>
      <c r="R565" s="43"/>
      <c r="S565" s="43"/>
      <c r="T565" s="5"/>
    </row>
    <row r="566" s="1" customFormat="1" spans="1:20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52"/>
        <v>5</v>
      </c>
      <c r="F566" s="50" t="s">
        <v>501</v>
      </c>
      <c r="G566" s="51">
        <v>51975</v>
      </c>
      <c r="H566" s="21">
        <v>0</v>
      </c>
      <c r="I566" s="51">
        <f t="shared" si="53"/>
        <v>51975</v>
      </c>
      <c r="J566" s="62">
        <f t="shared" si="54"/>
        <v>2142988.25</v>
      </c>
      <c r="K566" s="49">
        <v>68706</v>
      </c>
      <c r="L566" s="65">
        <v>1452743</v>
      </c>
      <c r="M566" s="1">
        <f>VLOOKUP(K566,P:Q,2,0)-I566</f>
        <v>0</v>
      </c>
      <c r="N566" s="3"/>
      <c r="P566" s="43">
        <v>77919</v>
      </c>
      <c r="Q566" s="43">
        <v>9000</v>
      </c>
      <c r="R566" s="43"/>
      <c r="S566" s="43"/>
      <c r="T566" s="5"/>
    </row>
    <row r="567" s="1" customFormat="1" spans="1:20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52"/>
        <v>2</v>
      </c>
      <c r="F567" s="50" t="s">
        <v>502</v>
      </c>
      <c r="G567" s="51">
        <v>20790</v>
      </c>
      <c r="H567" s="21">
        <v>0</v>
      </c>
      <c r="I567" s="51">
        <f t="shared" si="53"/>
        <v>20790</v>
      </c>
      <c r="J567" s="62">
        <f t="shared" si="54"/>
        <v>2122198.25</v>
      </c>
      <c r="K567" s="49">
        <v>68180</v>
      </c>
      <c r="L567" s="65">
        <v>1450300</v>
      </c>
      <c r="M567" s="1">
        <f>VLOOKUP(K567,P:Q,2,0)-I567</f>
        <v>0</v>
      </c>
      <c r="N567" s="3"/>
      <c r="P567" s="43">
        <v>77921</v>
      </c>
      <c r="Q567" s="43">
        <v>9000</v>
      </c>
      <c r="R567" s="43"/>
      <c r="S567" s="43"/>
      <c r="T567" s="5"/>
    </row>
    <row r="568" s="1" customFormat="1" spans="1:20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52"/>
        <v>2</v>
      </c>
      <c r="F568" s="50" t="s">
        <v>503</v>
      </c>
      <c r="G568" s="51">
        <v>20790</v>
      </c>
      <c r="H568" s="21">
        <v>0</v>
      </c>
      <c r="I568" s="51">
        <f t="shared" si="53"/>
        <v>20790</v>
      </c>
      <c r="J568" s="62">
        <f t="shared" si="54"/>
        <v>2101408.25</v>
      </c>
      <c r="K568" s="49">
        <v>70951</v>
      </c>
      <c r="L568" s="65">
        <v>1464051</v>
      </c>
      <c r="M568" s="1">
        <f>VLOOKUP(K568,P:Q,2,0)-I568</f>
        <v>0</v>
      </c>
      <c r="N568" s="3"/>
      <c r="P568" s="43">
        <v>72264</v>
      </c>
      <c r="Q568" s="43">
        <v>22500</v>
      </c>
      <c r="R568" s="43"/>
      <c r="S568" s="43"/>
      <c r="T568" s="5"/>
    </row>
    <row r="569" s="1" customFormat="1" spans="1:20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52"/>
        <v>2</v>
      </c>
      <c r="F569" s="50" t="s">
        <v>504</v>
      </c>
      <c r="G569" s="51">
        <v>20790</v>
      </c>
      <c r="H569" s="21">
        <v>0</v>
      </c>
      <c r="I569" s="51">
        <f t="shared" si="53"/>
        <v>20790</v>
      </c>
      <c r="J569" s="62">
        <f t="shared" si="54"/>
        <v>2080618.25</v>
      </c>
      <c r="K569" s="49">
        <v>69260</v>
      </c>
      <c r="L569" s="65">
        <v>1455091</v>
      </c>
      <c r="M569" s="1">
        <f>VLOOKUP(K569,P:Q,2,0)-I569</f>
        <v>0</v>
      </c>
      <c r="N569" s="3"/>
      <c r="P569" s="43">
        <v>72263</v>
      </c>
      <c r="Q569" s="44">
        <v>22500</v>
      </c>
      <c r="R569" s="43"/>
      <c r="S569" s="43"/>
      <c r="T569" s="5"/>
    </row>
    <row r="570" s="1" customFormat="1" spans="1:20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52"/>
        <v>2</v>
      </c>
      <c r="F570" s="50" t="s">
        <v>505</v>
      </c>
      <c r="G570" s="51">
        <v>17100</v>
      </c>
      <c r="H570" s="21">
        <v>0</v>
      </c>
      <c r="I570" s="51">
        <f t="shared" si="53"/>
        <v>17100</v>
      </c>
      <c r="J570" s="62">
        <f t="shared" si="54"/>
        <v>2063518.25</v>
      </c>
      <c r="K570" s="49">
        <v>67841</v>
      </c>
      <c r="L570" s="65">
        <v>1449133</v>
      </c>
      <c r="M570" s="1">
        <f>VLOOKUP(K570,P:Q,2,0)-I570</f>
        <v>0</v>
      </c>
      <c r="N570" s="3"/>
      <c r="P570" s="43">
        <v>72227</v>
      </c>
      <c r="Q570" s="43">
        <v>22500</v>
      </c>
      <c r="R570" s="43"/>
      <c r="S570" s="43"/>
      <c r="T570" s="5"/>
    </row>
    <row r="571" s="1" customFormat="1" spans="1:20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52"/>
        <v>4</v>
      </c>
      <c r="F571" s="50" t="s">
        <v>506</v>
      </c>
      <c r="G571" s="51">
        <v>34200</v>
      </c>
      <c r="H571" s="21">
        <v>0</v>
      </c>
      <c r="I571" s="51">
        <f t="shared" si="53"/>
        <v>34200</v>
      </c>
      <c r="J571" s="62">
        <f t="shared" si="54"/>
        <v>2029318.25</v>
      </c>
      <c r="K571" s="49">
        <v>69267</v>
      </c>
      <c r="L571" s="65">
        <v>1455375</v>
      </c>
      <c r="M571" s="1">
        <f>VLOOKUP(K571,P:Q,2,0)-I571</f>
        <v>0</v>
      </c>
      <c r="N571" s="3"/>
      <c r="P571" s="43">
        <v>76932</v>
      </c>
      <c r="Q571" s="43">
        <v>19305</v>
      </c>
      <c r="R571" s="43"/>
      <c r="S571" s="43"/>
      <c r="T571" s="5"/>
    </row>
    <row r="572" s="1" customFormat="1" spans="1:20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52"/>
        <v>2</v>
      </c>
      <c r="F572" s="50" t="s">
        <v>409</v>
      </c>
      <c r="G572" s="51">
        <v>11700</v>
      </c>
      <c r="H572" s="21">
        <v>0</v>
      </c>
      <c r="I572" s="51">
        <f t="shared" si="53"/>
        <v>11700</v>
      </c>
      <c r="J572" s="62">
        <f t="shared" si="54"/>
        <v>2017618.25</v>
      </c>
      <c r="K572" s="49">
        <v>68407</v>
      </c>
      <c r="L572" s="65">
        <v>1450370</v>
      </c>
      <c r="M572" s="1">
        <f>VLOOKUP(K572,P:Q,2,0)-I572</f>
        <v>0</v>
      </c>
      <c r="N572" s="3"/>
      <c r="P572" s="43">
        <v>77915</v>
      </c>
      <c r="Q572" s="43">
        <v>18000</v>
      </c>
      <c r="R572" s="43"/>
      <c r="S572" s="43"/>
      <c r="T572" s="5"/>
    </row>
    <row r="573" s="1" customFormat="1" spans="1:20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52"/>
        <v>4</v>
      </c>
      <c r="F573" s="50" t="s">
        <v>507</v>
      </c>
      <c r="G573" s="51">
        <v>41580</v>
      </c>
      <c r="H573" s="21">
        <v>0</v>
      </c>
      <c r="I573" s="51">
        <f t="shared" si="53"/>
        <v>41580</v>
      </c>
      <c r="J573" s="62">
        <f t="shared" si="54"/>
        <v>1976038.25</v>
      </c>
      <c r="K573" s="49">
        <v>70185</v>
      </c>
      <c r="L573" s="65">
        <v>1461841</v>
      </c>
      <c r="M573" s="1">
        <f>VLOOKUP(K573,P:Q,2,0)-I573</f>
        <v>0</v>
      </c>
      <c r="N573" s="3"/>
      <c r="P573" s="43">
        <v>77917</v>
      </c>
      <c r="Q573" s="43">
        <v>9000</v>
      </c>
      <c r="R573" s="43"/>
      <c r="S573" s="43"/>
      <c r="T573" s="5"/>
    </row>
    <row r="574" s="1" customFormat="1" spans="1:20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52"/>
        <v>5</v>
      </c>
      <c r="F574" s="50" t="s">
        <v>508</v>
      </c>
      <c r="G574" s="51">
        <v>51975</v>
      </c>
      <c r="H574" s="21">
        <v>0</v>
      </c>
      <c r="I574" s="51">
        <f t="shared" si="53"/>
        <v>51975</v>
      </c>
      <c r="J574" s="62">
        <f t="shared" si="54"/>
        <v>1924063.25</v>
      </c>
      <c r="K574" s="49">
        <v>69268</v>
      </c>
      <c r="L574" s="65">
        <v>1455410</v>
      </c>
      <c r="M574" s="1">
        <f>VLOOKUP(K574,P:Q,2,0)-I574</f>
        <v>0</v>
      </c>
      <c r="N574" s="3"/>
      <c r="P574" s="43">
        <v>79968</v>
      </c>
      <c r="Q574" s="43">
        <v>12870</v>
      </c>
      <c r="R574" s="43"/>
      <c r="S574" s="43"/>
      <c r="T574" s="5"/>
    </row>
    <row r="575" s="1" customFormat="1" spans="1:20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52"/>
        <v>2</v>
      </c>
      <c r="F575" s="50" t="s">
        <v>509</v>
      </c>
      <c r="G575" s="51">
        <v>20790</v>
      </c>
      <c r="H575" s="21">
        <v>0</v>
      </c>
      <c r="I575" s="51">
        <f t="shared" si="53"/>
        <v>20790</v>
      </c>
      <c r="J575" s="62">
        <f t="shared" si="54"/>
        <v>1903273.25</v>
      </c>
      <c r="K575" s="49">
        <v>69388</v>
      </c>
      <c r="L575" s="65">
        <v>1456411</v>
      </c>
      <c r="M575" s="1">
        <f>VLOOKUP(K575,P:Q,2,0)-I575</f>
        <v>0</v>
      </c>
      <c r="N575" s="3"/>
      <c r="P575" s="43">
        <v>77857</v>
      </c>
      <c r="Q575" s="43">
        <v>19305</v>
      </c>
      <c r="R575" s="43"/>
      <c r="S575" s="43"/>
      <c r="T575" s="5"/>
    </row>
    <row r="576" s="1" customFormat="1" spans="1:20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52"/>
        <v>2</v>
      </c>
      <c r="F576" s="50" t="s">
        <v>510</v>
      </c>
      <c r="G576" s="51">
        <v>11700</v>
      </c>
      <c r="H576" s="21">
        <v>0</v>
      </c>
      <c r="I576" s="51">
        <f t="shared" si="53"/>
        <v>11700</v>
      </c>
      <c r="J576" s="62">
        <f t="shared" si="54"/>
        <v>1891573.25</v>
      </c>
      <c r="K576" s="49">
        <v>69379</v>
      </c>
      <c r="L576" s="65">
        <v>1456423</v>
      </c>
      <c r="M576" s="1">
        <f>VLOOKUP(K576,P:Q,2,0)-I576</f>
        <v>0</v>
      </c>
      <c r="N576" s="3"/>
      <c r="P576" s="43">
        <v>75411</v>
      </c>
      <c r="Q576" s="43">
        <v>22410</v>
      </c>
      <c r="R576" s="43"/>
      <c r="S576" s="43"/>
      <c r="T576" s="5"/>
    </row>
    <row r="577" s="1" customFormat="1" spans="1:20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52"/>
        <v>2</v>
      </c>
      <c r="F577" s="50" t="s">
        <v>511</v>
      </c>
      <c r="G577" s="51">
        <v>17100</v>
      </c>
      <c r="H577" s="21">
        <v>0</v>
      </c>
      <c r="I577" s="51">
        <f t="shared" si="53"/>
        <v>17100</v>
      </c>
      <c r="J577" s="62">
        <f t="shared" si="54"/>
        <v>1874473.25</v>
      </c>
      <c r="K577" s="49">
        <v>69407</v>
      </c>
      <c r="L577" s="65">
        <v>1456940</v>
      </c>
      <c r="M577" s="1">
        <f>VLOOKUP(K577,P:Q,2,0)-I577</f>
        <v>0</v>
      </c>
      <c r="N577" s="3"/>
      <c r="P577" s="43">
        <v>79403</v>
      </c>
      <c r="Q577" s="43">
        <v>28210</v>
      </c>
      <c r="R577" s="43"/>
      <c r="S577" s="43"/>
      <c r="T577" s="5"/>
    </row>
    <row r="578" s="1" customFormat="1" spans="1:20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52"/>
        <v>2</v>
      </c>
      <c r="F578" s="50" t="s">
        <v>512</v>
      </c>
      <c r="G578" s="51">
        <v>17100</v>
      </c>
      <c r="H578" s="21">
        <v>0</v>
      </c>
      <c r="I578" s="51">
        <f t="shared" si="53"/>
        <v>17100</v>
      </c>
      <c r="J578" s="62">
        <f t="shared" si="54"/>
        <v>1857373.25</v>
      </c>
      <c r="K578" s="49">
        <v>69406</v>
      </c>
      <c r="L578" s="65">
        <v>1456936</v>
      </c>
      <c r="M578" s="1">
        <f>VLOOKUP(K578,P:Q,2,0)-I578</f>
        <v>0</v>
      </c>
      <c r="N578" s="3"/>
      <c r="P578" s="43">
        <v>78656</v>
      </c>
      <c r="Q578" s="43">
        <v>22410</v>
      </c>
      <c r="R578" s="43"/>
      <c r="S578" s="43"/>
      <c r="T578" s="5"/>
    </row>
    <row r="579" s="1" customFormat="1" spans="1:20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52"/>
        <v>3</v>
      </c>
      <c r="F579" s="50" t="s">
        <v>513</v>
      </c>
      <c r="G579" s="51">
        <v>35595</v>
      </c>
      <c r="H579" s="21">
        <v>0</v>
      </c>
      <c r="I579" s="51">
        <f t="shared" si="53"/>
        <v>35595</v>
      </c>
      <c r="J579" s="62">
        <f t="shared" si="54"/>
        <v>1821778.25</v>
      </c>
      <c r="K579" s="49">
        <v>72037</v>
      </c>
      <c r="L579" s="65">
        <v>1471471</v>
      </c>
      <c r="M579" s="1">
        <f>VLOOKUP(K579,P:Q,2,0)-I579</f>
        <v>0</v>
      </c>
      <c r="N579" s="3"/>
      <c r="P579" s="43">
        <v>75413</v>
      </c>
      <c r="Q579" s="43">
        <v>12870</v>
      </c>
      <c r="R579" s="43"/>
      <c r="S579" s="43"/>
      <c r="T579" s="5"/>
    </row>
    <row r="580" s="1" customFormat="1" spans="1:20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52"/>
        <v>3</v>
      </c>
      <c r="F580" s="50" t="s">
        <v>514</v>
      </c>
      <c r="G580" s="51">
        <v>17550</v>
      </c>
      <c r="H580" s="21">
        <v>0</v>
      </c>
      <c r="I580" s="51">
        <f t="shared" si="53"/>
        <v>17550</v>
      </c>
      <c r="J580" s="62">
        <f t="shared" si="54"/>
        <v>1804228.25</v>
      </c>
      <c r="K580" s="49">
        <v>67853</v>
      </c>
      <c r="L580" s="65">
        <v>1449189</v>
      </c>
      <c r="M580" s="1">
        <f>VLOOKUP(K580,P:Q,2,0)-I580</f>
        <v>0</v>
      </c>
      <c r="N580" s="3"/>
      <c r="P580" s="43">
        <v>78968</v>
      </c>
      <c r="Q580" s="43">
        <v>12870</v>
      </c>
      <c r="R580" s="43"/>
      <c r="S580" s="43"/>
      <c r="T580" s="5"/>
    </row>
    <row r="581" s="1" customFormat="1" spans="1:20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52"/>
        <v>3</v>
      </c>
      <c r="F581" s="50" t="s">
        <v>202</v>
      </c>
      <c r="G581" s="51">
        <v>17550</v>
      </c>
      <c r="H581" s="21">
        <v>0</v>
      </c>
      <c r="I581" s="51">
        <f t="shared" si="53"/>
        <v>17550</v>
      </c>
      <c r="J581" s="62">
        <f t="shared" si="54"/>
        <v>1786678.25</v>
      </c>
      <c r="K581" s="49">
        <v>67855</v>
      </c>
      <c r="L581" s="65">
        <v>1449189</v>
      </c>
      <c r="M581" s="1">
        <f>VLOOKUP(K581,P:Q,2,0)-I581</f>
        <v>0</v>
      </c>
      <c r="N581" s="3"/>
      <c r="P581" s="43">
        <v>77824</v>
      </c>
      <c r="Q581" s="43">
        <v>9000</v>
      </c>
      <c r="R581" s="43"/>
      <c r="S581" s="43"/>
      <c r="T581" s="5"/>
    </row>
    <row r="582" s="1" customFormat="1" spans="1:20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52"/>
        <v>2</v>
      </c>
      <c r="F582" s="50" t="s">
        <v>515</v>
      </c>
      <c r="G582" s="51">
        <v>29610</v>
      </c>
      <c r="H582" s="21">
        <v>0</v>
      </c>
      <c r="I582" s="51">
        <f t="shared" si="53"/>
        <v>29610</v>
      </c>
      <c r="J582" s="62">
        <f t="shared" si="54"/>
        <v>1757068.25</v>
      </c>
      <c r="K582" s="49">
        <v>71655</v>
      </c>
      <c r="L582" s="65">
        <v>1469252</v>
      </c>
      <c r="M582" s="1">
        <f>VLOOKUP(K582,P:Q,2,0)-I582</f>
        <v>0</v>
      </c>
      <c r="N582" s="3"/>
      <c r="P582" s="43">
        <v>77459</v>
      </c>
      <c r="Q582" s="43">
        <v>32175</v>
      </c>
      <c r="R582" s="43"/>
      <c r="S582" s="43"/>
      <c r="T582" s="5"/>
    </row>
    <row r="583" s="1" customFormat="1" spans="1:20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52"/>
        <v>3</v>
      </c>
      <c r="F583" s="50" t="s">
        <v>516</v>
      </c>
      <c r="G583" s="51">
        <v>17550</v>
      </c>
      <c r="H583" s="21">
        <v>0</v>
      </c>
      <c r="I583" s="51">
        <f t="shared" si="53"/>
        <v>17550</v>
      </c>
      <c r="J583" s="62">
        <f t="shared" si="54"/>
        <v>1739518.25</v>
      </c>
      <c r="K583" s="49">
        <v>67854</v>
      </c>
      <c r="L583" s="65">
        <v>1449189</v>
      </c>
      <c r="M583" s="1">
        <f>VLOOKUP(K583,P:Q,2,0)-I583</f>
        <v>0</v>
      </c>
      <c r="N583" s="3"/>
      <c r="P583" s="43">
        <v>79106</v>
      </c>
      <c r="Q583" s="43">
        <v>45045</v>
      </c>
      <c r="R583" s="43"/>
      <c r="S583" s="43"/>
      <c r="T583" s="5"/>
    </row>
    <row r="584" s="1" customFormat="1" spans="1:20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52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54"/>
        <v>1713868.25</v>
      </c>
      <c r="K584" s="72">
        <v>69468</v>
      </c>
      <c r="L584" s="65">
        <v>1457581</v>
      </c>
      <c r="M584" s="1">
        <f>VLOOKUP(K584,P:Q,2,0)-I584</f>
        <v>0</v>
      </c>
      <c r="N584" s="3"/>
      <c r="P584" s="43">
        <v>74388</v>
      </c>
      <c r="Q584" s="43">
        <v>36000</v>
      </c>
      <c r="R584" s="43"/>
      <c r="S584" s="43"/>
      <c r="T584" s="5"/>
    </row>
    <row r="585" s="1" customFormat="1" spans="1:20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52"/>
        <v>2</v>
      </c>
      <c r="F585" s="50" t="s">
        <v>518</v>
      </c>
      <c r="G585" s="51">
        <v>29610</v>
      </c>
      <c r="H585" s="21">
        <v>0</v>
      </c>
      <c r="I585" s="51">
        <f>+G585+H585</f>
        <v>29610</v>
      </c>
      <c r="J585" s="62">
        <f t="shared" si="54"/>
        <v>1684258.25</v>
      </c>
      <c r="K585" s="49">
        <v>70402</v>
      </c>
      <c r="L585" s="65">
        <v>1462687</v>
      </c>
      <c r="M585" s="1">
        <f>VLOOKUP(K585,P:Q,2,0)-I585</f>
        <v>0</v>
      </c>
      <c r="N585" s="3"/>
      <c r="P585" s="43">
        <v>77736</v>
      </c>
      <c r="Q585" s="43">
        <v>27000</v>
      </c>
      <c r="R585" s="43"/>
      <c r="S585" s="43"/>
      <c r="T585" s="5"/>
    </row>
    <row r="586" s="1" customFormat="1" spans="1:20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52"/>
        <v>3</v>
      </c>
      <c r="F586" s="50" t="s">
        <v>519</v>
      </c>
      <c r="G586" s="51">
        <v>25650</v>
      </c>
      <c r="H586" s="21">
        <v>0</v>
      </c>
      <c r="I586" s="51">
        <f>+G586+H586</f>
        <v>25650</v>
      </c>
      <c r="J586" s="62">
        <f t="shared" si="54"/>
        <v>1658608.25</v>
      </c>
      <c r="K586" s="49">
        <v>69049</v>
      </c>
      <c r="L586" s="65">
        <v>1454291</v>
      </c>
      <c r="M586" s="1">
        <f>VLOOKUP(K586,P:Q,2,0)-I586</f>
        <v>0</v>
      </c>
      <c r="N586" s="3"/>
      <c r="P586" s="43">
        <v>79401</v>
      </c>
      <c r="Q586" s="44">
        <v>12870</v>
      </c>
      <c r="R586" s="43"/>
      <c r="S586" s="43"/>
      <c r="T586" s="5"/>
    </row>
    <row r="587" s="1" customFormat="1" ht="14.25" spans="1:20">
      <c r="A587" s="14"/>
      <c r="B587" s="47"/>
      <c r="C587" s="48"/>
      <c r="D587" s="17" t="s">
        <v>15</v>
      </c>
      <c r="E587" s="49">
        <f t="shared" si="52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N587" s="3"/>
      <c r="P587" s="43">
        <v>77938</v>
      </c>
      <c r="Q587" s="43">
        <v>9000</v>
      </c>
      <c r="R587" s="43"/>
      <c r="S587" s="43"/>
      <c r="T587" s="5"/>
    </row>
    <row r="588" s="1" customFormat="1" spans="2:20">
      <c r="B588" s="4"/>
      <c r="C588" s="4"/>
      <c r="K588" s="4"/>
      <c r="N588" s="3"/>
      <c r="P588" s="44">
        <v>76665</v>
      </c>
      <c r="Q588" s="43">
        <v>12870</v>
      </c>
      <c r="R588" s="43"/>
      <c r="S588" s="43"/>
      <c r="T588" s="5"/>
    </row>
    <row r="589" s="1" customFormat="1" spans="2:20">
      <c r="B589" s="4"/>
      <c r="C589" s="4"/>
      <c r="K589" s="4"/>
      <c r="N589" s="3"/>
      <c r="P589" s="43">
        <v>76666</v>
      </c>
      <c r="Q589" s="44">
        <v>12870</v>
      </c>
      <c r="R589" s="43"/>
      <c r="S589" s="43"/>
      <c r="T589" s="5"/>
    </row>
    <row r="590" s="1" customFormat="1" spans="1:20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N590" s="3"/>
      <c r="P590" s="1">
        <v>78659</v>
      </c>
      <c r="Q590" s="43">
        <v>25740</v>
      </c>
      <c r="R590" s="43"/>
      <c r="S590" s="43"/>
      <c r="T590" s="5"/>
    </row>
    <row r="591" s="1" customFormat="1" spans="1:20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N591" s="3"/>
      <c r="P591" s="1">
        <v>71515</v>
      </c>
      <c r="Q591" s="43">
        <v>39375</v>
      </c>
      <c r="R591" s="43"/>
      <c r="S591" s="43"/>
      <c r="T591" s="5"/>
    </row>
    <row r="592" s="1" customFormat="1" spans="1:20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N592" s="3"/>
      <c r="P592" s="43">
        <v>80176</v>
      </c>
      <c r="Q592" s="43">
        <v>13585</v>
      </c>
      <c r="R592" s="43"/>
      <c r="S592" s="43"/>
      <c r="T592" s="5"/>
    </row>
    <row r="593" s="1" customFormat="1" spans="1:20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N593" s="3"/>
      <c r="P593" s="43">
        <v>79407</v>
      </c>
      <c r="Q593" s="43">
        <v>12870</v>
      </c>
      <c r="R593" s="43"/>
      <c r="S593" s="43"/>
      <c r="T593" s="5"/>
    </row>
    <row r="594" s="1" customFormat="1" spans="1:20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N594" s="3"/>
      <c r="P594" s="5">
        <v>75230</v>
      </c>
      <c r="Q594" s="43">
        <v>9000</v>
      </c>
      <c r="R594" s="43"/>
      <c r="S594" s="43"/>
      <c r="T594" s="5"/>
    </row>
    <row r="595" s="1" customFormat="1" spans="1:20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N595" s="3"/>
      <c r="P595" s="43">
        <v>76477</v>
      </c>
      <c r="Q595" s="43">
        <v>22410</v>
      </c>
      <c r="R595" s="43"/>
      <c r="S595" s="43"/>
      <c r="T595" s="5"/>
    </row>
    <row r="596" s="1" customFormat="1" spans="1:20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N596" s="3"/>
      <c r="P596" s="43">
        <v>75718</v>
      </c>
      <c r="Q596" s="43">
        <v>22410</v>
      </c>
      <c r="R596" s="43"/>
      <c r="S596" s="43"/>
      <c r="T596" s="5"/>
    </row>
    <row r="597" s="1" customFormat="1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59" si="55">C597-B597</f>
        <v>2</v>
      </c>
      <c r="F597" s="50" t="s">
        <v>524</v>
      </c>
      <c r="G597" s="51">
        <v>29610</v>
      </c>
      <c r="H597" s="21">
        <v>0</v>
      </c>
      <c r="I597" s="51">
        <f t="shared" ref="I597:I659" si="56">+G597+H597</f>
        <v>29610</v>
      </c>
      <c r="J597" s="62">
        <f>J595-I597</f>
        <v>5908445</v>
      </c>
      <c r="K597" s="49">
        <v>71008</v>
      </c>
      <c r="L597" s="65">
        <v>1464786</v>
      </c>
      <c r="M597" s="1">
        <f>VLOOKUP(K597,P:Q,2,0)-I597</f>
        <v>0</v>
      </c>
      <c r="N597" s="3"/>
      <c r="P597" s="43">
        <v>77671</v>
      </c>
      <c r="Q597" s="43">
        <v>19305</v>
      </c>
      <c r="R597" s="43"/>
      <c r="S597" s="91"/>
      <c r="T597" s="5"/>
      <c r="V597" s="5"/>
      <c r="W597" s="5" t="s">
        <v>525</v>
      </c>
    </row>
    <row r="598" s="1" customFormat="1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55"/>
        <v>3</v>
      </c>
      <c r="F598" s="50" t="s">
        <v>526</v>
      </c>
      <c r="G598" s="51">
        <v>25650</v>
      </c>
      <c r="H598" s="21">
        <v>0</v>
      </c>
      <c r="I598" s="51">
        <f t="shared" si="56"/>
        <v>25650</v>
      </c>
      <c r="J598" s="62">
        <f t="shared" ref="J598:J661" si="57">J597-I598</f>
        <v>5882795</v>
      </c>
      <c r="K598" s="49">
        <v>69466</v>
      </c>
      <c r="L598" s="65">
        <v>1457580</v>
      </c>
      <c r="M598" s="1">
        <f>VLOOKUP(K598,P:Q,2,0)-I598</f>
        <v>0</v>
      </c>
      <c r="N598" s="3"/>
      <c r="P598" s="43">
        <v>78465</v>
      </c>
      <c r="Q598" s="43">
        <v>32175</v>
      </c>
      <c r="R598" s="43"/>
      <c r="S598" s="43"/>
      <c r="T598" s="5"/>
      <c r="V598" s="5"/>
      <c r="W598" s="5" t="s">
        <v>527</v>
      </c>
    </row>
    <row r="599" s="1" customFormat="1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55"/>
        <v>2</v>
      </c>
      <c r="F599" s="50" t="s">
        <v>528</v>
      </c>
      <c r="G599" s="51">
        <v>11700</v>
      </c>
      <c r="H599" s="21">
        <v>0</v>
      </c>
      <c r="I599" s="51">
        <f t="shared" si="56"/>
        <v>11700</v>
      </c>
      <c r="J599" s="62">
        <f t="shared" si="57"/>
        <v>5871095</v>
      </c>
      <c r="K599" s="49">
        <v>67824</v>
      </c>
      <c r="L599" s="65">
        <v>1449217</v>
      </c>
      <c r="M599" s="1">
        <f>VLOOKUP(K599,P:Q,2,0)-I599</f>
        <v>0</v>
      </c>
      <c r="N599" s="3"/>
      <c r="P599" s="43">
        <v>75263</v>
      </c>
      <c r="Q599" s="43">
        <v>9000</v>
      </c>
      <c r="R599" s="43"/>
      <c r="S599" s="43"/>
      <c r="T599" s="5"/>
      <c r="V599" s="5"/>
      <c r="W599" s="5" t="s">
        <v>529</v>
      </c>
    </row>
    <row r="600" s="1" customFormat="1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55"/>
        <v>2</v>
      </c>
      <c r="F600" s="50" t="s">
        <v>530</v>
      </c>
      <c r="G600" s="51">
        <v>29610</v>
      </c>
      <c r="H600" s="21">
        <v>0</v>
      </c>
      <c r="I600" s="51">
        <f t="shared" si="56"/>
        <v>29610</v>
      </c>
      <c r="J600" s="62">
        <f t="shared" si="57"/>
        <v>5841485</v>
      </c>
      <c r="K600" s="49">
        <v>72022</v>
      </c>
      <c r="L600" s="65">
        <v>1471346</v>
      </c>
      <c r="M600" s="1">
        <f>VLOOKUP(K600,P:Q,2,0)-I600</f>
        <v>0</v>
      </c>
      <c r="N600" s="3"/>
      <c r="P600" s="43">
        <v>75264</v>
      </c>
      <c r="Q600" s="43">
        <v>9000</v>
      </c>
      <c r="R600" s="43"/>
      <c r="S600" s="43"/>
      <c r="T600" s="5"/>
      <c r="V600" s="5"/>
      <c r="W600" s="5" t="s">
        <v>531</v>
      </c>
    </row>
    <row r="601" s="1" customFormat="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55"/>
        <v>2</v>
      </c>
      <c r="F601" s="50" t="s">
        <v>532</v>
      </c>
      <c r="G601" s="51">
        <v>29610</v>
      </c>
      <c r="H601" s="21">
        <v>0</v>
      </c>
      <c r="I601" s="51">
        <f t="shared" si="56"/>
        <v>29610</v>
      </c>
      <c r="J601" s="62">
        <f t="shared" si="57"/>
        <v>5811875</v>
      </c>
      <c r="K601" s="49">
        <v>71459</v>
      </c>
      <c r="L601" s="65">
        <v>1466892</v>
      </c>
      <c r="M601" s="1">
        <f>VLOOKUP(K601,P:Q,2,0)-I601</f>
        <v>0</v>
      </c>
      <c r="N601" s="3"/>
      <c r="P601" s="43">
        <v>78904</v>
      </c>
      <c r="Q601" s="43">
        <v>9000</v>
      </c>
      <c r="R601" s="43"/>
      <c r="S601" s="43"/>
      <c r="T601" s="5"/>
      <c r="V601" s="5"/>
      <c r="W601" s="5" t="s">
        <v>533</v>
      </c>
    </row>
    <row r="602" s="1" customFormat="1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55"/>
        <v>2</v>
      </c>
      <c r="F602" s="50" t="s">
        <v>534</v>
      </c>
      <c r="G602" s="51">
        <v>26460</v>
      </c>
      <c r="H602" s="21">
        <v>0</v>
      </c>
      <c r="I602" s="51">
        <f t="shared" si="56"/>
        <v>26460</v>
      </c>
      <c r="J602" s="62">
        <f t="shared" si="57"/>
        <v>5785415</v>
      </c>
      <c r="K602" s="49">
        <v>70405</v>
      </c>
      <c r="L602" s="65">
        <v>1463390</v>
      </c>
      <c r="M602" s="1">
        <f>VLOOKUP(K602,P:Q,2,0)-I602</f>
        <v>0</v>
      </c>
      <c r="N602" s="3"/>
      <c r="P602" s="43">
        <v>77162</v>
      </c>
      <c r="Q602" s="43">
        <v>12870</v>
      </c>
      <c r="R602" s="43"/>
      <c r="S602" s="43"/>
      <c r="T602" s="5"/>
      <c r="V602" s="5"/>
      <c r="W602" s="5" t="s">
        <v>535</v>
      </c>
    </row>
    <row r="603" s="1" customFormat="1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55"/>
        <v>2</v>
      </c>
      <c r="F603" s="50" t="s">
        <v>536</v>
      </c>
      <c r="G603" s="51">
        <v>16650</v>
      </c>
      <c r="H603" s="21">
        <v>0</v>
      </c>
      <c r="I603" s="51">
        <f t="shared" si="56"/>
        <v>16650</v>
      </c>
      <c r="J603" s="62">
        <f t="shared" si="57"/>
        <v>5768765</v>
      </c>
      <c r="K603" s="49">
        <v>70655</v>
      </c>
      <c r="L603" s="65">
        <v>1463225</v>
      </c>
      <c r="M603" s="1">
        <f>VLOOKUP(K603,P:Q,2,0)-I603</f>
        <v>0</v>
      </c>
      <c r="N603" s="3"/>
      <c r="P603" s="44">
        <v>74415</v>
      </c>
      <c r="Q603" s="43">
        <v>9000</v>
      </c>
      <c r="R603" s="43"/>
      <c r="S603" s="43"/>
      <c r="T603" s="5"/>
      <c r="V603" s="5"/>
      <c r="W603" s="5" t="s">
        <v>537</v>
      </c>
    </row>
    <row r="604" s="1" customFormat="1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55"/>
        <v>2</v>
      </c>
      <c r="F604" s="50" t="s">
        <v>538</v>
      </c>
      <c r="G604" s="51">
        <v>24480</v>
      </c>
      <c r="H604" s="21">
        <v>0</v>
      </c>
      <c r="I604" s="51">
        <f t="shared" si="56"/>
        <v>24480</v>
      </c>
      <c r="J604" s="62">
        <f t="shared" si="57"/>
        <v>5744285</v>
      </c>
      <c r="K604" s="49">
        <v>70420</v>
      </c>
      <c r="L604" s="65">
        <v>1463215</v>
      </c>
      <c r="M604" s="1">
        <f>VLOOKUP(K604,P:Q,2,0)-I604</f>
        <v>0</v>
      </c>
      <c r="N604" s="3"/>
      <c r="P604" s="44">
        <v>74416</v>
      </c>
      <c r="Q604" s="43">
        <v>9000</v>
      </c>
      <c r="R604" s="43"/>
      <c r="S604" s="43"/>
      <c r="T604" s="5"/>
      <c r="V604" s="5"/>
      <c r="W604" s="5" t="s">
        <v>539</v>
      </c>
    </row>
    <row r="605" s="1" customFormat="1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55"/>
        <v>2</v>
      </c>
      <c r="F605" s="50" t="s">
        <v>540</v>
      </c>
      <c r="G605" s="51">
        <v>26460</v>
      </c>
      <c r="H605" s="21">
        <v>0</v>
      </c>
      <c r="I605" s="51">
        <f t="shared" si="56"/>
        <v>26460</v>
      </c>
      <c r="J605" s="62">
        <f t="shared" si="57"/>
        <v>5717825</v>
      </c>
      <c r="K605" s="49">
        <v>72221</v>
      </c>
      <c r="L605" s="65">
        <v>1472585</v>
      </c>
      <c r="M605" s="1">
        <f>VLOOKUP(K605,P:Q,2,0)-I605</f>
        <v>0</v>
      </c>
      <c r="N605" s="3"/>
      <c r="P605" s="43">
        <v>77842</v>
      </c>
      <c r="Q605" s="43">
        <v>25740</v>
      </c>
      <c r="R605" s="43"/>
      <c r="S605" s="43"/>
      <c r="T605" s="5"/>
      <c r="V605" s="5"/>
      <c r="W605" s="5" t="s">
        <v>541</v>
      </c>
    </row>
    <row r="606" s="1" customFormat="1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55"/>
        <v>2</v>
      </c>
      <c r="F606" s="50" t="s">
        <v>542</v>
      </c>
      <c r="G606" s="51">
        <v>29610</v>
      </c>
      <c r="H606" s="21">
        <v>0</v>
      </c>
      <c r="I606" s="51">
        <f t="shared" si="56"/>
        <v>29610</v>
      </c>
      <c r="J606" s="62">
        <f t="shared" si="57"/>
        <v>5688215</v>
      </c>
      <c r="K606" s="49">
        <v>73302</v>
      </c>
      <c r="L606" s="65">
        <v>1478696</v>
      </c>
      <c r="M606" s="1">
        <f>VLOOKUP(K606,P:Q,2,0)-I606</f>
        <v>0</v>
      </c>
      <c r="N606" s="3"/>
      <c r="P606" s="43">
        <v>79162</v>
      </c>
      <c r="Q606" s="43">
        <v>20070</v>
      </c>
      <c r="R606" s="43"/>
      <c r="S606" s="43"/>
      <c r="T606" s="5"/>
      <c r="V606" s="5"/>
      <c r="W606" s="5" t="s">
        <v>527</v>
      </c>
    </row>
    <row r="607" s="1" customFormat="1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55"/>
        <v>2</v>
      </c>
      <c r="F607" s="50" t="s">
        <v>543</v>
      </c>
      <c r="G607" s="51">
        <v>11700</v>
      </c>
      <c r="H607" s="21">
        <v>0</v>
      </c>
      <c r="I607" s="51">
        <f t="shared" si="56"/>
        <v>11700</v>
      </c>
      <c r="J607" s="62">
        <f t="shared" si="57"/>
        <v>5676515</v>
      </c>
      <c r="K607" s="49">
        <v>68724</v>
      </c>
      <c r="L607" s="65">
        <v>1453104</v>
      </c>
      <c r="M607" s="1">
        <f>VLOOKUP(K607,P:Q,2,0)-I607</f>
        <v>0</v>
      </c>
      <c r="N607" s="3"/>
      <c r="P607" s="43">
        <v>80685</v>
      </c>
      <c r="Q607" s="43">
        <v>12870</v>
      </c>
      <c r="R607" s="43"/>
      <c r="S607" s="43"/>
      <c r="T607" s="5"/>
      <c r="V607" s="5"/>
      <c r="W607" s="5" t="s">
        <v>535</v>
      </c>
    </row>
    <row r="608" s="1" customFormat="1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55"/>
        <v>3</v>
      </c>
      <c r="F608" s="50" t="s">
        <v>544</v>
      </c>
      <c r="G608" s="51">
        <v>48390</v>
      </c>
      <c r="H608" s="21">
        <v>0</v>
      </c>
      <c r="I608" s="51">
        <f t="shared" si="56"/>
        <v>48390</v>
      </c>
      <c r="J608" s="62">
        <f t="shared" si="57"/>
        <v>5628125</v>
      </c>
      <c r="K608" s="49">
        <v>72810</v>
      </c>
      <c r="L608" s="65">
        <v>1476583</v>
      </c>
      <c r="M608" s="1">
        <f>VLOOKUP(K608,P:Q,2,0)-I608</f>
        <v>0</v>
      </c>
      <c r="N608" s="3"/>
      <c r="P608" s="43">
        <v>80686</v>
      </c>
      <c r="Q608" s="43">
        <v>12870</v>
      </c>
      <c r="R608" s="43"/>
      <c r="S608" s="43"/>
      <c r="T608" s="5"/>
      <c r="V608" s="5"/>
      <c r="W608" s="5" t="s">
        <v>537</v>
      </c>
    </row>
    <row r="609" s="1" customFormat="1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55"/>
        <v>4</v>
      </c>
      <c r="F609" s="50" t="s">
        <v>545</v>
      </c>
      <c r="G609" s="51">
        <v>23400</v>
      </c>
      <c r="H609" s="21">
        <v>0</v>
      </c>
      <c r="I609" s="51">
        <f t="shared" si="56"/>
        <v>23400</v>
      </c>
      <c r="J609" s="62">
        <f t="shared" si="57"/>
        <v>5604725</v>
      </c>
      <c r="K609" s="49">
        <v>69956</v>
      </c>
      <c r="L609" s="65">
        <v>1459111</v>
      </c>
      <c r="M609" s="1">
        <f>VLOOKUP(K609,P:Q,2,0)-I609</f>
        <v>0</v>
      </c>
      <c r="N609" s="3"/>
      <c r="P609" s="43">
        <v>78661</v>
      </c>
      <c r="Q609" s="43">
        <v>22500</v>
      </c>
      <c r="R609" s="43"/>
      <c r="S609" s="43"/>
      <c r="T609" s="5"/>
      <c r="V609" s="5"/>
      <c r="W609" s="5" t="s">
        <v>541</v>
      </c>
    </row>
    <row r="610" s="1" customFormat="1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55"/>
        <v>2</v>
      </c>
      <c r="F610" s="50" t="s">
        <v>546</v>
      </c>
      <c r="G610" s="51">
        <v>24480</v>
      </c>
      <c r="H610" s="21">
        <v>0</v>
      </c>
      <c r="I610" s="51">
        <f t="shared" si="56"/>
        <v>24480</v>
      </c>
      <c r="J610" s="62">
        <f t="shared" si="57"/>
        <v>5580245</v>
      </c>
      <c r="K610" s="49">
        <v>72346</v>
      </c>
      <c r="L610" s="65">
        <v>1473495</v>
      </c>
      <c r="M610" s="1">
        <f>VLOOKUP(K610,P:Q,2,0)-I610</f>
        <v>0</v>
      </c>
      <c r="N610" s="3"/>
      <c r="P610" s="43">
        <v>76342</v>
      </c>
      <c r="Q610" s="43">
        <v>25740</v>
      </c>
      <c r="R610" s="43"/>
      <c r="S610" s="43"/>
      <c r="T610" s="5"/>
      <c r="V610" s="5"/>
      <c r="W610" s="5" t="s">
        <v>547</v>
      </c>
    </row>
    <row r="611" s="1" customFormat="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55"/>
        <v>2</v>
      </c>
      <c r="F611" s="50" t="s">
        <v>548</v>
      </c>
      <c r="G611" s="51">
        <v>24480</v>
      </c>
      <c r="H611" s="21">
        <v>0</v>
      </c>
      <c r="I611" s="51">
        <f t="shared" si="56"/>
        <v>24480</v>
      </c>
      <c r="J611" s="62">
        <f t="shared" si="57"/>
        <v>5555765</v>
      </c>
      <c r="K611" s="49">
        <v>72229</v>
      </c>
      <c r="L611" s="65">
        <v>1472983</v>
      </c>
      <c r="M611" s="1">
        <f>VLOOKUP(K611,P:Q,2,0)-I611</f>
        <v>0</v>
      </c>
      <c r="N611" s="3"/>
      <c r="P611" s="43">
        <v>75422</v>
      </c>
      <c r="Q611" s="43">
        <v>22410</v>
      </c>
      <c r="R611" s="43"/>
      <c r="S611" s="43"/>
      <c r="T611" s="5"/>
      <c r="V611" s="5"/>
      <c r="W611" s="5" t="s">
        <v>537</v>
      </c>
    </row>
    <row r="612" s="1" customFormat="1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55"/>
        <v>3</v>
      </c>
      <c r="F612" s="50" t="s">
        <v>549</v>
      </c>
      <c r="G612" s="51">
        <v>25650</v>
      </c>
      <c r="H612" s="21">
        <v>0</v>
      </c>
      <c r="I612" s="51">
        <f t="shared" si="56"/>
        <v>25650</v>
      </c>
      <c r="J612" s="62">
        <f t="shared" si="57"/>
        <v>5530115</v>
      </c>
      <c r="K612" s="49">
        <v>70242</v>
      </c>
      <c r="L612" s="65">
        <v>1462349</v>
      </c>
      <c r="M612" s="1">
        <f>VLOOKUP(K612,P:Q,2,0)-I612</f>
        <v>0</v>
      </c>
      <c r="N612" s="3"/>
      <c r="P612" s="43">
        <v>79656</v>
      </c>
      <c r="Q612" s="43">
        <v>19305</v>
      </c>
      <c r="R612" s="43"/>
      <c r="S612" s="43"/>
      <c r="T612" s="5"/>
      <c r="V612" s="5"/>
      <c r="W612" s="5" t="s">
        <v>537</v>
      </c>
    </row>
    <row r="613" s="1" customFormat="1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55"/>
        <v>3</v>
      </c>
      <c r="F613" s="50" t="s">
        <v>550</v>
      </c>
      <c r="G613" s="51">
        <v>25650</v>
      </c>
      <c r="H613" s="21">
        <v>0</v>
      </c>
      <c r="I613" s="51">
        <f t="shared" si="56"/>
        <v>25650</v>
      </c>
      <c r="J613" s="62">
        <f t="shared" si="57"/>
        <v>5504465</v>
      </c>
      <c r="K613" s="49">
        <v>70243</v>
      </c>
      <c r="L613" s="65">
        <v>1462349</v>
      </c>
      <c r="M613" s="1">
        <f>VLOOKUP(K613,P:Q,2,0)-I613</f>
        <v>0</v>
      </c>
      <c r="N613" s="3"/>
      <c r="P613" s="43">
        <v>71450</v>
      </c>
      <c r="Q613" s="43">
        <v>18000</v>
      </c>
      <c r="R613" s="43"/>
      <c r="S613" s="43"/>
      <c r="T613" s="5"/>
      <c r="V613" s="5"/>
      <c r="W613" s="5" t="s">
        <v>541</v>
      </c>
    </row>
    <row r="614" s="1" customFormat="1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55"/>
        <v>2</v>
      </c>
      <c r="F614" s="50" t="s">
        <v>551</v>
      </c>
      <c r="G614" s="51">
        <v>11700</v>
      </c>
      <c r="H614" s="21">
        <v>0</v>
      </c>
      <c r="I614" s="51">
        <f t="shared" si="56"/>
        <v>11700</v>
      </c>
      <c r="J614" s="62">
        <f t="shared" si="57"/>
        <v>5492765</v>
      </c>
      <c r="K614" s="49">
        <v>68937</v>
      </c>
      <c r="L614" s="65">
        <v>1453345</v>
      </c>
      <c r="M614" s="1">
        <f>VLOOKUP(K614,P:Q,2,0)-I614</f>
        <v>0</v>
      </c>
      <c r="N614" s="3"/>
      <c r="P614" s="43">
        <v>76676</v>
      </c>
      <c r="Q614" s="43">
        <v>28005</v>
      </c>
      <c r="R614" s="43"/>
      <c r="S614" s="43"/>
      <c r="T614" s="5"/>
      <c r="V614" s="5"/>
      <c r="W614" s="5" t="s">
        <v>531</v>
      </c>
    </row>
    <row r="615" s="1" customFormat="1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55"/>
        <v>5</v>
      </c>
      <c r="F615" s="50" t="s">
        <v>552</v>
      </c>
      <c r="G615" s="51">
        <v>29250</v>
      </c>
      <c r="H615" s="21">
        <v>0</v>
      </c>
      <c r="I615" s="51">
        <f t="shared" si="56"/>
        <v>29250</v>
      </c>
      <c r="J615" s="62">
        <f t="shared" si="57"/>
        <v>5463515</v>
      </c>
      <c r="K615" s="49">
        <v>70244</v>
      </c>
      <c r="L615" s="65">
        <v>1462434</v>
      </c>
      <c r="M615" s="1">
        <f>VLOOKUP(K615,P:Q,2,0)-I615</f>
        <v>0</v>
      </c>
      <c r="N615" s="3"/>
      <c r="P615" s="43">
        <v>80912</v>
      </c>
      <c r="Q615" s="43">
        <v>25740</v>
      </c>
      <c r="R615" s="43"/>
      <c r="S615" s="43"/>
      <c r="T615" s="5"/>
      <c r="V615" s="5"/>
      <c r="W615" s="5" t="s">
        <v>541</v>
      </c>
    </row>
    <row r="616" s="1" customFormat="1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55"/>
        <v>2</v>
      </c>
      <c r="F616" s="50" t="s">
        <v>553</v>
      </c>
      <c r="G616" s="51">
        <v>24480</v>
      </c>
      <c r="H616" s="21">
        <v>0</v>
      </c>
      <c r="I616" s="51">
        <f t="shared" si="56"/>
        <v>24480</v>
      </c>
      <c r="J616" s="62">
        <f t="shared" si="57"/>
        <v>5439035</v>
      </c>
      <c r="K616" s="49">
        <v>71960</v>
      </c>
      <c r="L616" s="65">
        <v>1470610</v>
      </c>
      <c r="M616" s="1">
        <f>VLOOKUP(K616,P:Q,2,0)-I616</f>
        <v>0</v>
      </c>
      <c r="N616" s="3"/>
      <c r="P616" s="43">
        <v>76152</v>
      </c>
      <c r="Q616" s="43">
        <v>9000</v>
      </c>
      <c r="R616" s="43"/>
      <c r="S616" s="43"/>
      <c r="T616" s="5"/>
      <c r="V616" s="5"/>
      <c r="W616" s="5" t="s">
        <v>537</v>
      </c>
    </row>
    <row r="617" s="1" customFormat="1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55"/>
        <v>2</v>
      </c>
      <c r="F617" s="50" t="s">
        <v>554</v>
      </c>
      <c r="G617" s="51">
        <v>26460</v>
      </c>
      <c r="H617" s="21">
        <v>0</v>
      </c>
      <c r="I617" s="51">
        <f t="shared" si="56"/>
        <v>26460</v>
      </c>
      <c r="J617" s="62">
        <f t="shared" si="57"/>
        <v>5412575</v>
      </c>
      <c r="K617" s="49">
        <v>70967</v>
      </c>
      <c r="L617" s="65">
        <v>1464460</v>
      </c>
      <c r="M617" s="1">
        <f>VLOOKUP(K617,P:Q,2,0)-I617</f>
        <v>0</v>
      </c>
      <c r="N617" s="3"/>
      <c r="P617" s="43">
        <v>71998</v>
      </c>
      <c r="Q617" s="43">
        <v>22500</v>
      </c>
      <c r="R617" s="43"/>
      <c r="S617" s="43"/>
      <c r="T617" s="5"/>
      <c r="V617" s="5"/>
      <c r="W617" s="5" t="s">
        <v>541</v>
      </c>
    </row>
    <row r="618" s="1" customFormat="1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55"/>
        <v>3</v>
      </c>
      <c r="F618" s="50" t="s">
        <v>555</v>
      </c>
      <c r="G618" s="51">
        <v>17550</v>
      </c>
      <c r="H618" s="21">
        <v>0</v>
      </c>
      <c r="I618" s="51">
        <f t="shared" si="56"/>
        <v>17550</v>
      </c>
      <c r="J618" s="62">
        <f t="shared" si="57"/>
        <v>5395025</v>
      </c>
      <c r="K618" s="49">
        <v>68609</v>
      </c>
      <c r="L618" s="65">
        <v>1451933</v>
      </c>
      <c r="M618" s="1">
        <f>VLOOKUP(K618,P:Q,2,0)-I618</f>
        <v>0</v>
      </c>
      <c r="N618" s="3"/>
      <c r="P618" s="5">
        <v>76213</v>
      </c>
      <c r="Q618" s="43">
        <v>12870</v>
      </c>
      <c r="R618" s="43"/>
      <c r="S618" s="43"/>
      <c r="T618" s="5"/>
      <c r="V618" s="5"/>
      <c r="W618" s="5" t="s">
        <v>531</v>
      </c>
    </row>
    <row r="619" s="1" customFormat="1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55"/>
        <v>3</v>
      </c>
      <c r="F619" s="50" t="s">
        <v>556</v>
      </c>
      <c r="G619" s="51">
        <v>17550</v>
      </c>
      <c r="H619" s="21">
        <v>0</v>
      </c>
      <c r="I619" s="51">
        <f t="shared" si="56"/>
        <v>17550</v>
      </c>
      <c r="J619" s="62">
        <f t="shared" si="57"/>
        <v>5377475</v>
      </c>
      <c r="K619" s="49">
        <v>69262</v>
      </c>
      <c r="L619" s="65">
        <v>1455320</v>
      </c>
      <c r="M619" s="1">
        <f>VLOOKUP(K619,P:Q,2,0)-I619</f>
        <v>0</v>
      </c>
      <c r="N619" s="3"/>
      <c r="P619" s="43">
        <v>78662</v>
      </c>
      <c r="Q619" s="43">
        <v>12870</v>
      </c>
      <c r="R619" s="43"/>
      <c r="S619" s="43"/>
      <c r="T619" s="5"/>
      <c r="V619" s="5"/>
      <c r="W619" s="5" t="s">
        <v>557</v>
      </c>
    </row>
    <row r="620" s="1" customFormat="1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55"/>
        <v>3</v>
      </c>
      <c r="F620" s="50" t="s">
        <v>558</v>
      </c>
      <c r="G620" s="51">
        <v>24975</v>
      </c>
      <c r="H620" s="21">
        <v>0</v>
      </c>
      <c r="I620" s="51">
        <f t="shared" si="56"/>
        <v>24975</v>
      </c>
      <c r="J620" s="62">
        <f t="shared" si="57"/>
        <v>5352500</v>
      </c>
      <c r="K620" s="49">
        <v>72577</v>
      </c>
      <c r="L620" s="65">
        <v>1475028</v>
      </c>
      <c r="M620" s="1">
        <f>VLOOKUP(K620,P:Q,2,0)-I620</f>
        <v>0</v>
      </c>
      <c r="N620" s="3"/>
      <c r="P620" s="43">
        <v>78663</v>
      </c>
      <c r="Q620" s="43">
        <v>22410</v>
      </c>
      <c r="R620" s="43"/>
      <c r="S620" s="43"/>
      <c r="T620" s="5"/>
      <c r="V620" s="5"/>
      <c r="W620" s="5" t="s">
        <v>559</v>
      </c>
    </row>
    <row r="621" s="1" customFormat="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55"/>
        <v>3</v>
      </c>
      <c r="F621" s="50" t="s">
        <v>560</v>
      </c>
      <c r="G621" s="51">
        <v>48390</v>
      </c>
      <c r="H621" s="21">
        <v>0</v>
      </c>
      <c r="I621" s="51">
        <f t="shared" si="56"/>
        <v>48390</v>
      </c>
      <c r="J621" s="62">
        <f t="shared" si="57"/>
        <v>5304110</v>
      </c>
      <c r="K621" s="49">
        <v>72581</v>
      </c>
      <c r="L621" s="65">
        <v>1475027</v>
      </c>
      <c r="M621" s="1">
        <f>VLOOKUP(K621,P:Q,2,0)-I621</f>
        <v>0</v>
      </c>
      <c r="N621" s="3"/>
      <c r="P621" s="43">
        <v>81172</v>
      </c>
      <c r="Q621" s="43">
        <v>7150</v>
      </c>
      <c r="R621" s="43"/>
      <c r="S621" s="43"/>
      <c r="T621" s="5"/>
      <c r="V621" s="5"/>
      <c r="W621" s="5" t="s">
        <v>561</v>
      </c>
    </row>
    <row r="622" s="1" customFormat="1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55"/>
        <v>2</v>
      </c>
      <c r="F622" s="50" t="s">
        <v>562</v>
      </c>
      <c r="G622" s="51">
        <v>24480</v>
      </c>
      <c r="H622" s="21">
        <v>0</v>
      </c>
      <c r="I622" s="51">
        <f t="shared" si="56"/>
        <v>24480</v>
      </c>
      <c r="J622" s="62">
        <f t="shared" si="57"/>
        <v>5279630</v>
      </c>
      <c r="K622" s="49">
        <v>72698</v>
      </c>
      <c r="L622" s="65">
        <v>1475592</v>
      </c>
      <c r="M622" s="1">
        <f>VLOOKUP(K622,P:Q,2,0)-I622</f>
        <v>0</v>
      </c>
      <c r="N622" s="3"/>
      <c r="P622" s="43">
        <v>77729</v>
      </c>
      <c r="Q622" s="43">
        <v>19305</v>
      </c>
      <c r="R622" s="43"/>
      <c r="S622" s="43"/>
      <c r="T622" s="5"/>
      <c r="V622" s="5"/>
      <c r="W622" s="5" t="s">
        <v>541</v>
      </c>
    </row>
    <row r="623" s="1" customFormat="1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55"/>
        <v>2</v>
      </c>
      <c r="F623" s="50" t="s">
        <v>563</v>
      </c>
      <c r="G623" s="51">
        <v>24480</v>
      </c>
      <c r="H623" s="21">
        <v>0</v>
      </c>
      <c r="I623" s="51">
        <f t="shared" si="56"/>
        <v>24480</v>
      </c>
      <c r="J623" s="62">
        <f t="shared" si="57"/>
        <v>5255150</v>
      </c>
      <c r="K623" s="49">
        <v>72697</v>
      </c>
      <c r="L623" s="65">
        <v>1475592</v>
      </c>
      <c r="M623" s="1">
        <f>VLOOKUP(K623,P:Q,2,0)-I623</f>
        <v>0</v>
      </c>
      <c r="N623" s="3"/>
      <c r="P623" s="43">
        <v>74525</v>
      </c>
      <c r="Q623" s="43">
        <v>13500</v>
      </c>
      <c r="R623" s="43"/>
      <c r="S623" s="43"/>
      <c r="T623" s="5"/>
      <c r="V623" s="5"/>
      <c r="W623" s="5" t="s">
        <v>537</v>
      </c>
    </row>
    <row r="624" s="1" customFormat="1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55"/>
        <v>2</v>
      </c>
      <c r="F624" s="50" t="s">
        <v>564</v>
      </c>
      <c r="G624" s="51">
        <v>24480</v>
      </c>
      <c r="H624" s="21">
        <v>0</v>
      </c>
      <c r="I624" s="51">
        <f t="shared" si="56"/>
        <v>24480</v>
      </c>
      <c r="J624" s="62">
        <f t="shared" si="57"/>
        <v>5230670</v>
      </c>
      <c r="K624" s="49">
        <v>72696</v>
      </c>
      <c r="L624" s="65">
        <v>1475592</v>
      </c>
      <c r="M624" s="1">
        <f>VLOOKUP(K624,P:Q,2,0)-I624</f>
        <v>0</v>
      </c>
      <c r="N624" s="3"/>
      <c r="P624" s="43">
        <v>77934</v>
      </c>
      <c r="Q624" s="43">
        <v>12870</v>
      </c>
      <c r="R624" s="43"/>
      <c r="S624" s="43"/>
      <c r="T624" s="5"/>
      <c r="V624" s="5"/>
      <c r="W624" s="5" t="s">
        <v>537</v>
      </c>
    </row>
    <row r="625" s="1" customFormat="1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si="55"/>
        <v>5</v>
      </c>
      <c r="F625" s="50" t="s">
        <v>565</v>
      </c>
      <c r="G625" s="51">
        <v>80650</v>
      </c>
      <c r="H625" s="21">
        <v>0</v>
      </c>
      <c r="I625" s="51">
        <f t="shared" si="56"/>
        <v>80650</v>
      </c>
      <c r="J625" s="62">
        <f t="shared" si="57"/>
        <v>5150020</v>
      </c>
      <c r="K625" s="49">
        <v>72590</v>
      </c>
      <c r="L625" s="65">
        <v>1475166</v>
      </c>
      <c r="M625" s="1">
        <f>VLOOKUP(K625,P:Q,2,0)-I625</f>
        <v>0</v>
      </c>
      <c r="N625" s="3"/>
      <c r="P625" s="43">
        <v>70219</v>
      </c>
      <c r="Q625" s="43">
        <v>13500</v>
      </c>
      <c r="R625" s="43"/>
      <c r="S625" s="43"/>
      <c r="T625" s="5"/>
      <c r="V625" s="5"/>
      <c r="W625" s="5" t="s">
        <v>566</v>
      </c>
    </row>
    <row r="626" s="1" customFormat="1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55"/>
        <v>2</v>
      </c>
      <c r="F626" s="50" t="s">
        <v>567</v>
      </c>
      <c r="G626" s="51">
        <v>11700</v>
      </c>
      <c r="H626" s="21">
        <v>0</v>
      </c>
      <c r="I626" s="51">
        <f t="shared" si="56"/>
        <v>11700</v>
      </c>
      <c r="J626" s="62">
        <f t="shared" si="57"/>
        <v>5138320</v>
      </c>
      <c r="K626" s="49">
        <v>69196</v>
      </c>
      <c r="L626" s="65">
        <v>1454798</v>
      </c>
      <c r="M626" s="1">
        <f>VLOOKUP(K626,P:Q,2,0)-I626</f>
        <v>0</v>
      </c>
      <c r="N626" s="3"/>
      <c r="P626" s="43">
        <v>70220</v>
      </c>
      <c r="Q626" s="43">
        <v>13500</v>
      </c>
      <c r="R626" s="43"/>
      <c r="S626" s="43"/>
      <c r="T626" s="5"/>
      <c r="V626" s="5"/>
      <c r="W626" s="5" t="s">
        <v>568</v>
      </c>
    </row>
    <row r="627" s="1" customFormat="1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55"/>
        <v>3</v>
      </c>
      <c r="F627" s="50" t="s">
        <v>569</v>
      </c>
      <c r="G627" s="51">
        <v>17550</v>
      </c>
      <c r="H627" s="21">
        <v>0</v>
      </c>
      <c r="I627" s="51">
        <f t="shared" si="56"/>
        <v>17550</v>
      </c>
      <c r="J627" s="62">
        <f t="shared" si="57"/>
        <v>5120770</v>
      </c>
      <c r="K627" s="49">
        <v>68415</v>
      </c>
      <c r="L627" s="65">
        <v>1450438</v>
      </c>
      <c r="M627" s="1">
        <f>VLOOKUP(K627,P:Q,2,0)-I627</f>
        <v>0</v>
      </c>
      <c r="N627" s="3"/>
      <c r="P627" s="43">
        <v>76200</v>
      </c>
      <c r="Q627" s="43">
        <v>13500</v>
      </c>
      <c r="R627" s="43"/>
      <c r="S627" s="43"/>
      <c r="T627" s="5"/>
      <c r="V627" s="5"/>
      <c r="W627" s="5" t="s">
        <v>561</v>
      </c>
    </row>
    <row r="628" s="1" customFormat="1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55"/>
        <v>2</v>
      </c>
      <c r="F628" s="50" t="s">
        <v>570</v>
      </c>
      <c r="G628" s="51">
        <v>18675</v>
      </c>
      <c r="H628" s="21">
        <v>0</v>
      </c>
      <c r="I628" s="51">
        <f t="shared" si="56"/>
        <v>18675</v>
      </c>
      <c r="J628" s="62">
        <f t="shared" si="57"/>
        <v>5102095</v>
      </c>
      <c r="K628" s="49">
        <v>72914</v>
      </c>
      <c r="L628" s="65">
        <v>1477633</v>
      </c>
      <c r="M628" s="1">
        <f>VLOOKUP(K628,P:Q,2,0)-I628</f>
        <v>0</v>
      </c>
      <c r="N628" s="3"/>
      <c r="P628" s="43">
        <v>77877</v>
      </c>
      <c r="Q628" s="43">
        <v>19305</v>
      </c>
      <c r="R628" s="43"/>
      <c r="S628" s="43"/>
      <c r="T628" s="5"/>
      <c r="V628" s="5"/>
      <c r="W628" s="5" t="s">
        <v>571</v>
      </c>
    </row>
    <row r="629" s="1" customFormat="1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55"/>
        <v>5</v>
      </c>
      <c r="F629" s="50" t="s">
        <v>572</v>
      </c>
      <c r="G629" s="51">
        <v>29745</v>
      </c>
      <c r="H629" s="21">
        <v>0</v>
      </c>
      <c r="I629" s="51">
        <f t="shared" si="56"/>
        <v>29745</v>
      </c>
      <c r="J629" s="62">
        <f t="shared" si="57"/>
        <v>5072350</v>
      </c>
      <c r="K629" s="49">
        <v>68605</v>
      </c>
      <c r="L629" s="65">
        <v>1451912</v>
      </c>
      <c r="M629" s="1">
        <f>VLOOKUP(K629,P:Q,2,0)-I629</f>
        <v>0</v>
      </c>
      <c r="N629" s="3"/>
      <c r="P629" s="43">
        <v>80739</v>
      </c>
      <c r="Q629" s="43">
        <v>19305</v>
      </c>
      <c r="R629" s="43"/>
      <c r="S629" s="43"/>
      <c r="T629" s="5"/>
      <c r="V629" s="5"/>
      <c r="W629" s="5" t="s">
        <v>537</v>
      </c>
    </row>
    <row r="630" s="1" customFormat="1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55"/>
        <v>2</v>
      </c>
      <c r="F630" s="50" t="s">
        <v>573</v>
      </c>
      <c r="G630" s="51">
        <v>12870</v>
      </c>
      <c r="H630" s="21">
        <v>0</v>
      </c>
      <c r="I630" s="51">
        <f t="shared" si="56"/>
        <v>12870</v>
      </c>
      <c r="J630" s="62">
        <f t="shared" si="57"/>
        <v>5059480</v>
      </c>
      <c r="K630" s="49">
        <v>71949</v>
      </c>
      <c r="L630" s="65">
        <v>1470234</v>
      </c>
      <c r="M630" s="1">
        <f>VLOOKUP(K630,P:Q,2,0)-I630</f>
        <v>0</v>
      </c>
      <c r="N630" s="3"/>
      <c r="P630" s="44">
        <v>77879</v>
      </c>
      <c r="Q630" s="43">
        <v>19305</v>
      </c>
      <c r="R630" s="43"/>
      <c r="S630" s="43"/>
      <c r="T630" s="5"/>
      <c r="V630" s="5"/>
      <c r="W630" s="5" t="s">
        <v>529</v>
      </c>
    </row>
    <row r="631" s="1" customFormat="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55"/>
        <v>2</v>
      </c>
      <c r="F631" s="50" t="s">
        <v>574</v>
      </c>
      <c r="G631" s="51">
        <v>12870</v>
      </c>
      <c r="H631" s="21">
        <v>0</v>
      </c>
      <c r="I631" s="51">
        <f t="shared" si="56"/>
        <v>12870</v>
      </c>
      <c r="J631" s="62">
        <f t="shared" si="57"/>
        <v>5046610</v>
      </c>
      <c r="K631" s="49">
        <v>71948</v>
      </c>
      <c r="L631" s="65">
        <v>1470234</v>
      </c>
      <c r="M631" s="1">
        <f>VLOOKUP(K631,P:Q,2,0)-I631</f>
        <v>0</v>
      </c>
      <c r="N631" s="3"/>
      <c r="P631" s="43">
        <v>79970</v>
      </c>
      <c r="Q631" s="43">
        <v>12870</v>
      </c>
      <c r="R631" s="43"/>
      <c r="S631" s="43"/>
      <c r="T631" s="5"/>
      <c r="V631" s="5"/>
      <c r="W631" s="5" t="s">
        <v>571</v>
      </c>
    </row>
    <row r="632" s="1" customFormat="1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55"/>
        <v>2</v>
      </c>
      <c r="F632" s="50" t="s">
        <v>575</v>
      </c>
      <c r="G632" s="51">
        <v>9000</v>
      </c>
      <c r="H632" s="21">
        <v>0</v>
      </c>
      <c r="I632" s="51">
        <f t="shared" si="56"/>
        <v>9000</v>
      </c>
      <c r="J632" s="62">
        <f t="shared" si="57"/>
        <v>5037610</v>
      </c>
      <c r="K632" s="49">
        <v>71095</v>
      </c>
      <c r="L632" s="65">
        <v>1465555</v>
      </c>
      <c r="M632" s="1">
        <f>VLOOKUP(K632,P:Q,2,0)-I632</f>
        <v>0</v>
      </c>
      <c r="N632" s="3"/>
      <c r="P632" s="43">
        <v>76336</v>
      </c>
      <c r="Q632" s="43">
        <v>9000</v>
      </c>
      <c r="R632" s="43"/>
      <c r="S632" s="43"/>
      <c r="T632" s="5"/>
      <c r="V632" s="5"/>
      <c r="W632" s="5" t="s">
        <v>559</v>
      </c>
    </row>
    <row r="633" s="1" customFormat="1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55"/>
        <v>2</v>
      </c>
      <c r="F633" s="50" t="s">
        <v>576</v>
      </c>
      <c r="G633" s="51">
        <v>9000</v>
      </c>
      <c r="H633" s="21">
        <v>0</v>
      </c>
      <c r="I633" s="51">
        <f t="shared" si="56"/>
        <v>9000</v>
      </c>
      <c r="J633" s="62">
        <f t="shared" si="57"/>
        <v>5028610</v>
      </c>
      <c r="K633" s="49">
        <v>71096</v>
      </c>
      <c r="L633" s="65">
        <v>1465578</v>
      </c>
      <c r="M633" s="1">
        <f>VLOOKUP(K633,P:Q,2,0)-I633</f>
        <v>0</v>
      </c>
      <c r="N633" s="3"/>
      <c r="P633" s="44">
        <v>79660</v>
      </c>
      <c r="Q633" s="43">
        <v>32175</v>
      </c>
      <c r="R633" s="43"/>
      <c r="S633" s="43"/>
      <c r="T633" s="5"/>
      <c r="V633" s="5"/>
      <c r="W633" s="5" t="s">
        <v>541</v>
      </c>
    </row>
    <row r="634" s="1" customFormat="1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55"/>
        <v>2</v>
      </c>
      <c r="F634" s="50" t="s">
        <v>577</v>
      </c>
      <c r="G634" s="51">
        <v>12870</v>
      </c>
      <c r="H634" s="21">
        <v>0</v>
      </c>
      <c r="I634" s="51">
        <f t="shared" si="56"/>
        <v>12870</v>
      </c>
      <c r="J634" s="62">
        <f t="shared" si="57"/>
        <v>5015740</v>
      </c>
      <c r="K634" s="49">
        <v>71523</v>
      </c>
      <c r="L634" s="65">
        <v>1468060</v>
      </c>
      <c r="M634" s="1">
        <f>VLOOKUP(K634,P:Q,2,0)-I634</f>
        <v>0</v>
      </c>
      <c r="N634" s="3"/>
      <c r="P634" s="44">
        <v>80175</v>
      </c>
      <c r="Q634" s="43">
        <v>12870</v>
      </c>
      <c r="R634" s="43"/>
      <c r="S634" s="43"/>
      <c r="T634" s="5"/>
      <c r="V634" s="5"/>
      <c r="W634" s="5" t="s">
        <v>539</v>
      </c>
    </row>
    <row r="635" s="1" customFormat="1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55"/>
        <v>2</v>
      </c>
      <c r="F635" s="50" t="s">
        <v>578</v>
      </c>
      <c r="G635" s="51">
        <v>12870</v>
      </c>
      <c r="H635" s="21">
        <v>0</v>
      </c>
      <c r="I635" s="51">
        <f t="shared" si="56"/>
        <v>12870</v>
      </c>
      <c r="J635" s="62">
        <f t="shared" si="57"/>
        <v>5002870</v>
      </c>
      <c r="K635" s="49">
        <v>71650</v>
      </c>
      <c r="L635" s="65">
        <v>1468818</v>
      </c>
      <c r="M635" s="1">
        <f>VLOOKUP(K635,P:Q,2,0)-I635</f>
        <v>0</v>
      </c>
      <c r="N635" s="3"/>
      <c r="P635" s="43">
        <v>78232</v>
      </c>
      <c r="Q635" s="43">
        <v>12870</v>
      </c>
      <c r="R635" s="43"/>
      <c r="S635" s="43"/>
      <c r="T635" s="5"/>
      <c r="V635" s="5"/>
      <c r="W635" s="5" t="s">
        <v>537</v>
      </c>
    </row>
    <row r="636" s="1" customFormat="1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55"/>
        <v>2</v>
      </c>
      <c r="F636" s="50" t="s">
        <v>579</v>
      </c>
      <c r="G636" s="51">
        <v>12870</v>
      </c>
      <c r="H636" s="21">
        <v>0</v>
      </c>
      <c r="I636" s="51">
        <f t="shared" si="56"/>
        <v>12870</v>
      </c>
      <c r="J636" s="62">
        <f t="shared" si="57"/>
        <v>4990000</v>
      </c>
      <c r="K636" s="49">
        <v>71097</v>
      </c>
      <c r="L636" s="65">
        <v>1465655</v>
      </c>
      <c r="M636" s="1">
        <f>VLOOKUP(K636,P:Q,2,0)-I636</f>
        <v>0</v>
      </c>
      <c r="N636" s="3"/>
      <c r="P636" s="43">
        <v>79157</v>
      </c>
      <c r="Q636" s="43">
        <v>12870</v>
      </c>
      <c r="R636" s="43"/>
      <c r="S636" s="43"/>
      <c r="T636" s="5"/>
      <c r="V636" s="5"/>
      <c r="W636" s="5" t="s">
        <v>547</v>
      </c>
    </row>
    <row r="637" s="1" customFormat="1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55"/>
        <v>2</v>
      </c>
      <c r="F637" s="50" t="s">
        <v>580</v>
      </c>
      <c r="G637" s="51">
        <v>14040</v>
      </c>
      <c r="H637" s="21">
        <v>0</v>
      </c>
      <c r="I637" s="51">
        <f t="shared" si="56"/>
        <v>14040</v>
      </c>
      <c r="J637" s="62">
        <f t="shared" si="57"/>
        <v>4975960</v>
      </c>
      <c r="K637" s="49">
        <v>69940</v>
      </c>
      <c r="L637" s="65">
        <v>1458982</v>
      </c>
      <c r="M637" s="1">
        <f>VLOOKUP(K637,P:Q,2,0)-I637</f>
        <v>0</v>
      </c>
      <c r="N637" s="3"/>
      <c r="P637" s="44">
        <v>80800</v>
      </c>
      <c r="Q637" s="43">
        <v>33615</v>
      </c>
      <c r="R637" s="43"/>
      <c r="S637" s="43"/>
      <c r="T637" s="5"/>
      <c r="V637" s="5"/>
      <c r="W637" s="5" t="s">
        <v>539</v>
      </c>
    </row>
    <row r="638" s="1" customFormat="1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55"/>
        <v>1</v>
      </c>
      <c r="F638" s="50" t="s">
        <v>581</v>
      </c>
      <c r="G638" s="51">
        <v>15750</v>
      </c>
      <c r="H638" s="21">
        <v>0</v>
      </c>
      <c r="I638" s="51">
        <f t="shared" si="56"/>
        <v>15750</v>
      </c>
      <c r="J638" s="62">
        <f t="shared" si="57"/>
        <v>4960210</v>
      </c>
      <c r="K638" s="49">
        <v>71737</v>
      </c>
      <c r="L638" s="65">
        <v>1469908</v>
      </c>
      <c r="M638" s="1">
        <f>VLOOKUP(K638,P:Q,2,0)-I638</f>
        <v>0</v>
      </c>
      <c r="N638" s="3"/>
      <c r="P638" s="43">
        <v>81287</v>
      </c>
      <c r="Q638" s="43">
        <v>13585</v>
      </c>
      <c r="R638" s="43"/>
      <c r="S638" s="43"/>
      <c r="T638" s="5"/>
      <c r="V638" s="5"/>
      <c r="W638" s="5" t="s">
        <v>566</v>
      </c>
    </row>
    <row r="639" s="1" customFormat="1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55"/>
        <v>2</v>
      </c>
      <c r="F639" s="50" t="s">
        <v>582</v>
      </c>
      <c r="G639" s="51">
        <v>15750</v>
      </c>
      <c r="H639" s="21">
        <v>0</v>
      </c>
      <c r="I639" s="51">
        <f t="shared" si="56"/>
        <v>15750</v>
      </c>
      <c r="J639" s="62">
        <f t="shared" si="57"/>
        <v>4944460</v>
      </c>
      <c r="K639" s="49">
        <v>71574</v>
      </c>
      <c r="L639" s="65">
        <v>1468560</v>
      </c>
      <c r="M639" s="1">
        <f>VLOOKUP(K639,P:Q,2,0)-I639</f>
        <v>0</v>
      </c>
      <c r="N639" s="3"/>
      <c r="P639" s="44">
        <v>81525</v>
      </c>
      <c r="Q639" s="43">
        <v>22410</v>
      </c>
      <c r="R639" s="43"/>
      <c r="S639" s="43"/>
      <c r="T639" s="5"/>
      <c r="V639" s="5"/>
      <c r="W639" s="5" t="s">
        <v>566</v>
      </c>
    </row>
    <row r="640" s="1" customFormat="1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55"/>
        <v>3</v>
      </c>
      <c r="F640" s="50" t="s">
        <v>583</v>
      </c>
      <c r="G640" s="51">
        <v>23625</v>
      </c>
      <c r="H640" s="21">
        <v>0</v>
      </c>
      <c r="I640" s="51">
        <f t="shared" si="56"/>
        <v>23625</v>
      </c>
      <c r="J640" s="62">
        <f t="shared" si="57"/>
        <v>4920835</v>
      </c>
      <c r="K640" s="49">
        <v>69405</v>
      </c>
      <c r="L640" s="65">
        <v>1456919</v>
      </c>
      <c r="M640" s="1">
        <f>VLOOKUP(K640,P:Q,2,0)-I640</f>
        <v>0</v>
      </c>
      <c r="N640" s="3"/>
      <c r="P640" s="43">
        <v>77935</v>
      </c>
      <c r="Q640" s="43">
        <v>33615</v>
      </c>
      <c r="R640" s="43"/>
      <c r="S640" s="43"/>
      <c r="T640" s="5"/>
      <c r="V640" s="5"/>
      <c r="W640" s="5" t="s">
        <v>537</v>
      </c>
    </row>
    <row r="641" s="1" customFormat="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55"/>
        <v>3</v>
      </c>
      <c r="F641" s="50" t="s">
        <v>584</v>
      </c>
      <c r="G641" s="51">
        <v>19305</v>
      </c>
      <c r="H641" s="21">
        <v>0</v>
      </c>
      <c r="I641" s="51">
        <f t="shared" si="56"/>
        <v>19305</v>
      </c>
      <c r="J641" s="62">
        <f t="shared" si="57"/>
        <v>4901530</v>
      </c>
      <c r="K641" s="49">
        <v>71745</v>
      </c>
      <c r="L641" s="65">
        <v>1470181</v>
      </c>
      <c r="M641" s="1">
        <f>VLOOKUP(K641,P:Q,2,0)-I641</f>
        <v>0</v>
      </c>
      <c r="N641" s="3"/>
      <c r="P641" s="43">
        <v>81294</v>
      </c>
      <c r="Q641" s="43">
        <v>22410</v>
      </c>
      <c r="R641" s="43"/>
      <c r="S641" s="43"/>
      <c r="T641" s="5"/>
      <c r="V641" s="5"/>
      <c r="W641" s="5" t="s">
        <v>585</v>
      </c>
    </row>
    <row r="642" s="1" customFormat="1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55"/>
        <v>2</v>
      </c>
      <c r="F642" s="50" t="s">
        <v>576</v>
      </c>
      <c r="G642" s="51">
        <v>15750</v>
      </c>
      <c r="H642" s="21">
        <v>0</v>
      </c>
      <c r="I642" s="51">
        <f t="shared" si="56"/>
        <v>15750</v>
      </c>
      <c r="J642" s="62">
        <f t="shared" si="57"/>
        <v>4885780</v>
      </c>
      <c r="K642" s="49">
        <v>71511</v>
      </c>
      <c r="L642" s="65">
        <v>1467735</v>
      </c>
      <c r="M642" s="1">
        <f>VLOOKUP(K642,P:Q,2,0)-I642</f>
        <v>0</v>
      </c>
      <c r="N642" s="3"/>
      <c r="P642" s="43">
        <v>78123</v>
      </c>
      <c r="Q642" s="43">
        <v>20070</v>
      </c>
      <c r="R642" s="43"/>
      <c r="S642" s="43"/>
      <c r="T642" s="5"/>
      <c r="V642" s="5"/>
      <c r="W642" s="5" t="s">
        <v>527</v>
      </c>
    </row>
    <row r="643" s="1" customFormat="1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55"/>
        <v>3</v>
      </c>
      <c r="F643" s="50" t="s">
        <v>586</v>
      </c>
      <c r="G643" s="51">
        <v>21060</v>
      </c>
      <c r="H643" s="21">
        <v>0</v>
      </c>
      <c r="I643" s="51">
        <f t="shared" si="56"/>
        <v>21060</v>
      </c>
      <c r="J643" s="62">
        <f t="shared" si="57"/>
        <v>4864720</v>
      </c>
      <c r="K643" s="49">
        <v>74705</v>
      </c>
      <c r="L643" s="65">
        <v>1460109</v>
      </c>
      <c r="M643" s="1">
        <f>VLOOKUP(K643,P:Q,2,0)-I643</f>
        <v>0</v>
      </c>
      <c r="N643" s="3"/>
      <c r="O643" s="3"/>
      <c r="P643" s="43">
        <v>73295</v>
      </c>
      <c r="Q643" s="43">
        <v>7150</v>
      </c>
      <c r="R643" s="43"/>
      <c r="S643" s="43"/>
      <c r="T643" s="5"/>
      <c r="V643" s="5"/>
      <c r="W643" s="5" t="s">
        <v>587</v>
      </c>
    </row>
    <row r="644" s="1" customFormat="1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55"/>
        <v>3</v>
      </c>
      <c r="F644" s="50" t="s">
        <v>588</v>
      </c>
      <c r="G644" s="51">
        <v>15228</v>
      </c>
      <c r="H644" s="21">
        <v>0</v>
      </c>
      <c r="I644" s="51">
        <f t="shared" si="56"/>
        <v>15228</v>
      </c>
      <c r="J644" s="62">
        <f t="shared" si="57"/>
        <v>4849492</v>
      </c>
      <c r="K644" s="49">
        <v>69329</v>
      </c>
      <c r="L644" s="65">
        <v>1456121</v>
      </c>
      <c r="M644" s="1">
        <f>VLOOKUP(K644,P:Q,2,0)-I644</f>
        <v>0</v>
      </c>
      <c r="N644" s="3"/>
      <c r="P644" s="43">
        <v>72593</v>
      </c>
      <c r="Q644" s="43">
        <v>29600</v>
      </c>
      <c r="R644" s="43"/>
      <c r="S644" s="43"/>
      <c r="T644" s="5"/>
      <c r="V644" s="5"/>
      <c r="W644" s="5" t="s">
        <v>537</v>
      </c>
    </row>
    <row r="645" s="1" customFormat="1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55"/>
        <v>3</v>
      </c>
      <c r="F645" s="50" t="s">
        <v>589</v>
      </c>
      <c r="G645" s="51">
        <v>19305</v>
      </c>
      <c r="H645" s="21">
        <v>0</v>
      </c>
      <c r="I645" s="51">
        <f t="shared" si="56"/>
        <v>19305</v>
      </c>
      <c r="J645" s="62">
        <f t="shared" si="57"/>
        <v>4830187</v>
      </c>
      <c r="K645" s="49">
        <v>71483</v>
      </c>
      <c r="L645" s="65">
        <v>1467343</v>
      </c>
      <c r="M645" s="1">
        <f>VLOOKUP(K645,P:Q,2,0)-I645</f>
        <v>0</v>
      </c>
      <c r="N645" s="3"/>
      <c r="P645" s="43">
        <v>80416</v>
      </c>
      <c r="Q645" s="43">
        <v>19305</v>
      </c>
      <c r="R645" s="43"/>
      <c r="S645" s="43"/>
      <c r="T645" s="5"/>
      <c r="V645" s="5"/>
      <c r="W645" s="5" t="s">
        <v>531</v>
      </c>
    </row>
    <row r="646" s="1" customFormat="1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55"/>
        <v>2</v>
      </c>
      <c r="F646" s="50" t="s">
        <v>590</v>
      </c>
      <c r="G646" s="51">
        <v>12870</v>
      </c>
      <c r="H646" s="21">
        <v>0</v>
      </c>
      <c r="I646" s="51">
        <f t="shared" si="56"/>
        <v>12870</v>
      </c>
      <c r="J646" s="62">
        <f t="shared" si="57"/>
        <v>4817317</v>
      </c>
      <c r="K646" s="49">
        <v>71506</v>
      </c>
      <c r="L646" s="65">
        <v>1467726</v>
      </c>
      <c r="M646" s="1">
        <f>VLOOKUP(K646,P:Q,2,0)-I646</f>
        <v>0</v>
      </c>
      <c r="N646" s="3"/>
      <c r="P646" s="43">
        <v>80665</v>
      </c>
      <c r="Q646" s="43">
        <v>19305</v>
      </c>
      <c r="R646" s="43"/>
      <c r="S646" s="43"/>
      <c r="T646" s="5"/>
      <c r="V646" s="5"/>
      <c r="W646" s="5" t="s">
        <v>591</v>
      </c>
    </row>
    <row r="647" s="1" customFormat="1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55"/>
        <v>2</v>
      </c>
      <c r="F647" s="50" t="s">
        <v>592</v>
      </c>
      <c r="G647" s="51">
        <v>12870</v>
      </c>
      <c r="H647" s="21">
        <v>0</v>
      </c>
      <c r="I647" s="51">
        <f t="shared" si="56"/>
        <v>12870</v>
      </c>
      <c r="J647" s="62">
        <f t="shared" si="57"/>
        <v>4804447</v>
      </c>
      <c r="K647" s="49">
        <v>71656</v>
      </c>
      <c r="L647" s="65">
        <v>1469267</v>
      </c>
      <c r="M647" s="1">
        <f>VLOOKUP(K647,P:Q,2,0)-I647</f>
        <v>0</v>
      </c>
      <c r="N647" s="3"/>
      <c r="P647" s="43">
        <v>80666</v>
      </c>
      <c r="Q647" s="43">
        <v>19305</v>
      </c>
      <c r="R647" s="43"/>
      <c r="S647" s="43"/>
      <c r="T647" s="5"/>
      <c r="V647" s="5"/>
      <c r="W647" s="5" t="s">
        <v>531</v>
      </c>
    </row>
    <row r="648" s="1" customFormat="1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55"/>
        <v>5</v>
      </c>
      <c r="F648" s="50" t="s">
        <v>593</v>
      </c>
      <c r="G648" s="51">
        <v>41895</v>
      </c>
      <c r="H648" s="21">
        <v>0</v>
      </c>
      <c r="I648" s="51">
        <f t="shared" si="56"/>
        <v>41895</v>
      </c>
      <c r="J648" s="62">
        <f t="shared" si="57"/>
        <v>4762552</v>
      </c>
      <c r="K648" s="49">
        <v>69942</v>
      </c>
      <c r="L648" s="65">
        <v>1458999</v>
      </c>
      <c r="M648" s="1">
        <f>VLOOKUP(K648,P:Q,2,0)-I648</f>
        <v>0</v>
      </c>
      <c r="N648" s="3"/>
      <c r="P648" s="43">
        <v>71498</v>
      </c>
      <c r="Q648" s="43">
        <v>18000</v>
      </c>
      <c r="R648" s="43"/>
      <c r="S648" s="43"/>
      <c r="T648" s="5"/>
      <c r="V648" s="5"/>
      <c r="W648" s="5" t="s">
        <v>594</v>
      </c>
    </row>
    <row r="649" s="1" customFormat="1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55"/>
        <v>2</v>
      </c>
      <c r="F649" s="50" t="s">
        <v>595</v>
      </c>
      <c r="G649" s="51">
        <v>15750</v>
      </c>
      <c r="H649" s="21">
        <v>0</v>
      </c>
      <c r="I649" s="51">
        <f t="shared" si="56"/>
        <v>15750</v>
      </c>
      <c r="J649" s="62">
        <f t="shared" si="57"/>
        <v>4746802</v>
      </c>
      <c r="K649" s="49">
        <v>71724</v>
      </c>
      <c r="L649" s="65">
        <v>1469709</v>
      </c>
      <c r="M649" s="1">
        <f>VLOOKUP(K649,P:Q,2,0)-I649</f>
        <v>0</v>
      </c>
      <c r="N649" s="3"/>
      <c r="P649" s="44">
        <v>75686</v>
      </c>
      <c r="Q649" s="43">
        <v>22708.56</v>
      </c>
      <c r="R649" s="43"/>
      <c r="S649" s="43"/>
      <c r="T649" s="5"/>
      <c r="V649" s="5"/>
      <c r="W649" s="5" t="s">
        <v>561</v>
      </c>
    </row>
    <row r="650" s="1" customFormat="1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55"/>
        <v>5</v>
      </c>
      <c r="F650" s="50" t="s">
        <v>596</v>
      </c>
      <c r="G650" s="51">
        <v>37350</v>
      </c>
      <c r="H650" s="21">
        <v>0</v>
      </c>
      <c r="I650" s="51">
        <f t="shared" si="56"/>
        <v>37350</v>
      </c>
      <c r="J650" s="62">
        <f t="shared" si="57"/>
        <v>4709452</v>
      </c>
      <c r="K650" s="49">
        <v>69682</v>
      </c>
      <c r="L650" s="65">
        <v>1458622</v>
      </c>
      <c r="M650" s="1">
        <f>VLOOKUP(K650,P:Q,2,0)-I650</f>
        <v>0</v>
      </c>
      <c r="N650" s="3"/>
      <c r="P650" s="43">
        <v>80661</v>
      </c>
      <c r="Q650" s="43">
        <v>19305</v>
      </c>
      <c r="R650" s="43"/>
      <c r="S650" s="43"/>
      <c r="T650" s="5"/>
      <c r="V650" s="5"/>
      <c r="W650" s="5" t="s">
        <v>539</v>
      </c>
    </row>
    <row r="651" s="1" customFormat="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55"/>
        <v>2</v>
      </c>
      <c r="F651" s="50" t="s">
        <v>597</v>
      </c>
      <c r="G651" s="51">
        <v>9000</v>
      </c>
      <c r="H651" s="21">
        <v>0</v>
      </c>
      <c r="I651" s="51">
        <f t="shared" si="56"/>
        <v>9000</v>
      </c>
      <c r="J651" s="62">
        <f t="shared" si="57"/>
        <v>4700452</v>
      </c>
      <c r="K651" s="49">
        <v>71516</v>
      </c>
      <c r="L651" s="65">
        <v>1467885</v>
      </c>
      <c r="M651" s="1">
        <f>VLOOKUP(K651,P:Q,2,0)-I651</f>
        <v>0</v>
      </c>
      <c r="N651" s="3"/>
      <c r="P651" s="43">
        <v>75266</v>
      </c>
      <c r="Q651" s="43">
        <v>19305</v>
      </c>
      <c r="R651" s="43"/>
      <c r="S651" s="43"/>
      <c r="T651" s="5"/>
      <c r="V651" s="5"/>
      <c r="W651" s="5" t="s">
        <v>598</v>
      </c>
    </row>
    <row r="652" s="1" customFormat="1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55"/>
        <v>2</v>
      </c>
      <c r="F652" s="50" t="s">
        <v>459</v>
      </c>
      <c r="G652" s="51">
        <v>12870</v>
      </c>
      <c r="H652" s="21">
        <v>0</v>
      </c>
      <c r="I652" s="51">
        <f t="shared" si="56"/>
        <v>12870</v>
      </c>
      <c r="J652" s="62">
        <f t="shared" si="57"/>
        <v>4687582</v>
      </c>
      <c r="K652" s="49">
        <v>73813</v>
      </c>
      <c r="L652" s="65">
        <v>1484388</v>
      </c>
      <c r="M652" s="1">
        <f>VLOOKUP(K652,P:Q,2,0)-I652</f>
        <v>0</v>
      </c>
      <c r="N652" s="3"/>
      <c r="P652" s="43">
        <v>72418</v>
      </c>
      <c r="Q652" s="43">
        <v>27000</v>
      </c>
      <c r="R652" s="43"/>
      <c r="S652" s="43"/>
      <c r="T652" s="5"/>
      <c r="V652" s="5"/>
      <c r="W652" s="5" t="s">
        <v>541</v>
      </c>
    </row>
    <row r="653" s="1" customFormat="1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55"/>
        <v>2</v>
      </c>
      <c r="F653" s="50" t="s">
        <v>599</v>
      </c>
      <c r="G653" s="51">
        <v>9000</v>
      </c>
      <c r="H653" s="21">
        <v>0</v>
      </c>
      <c r="I653" s="51">
        <f t="shared" si="56"/>
        <v>9000</v>
      </c>
      <c r="J653" s="62">
        <f t="shared" si="57"/>
        <v>4678582</v>
      </c>
      <c r="K653" s="49">
        <v>72520</v>
      </c>
      <c r="L653" s="65">
        <v>1474832</v>
      </c>
      <c r="M653" s="1">
        <f>VLOOKUP(K653,P:Q,2,0)-I653</f>
        <v>0</v>
      </c>
      <c r="N653" s="3"/>
      <c r="P653" s="43">
        <v>74621</v>
      </c>
      <c r="Q653" s="43">
        <v>26892</v>
      </c>
      <c r="R653" s="43"/>
      <c r="S653" s="43"/>
      <c r="T653" s="5"/>
      <c r="V653" s="5"/>
      <c r="W653" s="5" t="s">
        <v>541</v>
      </c>
    </row>
    <row r="654" s="1" customFormat="1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55"/>
        <v>3</v>
      </c>
      <c r="F654" s="50" t="s">
        <v>600</v>
      </c>
      <c r="G654" s="51">
        <v>19305</v>
      </c>
      <c r="H654" s="21">
        <v>0</v>
      </c>
      <c r="I654" s="51">
        <f t="shared" si="56"/>
        <v>19305</v>
      </c>
      <c r="J654" s="62">
        <f t="shared" si="57"/>
        <v>4659277</v>
      </c>
      <c r="K654" s="49">
        <v>72200</v>
      </c>
      <c r="L654" s="65">
        <v>1472064</v>
      </c>
      <c r="M654" s="1">
        <f>VLOOKUP(K654,P:Q,2,0)-I654</f>
        <v>0</v>
      </c>
      <c r="N654" s="3"/>
      <c r="P654" s="43">
        <v>80957</v>
      </c>
      <c r="Q654" s="43">
        <v>20070</v>
      </c>
      <c r="R654" s="43"/>
      <c r="S654" s="43"/>
      <c r="T654" s="5"/>
      <c r="V654" s="5"/>
      <c r="W654" s="5" t="s">
        <v>541</v>
      </c>
    </row>
    <row r="655" s="1" customFormat="1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55"/>
        <v>2</v>
      </c>
      <c r="F655" s="50" t="s">
        <v>601</v>
      </c>
      <c r="G655" s="51">
        <v>9000</v>
      </c>
      <c r="H655" s="21">
        <v>0</v>
      </c>
      <c r="I655" s="51">
        <f t="shared" si="56"/>
        <v>9000</v>
      </c>
      <c r="J655" s="62">
        <f t="shared" si="57"/>
        <v>4650277</v>
      </c>
      <c r="K655" s="49">
        <v>73231</v>
      </c>
      <c r="L655" s="65">
        <v>1478329</v>
      </c>
      <c r="M655" s="1">
        <f>VLOOKUP(K655,P:Q,2,0)-I655</f>
        <v>0</v>
      </c>
      <c r="N655" s="3"/>
      <c r="P655" s="44">
        <v>78407</v>
      </c>
      <c r="Q655" s="43">
        <v>12870</v>
      </c>
      <c r="R655" s="43"/>
      <c r="S655" s="43"/>
      <c r="T655" s="5"/>
      <c r="V655" s="5"/>
      <c r="W655" s="5" t="s">
        <v>541</v>
      </c>
    </row>
    <row r="656" s="1" customFormat="1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55"/>
        <v>2</v>
      </c>
      <c r="F656" s="50" t="s">
        <v>602</v>
      </c>
      <c r="G656" s="51">
        <v>18670</v>
      </c>
      <c r="H656" s="21">
        <v>0</v>
      </c>
      <c r="I656" s="51">
        <f t="shared" si="56"/>
        <v>18670</v>
      </c>
      <c r="J656" s="62">
        <f t="shared" si="57"/>
        <v>4631607</v>
      </c>
      <c r="K656" s="49">
        <v>73828</v>
      </c>
      <c r="L656" s="65">
        <v>1484608</v>
      </c>
      <c r="M656" s="1">
        <f>VLOOKUP(K656,P:Q,2,0)-I656</f>
        <v>0</v>
      </c>
      <c r="N656" s="3"/>
      <c r="P656" s="43">
        <v>80915</v>
      </c>
      <c r="Q656" s="43">
        <v>38610</v>
      </c>
      <c r="R656" s="43"/>
      <c r="S656" s="43"/>
      <c r="T656" s="5"/>
      <c r="V656" s="5"/>
      <c r="W656" s="5" t="s">
        <v>537</v>
      </c>
    </row>
    <row r="657" s="1" customFormat="1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55"/>
        <v>2</v>
      </c>
      <c r="F657" s="50" t="s">
        <v>603</v>
      </c>
      <c r="G657" s="51">
        <v>15750</v>
      </c>
      <c r="H657" s="21">
        <v>0</v>
      </c>
      <c r="I657" s="51">
        <f t="shared" si="56"/>
        <v>15750</v>
      </c>
      <c r="J657" s="62">
        <f t="shared" si="57"/>
        <v>4615857</v>
      </c>
      <c r="K657" s="49">
        <v>72038</v>
      </c>
      <c r="L657" s="65">
        <v>1471547</v>
      </c>
      <c r="M657" s="1">
        <f>VLOOKUP(K657,P:Q,2,0)-I657</f>
        <v>0</v>
      </c>
      <c r="N657" s="3"/>
      <c r="P657" s="43">
        <v>79902</v>
      </c>
      <c r="Q657" s="43">
        <v>19305</v>
      </c>
      <c r="R657" s="43"/>
      <c r="S657" s="43"/>
      <c r="T657" s="5"/>
      <c r="V657" s="5"/>
      <c r="W657" s="5" t="s">
        <v>559</v>
      </c>
    </row>
    <row r="658" s="1" customFormat="1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55"/>
        <v>3</v>
      </c>
      <c r="F658" s="50" t="s">
        <v>604</v>
      </c>
      <c r="G658" s="51">
        <v>19305</v>
      </c>
      <c r="H658" s="21">
        <v>0</v>
      </c>
      <c r="I658" s="51">
        <f t="shared" si="56"/>
        <v>19305</v>
      </c>
      <c r="J658" s="62">
        <f t="shared" si="57"/>
        <v>4596552</v>
      </c>
      <c r="K658" s="49">
        <v>73858</v>
      </c>
      <c r="L658" s="65">
        <v>1485296</v>
      </c>
      <c r="M658" s="1">
        <f>VLOOKUP(K658,P:Q,2,0)-I658</f>
        <v>0</v>
      </c>
      <c r="N658" s="3"/>
      <c r="P658" s="43">
        <v>77759</v>
      </c>
      <c r="Q658" s="43">
        <v>12870</v>
      </c>
      <c r="R658" s="43"/>
      <c r="S658" s="43"/>
      <c r="T658" s="5"/>
      <c r="V658" s="5"/>
      <c r="W658" s="5" t="s">
        <v>531</v>
      </c>
    </row>
    <row r="659" s="1" customFormat="1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55"/>
        <v>3</v>
      </c>
      <c r="F659" s="50" t="s">
        <v>605</v>
      </c>
      <c r="G659" s="51">
        <v>19305</v>
      </c>
      <c r="H659" s="21">
        <v>0</v>
      </c>
      <c r="I659" s="51">
        <f t="shared" si="56"/>
        <v>19305</v>
      </c>
      <c r="J659" s="62">
        <f t="shared" si="57"/>
        <v>4577247</v>
      </c>
      <c r="K659" s="49">
        <v>73856</v>
      </c>
      <c r="L659" s="65">
        <v>1485296</v>
      </c>
      <c r="M659" s="1">
        <f>VLOOKUP(K659,P:Q,2,0)-I659</f>
        <v>0</v>
      </c>
      <c r="N659" s="3"/>
      <c r="P659" s="43"/>
      <c r="Q659" s="43">
        <v>0</v>
      </c>
      <c r="R659" s="43"/>
      <c r="S659" s="43"/>
      <c r="T659" s="5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57"/>
        <v>4556187</v>
      </c>
      <c r="K660" s="49">
        <v>71099</v>
      </c>
      <c r="L660" s="65">
        <v>1465741</v>
      </c>
      <c r="M660" s="1">
        <f>VLOOKUP(K660,P:Q,2,0)-I660</f>
        <v>0</v>
      </c>
      <c r="P660" s="43"/>
      <c r="Q660" s="43">
        <v>0</v>
      </c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724" si="58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57"/>
        <v>4511367</v>
      </c>
      <c r="K661" s="49">
        <v>73261</v>
      </c>
      <c r="L661" s="65">
        <v>1476380</v>
      </c>
      <c r="M661" s="1">
        <f>VLOOKUP(K661,P:Q,2,0)-I661</f>
        <v>0</v>
      </c>
      <c r="P661" s="43"/>
      <c r="Q661" s="43">
        <v>0</v>
      </c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58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ref="J662:J725" si="59">J661-I662</f>
        <v>4485627</v>
      </c>
      <c r="K662" s="49">
        <v>73455</v>
      </c>
      <c r="L662" s="65">
        <v>1480985</v>
      </c>
      <c r="M662" s="1">
        <f>VLOOKUP(K662,P:Q,2,0)-I662</f>
        <v>0</v>
      </c>
      <c r="P662" s="43"/>
      <c r="Q662" s="43">
        <v>0</v>
      </c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58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59"/>
        <v>4472127</v>
      </c>
      <c r="K663" s="49">
        <v>73833</v>
      </c>
      <c r="L663" s="65">
        <v>1484646</v>
      </c>
      <c r="M663" s="1">
        <f>VLOOKUP(K663,P:Q,2,0)-I663</f>
        <v>0</v>
      </c>
      <c r="P663" s="43"/>
      <c r="Q663" s="43">
        <v>0</v>
      </c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58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59"/>
        <v>4446387</v>
      </c>
      <c r="K664" s="49">
        <v>72206</v>
      </c>
      <c r="L664" s="65">
        <v>1472257</v>
      </c>
      <c r="M664" s="1">
        <f>VLOOKUP(K664,P:Q,2,0)-I664</f>
        <v>0</v>
      </c>
      <c r="P664" s="44"/>
      <c r="Q664" s="43">
        <v>0</v>
      </c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58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59"/>
        <v>4437387</v>
      </c>
      <c r="K665" s="49">
        <v>73849</v>
      </c>
      <c r="L665" s="65">
        <v>1484872</v>
      </c>
      <c r="M665" s="1">
        <f>VLOOKUP(K665,P:Q,2,0)-I665</f>
        <v>0</v>
      </c>
      <c r="P665" s="43"/>
      <c r="Q665" s="43">
        <v>0</v>
      </c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58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59"/>
        <v>4413762</v>
      </c>
      <c r="K666" s="49">
        <v>69462</v>
      </c>
      <c r="L666" s="65">
        <v>1457560</v>
      </c>
      <c r="M666" s="1">
        <f>VLOOKUP(K666,P:Q,2,0)-I666</f>
        <v>0</v>
      </c>
      <c r="P666" s="43"/>
      <c r="Q666" s="43">
        <v>0</v>
      </c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58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59"/>
        <v>4400262</v>
      </c>
      <c r="K667" s="49">
        <v>73835</v>
      </c>
      <c r="L667" s="65">
        <v>1484646</v>
      </c>
      <c r="M667" s="1">
        <f>VLOOKUP(K667,P:Q,2,0)-I667</f>
        <v>0</v>
      </c>
      <c r="P667" s="100"/>
      <c r="Q667" s="43">
        <v>0</v>
      </c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58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59"/>
        <v>4386762</v>
      </c>
      <c r="K668" s="49">
        <v>73834</v>
      </c>
      <c r="L668" s="65">
        <v>1484646</v>
      </c>
      <c r="M668" s="1">
        <f>VLOOKUP(K668,P:Q,2,0)-I668</f>
        <v>0</v>
      </c>
      <c r="P668" s="44"/>
      <c r="Q668" s="43">
        <v>0</v>
      </c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58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59"/>
        <v>4355262</v>
      </c>
      <c r="K669" s="49">
        <v>71583</v>
      </c>
      <c r="L669" s="65">
        <v>1468235</v>
      </c>
      <c r="M669" s="1">
        <f>VLOOKUP(K669,P:Q,2,0)-I669</f>
        <v>0</v>
      </c>
      <c r="P669" s="43"/>
      <c r="Q669" s="43">
        <v>0</v>
      </c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58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59"/>
        <v>4313142</v>
      </c>
      <c r="K670" s="49">
        <v>70102</v>
      </c>
      <c r="L670" s="65">
        <v>1460602</v>
      </c>
      <c r="M670" s="1">
        <f>VLOOKUP(K670,P:Q,2,0)-I670</f>
        <v>0</v>
      </c>
      <c r="P670" s="43"/>
      <c r="Q670" s="43">
        <v>0</v>
      </c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58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59"/>
        <v>4304142</v>
      </c>
      <c r="K671" s="49">
        <v>73609</v>
      </c>
      <c r="L671" s="65">
        <v>1482501</v>
      </c>
      <c r="M671" s="1">
        <f>VLOOKUP(K671,P:Q,2,0)-I671</f>
        <v>0</v>
      </c>
      <c r="P671" s="43"/>
      <c r="Q671" s="43">
        <v>0</v>
      </c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58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59"/>
        <v>4291272</v>
      </c>
      <c r="K672" s="49">
        <v>73411</v>
      </c>
      <c r="L672" s="65">
        <v>1480388</v>
      </c>
      <c r="M672" s="1">
        <f>VLOOKUP(K672,P:Q,2,0)-I672</f>
        <v>0</v>
      </c>
      <c r="P672" s="43"/>
      <c r="Q672" s="43">
        <v>0</v>
      </c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58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59"/>
        <v>4267647</v>
      </c>
      <c r="K673" s="49">
        <v>69464</v>
      </c>
      <c r="L673" s="65">
        <v>1457566</v>
      </c>
      <c r="M673" s="1">
        <f>VLOOKUP(K673,P:Q,2,0)-I673</f>
        <v>0</v>
      </c>
      <c r="P673" s="43"/>
      <c r="Q673" s="43">
        <v>0</v>
      </c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58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59"/>
        <v>4249647</v>
      </c>
      <c r="K674" s="49">
        <v>71735</v>
      </c>
      <c r="L674" s="65">
        <v>1469865</v>
      </c>
      <c r="M674" s="1">
        <f>VLOOKUP(K674,P:Q,2,0)-I674</f>
        <v>0</v>
      </c>
      <c r="P674" s="43"/>
      <c r="Q674" s="43">
        <v>0</v>
      </c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58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59"/>
        <v>4236777</v>
      </c>
      <c r="K675" s="49">
        <v>74038</v>
      </c>
      <c r="L675" s="65">
        <v>1487440</v>
      </c>
      <c r="M675" s="1">
        <f>VLOOKUP(K675,P:Q,2,0)-I675</f>
        <v>0</v>
      </c>
      <c r="P675" s="43"/>
      <c r="Q675" s="43">
        <v>0</v>
      </c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58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si="59"/>
        <v>4206672</v>
      </c>
      <c r="K676" s="49">
        <v>73515</v>
      </c>
      <c r="L676" s="65">
        <v>1481309</v>
      </c>
      <c r="M676" s="1">
        <f>VLOOKUP(K676,P:Q,2,0)-I676</f>
        <v>0</v>
      </c>
      <c r="P676" s="43"/>
      <c r="Q676" s="43">
        <v>0</v>
      </c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58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59"/>
        <v>4193802</v>
      </c>
      <c r="K677" s="49">
        <v>74039</v>
      </c>
      <c r="L677" s="65">
        <v>1487495</v>
      </c>
      <c r="M677" s="1">
        <f>VLOOKUP(K677,P:Q,2,0)-I677</f>
        <v>0</v>
      </c>
      <c r="P677" s="43"/>
      <c r="Q677" s="43">
        <v>0</v>
      </c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58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59"/>
        <v>4168062</v>
      </c>
      <c r="K678" s="49">
        <v>73974</v>
      </c>
      <c r="L678" s="65">
        <v>1486543</v>
      </c>
      <c r="M678" s="1">
        <f>VLOOKUP(K678,P:Q,2,0)-I678</f>
        <v>0</v>
      </c>
      <c r="P678" s="43"/>
      <c r="Q678" s="43">
        <v>0</v>
      </c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58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59"/>
        <v>4155192</v>
      </c>
      <c r="K679" s="49">
        <v>72223</v>
      </c>
      <c r="L679" s="65">
        <v>1472589</v>
      </c>
      <c r="M679" s="1">
        <f>VLOOKUP(K679,P:Q,2,0)-I679</f>
        <v>0</v>
      </c>
      <c r="P679" s="43"/>
      <c r="Q679" s="43">
        <v>0</v>
      </c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58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59"/>
        <v>4132692</v>
      </c>
      <c r="K680" s="49">
        <v>72204</v>
      </c>
      <c r="L680" s="65">
        <v>1472247</v>
      </c>
      <c r="M680" s="1">
        <f>VLOOKUP(K680,P:Q,2,0)-I680</f>
        <v>0</v>
      </c>
      <c r="P680" s="43"/>
      <c r="Q680" s="43">
        <v>0</v>
      </c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58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59"/>
        <v>4123692</v>
      </c>
      <c r="K681" s="49">
        <v>73542</v>
      </c>
      <c r="L681" s="65">
        <v>1481572</v>
      </c>
      <c r="M681" s="1">
        <f>VLOOKUP(K681,P:Q,2,0)-I681</f>
        <v>0</v>
      </c>
      <c r="P681" s="43"/>
      <c r="Q681" s="43">
        <v>0</v>
      </c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58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59"/>
        <v>4114692</v>
      </c>
      <c r="K682" s="49">
        <v>73543</v>
      </c>
      <c r="L682" s="65">
        <v>1481572</v>
      </c>
      <c r="M682" s="1">
        <f>VLOOKUP(K682,P:Q,2,0)-I682</f>
        <v>0</v>
      </c>
      <c r="P682" s="43"/>
      <c r="Q682" s="43">
        <v>0</v>
      </c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58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59"/>
        <v>4105692</v>
      </c>
      <c r="K683" s="49">
        <v>73157</v>
      </c>
      <c r="L683" s="65">
        <v>1478330</v>
      </c>
      <c r="M683" s="1">
        <f>VLOOKUP(K683,P:Q,2,0)-I683</f>
        <v>0</v>
      </c>
      <c r="P683" s="43"/>
      <c r="Q683" s="43">
        <v>0</v>
      </c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58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59"/>
        <v>4096692</v>
      </c>
      <c r="K684" s="49">
        <v>72585</v>
      </c>
      <c r="L684" s="65">
        <v>1475100</v>
      </c>
      <c r="M684" s="1">
        <f>VLOOKUP(K684,P:Q,2,0)-I684</f>
        <v>0</v>
      </c>
      <c r="P684" s="43"/>
      <c r="Q684" s="43">
        <v>0</v>
      </c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58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59"/>
        <v>4087692</v>
      </c>
      <c r="K685" s="49">
        <v>73550</v>
      </c>
      <c r="L685" s="65">
        <v>1482221</v>
      </c>
      <c r="M685" s="1">
        <f>VLOOKUP(K685,P:Q,2,0)-I685</f>
        <v>0</v>
      </c>
      <c r="P685" s="43"/>
      <c r="Q685" s="43">
        <v>0</v>
      </c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58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59"/>
        <v>4078692</v>
      </c>
      <c r="K686" s="49">
        <v>72935</v>
      </c>
      <c r="L686" s="65">
        <v>1478160</v>
      </c>
      <c r="M686" s="1">
        <f>VLOOKUP(K686,P:Q,2,0)-I686</f>
        <v>0</v>
      </c>
      <c r="P686" s="43"/>
      <c r="Q686" s="43">
        <v>0</v>
      </c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58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59"/>
        <v>4069692</v>
      </c>
      <c r="K687" s="49">
        <v>72920</v>
      </c>
      <c r="L687" s="65">
        <v>1478048</v>
      </c>
      <c r="M687" s="1">
        <f>VLOOKUP(K687,P:Q,2,0)-I687</f>
        <v>0</v>
      </c>
      <c r="P687" s="44"/>
      <c r="Q687" s="43">
        <v>0</v>
      </c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58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59"/>
        <v>4060692</v>
      </c>
      <c r="K688" s="49">
        <v>72934</v>
      </c>
      <c r="L688" s="65">
        <v>1478160</v>
      </c>
      <c r="M688" s="1">
        <f>VLOOKUP(K688,P:Q,2,0)-I688</f>
        <v>0</v>
      </c>
      <c r="P688" s="43"/>
      <c r="Q688" s="43">
        <v>0</v>
      </c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58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59"/>
        <v>4041387</v>
      </c>
      <c r="K689" s="49">
        <v>72806</v>
      </c>
      <c r="L689" s="65">
        <v>1476567</v>
      </c>
      <c r="M689" s="1">
        <f>VLOOKUP(K689,P:Q,2,0)-I689</f>
        <v>0</v>
      </c>
      <c r="P689" s="43"/>
      <c r="Q689" s="43">
        <v>0</v>
      </c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58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59"/>
        <v>4028517</v>
      </c>
      <c r="K690" s="49">
        <v>73823</v>
      </c>
      <c r="L690" s="65">
        <v>1484453</v>
      </c>
      <c r="M690" s="1">
        <f>VLOOKUP(K690,P:Q,2,0)-I690</f>
        <v>0</v>
      </c>
      <c r="P690" s="43"/>
      <c r="Q690" s="43">
        <v>0</v>
      </c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si="58"/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59"/>
        <v>3983697</v>
      </c>
      <c r="K691" s="49">
        <v>74434</v>
      </c>
      <c r="L691" s="65">
        <v>1492180</v>
      </c>
      <c r="M691" s="1">
        <f>VLOOKUP(K691,P:Q,2,0)-I691</f>
        <v>-22410</v>
      </c>
      <c r="P691" s="43"/>
      <c r="Q691" s="43">
        <v>0</v>
      </c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58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59"/>
        <v>3974697</v>
      </c>
      <c r="K692" s="49">
        <v>75078</v>
      </c>
      <c r="L692" s="65">
        <v>1496481</v>
      </c>
      <c r="M692" s="1">
        <f>VLOOKUP(K692,P:Q,2,0)-I692</f>
        <v>0</v>
      </c>
      <c r="P692" s="43"/>
      <c r="Q692" s="43">
        <v>0</v>
      </c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58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59"/>
        <v>3965697</v>
      </c>
      <c r="K693" s="49">
        <v>72341</v>
      </c>
      <c r="L693" s="65">
        <v>1473378</v>
      </c>
      <c r="M693" s="1">
        <f>VLOOKUP(K693,P:Q,2,0)-I693</f>
        <v>0</v>
      </c>
      <c r="P693" s="43"/>
      <c r="Q693" s="43">
        <v>0</v>
      </c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58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59"/>
        <v>3952827</v>
      </c>
      <c r="K694" s="49">
        <v>74859</v>
      </c>
      <c r="L694" s="65">
        <v>1494411</v>
      </c>
      <c r="M694" s="1">
        <f>VLOOKUP(K694,P:Q,2,0)-I694</f>
        <v>0</v>
      </c>
      <c r="P694" s="43"/>
      <c r="Q694" s="43">
        <v>0</v>
      </c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58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59"/>
        <v>3939957</v>
      </c>
      <c r="K695" s="49">
        <v>74783</v>
      </c>
      <c r="L695" s="65">
        <v>1493907</v>
      </c>
      <c r="M695" s="1">
        <f>VLOOKUP(K695,P:Q,2,0)-I695</f>
        <v>0</v>
      </c>
      <c r="P695" s="43"/>
      <c r="Q695" s="43">
        <v>0</v>
      </c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58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59"/>
        <v>3924207</v>
      </c>
      <c r="K696" s="49">
        <v>71955</v>
      </c>
      <c r="L696" s="65">
        <v>1470381</v>
      </c>
      <c r="M696" s="1">
        <f>VLOOKUP(K696,P:Q,2,0)-I696</f>
        <v>0</v>
      </c>
      <c r="P696" s="43"/>
      <c r="Q696" s="43">
        <v>0</v>
      </c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58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59"/>
        <v>3908457</v>
      </c>
      <c r="K697" s="49">
        <v>71954</v>
      </c>
      <c r="L697" s="65">
        <v>1470381</v>
      </c>
      <c r="M697" s="1">
        <f>VLOOKUP(K697,P:Q,2,0)-I697</f>
        <v>0</v>
      </c>
      <c r="P697" s="43"/>
      <c r="Q697" s="43">
        <v>0</v>
      </c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58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si="59"/>
        <v>3876957</v>
      </c>
      <c r="K698" s="49">
        <v>72161</v>
      </c>
      <c r="L698" s="65">
        <v>1471583</v>
      </c>
      <c r="M698" s="1">
        <f>VLOOKUP(K698,P:Q,2,0)-I698</f>
        <v>0</v>
      </c>
      <c r="P698" s="43"/>
      <c r="Q698" s="43">
        <v>0</v>
      </c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58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59"/>
        <v>3861207</v>
      </c>
      <c r="K699" s="49">
        <v>71953</v>
      </c>
      <c r="L699" s="65">
        <v>1470381</v>
      </c>
      <c r="M699" s="1">
        <f>VLOOKUP(K699,P:Q,2,0)-I699</f>
        <v>0</v>
      </c>
      <c r="P699" s="43"/>
      <c r="Q699" s="43">
        <v>0</v>
      </c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58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59"/>
        <v>3852207</v>
      </c>
      <c r="K700" s="49">
        <v>73853</v>
      </c>
      <c r="L700" s="65">
        <v>1485067</v>
      </c>
      <c r="M700" s="1">
        <f>VLOOKUP(K700,P:Q,2,0)-I700</f>
        <v>0</v>
      </c>
      <c r="P700" s="43"/>
      <c r="Q700" s="43">
        <v>0</v>
      </c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58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59"/>
        <v>3820707</v>
      </c>
      <c r="K701" s="49">
        <v>71652</v>
      </c>
      <c r="L701" s="65">
        <v>1469073</v>
      </c>
      <c r="M701" s="1">
        <f>VLOOKUP(K701,P:Q,2,0)-I701</f>
        <v>0</v>
      </c>
      <c r="P701" s="43"/>
      <c r="Q701" s="43">
        <v>0</v>
      </c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58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59"/>
        <v>3775887</v>
      </c>
      <c r="K702" s="49">
        <v>74889</v>
      </c>
      <c r="L702" s="65">
        <v>1494826</v>
      </c>
      <c r="M702" s="1">
        <f>VLOOKUP(K702,P:Q,2,0)-I702</f>
        <v>0</v>
      </c>
      <c r="P702" s="43"/>
      <c r="Q702" s="43">
        <v>0</v>
      </c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58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59"/>
        <v>3766887</v>
      </c>
      <c r="K703" s="49">
        <v>73929</v>
      </c>
      <c r="L703" s="65">
        <v>1485317</v>
      </c>
      <c r="M703" s="1">
        <f>VLOOKUP(K703,P:Q,2,0)-I703</f>
        <v>0</v>
      </c>
      <c r="P703" s="43"/>
      <c r="Q703" s="43">
        <v>0</v>
      </c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58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59"/>
        <v>3757887</v>
      </c>
      <c r="K704" s="49">
        <v>73854</v>
      </c>
      <c r="L704" s="65">
        <v>1485172</v>
      </c>
      <c r="M704" s="1">
        <f>VLOOKUP(K704,P:Q,2,0)-I704</f>
        <v>0</v>
      </c>
      <c r="P704" s="5"/>
      <c r="Q704" s="43">
        <v>0</v>
      </c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58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59"/>
        <v>3738582</v>
      </c>
      <c r="K705" s="49">
        <v>74243</v>
      </c>
      <c r="L705" s="65">
        <v>1490290</v>
      </c>
      <c r="M705" s="1">
        <f>VLOOKUP(K705,P:Q,2,0)-I705</f>
        <v>0</v>
      </c>
      <c r="P705" s="44"/>
      <c r="Q705" s="43">
        <v>0</v>
      </c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58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59"/>
        <v>3706407</v>
      </c>
      <c r="K706" s="49">
        <v>74414</v>
      </c>
      <c r="L706" s="65">
        <v>1491561</v>
      </c>
      <c r="M706" s="1">
        <f>VLOOKUP(K706,P:Q,2,0)-I706</f>
        <v>0</v>
      </c>
      <c r="P706" s="43"/>
      <c r="Q706" s="43">
        <v>0</v>
      </c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58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59"/>
        <v>3687102</v>
      </c>
      <c r="K707" s="49">
        <v>70942</v>
      </c>
      <c r="L707" s="65">
        <v>1464285</v>
      </c>
      <c r="M707" s="1">
        <f>VLOOKUP(K707,P:Q,2,0)-I707</f>
        <v>0</v>
      </c>
      <c r="P707" s="43"/>
      <c r="Q707" s="43">
        <v>0</v>
      </c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58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59"/>
        <v>3654927</v>
      </c>
      <c r="K708" s="49">
        <v>74409</v>
      </c>
      <c r="L708" s="65">
        <v>1491508</v>
      </c>
      <c r="M708" s="1">
        <f>VLOOKUP(K708,P:Q,2,0)-I708</f>
        <v>0</v>
      </c>
      <c r="P708" s="43"/>
      <c r="Q708" s="43">
        <v>0</v>
      </c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58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59"/>
        <v>3622752</v>
      </c>
      <c r="K709" s="49">
        <v>73801</v>
      </c>
      <c r="L709" s="65">
        <v>1484172</v>
      </c>
      <c r="M709" s="1">
        <f>VLOOKUP(K709,P:Q,2,0)-I709</f>
        <v>0</v>
      </c>
      <c r="P709" s="43"/>
      <c r="Q709" s="43">
        <v>0</v>
      </c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58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59"/>
        <v>3590577</v>
      </c>
      <c r="K710" s="49">
        <v>73802</v>
      </c>
      <c r="L710" s="65">
        <v>1484172</v>
      </c>
      <c r="M710" s="1">
        <f>VLOOKUP(K710,P:Q,2,0)-I710</f>
        <v>0</v>
      </c>
      <c r="P710" s="43"/>
      <c r="Q710" s="43">
        <v>0</v>
      </c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58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59"/>
        <v>3571272</v>
      </c>
      <c r="K711" s="49">
        <v>70948</v>
      </c>
      <c r="L711" s="65">
        <v>1464320</v>
      </c>
      <c r="M711" s="1">
        <f>VLOOKUP(K711,P:Q,2,0)-I711</f>
        <v>0</v>
      </c>
      <c r="P711" s="43"/>
      <c r="Q711" s="43">
        <v>0</v>
      </c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58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59"/>
        <v>3557232</v>
      </c>
      <c r="K712" s="49">
        <v>72220</v>
      </c>
      <c r="L712" s="65">
        <v>1472513</v>
      </c>
      <c r="M712" s="1">
        <f>VLOOKUP(K712,P:Q,2,0)-I712</f>
        <v>0</v>
      </c>
      <c r="P712" s="43"/>
      <c r="Q712" s="43">
        <v>0</v>
      </c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58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59"/>
        <v>3538562</v>
      </c>
      <c r="K713" s="49">
        <v>74248</v>
      </c>
      <c r="L713" s="65">
        <v>1490354</v>
      </c>
      <c r="M713" s="1">
        <f>VLOOKUP(K713,P:Q,2,0)-I713</f>
        <v>0</v>
      </c>
      <c r="P713" s="43"/>
      <c r="Q713" s="43">
        <v>0</v>
      </c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58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59"/>
        <v>3526112</v>
      </c>
      <c r="K714" s="49">
        <v>75272</v>
      </c>
      <c r="L714" s="65">
        <v>1497921</v>
      </c>
      <c r="M714" s="1">
        <f>VLOOKUP(K714,P:Q,2,0)-I714</f>
        <v>0</v>
      </c>
      <c r="P714" s="43"/>
      <c r="Q714" s="43">
        <v>0</v>
      </c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58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59"/>
        <v>3512612</v>
      </c>
      <c r="K715" s="49">
        <v>74719</v>
      </c>
      <c r="L715" s="65">
        <v>1493742</v>
      </c>
      <c r="M715" s="1">
        <f>VLOOKUP(K715,P:Q,2,0)-I715</f>
        <v>0</v>
      </c>
      <c r="P715" s="43"/>
      <c r="Q715" s="43">
        <v>0</v>
      </c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58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59"/>
        <v>3498572</v>
      </c>
      <c r="K716" s="49">
        <v>72207</v>
      </c>
      <c r="L716" s="65">
        <v>1472373</v>
      </c>
      <c r="M716" s="1">
        <f>VLOOKUP(K716,P:Q,2,0)-I716</f>
        <v>0</v>
      </c>
      <c r="P716" s="43"/>
      <c r="Q716" s="43">
        <v>0</v>
      </c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58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59"/>
        <v>3484532</v>
      </c>
      <c r="K717" s="49">
        <v>72208</v>
      </c>
      <c r="L717" s="65">
        <v>1472373</v>
      </c>
      <c r="M717" s="1">
        <f>VLOOKUP(K717,P:Q,2,0)-I717</f>
        <v>0</v>
      </c>
      <c r="P717" s="43"/>
      <c r="Q717" s="43">
        <v>0</v>
      </c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58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59"/>
        <v>3462122</v>
      </c>
      <c r="K718" s="49">
        <v>74502</v>
      </c>
      <c r="L718" s="65">
        <v>1492358</v>
      </c>
      <c r="M718" s="1">
        <f>VLOOKUP(K718,P:Q,2,0)-I718</f>
        <v>0</v>
      </c>
      <c r="P718" s="43"/>
      <c r="Q718" s="43">
        <v>0</v>
      </c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58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59"/>
        <v>3439712</v>
      </c>
      <c r="K719" s="49">
        <v>73967</v>
      </c>
      <c r="L719" s="65">
        <v>1486255</v>
      </c>
      <c r="M719" s="1">
        <f>VLOOKUP(K719,P:Q,2,0)-I719</f>
        <v>0</v>
      </c>
      <c r="P719" s="43"/>
      <c r="Q719" s="43">
        <v>0</v>
      </c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58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59"/>
        <v>3430712</v>
      </c>
      <c r="K720" s="49">
        <v>74945</v>
      </c>
      <c r="L720" s="65">
        <v>1495687</v>
      </c>
      <c r="M720" s="1">
        <f>VLOOKUP(K720,P:Q,2,0)-I720</f>
        <v>0</v>
      </c>
      <c r="P720" s="43"/>
      <c r="Q720" s="43">
        <v>0</v>
      </c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58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59"/>
        <v>3404972</v>
      </c>
      <c r="K721" s="49">
        <v>73832</v>
      </c>
      <c r="L721" s="65">
        <v>1484607</v>
      </c>
      <c r="M721" s="1">
        <f>VLOOKUP(K721,P:Q,2,0)-I721</f>
        <v>0</v>
      </c>
      <c r="P721" s="43"/>
      <c r="Q721" s="43">
        <v>0</v>
      </c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58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59"/>
        <v>3385667</v>
      </c>
      <c r="K722" s="49">
        <v>74324</v>
      </c>
      <c r="L722" s="65">
        <v>1490753</v>
      </c>
      <c r="M722" s="1">
        <f>VLOOKUP(K722,P:Q,2,0)-I722</f>
        <v>0</v>
      </c>
      <c r="P722" s="43"/>
      <c r="Q722" s="43">
        <v>0</v>
      </c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si="58"/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59"/>
        <v>3345527</v>
      </c>
      <c r="K723" s="49">
        <v>74217</v>
      </c>
      <c r="L723" s="65">
        <v>1489598</v>
      </c>
      <c r="M723" s="1">
        <f>VLOOKUP(K723,P:Q,2,0)-I723</f>
        <v>0</v>
      </c>
      <c r="P723" s="43"/>
      <c r="Q723" s="43">
        <v>0</v>
      </c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58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59"/>
        <v>3336527</v>
      </c>
      <c r="K724" s="49">
        <v>73839</v>
      </c>
      <c r="L724" s="65">
        <v>1484683</v>
      </c>
      <c r="M724" s="1">
        <f>VLOOKUP(K724,P:Q,2,0)-I724</f>
        <v>0</v>
      </c>
      <c r="P724" s="43"/>
      <c r="Q724" s="43">
        <v>0</v>
      </c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ref="A725:A788" si="60">A724+1</f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59"/>
        <v>3323657</v>
      </c>
      <c r="K725" s="49">
        <v>74503</v>
      </c>
      <c r="L725" s="65">
        <v>1492371</v>
      </c>
      <c r="M725" s="1">
        <f>VLOOKUP(K725,P:Q,2,0)-I725</f>
        <v>0</v>
      </c>
      <c r="P725" s="43"/>
      <c r="Q725" s="43">
        <v>0</v>
      </c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60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ref="J726:J789" si="61">J725-I726</f>
        <v>3307907</v>
      </c>
      <c r="K726" s="49">
        <v>72192</v>
      </c>
      <c r="L726" s="65">
        <v>1471800</v>
      </c>
      <c r="M726" s="1">
        <f>VLOOKUP(K726,P:Q,2,0)-I726</f>
        <v>0</v>
      </c>
      <c r="P726" s="43"/>
      <c r="Q726" s="43">
        <v>0</v>
      </c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60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61"/>
        <v>3276407</v>
      </c>
      <c r="K727" s="49">
        <v>72231</v>
      </c>
      <c r="L727" s="65">
        <v>1473021</v>
      </c>
      <c r="M727" s="1">
        <f>VLOOKUP(K727,P:Q,2,0)-I727</f>
        <v>0</v>
      </c>
      <c r="P727" s="44"/>
      <c r="Q727" s="43">
        <v>0</v>
      </c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60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61"/>
        <v>3260657</v>
      </c>
      <c r="K728" s="49">
        <v>71714</v>
      </c>
      <c r="L728" s="65">
        <v>1469615</v>
      </c>
      <c r="M728" s="1">
        <f>VLOOKUP(K728,P:Q,2,0)-I728</f>
        <v>0</v>
      </c>
      <c r="P728" s="43"/>
      <c r="Q728" s="43">
        <v>0</v>
      </c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60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61"/>
        <v>3238247</v>
      </c>
      <c r="K729" s="49">
        <v>74390</v>
      </c>
      <c r="L729" s="65">
        <v>1491831</v>
      </c>
      <c r="M729" s="1">
        <f>VLOOKUP(K729,P:Q,2,0)-I729</f>
        <v>0</v>
      </c>
      <c r="P729" s="43"/>
      <c r="Q729" s="43">
        <v>0</v>
      </c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60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si="61"/>
        <v>3229247</v>
      </c>
      <c r="K730" s="49">
        <v>73258</v>
      </c>
      <c r="L730" s="65">
        <v>1478947</v>
      </c>
      <c r="M730" s="1">
        <f>VLOOKUP(K730,P:Q,2,0)-I730</f>
        <v>0</v>
      </c>
      <c r="P730" s="43"/>
      <c r="Q730" s="43">
        <v>0</v>
      </c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60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61"/>
        <v>3215747</v>
      </c>
      <c r="K731" s="49">
        <v>73850</v>
      </c>
      <c r="L731" s="65">
        <v>1484880</v>
      </c>
      <c r="M731" s="1">
        <f>VLOOKUP(K731,P:Q,2,0)-I731</f>
        <v>0</v>
      </c>
      <c r="P731" s="43"/>
      <c r="Q731" s="43">
        <v>0</v>
      </c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60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61"/>
        <v>3206747</v>
      </c>
      <c r="K732" s="49">
        <v>73257</v>
      </c>
      <c r="L732" s="65">
        <v>1478947</v>
      </c>
      <c r="M732" s="1">
        <f>VLOOKUP(K732,P:Q,2,0)-I732</f>
        <v>0</v>
      </c>
      <c r="P732" s="43"/>
      <c r="Q732" s="43">
        <v>0</v>
      </c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60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61"/>
        <v>3186677</v>
      </c>
      <c r="K733" s="49">
        <v>74729</v>
      </c>
      <c r="L733" s="65">
        <v>1493741</v>
      </c>
      <c r="M733" s="1">
        <f>VLOOKUP(K733,P:Q,2,0)-I733</f>
        <v>0</v>
      </c>
      <c r="P733" s="43"/>
      <c r="Q733" s="43">
        <v>0</v>
      </c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60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61"/>
        <v>3122027</v>
      </c>
      <c r="K734" s="49">
        <v>70234</v>
      </c>
      <c r="L734" s="65">
        <v>1462158</v>
      </c>
      <c r="M734" s="1">
        <f>VLOOKUP(K734,P:Q,2,0)-I734</f>
        <v>0</v>
      </c>
      <c r="P734" s="44"/>
      <c r="Q734" s="43">
        <v>0</v>
      </c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60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61"/>
        <v>3113027</v>
      </c>
      <c r="K735" s="49">
        <v>74033</v>
      </c>
      <c r="L735" s="65">
        <v>1487268</v>
      </c>
      <c r="M735" s="1">
        <f>VLOOKUP(K735,P:Q,2,0)-I735</f>
        <v>0</v>
      </c>
      <c r="P735" s="43"/>
      <c r="Q735" s="43">
        <v>0</v>
      </c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60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61"/>
        <v>3104027</v>
      </c>
      <c r="K736" s="49">
        <v>74788</v>
      </c>
      <c r="L736" s="65">
        <v>1493964</v>
      </c>
      <c r="M736" s="1">
        <f>VLOOKUP(K736,P:Q,2,0)-I736</f>
        <v>0</v>
      </c>
      <c r="P736" s="43"/>
      <c r="Q736" s="43">
        <v>0</v>
      </c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60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61"/>
        <v>3084722</v>
      </c>
      <c r="K737" s="49">
        <v>75228</v>
      </c>
      <c r="L737" s="65">
        <v>1497373</v>
      </c>
      <c r="M737" s="1">
        <f>VLOOKUP(K737,P:Q,2,0)-I737</f>
        <v>0</v>
      </c>
      <c r="P737" s="43"/>
      <c r="Q737" s="43">
        <v>0</v>
      </c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60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61"/>
        <v>3061097</v>
      </c>
      <c r="K738" s="49">
        <v>72039</v>
      </c>
      <c r="L738" s="65">
        <v>1471556</v>
      </c>
      <c r="M738" s="1">
        <f>VLOOKUP(K738,P:Q,2,0)-I738</f>
        <v>0</v>
      </c>
      <c r="P738" s="43"/>
      <c r="Q738" s="43">
        <v>0</v>
      </c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60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61"/>
        <v>3045347</v>
      </c>
      <c r="K739" s="49">
        <v>69934</v>
      </c>
      <c r="L739" s="65">
        <v>1458011</v>
      </c>
      <c r="M739" s="1">
        <f>VLOOKUP(K739,P:Q,2,0)-I739</f>
        <v>0</v>
      </c>
      <c r="P739" s="43"/>
      <c r="Q739" s="43">
        <v>0</v>
      </c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60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61"/>
        <v>3036347</v>
      </c>
      <c r="K740" s="49">
        <v>74339</v>
      </c>
      <c r="L740" s="65">
        <v>1491061</v>
      </c>
      <c r="M740" s="1">
        <f>VLOOKUP(K740,P:Q,2,0)-I740</f>
        <v>0</v>
      </c>
      <c r="P740" s="43"/>
      <c r="Q740" s="43">
        <v>0</v>
      </c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60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61"/>
        <v>3023477</v>
      </c>
      <c r="K741" s="49">
        <v>73280</v>
      </c>
      <c r="L741" s="65">
        <v>1479279</v>
      </c>
      <c r="M741" s="1">
        <f>VLOOKUP(K741,P:Q,2,0)-I741</f>
        <v>0</v>
      </c>
      <c r="P741" s="43"/>
      <c r="Q741" s="43">
        <v>0</v>
      </c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60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61"/>
        <v>3001067</v>
      </c>
      <c r="K742" s="49">
        <v>74126</v>
      </c>
      <c r="L742" s="65">
        <v>1488378</v>
      </c>
      <c r="M742" s="1">
        <f>VLOOKUP(K742,P:Q,2,0)-I742</f>
        <v>0</v>
      </c>
      <c r="P742" s="43"/>
      <c r="Q742" s="43">
        <v>0</v>
      </c>
      <c r="R742" s="43"/>
      <c r="S742" s="5"/>
      <c r="T742" s="5"/>
      <c r="V742" s="5"/>
      <c r="W742" s="5" t="s">
        <v>701</v>
      </c>
    </row>
    <row r="743" s="1" customFormat="1" spans="1:23">
      <c r="A743" s="14">
        <f t="shared" si="60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61"/>
        <v>2978567</v>
      </c>
      <c r="K743" s="103">
        <v>72226</v>
      </c>
      <c r="L743" s="65">
        <v>1472671</v>
      </c>
      <c r="M743" s="1">
        <f>VLOOKUP(K743,P:Q,2,0)-I743</f>
        <v>0</v>
      </c>
      <c r="N743" s="3"/>
      <c r="P743" s="43"/>
      <c r="Q743" s="43">
        <v>0</v>
      </c>
      <c r="R743" s="43"/>
      <c r="S743" s="5"/>
      <c r="T743" s="5"/>
      <c r="V743" s="5"/>
      <c r="W743" s="5" t="s">
        <v>535</v>
      </c>
    </row>
    <row r="744" s="1" customFormat="1" spans="1:23">
      <c r="A744" s="14">
        <f t="shared" si="60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61"/>
        <v>2956067</v>
      </c>
      <c r="K744" s="103">
        <v>72225</v>
      </c>
      <c r="L744" s="65">
        <v>1472665</v>
      </c>
      <c r="M744" s="1">
        <f>VLOOKUP(K744,P:Q,2,0)-I744</f>
        <v>0</v>
      </c>
      <c r="N744" s="3"/>
      <c r="P744" s="43"/>
      <c r="Q744" s="43">
        <v>0</v>
      </c>
      <c r="R744" s="43"/>
      <c r="S744" s="5"/>
      <c r="T744" s="5"/>
      <c r="V744" s="5"/>
      <c r="W744" s="5" t="s">
        <v>598</v>
      </c>
    </row>
    <row r="745" s="1" customFormat="1" spans="1:23">
      <c r="A745" s="14">
        <f t="shared" si="60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61"/>
        <v>2947067</v>
      </c>
      <c r="K745" s="103">
        <v>73844</v>
      </c>
      <c r="L745" s="65">
        <v>1484836</v>
      </c>
      <c r="M745" s="1">
        <f>VLOOKUP(K745,P:Q,2,0)-I745</f>
        <v>0</v>
      </c>
      <c r="N745" s="3"/>
      <c r="P745" s="43"/>
      <c r="Q745" s="43">
        <v>0</v>
      </c>
      <c r="R745" s="43"/>
      <c r="S745" s="5"/>
      <c r="T745" s="5"/>
      <c r="V745" s="5"/>
      <c r="W745" s="5" t="s">
        <v>559</v>
      </c>
    </row>
    <row r="746" s="1" customFormat="1" spans="1:23">
      <c r="A746" s="14">
        <f t="shared" si="60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61"/>
        <v>2934197</v>
      </c>
      <c r="K746" s="103">
        <v>73939</v>
      </c>
      <c r="L746" s="65">
        <v>1485663</v>
      </c>
      <c r="M746" s="1">
        <f>VLOOKUP(K746,P:Q,2,0)-I746</f>
        <v>0</v>
      </c>
      <c r="N746" s="3"/>
      <c r="P746" s="43"/>
      <c r="Q746" s="43">
        <v>0</v>
      </c>
      <c r="R746" s="43"/>
      <c r="S746" s="5"/>
      <c r="T746" s="5"/>
      <c r="V746" s="5"/>
      <c r="W746" s="5" t="s">
        <v>531</v>
      </c>
    </row>
    <row r="747" s="1" customFormat="1" spans="1:23">
      <c r="A747" s="14">
        <f t="shared" si="60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61"/>
        <v>2921327</v>
      </c>
      <c r="K747" s="103">
        <v>74941</v>
      </c>
      <c r="L747" s="65">
        <v>1495493</v>
      </c>
      <c r="M747" s="1">
        <f>VLOOKUP(K747,P:Q,2,0)-I747</f>
        <v>0</v>
      </c>
      <c r="N747" s="3"/>
      <c r="P747" s="43"/>
      <c r="Q747" s="43">
        <v>0</v>
      </c>
      <c r="R747" s="43"/>
      <c r="S747" s="5"/>
      <c r="T747" s="5"/>
      <c r="V747" s="5"/>
      <c r="W747" s="5" t="s">
        <v>707</v>
      </c>
    </row>
    <row r="748" s="1" customFormat="1" spans="1:23">
      <c r="A748" s="14">
        <f t="shared" si="60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61"/>
        <v>2908457</v>
      </c>
      <c r="K748" s="103">
        <v>74028</v>
      </c>
      <c r="L748" s="65">
        <v>1487515</v>
      </c>
      <c r="M748" s="1">
        <f>VLOOKUP(K748,P:Q,2,0)-I748</f>
        <v>0</v>
      </c>
      <c r="N748" s="3"/>
      <c r="P748" s="43"/>
      <c r="Q748" s="43">
        <v>0</v>
      </c>
      <c r="R748" s="43"/>
      <c r="S748" s="5"/>
      <c r="T748" s="5"/>
      <c r="V748" s="5"/>
      <c r="W748" s="5" t="s">
        <v>709</v>
      </c>
    </row>
    <row r="749" s="1" customFormat="1" spans="1:23">
      <c r="A749" s="14">
        <f t="shared" si="60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61"/>
        <v>2895587</v>
      </c>
      <c r="K749" s="103">
        <v>74034</v>
      </c>
      <c r="L749" s="65">
        <v>1487336</v>
      </c>
      <c r="M749" s="1">
        <f>VLOOKUP(K749,P:Q,2,0)-I749</f>
        <v>0</v>
      </c>
      <c r="N749" s="3"/>
      <c r="P749" s="43"/>
      <c r="Q749" s="43">
        <v>0</v>
      </c>
      <c r="R749" s="43"/>
      <c r="S749" s="5"/>
      <c r="T749" s="5"/>
      <c r="V749" s="5"/>
      <c r="W749" s="5" t="s">
        <v>691</v>
      </c>
    </row>
    <row r="750" s="1" customFormat="1" spans="1:23">
      <c r="A750" s="14">
        <f t="shared" si="60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61"/>
        <v>2876282</v>
      </c>
      <c r="K750" s="103">
        <v>72034</v>
      </c>
      <c r="L750" s="65">
        <v>1471447</v>
      </c>
      <c r="M750" s="1">
        <f>VLOOKUP(K750,P:Q,2,0)-I750</f>
        <v>0</v>
      </c>
      <c r="N750" s="3"/>
      <c r="P750" s="43"/>
      <c r="Q750" s="43">
        <v>0</v>
      </c>
      <c r="R750" s="43"/>
      <c r="S750" s="5"/>
      <c r="T750" s="5"/>
      <c r="V750" s="5"/>
      <c r="W750" s="5" t="s">
        <v>709</v>
      </c>
    </row>
    <row r="751" s="1" customFormat="1" spans="1:23">
      <c r="A751" s="14">
        <f t="shared" si="60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61"/>
        <v>2856977</v>
      </c>
      <c r="K751" s="103">
        <v>72030</v>
      </c>
      <c r="L751" s="65">
        <v>1471450</v>
      </c>
      <c r="M751" s="1">
        <f>VLOOKUP(K751,P:Q,2,0)-I751</f>
        <v>0</v>
      </c>
      <c r="N751" s="3"/>
      <c r="P751" s="43"/>
      <c r="Q751" s="43">
        <v>0</v>
      </c>
      <c r="R751" s="43"/>
      <c r="S751" s="5"/>
      <c r="T751" s="5"/>
      <c r="V751" s="5"/>
      <c r="W751" s="5" t="s">
        <v>707</v>
      </c>
    </row>
    <row r="752" s="1" customFormat="1" spans="1:23">
      <c r="A752" s="14">
        <f t="shared" si="60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61"/>
        <v>2842937</v>
      </c>
      <c r="K752" s="103">
        <v>71005</v>
      </c>
      <c r="L752" s="65">
        <v>1464492</v>
      </c>
      <c r="M752" s="1">
        <f>VLOOKUP(K752,P:Q,2,0)-I752</f>
        <v>0</v>
      </c>
      <c r="N752" s="3"/>
      <c r="P752" s="43"/>
      <c r="Q752" s="43">
        <v>0</v>
      </c>
      <c r="R752" s="43"/>
      <c r="S752" s="5"/>
      <c r="T752" s="5"/>
      <c r="V752" s="5"/>
      <c r="W752" s="5" t="s">
        <v>531</v>
      </c>
    </row>
    <row r="753" s="1" customFormat="1" spans="1:23">
      <c r="A753" s="14">
        <f t="shared" si="60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61"/>
        <v>2827187</v>
      </c>
      <c r="K753" s="103">
        <v>70404</v>
      </c>
      <c r="L753" s="65">
        <v>1463394</v>
      </c>
      <c r="M753" s="1">
        <f>VLOOKUP(K753,P:Q,2,0)-I753</f>
        <v>0</v>
      </c>
      <c r="N753" s="3"/>
      <c r="P753" s="43"/>
      <c r="Q753" s="43">
        <v>0</v>
      </c>
      <c r="R753" s="43"/>
      <c r="S753" s="5"/>
      <c r="T753" s="5"/>
      <c r="V753" s="5"/>
      <c r="W753" s="5" t="s">
        <v>531</v>
      </c>
    </row>
    <row r="754" s="1" customFormat="1" spans="1:23">
      <c r="A754" s="14">
        <f t="shared" si="60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61"/>
        <v>2807117</v>
      </c>
      <c r="K754" s="103">
        <v>74216</v>
      </c>
      <c r="L754" s="65">
        <v>1489397</v>
      </c>
      <c r="M754" s="1">
        <f>VLOOKUP(K754,P:Q,2,0)-I754</f>
        <v>0</v>
      </c>
      <c r="N754" s="3"/>
      <c r="P754" s="43"/>
      <c r="Q754" s="43">
        <v>0</v>
      </c>
      <c r="R754" s="43"/>
      <c r="S754" s="5"/>
      <c r="T754" s="5"/>
      <c r="V754" s="5"/>
      <c r="W754" s="5" t="s">
        <v>657</v>
      </c>
    </row>
    <row r="755" s="1" customFormat="1" spans="1:23">
      <c r="A755" s="14">
        <f t="shared" si="60"/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61"/>
        <v>2793617</v>
      </c>
      <c r="K755" s="103">
        <v>73560</v>
      </c>
      <c r="L755" s="65">
        <v>1482411</v>
      </c>
      <c r="M755" s="1">
        <f>VLOOKUP(K755,P:Q,2,0)-I755</f>
        <v>0</v>
      </c>
      <c r="N755" s="3"/>
      <c r="P755" s="43"/>
      <c r="Q755" s="43">
        <v>0</v>
      </c>
      <c r="R755" s="43"/>
      <c r="S755" s="5"/>
      <c r="T755" s="5"/>
      <c r="V755" s="5"/>
      <c r="W755" s="5" t="s">
        <v>709</v>
      </c>
    </row>
    <row r="756" s="1" customFormat="1" spans="1:23">
      <c r="A756" s="14">
        <f t="shared" si="60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61"/>
        <v>2775617</v>
      </c>
      <c r="K756" s="103">
        <v>70724</v>
      </c>
      <c r="L756" s="65">
        <v>1463832</v>
      </c>
      <c r="M756" s="1">
        <f>VLOOKUP(K756,P:Q,2,0)-I756</f>
        <v>-9000</v>
      </c>
      <c r="N756" s="3"/>
      <c r="P756" s="43"/>
      <c r="Q756" s="43">
        <v>0</v>
      </c>
      <c r="R756" s="43"/>
      <c r="S756" s="5"/>
      <c r="T756" s="5"/>
      <c r="V756" s="5"/>
      <c r="W756" s="5" t="s">
        <v>687</v>
      </c>
    </row>
    <row r="757" s="1" customFormat="1" spans="1:23">
      <c r="A757" s="14">
        <f t="shared" si="60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61"/>
        <v>2760817</v>
      </c>
      <c r="K757" s="103">
        <v>73516</v>
      </c>
      <c r="L757" s="65">
        <v>1481400</v>
      </c>
      <c r="M757" s="1">
        <f>VLOOKUP(K757,P:Q,2,0)-I757</f>
        <v>0</v>
      </c>
      <c r="N757" s="3"/>
      <c r="P757" s="43"/>
      <c r="Q757" s="43">
        <v>0</v>
      </c>
      <c r="R757" s="43"/>
      <c r="S757" s="5"/>
      <c r="T757" s="5"/>
      <c r="V757" s="5"/>
      <c r="W757" s="5" t="s">
        <v>719</v>
      </c>
    </row>
    <row r="758" s="1" customFormat="1" spans="1:23">
      <c r="A758" s="14">
        <f t="shared" si="60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61"/>
        <v>2741512</v>
      </c>
      <c r="K758" s="103">
        <v>74855</v>
      </c>
      <c r="L758" s="65">
        <v>1494265</v>
      </c>
      <c r="M758" s="1">
        <f>VLOOKUP(K758,P:Q,2,0)-I758</f>
        <v>0</v>
      </c>
      <c r="N758" s="3"/>
      <c r="P758" s="43"/>
      <c r="Q758" s="43">
        <v>0</v>
      </c>
      <c r="R758" s="43"/>
      <c r="S758" s="5"/>
      <c r="T758" s="5"/>
      <c r="V758" s="5"/>
      <c r="W758" s="5" t="s">
        <v>535</v>
      </c>
    </row>
    <row r="759" s="1" customFormat="1" spans="1:23">
      <c r="A759" s="14">
        <f t="shared" si="60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61"/>
        <v>2722207</v>
      </c>
      <c r="K759" s="103">
        <v>73519</v>
      </c>
      <c r="L759" s="65">
        <v>1481594</v>
      </c>
      <c r="M759" s="1">
        <f>VLOOKUP(K759,P:Q,2,0)-I759</f>
        <v>0</v>
      </c>
      <c r="N759" s="3"/>
      <c r="P759" s="43"/>
      <c r="Q759" s="43">
        <v>0</v>
      </c>
      <c r="R759" s="43"/>
      <c r="S759" s="5"/>
      <c r="T759" s="5"/>
      <c r="V759" s="5"/>
      <c r="W759" s="5" t="s">
        <v>531</v>
      </c>
    </row>
    <row r="760" s="1" customFormat="1" spans="1:23">
      <c r="A760" s="14">
        <f t="shared" si="60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61"/>
        <v>2706457</v>
      </c>
      <c r="K760" s="103">
        <v>70013</v>
      </c>
      <c r="L760" s="65">
        <v>1459960</v>
      </c>
      <c r="M760" s="1">
        <f>VLOOKUP(K760,P:Q,2,0)-I760</f>
        <v>0</v>
      </c>
      <c r="N760" s="3"/>
      <c r="P760" s="43"/>
      <c r="Q760" s="43">
        <v>0</v>
      </c>
      <c r="R760" s="43"/>
      <c r="S760" s="5"/>
      <c r="T760" s="5"/>
      <c r="V760" s="5"/>
      <c r="W760" s="5" t="s">
        <v>529</v>
      </c>
    </row>
    <row r="761" s="1" customFormat="1" spans="1:23">
      <c r="A761" s="14">
        <f t="shared" si="60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61"/>
        <v>2690707</v>
      </c>
      <c r="K761" s="103">
        <v>70012</v>
      </c>
      <c r="L761" s="65">
        <v>1459950</v>
      </c>
      <c r="M761" s="1">
        <f>VLOOKUP(K761,P:Q,2,0)-I761</f>
        <v>0</v>
      </c>
      <c r="N761" s="3"/>
      <c r="P761" s="43"/>
      <c r="Q761" s="43">
        <v>0</v>
      </c>
      <c r="R761" s="43"/>
      <c r="S761" s="5"/>
      <c r="T761" s="5"/>
      <c r="V761" s="5"/>
      <c r="W761" s="5" t="s">
        <v>707</v>
      </c>
    </row>
    <row r="762" s="1" customFormat="1" spans="1:23">
      <c r="A762" s="14">
        <f t="shared" si="60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si="61"/>
        <v>2679057</v>
      </c>
      <c r="K762" s="103">
        <v>67903</v>
      </c>
      <c r="L762" s="65">
        <v>1449512</v>
      </c>
      <c r="M762" s="1">
        <f>VLOOKUP(K762,P:Q,2,0)-I762</f>
        <v>11650</v>
      </c>
      <c r="N762" s="3"/>
      <c r="P762" s="43"/>
      <c r="Q762" s="43">
        <v>0</v>
      </c>
      <c r="R762" s="43"/>
      <c r="S762" s="5"/>
      <c r="T762" s="5"/>
      <c r="V762" s="5"/>
      <c r="W762" s="5" t="s">
        <v>707</v>
      </c>
    </row>
    <row r="763" s="1" customFormat="1" spans="1:23">
      <c r="A763" s="14">
        <f t="shared" si="60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61"/>
        <v>2667407</v>
      </c>
      <c r="K763" s="103">
        <v>67904</v>
      </c>
      <c r="L763" s="65">
        <v>1449512</v>
      </c>
      <c r="M763" s="1" t="e">
        <f>VLOOKUP(K763,P:Q,2,0)-I763</f>
        <v>#N/A</v>
      </c>
      <c r="N763" s="3"/>
      <c r="P763" s="43"/>
      <c r="Q763" s="43">
        <v>0</v>
      </c>
      <c r="R763" s="43"/>
      <c r="S763" s="5"/>
      <c r="T763" s="5"/>
      <c r="V763" s="5"/>
      <c r="W763" s="5" t="s">
        <v>541</v>
      </c>
    </row>
    <row r="764" s="1" customFormat="1" spans="1:23">
      <c r="A764" s="14">
        <f t="shared" si="60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61"/>
        <v>2658407</v>
      </c>
      <c r="K764" s="103">
        <v>73264</v>
      </c>
      <c r="L764" s="65">
        <v>1479119</v>
      </c>
      <c r="M764" s="1">
        <f>VLOOKUP(K764,P:Q,2,0)-I764</f>
        <v>0</v>
      </c>
      <c r="N764" s="3"/>
      <c r="P764" s="43"/>
      <c r="Q764" s="43">
        <v>0</v>
      </c>
      <c r="R764" s="43"/>
      <c r="S764" s="5"/>
      <c r="T764" s="5"/>
      <c r="V764" s="5"/>
      <c r="W764" s="5" t="s">
        <v>691</v>
      </c>
    </row>
    <row r="765" s="1" customFormat="1" spans="1:23">
      <c r="A765" s="14">
        <f t="shared" si="60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61"/>
        <v>2649407</v>
      </c>
      <c r="K765" s="103">
        <v>74884</v>
      </c>
      <c r="L765" s="65">
        <v>1494687</v>
      </c>
      <c r="M765" s="1">
        <f>VLOOKUP(K765,P:Q,2,0)-I765</f>
        <v>0</v>
      </c>
      <c r="N765" s="3"/>
      <c r="P765" s="43"/>
      <c r="Q765" s="43">
        <v>0</v>
      </c>
      <c r="R765" s="43"/>
      <c r="S765" s="5"/>
      <c r="T765" s="5"/>
      <c r="V765" s="5"/>
      <c r="W765" s="5" t="s">
        <v>541</v>
      </c>
    </row>
    <row r="766" s="1" customFormat="1" spans="1:23">
      <c r="A766" s="14">
        <f t="shared" si="60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61"/>
        <v>2640407</v>
      </c>
      <c r="K766" s="103">
        <v>72923</v>
      </c>
      <c r="L766" s="65">
        <v>1477992</v>
      </c>
      <c r="M766" s="1">
        <f>VLOOKUP(K766,P:Q,2,0)-I766</f>
        <v>0</v>
      </c>
      <c r="N766" s="3"/>
      <c r="P766" s="43"/>
      <c r="Q766" s="43">
        <v>0</v>
      </c>
      <c r="R766" s="43"/>
      <c r="S766" s="5"/>
      <c r="T766" s="5"/>
      <c r="V766" s="5"/>
      <c r="W766" s="5" t="s">
        <v>707</v>
      </c>
    </row>
    <row r="767" s="1" customFormat="1" spans="1:23">
      <c r="A767" s="14">
        <f t="shared" si="60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61"/>
        <v>2626907</v>
      </c>
      <c r="K767" s="103">
        <v>71572</v>
      </c>
      <c r="L767" s="65">
        <v>1468420</v>
      </c>
      <c r="M767" s="1">
        <f>VLOOKUP(K767,P:Q,2,0)-I767</f>
        <v>0</v>
      </c>
      <c r="N767" s="3"/>
      <c r="P767" s="43"/>
      <c r="Q767" s="43">
        <v>0</v>
      </c>
      <c r="R767" s="43"/>
      <c r="S767" s="5"/>
      <c r="T767" s="5"/>
      <c r="V767" s="5"/>
      <c r="W767" s="5" t="s">
        <v>699</v>
      </c>
    </row>
    <row r="768" s="1" customFormat="1" spans="1:23">
      <c r="A768" s="14">
        <f t="shared" si="60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61"/>
        <v>2614037</v>
      </c>
      <c r="K768" s="103">
        <v>73681</v>
      </c>
      <c r="L768" s="65">
        <v>1483113</v>
      </c>
      <c r="M768" s="1">
        <f>VLOOKUP(K768,P:Q,2,0)-I768</f>
        <v>0</v>
      </c>
      <c r="N768" s="3"/>
      <c r="P768" s="43"/>
      <c r="Q768" s="43">
        <v>0</v>
      </c>
      <c r="R768" s="43"/>
      <c r="S768" s="5"/>
      <c r="T768" s="5"/>
      <c r="V768" s="5"/>
      <c r="W768" s="5" t="s">
        <v>559</v>
      </c>
    </row>
    <row r="769" s="1" customFormat="1" spans="1:23">
      <c r="A769" s="14">
        <f t="shared" si="60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61"/>
        <v>2581862</v>
      </c>
      <c r="K769" s="103">
        <v>74343</v>
      </c>
      <c r="L769" s="65">
        <v>1491159</v>
      </c>
      <c r="M769" s="1">
        <f>VLOOKUP(K769,P:Q,2,0)-I769</f>
        <v>0</v>
      </c>
      <c r="N769" s="3"/>
      <c r="P769" s="43"/>
      <c r="Q769" s="43">
        <v>0</v>
      </c>
      <c r="R769" s="43"/>
      <c r="S769" s="5"/>
      <c r="T769" s="5"/>
      <c r="V769" s="5"/>
      <c r="W769" s="5" t="s">
        <v>691</v>
      </c>
    </row>
    <row r="770" s="1" customFormat="1" spans="1:23">
      <c r="A770" s="14">
        <f t="shared" si="60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61"/>
        <v>2549687</v>
      </c>
      <c r="K770" s="103">
        <v>74344</v>
      </c>
      <c r="L770" s="65">
        <v>1491159</v>
      </c>
      <c r="M770" s="1">
        <f>VLOOKUP(K770,P:Q,2,0)-I770</f>
        <v>0</v>
      </c>
      <c r="N770" s="3"/>
      <c r="P770" s="43"/>
      <c r="Q770" s="43">
        <v>0</v>
      </c>
      <c r="R770" s="43"/>
      <c r="S770" s="5"/>
      <c r="T770" s="5"/>
      <c r="V770" s="5"/>
      <c r="W770" s="5" t="s">
        <v>541</v>
      </c>
    </row>
    <row r="771" s="1" customFormat="1" spans="1:23">
      <c r="A771" s="14">
        <f t="shared" si="60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61"/>
        <v>2517512</v>
      </c>
      <c r="K771" s="103">
        <v>74342</v>
      </c>
      <c r="L771" s="65">
        <v>1491159</v>
      </c>
      <c r="M771" s="1">
        <f>VLOOKUP(K771,P:Q,2,0)-I771</f>
        <v>0</v>
      </c>
      <c r="N771" s="3"/>
      <c r="P771" s="43"/>
      <c r="Q771" s="43">
        <v>0</v>
      </c>
      <c r="R771" s="43"/>
      <c r="S771" s="5"/>
      <c r="T771" s="5"/>
      <c r="V771" s="5"/>
      <c r="W771" s="5" t="s">
        <v>537</v>
      </c>
    </row>
    <row r="772" s="1" customFormat="1" spans="1:23">
      <c r="A772" s="14">
        <f t="shared" si="60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61"/>
        <v>2491772</v>
      </c>
      <c r="K772" s="103">
        <v>74366</v>
      </c>
      <c r="L772" s="65">
        <v>1491160</v>
      </c>
      <c r="M772" s="1">
        <f>VLOOKUP(K772,P:Q,2,0)-I772</f>
        <v>0</v>
      </c>
      <c r="N772" s="3"/>
      <c r="P772" s="43"/>
      <c r="Q772" s="43">
        <v>0</v>
      </c>
      <c r="R772" s="43"/>
      <c r="S772" s="5"/>
      <c r="T772" s="5"/>
      <c r="V772" s="5"/>
      <c r="W772" s="5" t="s">
        <v>707</v>
      </c>
    </row>
    <row r="773" s="1" customFormat="1" spans="1:23">
      <c r="A773" s="14">
        <f t="shared" si="60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61"/>
        <v>2466032</v>
      </c>
      <c r="K773" s="103">
        <v>74361</v>
      </c>
      <c r="L773" s="65">
        <v>1491160</v>
      </c>
      <c r="M773" s="1">
        <f>VLOOKUP(K773,P:Q,2,0)-I773</f>
        <v>0</v>
      </c>
      <c r="N773" s="3"/>
      <c r="P773" s="43"/>
      <c r="Q773" s="43">
        <v>0</v>
      </c>
      <c r="R773" s="43"/>
      <c r="S773" s="5"/>
      <c r="T773" s="5"/>
      <c r="V773" s="5"/>
      <c r="W773" s="5" t="s">
        <v>541</v>
      </c>
    </row>
    <row r="774" s="1" customFormat="1" spans="1:23">
      <c r="A774" s="14">
        <f t="shared" si="60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61"/>
        <v>2433857</v>
      </c>
      <c r="K774" s="103">
        <v>74341</v>
      </c>
      <c r="L774" s="65">
        <v>1491159</v>
      </c>
      <c r="M774" s="1">
        <f>VLOOKUP(K774,P:Q,2,0)-I774</f>
        <v>0</v>
      </c>
      <c r="N774" s="3"/>
      <c r="P774" s="43"/>
      <c r="Q774" s="43">
        <v>0</v>
      </c>
      <c r="R774" s="43"/>
      <c r="S774" s="5"/>
      <c r="T774" s="5"/>
      <c r="V774" s="5"/>
      <c r="W774" s="5" t="s">
        <v>531</v>
      </c>
    </row>
    <row r="775" s="1" customFormat="1" spans="1:23">
      <c r="A775" s="14">
        <f t="shared" si="60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61"/>
        <v>2410232</v>
      </c>
      <c r="K775" s="103">
        <v>71994</v>
      </c>
      <c r="L775" s="65">
        <v>1471022</v>
      </c>
      <c r="M775" s="1">
        <f>VLOOKUP(K775,P:Q,2,0)-I775</f>
        <v>0</v>
      </c>
      <c r="N775" s="3"/>
      <c r="P775" s="43"/>
      <c r="Q775" s="43">
        <v>0</v>
      </c>
      <c r="R775" s="43"/>
      <c r="S775" s="5"/>
      <c r="T775" s="5"/>
      <c r="V775" s="5"/>
      <c r="W775" s="5" t="s">
        <v>640</v>
      </c>
    </row>
    <row r="776" s="1" customFormat="1" spans="1:23">
      <c r="A776" s="14">
        <f t="shared" si="60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61"/>
        <v>2396732</v>
      </c>
      <c r="K776" s="103">
        <v>74031</v>
      </c>
      <c r="L776" s="65">
        <v>1487201</v>
      </c>
      <c r="M776" s="1">
        <f>VLOOKUP(K776,P:Q,2,0)-I776</f>
        <v>0</v>
      </c>
      <c r="N776" s="3"/>
      <c r="P776" s="43"/>
      <c r="Q776" s="43">
        <v>0</v>
      </c>
      <c r="R776" s="43"/>
      <c r="S776" s="5"/>
      <c r="T776" s="5"/>
      <c r="V776" s="5"/>
      <c r="W776" s="5" t="s">
        <v>657</v>
      </c>
    </row>
    <row r="777" s="1" customFormat="1" spans="1:23">
      <c r="A777" s="14">
        <f t="shared" si="60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61"/>
        <v>2383232</v>
      </c>
      <c r="K777" s="103">
        <v>73437</v>
      </c>
      <c r="L777" s="65">
        <v>1481052</v>
      </c>
      <c r="M777" s="1">
        <f>VLOOKUP(K777,P:Q,2,0)-I777</f>
        <v>0</v>
      </c>
      <c r="N777" s="3"/>
      <c r="P777" s="43"/>
      <c r="Q777" s="43">
        <v>0</v>
      </c>
      <c r="R777" s="43"/>
      <c r="S777" s="5"/>
      <c r="T777" s="5"/>
      <c r="V777" s="5"/>
      <c r="W777" s="5" t="s">
        <v>537</v>
      </c>
    </row>
    <row r="778" s="1" customFormat="1" spans="1:23">
      <c r="A778" s="14">
        <f t="shared" si="60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61"/>
        <v>2359607</v>
      </c>
      <c r="K778" s="103">
        <v>72191</v>
      </c>
      <c r="L778" s="65">
        <v>1471675</v>
      </c>
      <c r="M778" s="1">
        <f>VLOOKUP(K778,P:Q,2,0)-I778</f>
        <v>0</v>
      </c>
      <c r="N778" s="3"/>
      <c r="P778" s="44"/>
      <c r="Q778" s="43">
        <v>0</v>
      </c>
      <c r="R778" s="43"/>
      <c r="S778" s="5"/>
      <c r="T778" s="5"/>
      <c r="V778" s="5"/>
      <c r="W778" s="5" t="s">
        <v>707</v>
      </c>
    </row>
    <row r="779" s="1" customFormat="1" spans="1:23">
      <c r="A779" s="14">
        <f t="shared" si="60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61"/>
        <v>2346107</v>
      </c>
      <c r="K779" s="103">
        <v>72403</v>
      </c>
      <c r="L779" s="65">
        <v>1473865</v>
      </c>
      <c r="M779" s="1">
        <f>VLOOKUP(K779,P:Q,2,0)-I779</f>
        <v>0</v>
      </c>
      <c r="N779" s="3"/>
      <c r="P779" s="44"/>
      <c r="Q779" s="43">
        <v>0</v>
      </c>
      <c r="R779" s="43"/>
      <c r="S779" s="5"/>
      <c r="T779" s="5"/>
      <c r="V779" s="5"/>
      <c r="W779" s="5" t="s">
        <v>739</v>
      </c>
    </row>
    <row r="780" s="1" customFormat="1" spans="1:23">
      <c r="A780" s="14">
        <f t="shared" si="60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61"/>
        <v>2337107</v>
      </c>
      <c r="K780" s="103">
        <v>74531</v>
      </c>
      <c r="L780" s="65">
        <v>1492531</v>
      </c>
      <c r="M780" s="1">
        <f>VLOOKUP(K780,P:Q,2,0)-I780</f>
        <v>0</v>
      </c>
      <c r="N780" s="3"/>
      <c r="P780" s="5"/>
      <c r="Q780" s="43">
        <v>0</v>
      </c>
      <c r="R780" s="43"/>
      <c r="S780" s="5"/>
      <c r="T780" s="5"/>
      <c r="V780" s="5"/>
      <c r="W780" s="5" t="s">
        <v>741</v>
      </c>
    </row>
    <row r="781" s="1" customFormat="1" spans="1:23">
      <c r="A781" s="14">
        <f t="shared" si="60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61"/>
        <v>2324237</v>
      </c>
      <c r="K781" s="103">
        <v>75074</v>
      </c>
      <c r="L781" s="65">
        <v>1496421</v>
      </c>
      <c r="M781" s="1">
        <f>VLOOKUP(K781,P:Q,2,0)-I781</f>
        <v>0</v>
      </c>
      <c r="N781" s="3"/>
      <c r="P781" s="43"/>
      <c r="Q781" s="43">
        <v>0</v>
      </c>
      <c r="R781" s="43"/>
      <c r="S781" s="5"/>
      <c r="T781" s="5"/>
      <c r="V781" s="5"/>
      <c r="W781" s="5" t="s">
        <v>541</v>
      </c>
    </row>
    <row r="782" s="1" customFormat="1" spans="1:23">
      <c r="A782" s="14">
        <f t="shared" si="60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61"/>
        <v>2310737</v>
      </c>
      <c r="K782" s="103">
        <v>72265</v>
      </c>
      <c r="L782" s="65">
        <v>1473048</v>
      </c>
      <c r="M782" s="1">
        <f>VLOOKUP(K782,P:Q,2,0)-I782</f>
        <v>0</v>
      </c>
      <c r="N782" s="3"/>
      <c r="P782" s="43"/>
      <c r="Q782" s="43">
        <v>0</v>
      </c>
      <c r="R782" s="43"/>
      <c r="S782" s="5"/>
      <c r="T782" s="5"/>
      <c r="V782" s="5"/>
      <c r="W782" s="5" t="s">
        <v>537</v>
      </c>
    </row>
    <row r="783" s="1" customFormat="1" spans="1:23">
      <c r="A783" s="14">
        <f t="shared" si="60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61"/>
        <v>2297237</v>
      </c>
      <c r="K783" s="103">
        <v>72202</v>
      </c>
      <c r="L783" s="65">
        <v>1472224</v>
      </c>
      <c r="M783" s="1">
        <f>VLOOKUP(K783,P:Q,2,0)-I783</f>
        <v>0</v>
      </c>
      <c r="N783" s="3"/>
      <c r="P783" s="43"/>
      <c r="Q783" s="43">
        <v>0</v>
      </c>
      <c r="R783" s="43"/>
      <c r="S783" s="5"/>
      <c r="T783" s="5"/>
      <c r="V783" s="5"/>
      <c r="W783" s="5" t="s">
        <v>537</v>
      </c>
    </row>
    <row r="784" s="1" customFormat="1" spans="1:23">
      <c r="A784" s="14">
        <f t="shared" si="60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61"/>
        <v>2283737</v>
      </c>
      <c r="K784" s="103">
        <v>72232</v>
      </c>
      <c r="L784" s="65">
        <v>1473048</v>
      </c>
      <c r="M784" s="1">
        <f>VLOOKUP(K784,P:Q,2,0)-I784</f>
        <v>0</v>
      </c>
      <c r="N784" s="3"/>
      <c r="P784" s="43"/>
      <c r="Q784" s="43">
        <v>0</v>
      </c>
      <c r="R784" s="43"/>
      <c r="S784" s="5"/>
      <c r="T784" s="5"/>
      <c r="V784" s="5"/>
      <c r="W784" s="5" t="s">
        <v>657</v>
      </c>
    </row>
    <row r="785" s="1" customFormat="1" spans="1:23">
      <c r="A785" s="14">
        <f t="shared" si="60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61"/>
        <v>2270237</v>
      </c>
      <c r="K785" s="103">
        <v>73611</v>
      </c>
      <c r="L785" s="65">
        <v>1482835</v>
      </c>
      <c r="M785" s="1">
        <f>VLOOKUP(K785,P:Q,2,0)-I785</f>
        <v>0</v>
      </c>
      <c r="N785" s="3"/>
      <c r="P785" s="44"/>
      <c r="Q785" s="43">
        <v>0</v>
      </c>
      <c r="R785" s="43"/>
      <c r="S785" s="5"/>
      <c r="T785" s="5"/>
      <c r="V785" s="5"/>
      <c r="W785" s="5" t="s">
        <v>699</v>
      </c>
    </row>
    <row r="786" s="1" customFormat="1" spans="1:23">
      <c r="A786" s="14">
        <f t="shared" si="60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61"/>
        <v>2256737</v>
      </c>
      <c r="K786" s="103">
        <v>73610</v>
      </c>
      <c r="L786" s="65">
        <v>1482835</v>
      </c>
      <c r="M786" s="1">
        <f>VLOOKUP(K786,P:Q,2,0)-I786</f>
        <v>0</v>
      </c>
      <c r="N786" s="3"/>
      <c r="P786" s="43"/>
      <c r="Q786" s="43">
        <v>0</v>
      </c>
      <c r="R786" s="43"/>
      <c r="S786" s="5"/>
      <c r="T786" s="5"/>
      <c r="V786" s="5"/>
      <c r="W786" s="5" t="s">
        <v>697</v>
      </c>
    </row>
    <row r="787" s="1" customFormat="1" spans="1:23">
      <c r="A787" s="14">
        <f t="shared" si="60"/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61"/>
        <v>2237432</v>
      </c>
      <c r="K787" s="103">
        <v>72236</v>
      </c>
      <c r="L787" s="65">
        <v>1473038</v>
      </c>
      <c r="M787" s="1">
        <f>VLOOKUP(K787,P:Q,2,0)-I787</f>
        <v>0</v>
      </c>
      <c r="N787" s="3"/>
      <c r="P787" s="43"/>
      <c r="Q787" s="43">
        <v>0</v>
      </c>
      <c r="R787" s="43"/>
      <c r="S787" s="5"/>
      <c r="T787" s="5"/>
      <c r="V787" s="5"/>
      <c r="W787" s="5" t="s">
        <v>531</v>
      </c>
    </row>
    <row r="788" s="1" customFormat="1" spans="1:23">
      <c r="A788" s="14">
        <f t="shared" si="60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61"/>
        <v>2223392</v>
      </c>
      <c r="K788" s="103">
        <v>71573</v>
      </c>
      <c r="L788" s="65">
        <v>1468425</v>
      </c>
      <c r="M788" s="1">
        <f>VLOOKUP(K788,P:Q,2,0)-I788</f>
        <v>0</v>
      </c>
      <c r="N788" s="3"/>
      <c r="P788" s="43"/>
      <c r="Q788" s="43">
        <v>0</v>
      </c>
      <c r="R788" s="43"/>
      <c r="S788" s="5"/>
      <c r="T788" s="5"/>
      <c r="V788" s="5"/>
      <c r="W788" s="5" t="s">
        <v>531</v>
      </c>
    </row>
    <row r="789" s="1" customFormat="1" spans="1:23">
      <c r="A789" s="14">
        <f t="shared" ref="A789:A852" si="62">A788+1</f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61"/>
        <v>2208592</v>
      </c>
      <c r="K789" s="103">
        <v>71448</v>
      </c>
      <c r="L789" s="65">
        <v>1467150</v>
      </c>
      <c r="M789" s="1">
        <f>VLOOKUP(K789,P:Q,2,0)-I789</f>
        <v>0</v>
      </c>
      <c r="N789" s="3"/>
      <c r="P789" s="43"/>
      <c r="Q789" s="43">
        <v>0</v>
      </c>
      <c r="R789" s="43"/>
      <c r="S789" s="5"/>
      <c r="T789" s="5"/>
      <c r="V789" s="5"/>
      <c r="W789" s="5" t="s">
        <v>707</v>
      </c>
    </row>
    <row r="790" s="1" customFormat="1" spans="1:23">
      <c r="A790" s="14">
        <f t="shared" si="62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ref="J790:J853" si="63">J789-I790</f>
        <v>2195092</v>
      </c>
      <c r="K790" s="103">
        <v>74506</v>
      </c>
      <c r="L790" s="65">
        <v>1492418</v>
      </c>
      <c r="M790" s="1">
        <f>VLOOKUP(K790,P:Q,2,0)-I790</f>
        <v>0</v>
      </c>
      <c r="N790" s="3"/>
      <c r="P790" s="43"/>
      <c r="Q790" s="43">
        <v>0</v>
      </c>
      <c r="R790" s="43"/>
      <c r="S790" s="5"/>
      <c r="T790" s="5"/>
      <c r="V790" s="5"/>
      <c r="W790" s="5" t="s">
        <v>529</v>
      </c>
    </row>
    <row r="791" s="1" customFormat="1" spans="1:23">
      <c r="A791" s="14">
        <f t="shared" si="62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63"/>
        <v>2186092</v>
      </c>
      <c r="K791" s="103">
        <v>72480</v>
      </c>
      <c r="L791" s="65">
        <v>1474519</v>
      </c>
      <c r="M791" s="1">
        <f>VLOOKUP(K791,P:Q,2,0)-I791</f>
        <v>0</v>
      </c>
      <c r="N791" s="3"/>
      <c r="P791" s="43"/>
      <c r="Q791" s="43">
        <v>0</v>
      </c>
      <c r="R791" s="43"/>
      <c r="S791" s="5"/>
      <c r="T791" s="5"/>
      <c r="V791" s="5"/>
      <c r="W791" s="5" t="s">
        <v>707</v>
      </c>
    </row>
    <row r="792" s="1" customFormat="1" spans="1:23">
      <c r="A792" s="14">
        <f t="shared" si="62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63"/>
        <v>2177092</v>
      </c>
      <c r="K792" s="103">
        <v>73315</v>
      </c>
      <c r="L792" s="65">
        <v>1479875</v>
      </c>
      <c r="M792" s="1">
        <f>VLOOKUP(K792,P:Q,2,0)-I792</f>
        <v>0</v>
      </c>
      <c r="N792" s="3"/>
      <c r="P792" s="43"/>
      <c r="Q792" s="43">
        <v>0</v>
      </c>
      <c r="R792" s="43"/>
      <c r="S792" s="5"/>
      <c r="T792" s="5"/>
      <c r="V792" s="5"/>
      <c r="W792" s="5" t="s">
        <v>697</v>
      </c>
    </row>
    <row r="793" s="1" customFormat="1" spans="1:23">
      <c r="A793" s="14">
        <f t="shared" si="62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63"/>
        <v>2164222</v>
      </c>
      <c r="K793" s="103">
        <v>73408</v>
      </c>
      <c r="L793" s="65">
        <v>1480292</v>
      </c>
      <c r="M793" s="1">
        <f>VLOOKUP(K793,P:Q,2,0)-I793</f>
        <v>0</v>
      </c>
      <c r="N793" s="3"/>
      <c r="P793" s="43"/>
      <c r="Q793" s="43">
        <v>0</v>
      </c>
      <c r="R793" s="43"/>
      <c r="S793" s="5"/>
      <c r="T793" s="5"/>
      <c r="V793" s="5"/>
      <c r="W793" s="5" t="s">
        <v>754</v>
      </c>
    </row>
    <row r="794" s="1" customFormat="1" spans="1:23">
      <c r="A794" s="14">
        <f t="shared" si="62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si="63"/>
        <v>2134117</v>
      </c>
      <c r="K794" s="103">
        <v>74542</v>
      </c>
      <c r="L794" s="65">
        <v>1492631</v>
      </c>
      <c r="M794" s="1">
        <f>VLOOKUP(K794,P:Q,2,0)-I794</f>
        <v>0</v>
      </c>
      <c r="N794" s="3"/>
      <c r="P794" s="43"/>
      <c r="Q794" s="43">
        <v>0</v>
      </c>
      <c r="R794" s="43"/>
      <c r="S794" s="5"/>
      <c r="T794" s="5"/>
      <c r="V794" s="5"/>
      <c r="W794" s="5" t="s">
        <v>687</v>
      </c>
    </row>
    <row r="795" s="1" customFormat="1" spans="1:23">
      <c r="A795" s="14">
        <f t="shared" si="62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63"/>
        <v>2104012</v>
      </c>
      <c r="K795" s="103">
        <v>73795</v>
      </c>
      <c r="L795" s="65">
        <v>1484057</v>
      </c>
      <c r="M795" s="1">
        <f>VLOOKUP(K795,P:Q,2,0)-I795</f>
        <v>0</v>
      </c>
      <c r="N795" s="3"/>
      <c r="P795" s="43"/>
      <c r="Q795" s="43">
        <v>0</v>
      </c>
      <c r="R795" s="43"/>
      <c r="S795" s="5"/>
      <c r="T795" s="5"/>
      <c r="V795" s="5"/>
      <c r="W795" s="5" t="s">
        <v>701</v>
      </c>
    </row>
    <row r="796" s="1" customFormat="1" spans="1:23">
      <c r="A796" s="14">
        <f t="shared" si="62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63"/>
        <v>2092862</v>
      </c>
      <c r="K796" s="103">
        <v>74556</v>
      </c>
      <c r="L796" s="65">
        <v>1491162</v>
      </c>
      <c r="M796" s="1">
        <f>VLOOKUP(K796,P:Q,2,0)-I796</f>
        <v>0</v>
      </c>
      <c r="N796" s="3"/>
      <c r="P796" s="43"/>
      <c r="Q796" s="43">
        <v>0</v>
      </c>
      <c r="R796" s="43"/>
      <c r="S796" s="5"/>
      <c r="T796" s="5"/>
      <c r="V796" s="5"/>
      <c r="W796" s="5" t="s">
        <v>758</v>
      </c>
    </row>
    <row r="797" s="1" customFormat="1" spans="1:23">
      <c r="A797" s="14">
        <f t="shared" si="62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63"/>
        <v>2081712</v>
      </c>
      <c r="K797" s="103">
        <v>74326</v>
      </c>
      <c r="L797" s="65">
        <v>1491162</v>
      </c>
      <c r="M797" s="1">
        <f>VLOOKUP(K797,P:Q,2,0)-I797</f>
        <v>0</v>
      </c>
      <c r="N797" s="3"/>
      <c r="P797" s="43"/>
      <c r="Q797" s="43">
        <v>0</v>
      </c>
      <c r="R797" s="43"/>
      <c r="S797" s="5"/>
      <c r="T797" s="5"/>
      <c r="V797" s="5"/>
      <c r="W797" s="5" t="s">
        <v>759</v>
      </c>
    </row>
    <row r="798" s="1" customFormat="1" spans="1:23">
      <c r="A798" s="14">
        <f t="shared" si="62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63"/>
        <v>2059302</v>
      </c>
      <c r="K798" s="103">
        <v>75075</v>
      </c>
      <c r="L798" s="65">
        <v>1496422</v>
      </c>
      <c r="M798" s="1">
        <f>VLOOKUP(K798,P:Q,2,0)-I798</f>
        <v>0</v>
      </c>
      <c r="N798" s="3"/>
      <c r="P798" s="43"/>
      <c r="Q798" s="43">
        <v>0</v>
      </c>
      <c r="R798" s="43"/>
      <c r="S798" s="5"/>
      <c r="T798" s="5"/>
      <c r="V798" s="5"/>
      <c r="W798" s="5" t="s">
        <v>760</v>
      </c>
    </row>
    <row r="799" s="1" customFormat="1" spans="1:23">
      <c r="A799" s="14">
        <f t="shared" si="62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63"/>
        <v>2036892</v>
      </c>
      <c r="K799" s="103">
        <v>73866</v>
      </c>
      <c r="L799" s="65">
        <v>1485279</v>
      </c>
      <c r="M799" s="1">
        <f>VLOOKUP(K799,P:Q,2,0)-I799</f>
        <v>0</v>
      </c>
      <c r="N799" s="3"/>
      <c r="P799" s="43"/>
      <c r="Q799" s="43">
        <v>0</v>
      </c>
      <c r="R799" s="43"/>
      <c r="S799" s="5"/>
      <c r="T799" s="5"/>
      <c r="V799" s="5"/>
      <c r="W799" s="5" t="s">
        <v>762</v>
      </c>
    </row>
    <row r="800" s="1" customFormat="1" spans="1:23">
      <c r="A800" s="14">
        <f t="shared" si="62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63"/>
        <v>2014482</v>
      </c>
      <c r="K800" s="103">
        <v>73867</v>
      </c>
      <c r="L800" s="65">
        <v>1485279</v>
      </c>
      <c r="M800" s="1">
        <f>VLOOKUP(K800,P:Q,2,0)-I800</f>
        <v>0</v>
      </c>
      <c r="N800" s="3"/>
      <c r="P800" s="43"/>
      <c r="Q800" s="43">
        <v>0</v>
      </c>
      <c r="R800" s="43"/>
      <c r="S800" s="5"/>
      <c r="T800" s="5"/>
      <c r="V800" s="5"/>
      <c r="W800" s="5" t="s">
        <v>741</v>
      </c>
    </row>
    <row r="801" s="1" customFormat="1" spans="1:23">
      <c r="A801" s="14">
        <f t="shared" si="62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63"/>
        <v>1991982</v>
      </c>
      <c r="K801" s="103">
        <v>74061</v>
      </c>
      <c r="L801" s="65">
        <v>1487930</v>
      </c>
      <c r="M801" s="1">
        <f>VLOOKUP(K801,P:Q,2,0)-I801</f>
        <v>0</v>
      </c>
      <c r="N801" s="3"/>
      <c r="P801" s="44"/>
      <c r="Q801" s="43">
        <v>0</v>
      </c>
      <c r="R801" s="43"/>
      <c r="S801" s="5"/>
      <c r="T801" s="5"/>
      <c r="V801" s="5"/>
      <c r="W801" s="5" t="s">
        <v>707</v>
      </c>
    </row>
    <row r="802" s="1" customFormat="1" spans="1:23">
      <c r="A802" s="14">
        <f t="shared" si="62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63"/>
        <v>1966242</v>
      </c>
      <c r="K802" s="103">
        <v>75155</v>
      </c>
      <c r="L802" s="65">
        <v>1497002</v>
      </c>
      <c r="M802" s="1">
        <f>VLOOKUP(K802,P:Q,2,0)-I802</f>
        <v>0</v>
      </c>
      <c r="N802" s="3"/>
      <c r="P802" s="44"/>
      <c r="Q802" s="43">
        <v>0</v>
      </c>
      <c r="R802" s="43"/>
      <c r="S802" s="5"/>
      <c r="T802" s="5"/>
      <c r="V802" s="5"/>
      <c r="W802" s="5" t="s">
        <v>707</v>
      </c>
    </row>
    <row r="803" s="1" customFormat="1" spans="1:23">
      <c r="A803" s="14">
        <f t="shared" si="62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63"/>
        <v>1946172</v>
      </c>
      <c r="K803" s="103">
        <v>74541</v>
      </c>
      <c r="L803" s="65">
        <v>1492545</v>
      </c>
      <c r="M803" s="1">
        <f>VLOOKUP(K803,P:Q,2,0)-I803</f>
        <v>0</v>
      </c>
      <c r="N803" s="3"/>
      <c r="P803" s="43"/>
      <c r="Q803" s="43">
        <v>0</v>
      </c>
      <c r="R803" s="43"/>
      <c r="S803" s="5"/>
      <c r="T803" s="5"/>
      <c r="V803" s="5"/>
      <c r="W803" s="5" t="s">
        <v>766</v>
      </c>
    </row>
    <row r="804" s="1" customFormat="1" spans="1:23">
      <c r="A804" s="14">
        <f t="shared" si="62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63"/>
        <v>1937172</v>
      </c>
      <c r="K804" s="103">
        <v>74886</v>
      </c>
      <c r="L804" s="65">
        <v>1494778</v>
      </c>
      <c r="M804" s="1">
        <f>VLOOKUP(K804,P:Q,2,0)-I804</f>
        <v>0</v>
      </c>
      <c r="N804" s="3"/>
      <c r="P804" s="43"/>
      <c r="Q804" s="43">
        <v>0</v>
      </c>
      <c r="R804" s="43"/>
      <c r="S804" s="5"/>
      <c r="T804" s="5"/>
      <c r="V804" s="5"/>
      <c r="W804" s="5" t="s">
        <v>768</v>
      </c>
    </row>
    <row r="805" s="1" customFormat="1" spans="1:23">
      <c r="A805" s="14">
        <f t="shared" si="62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63"/>
        <v>1928172</v>
      </c>
      <c r="K805" s="103">
        <v>74350</v>
      </c>
      <c r="L805" s="65">
        <v>1491203</v>
      </c>
      <c r="M805" s="1">
        <f>VLOOKUP(K805,P:Q,2,0)-I805</f>
        <v>0</v>
      </c>
      <c r="N805" s="3"/>
      <c r="P805" s="43"/>
      <c r="Q805" s="43">
        <v>0</v>
      </c>
      <c r="R805" s="43"/>
      <c r="S805" s="5"/>
      <c r="T805" s="5"/>
      <c r="V805" s="5"/>
      <c r="W805" s="5" t="s">
        <v>770</v>
      </c>
    </row>
    <row r="806" s="1" customFormat="1" spans="1:23">
      <c r="A806" s="14">
        <f t="shared" si="62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63"/>
        <v>1919172</v>
      </c>
      <c r="K806" s="103">
        <v>74614</v>
      </c>
      <c r="L806" s="65">
        <v>1493125</v>
      </c>
      <c r="M806" s="1">
        <f>VLOOKUP(K806,P:Q,2,0)-I806</f>
        <v>0</v>
      </c>
      <c r="N806" s="3"/>
      <c r="P806" s="44"/>
      <c r="Q806" s="43">
        <v>0</v>
      </c>
      <c r="R806" s="43"/>
      <c r="S806" s="5"/>
      <c r="T806" s="5"/>
      <c r="V806" s="5"/>
      <c r="W806" s="5" t="s">
        <v>699</v>
      </c>
    </row>
    <row r="807" s="1" customFormat="1" spans="1:23">
      <c r="A807" s="14">
        <f t="shared" si="62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63"/>
        <v>1893432</v>
      </c>
      <c r="K807" s="103">
        <v>75072</v>
      </c>
      <c r="L807" s="65">
        <v>1496242</v>
      </c>
      <c r="M807" s="1">
        <f>VLOOKUP(K807,P:Q,2,0)-I807</f>
        <v>0</v>
      </c>
      <c r="N807" s="3"/>
      <c r="P807" s="43"/>
      <c r="Q807" s="43">
        <v>0</v>
      </c>
      <c r="R807" s="43"/>
      <c r="S807" s="5"/>
      <c r="T807" s="5"/>
      <c r="V807" s="5"/>
      <c r="W807" s="5" t="s">
        <v>773</v>
      </c>
    </row>
    <row r="808" s="1" customFormat="1" spans="1:23">
      <c r="A808" s="14">
        <f t="shared" si="62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63"/>
        <v>1867692</v>
      </c>
      <c r="K808" s="103">
        <v>75073</v>
      </c>
      <c r="L808" s="65">
        <v>1496242</v>
      </c>
      <c r="M808" s="1">
        <f>VLOOKUP(K808,P:Q,2,0)-I808</f>
        <v>0</v>
      </c>
      <c r="N808" s="3"/>
      <c r="P808" s="43"/>
      <c r="Q808" s="43">
        <v>0</v>
      </c>
      <c r="R808" s="43"/>
      <c r="S808" s="5"/>
      <c r="T808" s="5"/>
      <c r="V808" s="5"/>
      <c r="W808" s="5" t="s">
        <v>766</v>
      </c>
    </row>
    <row r="809" s="1" customFormat="1" spans="1:23">
      <c r="A809" s="14">
        <f t="shared" si="62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63"/>
        <v>1858692</v>
      </c>
      <c r="K809" s="103">
        <v>73301</v>
      </c>
      <c r="L809" s="65">
        <v>1479494</v>
      </c>
      <c r="M809" s="1">
        <f>VLOOKUP(K809,P:Q,2,0)-I809</f>
        <v>0</v>
      </c>
      <c r="N809" s="3"/>
      <c r="P809" s="43"/>
      <c r="Q809" s="43">
        <v>0</v>
      </c>
      <c r="R809" s="43"/>
      <c r="S809" s="5"/>
      <c r="T809" s="5"/>
      <c r="V809" s="5"/>
      <c r="W809" s="5" t="s">
        <v>707</v>
      </c>
    </row>
    <row r="810" s="1" customFormat="1" spans="1:23">
      <c r="A810" s="14">
        <f t="shared" si="62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63"/>
        <v>1853692</v>
      </c>
      <c r="K810" s="103">
        <v>72598</v>
      </c>
      <c r="L810" s="65">
        <v>1475349</v>
      </c>
      <c r="M810" s="1">
        <f>VLOOKUP(K810,P:Q,2,0)-I810</f>
        <v>0</v>
      </c>
      <c r="N810" s="3"/>
      <c r="P810" s="43"/>
      <c r="Q810" s="43">
        <v>0</v>
      </c>
      <c r="R810" s="43"/>
      <c r="S810" s="5"/>
      <c r="T810" s="5"/>
      <c r="V810" s="5"/>
      <c r="W810" s="5" t="s">
        <v>776</v>
      </c>
    </row>
    <row r="811" s="1" customFormat="1" spans="1:23">
      <c r="A811" s="14">
        <f t="shared" si="62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63"/>
        <v>1843540</v>
      </c>
      <c r="K811" s="103">
        <v>69958</v>
      </c>
      <c r="L811" s="65">
        <v>1459258</v>
      </c>
      <c r="M811" s="1">
        <f>VLOOKUP(K811,P:Q,2,0)-I811</f>
        <v>0</v>
      </c>
      <c r="N811" s="3"/>
      <c r="P811" s="5"/>
      <c r="Q811" s="43">
        <v>0</v>
      </c>
      <c r="R811" s="43"/>
      <c r="S811" s="5"/>
      <c r="T811" s="5"/>
      <c r="V811" s="5"/>
      <c r="W811" s="5" t="s">
        <v>709</v>
      </c>
    </row>
    <row r="812" s="1" customFormat="1" spans="1:23">
      <c r="A812" s="14">
        <f t="shared" si="62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63"/>
        <v>1830670</v>
      </c>
      <c r="K812" s="103">
        <v>72817</v>
      </c>
      <c r="L812" s="65">
        <v>1476754</v>
      </c>
      <c r="M812" s="1">
        <f>VLOOKUP(K812,P:Q,2,0)-I812</f>
        <v>0</v>
      </c>
      <c r="N812" s="3"/>
      <c r="P812" s="43"/>
      <c r="Q812" s="43">
        <v>0</v>
      </c>
      <c r="R812" s="43"/>
      <c r="S812" s="5"/>
      <c r="T812" s="5"/>
      <c r="V812" s="5"/>
      <c r="W812" s="5" t="s">
        <v>709</v>
      </c>
    </row>
    <row r="813" s="1" customFormat="1" spans="1:23">
      <c r="A813" s="14">
        <f t="shared" si="62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63"/>
        <v>1817800</v>
      </c>
      <c r="K813" s="103">
        <v>72816</v>
      </c>
      <c r="L813" s="65">
        <v>1476754</v>
      </c>
      <c r="M813" s="1">
        <f>VLOOKUP(K813,P:Q,2,0)-I813</f>
        <v>0</v>
      </c>
      <c r="N813" s="3"/>
      <c r="P813" s="43"/>
      <c r="Q813" s="43">
        <v>0</v>
      </c>
      <c r="R813" s="43"/>
      <c r="S813" s="5"/>
      <c r="T813" s="5"/>
      <c r="V813" s="5"/>
      <c r="W813" s="5" t="s">
        <v>709</v>
      </c>
    </row>
    <row r="814" s="1" customFormat="1" spans="1:23">
      <c r="A814" s="14">
        <f t="shared" si="62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63"/>
        <v>1792060</v>
      </c>
      <c r="K814" s="103">
        <v>75269</v>
      </c>
      <c r="L814" s="65">
        <v>1497855</v>
      </c>
      <c r="M814" s="1">
        <f>VLOOKUP(K814,P:Q,2,0)-I814</f>
        <v>0</v>
      </c>
      <c r="N814" s="3"/>
      <c r="P814" s="43"/>
      <c r="Q814" s="43">
        <v>0</v>
      </c>
      <c r="R814" s="43"/>
      <c r="S814" s="5"/>
      <c r="T814" s="5"/>
      <c r="V814" s="5"/>
      <c r="W814" s="5" t="s">
        <v>781</v>
      </c>
    </row>
    <row r="815" s="1" customFormat="1" spans="1:23">
      <c r="A815" s="14">
        <f t="shared" si="62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63"/>
        <v>1766320</v>
      </c>
      <c r="K815" s="103">
        <v>75270</v>
      </c>
      <c r="L815" s="65">
        <v>1497855</v>
      </c>
      <c r="M815" s="1">
        <f>VLOOKUP(K815,P:Q,2,0)-I815</f>
        <v>0</v>
      </c>
      <c r="N815" s="3"/>
      <c r="P815" s="43"/>
      <c r="Q815" s="43">
        <v>0</v>
      </c>
      <c r="R815" s="43"/>
      <c r="S815" s="5"/>
      <c r="T815" s="5"/>
      <c r="V815" s="5"/>
      <c r="W815" s="5" t="s">
        <v>782</v>
      </c>
    </row>
    <row r="816" s="1" customFormat="1" spans="1:23">
      <c r="A816" s="14">
        <f t="shared" si="62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63"/>
        <v>1753450</v>
      </c>
      <c r="K816" s="103">
        <v>72596</v>
      </c>
      <c r="L816" s="65">
        <v>1475352</v>
      </c>
      <c r="M816" s="1">
        <f>VLOOKUP(K816,P:Q,2,0)-I816</f>
        <v>0</v>
      </c>
      <c r="N816" s="3"/>
      <c r="P816" s="43"/>
      <c r="Q816" s="43">
        <v>0</v>
      </c>
      <c r="R816" s="43"/>
      <c r="S816" s="5"/>
      <c r="T816" s="5"/>
      <c r="V816" s="5"/>
      <c r="W816" s="5" t="s">
        <v>783</v>
      </c>
    </row>
    <row r="817" s="1" customFormat="1" spans="1:23">
      <c r="A817" s="14">
        <f t="shared" si="62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63"/>
        <v>1727710</v>
      </c>
      <c r="K817" s="103">
        <v>75000</v>
      </c>
      <c r="L817" s="65">
        <v>1495905</v>
      </c>
      <c r="M817" s="1">
        <f>VLOOKUP(K817,P:Q,2,0)-I817</f>
        <v>0</v>
      </c>
      <c r="N817" s="3"/>
      <c r="P817" s="43"/>
      <c r="Q817" s="43">
        <v>0</v>
      </c>
      <c r="R817" s="43"/>
      <c r="S817" s="5"/>
      <c r="T817" s="5"/>
      <c r="V817" s="5"/>
      <c r="W817" s="5" t="s">
        <v>783</v>
      </c>
    </row>
    <row r="818" s="1" customFormat="1" spans="1:23">
      <c r="A818" s="14">
        <f t="shared" si="62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63"/>
        <v>1705300</v>
      </c>
      <c r="K818" s="103">
        <v>73931</v>
      </c>
      <c r="L818" s="65">
        <v>1485352</v>
      </c>
      <c r="M818" s="1">
        <f>VLOOKUP(K818,P:Q,2,0)-I818</f>
        <v>0</v>
      </c>
      <c r="N818" s="3"/>
      <c r="P818" s="43"/>
      <c r="Q818" s="43">
        <v>0</v>
      </c>
      <c r="R818" s="43"/>
      <c r="S818" s="5"/>
      <c r="T818" s="5"/>
      <c r="V818" s="5"/>
      <c r="W818" s="5" t="s">
        <v>783</v>
      </c>
    </row>
    <row r="819" s="1" customFormat="1" spans="1:23">
      <c r="A819" s="14">
        <f t="shared" si="62"/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63"/>
        <v>1691800</v>
      </c>
      <c r="K819" s="103">
        <v>72393</v>
      </c>
      <c r="L819" s="65">
        <v>1473655</v>
      </c>
      <c r="M819" s="1">
        <f>VLOOKUP(K819,P:Q,2,0)-I819</f>
        <v>0</v>
      </c>
      <c r="N819" s="3"/>
      <c r="P819" s="43"/>
      <c r="Q819" s="43">
        <v>0</v>
      </c>
      <c r="R819" s="43"/>
      <c r="S819" s="5"/>
      <c r="T819" s="5"/>
      <c r="V819" s="5"/>
      <c r="W819" s="5" t="s">
        <v>782</v>
      </c>
    </row>
    <row r="820" s="1" customFormat="1" spans="1:23">
      <c r="A820" s="14">
        <f t="shared" si="62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63"/>
        <v>1682800</v>
      </c>
      <c r="K820" s="103">
        <v>74555</v>
      </c>
      <c r="L820" s="65">
        <v>1492759</v>
      </c>
      <c r="M820" s="1">
        <f>VLOOKUP(K820,P:Q,2,0)-I820</f>
        <v>0</v>
      </c>
      <c r="N820" s="3"/>
      <c r="P820" s="43"/>
      <c r="Q820" s="43">
        <v>0</v>
      </c>
      <c r="R820" s="43"/>
      <c r="S820" s="5"/>
      <c r="T820" s="5"/>
      <c r="V820" s="5"/>
      <c r="W820" s="5" t="s">
        <v>788</v>
      </c>
    </row>
    <row r="821" s="1" customFormat="1" spans="1:23">
      <c r="A821" s="14">
        <f t="shared" si="62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63"/>
        <v>1672648</v>
      </c>
      <c r="K821" s="103">
        <v>69677</v>
      </c>
      <c r="L821" s="65">
        <v>1458136</v>
      </c>
      <c r="M821" s="1">
        <f>VLOOKUP(K821,P:Q,2,0)-I821</f>
        <v>0</v>
      </c>
      <c r="N821" s="3"/>
      <c r="P821" s="43"/>
      <c r="Q821" s="43">
        <v>0</v>
      </c>
      <c r="R821" s="43"/>
      <c r="S821" s="5"/>
      <c r="T821" s="5"/>
      <c r="V821" s="5"/>
      <c r="W821" s="5" t="s">
        <v>782</v>
      </c>
    </row>
    <row r="822" s="1" customFormat="1" spans="1:23">
      <c r="A822" s="14">
        <f t="shared" si="62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63"/>
        <v>1659148</v>
      </c>
      <c r="K822" s="103">
        <v>74743</v>
      </c>
      <c r="L822" s="65">
        <v>1493799</v>
      </c>
      <c r="M822" s="1">
        <f>VLOOKUP(K822,P:Q,2,0)-I822</f>
        <v>0</v>
      </c>
      <c r="N822" s="3"/>
      <c r="P822" s="43"/>
      <c r="Q822" s="43">
        <v>0</v>
      </c>
      <c r="R822" s="43"/>
      <c r="S822" s="5"/>
      <c r="T822" s="5"/>
      <c r="V822" s="5"/>
      <c r="W822" s="5" t="s">
        <v>791</v>
      </c>
    </row>
    <row r="823" s="1" customFormat="1" spans="1:23">
      <c r="A823" s="14">
        <f t="shared" si="62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63"/>
        <v>1645648</v>
      </c>
      <c r="K823" s="103">
        <v>74744</v>
      </c>
      <c r="L823" s="65">
        <v>1493799</v>
      </c>
      <c r="M823" s="1">
        <f>VLOOKUP(K823,P:Q,2,0)-I823</f>
        <v>0</v>
      </c>
      <c r="N823" s="3"/>
      <c r="P823" s="43"/>
      <c r="Q823" s="43">
        <v>0</v>
      </c>
      <c r="R823" s="43"/>
      <c r="S823" s="5"/>
      <c r="T823" s="5"/>
      <c r="V823" s="5"/>
      <c r="W823" s="5" t="s">
        <v>783</v>
      </c>
    </row>
    <row r="824" s="1" customFormat="1" spans="1:20">
      <c r="A824" s="14">
        <f t="shared" si="62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63"/>
        <v>1636648</v>
      </c>
      <c r="K824" s="103">
        <v>74498</v>
      </c>
      <c r="L824" s="65">
        <v>1492219</v>
      </c>
      <c r="M824" s="1">
        <f>VLOOKUP(K824,P:Q,2,0)-I824</f>
        <v>0</v>
      </c>
      <c r="N824" s="3"/>
      <c r="P824" s="43"/>
      <c r="Q824" s="43">
        <v>0</v>
      </c>
      <c r="R824" s="43"/>
      <c r="S824" s="5"/>
      <c r="T824" s="5"/>
    </row>
    <row r="825" s="1" customFormat="1" spans="1:20">
      <c r="A825" s="14">
        <f t="shared" si="62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63"/>
        <v>1623778</v>
      </c>
      <c r="K825" s="103">
        <v>74797</v>
      </c>
      <c r="L825" s="65">
        <v>1493977</v>
      </c>
      <c r="M825" s="1">
        <f>VLOOKUP(K825,P:Q,2,0)-I825</f>
        <v>0</v>
      </c>
      <c r="N825" s="3"/>
      <c r="P825" s="43"/>
      <c r="Q825" s="43">
        <v>0</v>
      </c>
      <c r="R825" s="43"/>
      <c r="S825" s="5"/>
      <c r="T825" s="5"/>
    </row>
    <row r="826" s="1" customFormat="1" spans="1:20">
      <c r="A826" s="14">
        <f t="shared" si="62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si="63"/>
        <v>1604473</v>
      </c>
      <c r="K826" s="103">
        <v>74759</v>
      </c>
      <c r="L826" s="65">
        <v>1493818</v>
      </c>
      <c r="M826" s="1">
        <f>VLOOKUP(K826,P:Q,2,0)-I826</f>
        <v>0</v>
      </c>
      <c r="N826" s="3"/>
      <c r="P826" s="44"/>
      <c r="Q826" s="43">
        <v>0</v>
      </c>
      <c r="R826" s="43"/>
      <c r="S826" s="5"/>
      <c r="T826" s="5"/>
    </row>
    <row r="827" s="1" customFormat="1" spans="1:20">
      <c r="A827" s="14">
        <f t="shared" si="62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63"/>
        <v>1581973</v>
      </c>
      <c r="K827" s="103">
        <v>73864</v>
      </c>
      <c r="L827" s="65">
        <v>1485240</v>
      </c>
      <c r="M827" s="1">
        <f>VLOOKUP(K827,P:Q,2,0)-I827</f>
        <v>0</v>
      </c>
      <c r="N827" s="3"/>
      <c r="P827" s="43"/>
      <c r="Q827" s="43">
        <v>0</v>
      </c>
      <c r="R827" s="43"/>
      <c r="S827" s="5"/>
      <c r="T827" s="5"/>
    </row>
    <row r="828" s="1" customFormat="1" spans="1:20">
      <c r="A828" s="14">
        <f t="shared" si="62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63"/>
        <v>1554973</v>
      </c>
      <c r="K828" s="103">
        <v>73313</v>
      </c>
      <c r="L828" s="65">
        <v>1479704</v>
      </c>
      <c r="M828" s="1">
        <f>VLOOKUP(K828,P:Q,2,0)-I828</f>
        <v>0</v>
      </c>
      <c r="N828" s="3"/>
      <c r="P828" s="43"/>
      <c r="Q828" s="43">
        <v>0</v>
      </c>
      <c r="R828" s="43"/>
      <c r="S828" s="5"/>
      <c r="T828" s="5"/>
    </row>
    <row r="829" s="1" customFormat="1" spans="1:20">
      <c r="A829" s="14">
        <f t="shared" si="62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63"/>
        <v>1529233</v>
      </c>
      <c r="K829" s="103">
        <v>73410</v>
      </c>
      <c r="L829" s="65">
        <v>1480317</v>
      </c>
      <c r="M829" s="1">
        <f>VLOOKUP(K829,P:Q,2,0)-I829</f>
        <v>0</v>
      </c>
      <c r="N829" s="3"/>
      <c r="P829" s="43"/>
      <c r="Q829" s="43">
        <v>0</v>
      </c>
      <c r="R829" s="43"/>
      <c r="S829" s="5"/>
      <c r="T829" s="5"/>
    </row>
    <row r="830" s="1" customFormat="1" spans="1:20">
      <c r="A830" s="14">
        <f t="shared" si="62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63"/>
        <v>1511233</v>
      </c>
      <c r="K830" s="103">
        <v>74504</v>
      </c>
      <c r="L830" s="65">
        <v>1492421</v>
      </c>
      <c r="M830" s="1">
        <f>VLOOKUP(K830,P:Q,2,0)-I830</f>
        <v>0</v>
      </c>
      <c r="N830" s="3"/>
      <c r="P830" s="43"/>
      <c r="Q830" s="43">
        <v>0</v>
      </c>
      <c r="R830" s="43"/>
      <c r="S830" s="5"/>
      <c r="T830" s="5"/>
    </row>
    <row r="831" s="1" customFormat="1" spans="1:20">
      <c r="A831" s="14">
        <f t="shared" si="62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63"/>
        <v>1493233</v>
      </c>
      <c r="K831" s="103">
        <v>74505</v>
      </c>
      <c r="L831" s="65">
        <v>1492421</v>
      </c>
      <c r="M831" s="1">
        <f>VLOOKUP(K831,P:Q,2,0)-I831</f>
        <v>0</v>
      </c>
      <c r="N831" s="3"/>
      <c r="P831" s="43"/>
      <c r="Q831" s="43">
        <v>0</v>
      </c>
      <c r="R831" s="43"/>
      <c r="S831" s="5"/>
      <c r="T831" s="5"/>
    </row>
    <row r="832" s="1" customFormat="1" spans="1:20">
      <c r="A832" s="14">
        <f t="shared" si="62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63"/>
        <v>1473928</v>
      </c>
      <c r="K832" s="103">
        <v>72532</v>
      </c>
      <c r="L832" s="65">
        <v>1474941</v>
      </c>
      <c r="M832" s="1">
        <f>VLOOKUP(K832,P:Q,2,0)-I832</f>
        <v>0</v>
      </c>
      <c r="N832" s="3"/>
      <c r="P832" s="43"/>
      <c r="Q832" s="43">
        <v>0</v>
      </c>
      <c r="R832" s="43"/>
      <c r="S832" s="5"/>
      <c r="T832" s="5"/>
    </row>
    <row r="833" s="1" customFormat="1" spans="1:20">
      <c r="A833" s="14">
        <f t="shared" si="62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63"/>
        <v>1464928</v>
      </c>
      <c r="K833" s="103">
        <v>73552</v>
      </c>
      <c r="L833" s="65">
        <v>1482275</v>
      </c>
      <c r="M833" s="1">
        <f>VLOOKUP(K833,P:Q,2,0)-I833</f>
        <v>0</v>
      </c>
      <c r="N833" s="3"/>
      <c r="P833" s="43"/>
      <c r="Q833" s="43">
        <v>0</v>
      </c>
      <c r="R833" s="43"/>
      <c r="S833" s="5"/>
      <c r="T833" s="5"/>
    </row>
    <row r="834" s="1" customFormat="1" spans="1:20">
      <c r="A834" s="14">
        <f t="shared" si="62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63"/>
        <v>1452058</v>
      </c>
      <c r="K834" s="103">
        <v>73547</v>
      </c>
      <c r="L834" s="65">
        <v>1481847</v>
      </c>
      <c r="M834" s="1">
        <f>VLOOKUP(K834,P:Q,2,0)-I834</f>
        <v>0</v>
      </c>
      <c r="N834" s="3"/>
      <c r="P834" s="44"/>
      <c r="Q834" s="43">
        <v>157617</v>
      </c>
      <c r="R834" s="43"/>
      <c r="S834" s="5"/>
      <c r="T834" s="5"/>
    </row>
    <row r="835" s="1" customFormat="1" spans="1:20">
      <c r="A835" s="14">
        <f t="shared" si="62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63"/>
        <v>1436308</v>
      </c>
      <c r="K835" s="103">
        <v>71206</v>
      </c>
      <c r="L835" s="65">
        <v>1466454</v>
      </c>
      <c r="M835" s="1">
        <f>VLOOKUP(K835,P:Q,2,0)-I835</f>
        <v>0</v>
      </c>
      <c r="N835" s="3"/>
      <c r="P835" s="43"/>
      <c r="Q835" s="43"/>
      <c r="R835" s="43"/>
      <c r="S835" s="5"/>
      <c r="T835" s="5"/>
    </row>
    <row r="836" s="1" customFormat="1" spans="1:20">
      <c r="A836" s="14">
        <f t="shared" si="62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63"/>
        <v>1420558</v>
      </c>
      <c r="K836" s="103">
        <v>70955</v>
      </c>
      <c r="L836" s="65">
        <v>1464163</v>
      </c>
      <c r="M836" s="1">
        <f>VLOOKUP(K836,P:Q,2,0)-I836</f>
        <v>0</v>
      </c>
      <c r="N836" s="3"/>
      <c r="P836" s="43"/>
      <c r="Q836" s="43"/>
      <c r="R836" s="43"/>
      <c r="S836" s="5"/>
      <c r="T836" s="5"/>
    </row>
    <row r="837" s="1" customFormat="1" spans="1:20">
      <c r="A837" s="14">
        <f t="shared" si="62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63"/>
        <v>1407058</v>
      </c>
      <c r="K837" s="103">
        <v>73263</v>
      </c>
      <c r="L837" s="65">
        <v>1477395</v>
      </c>
      <c r="M837" s="1">
        <f>VLOOKUP(K837,P:Q,2,0)-I837</f>
        <v>0</v>
      </c>
      <c r="N837" s="3"/>
      <c r="P837" s="44"/>
      <c r="Q837" s="43"/>
      <c r="R837" s="43"/>
      <c r="S837" s="5"/>
      <c r="T837" s="5"/>
    </row>
    <row r="838" s="1" customFormat="1" spans="1:20">
      <c r="A838" s="14">
        <f t="shared" si="62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63"/>
        <v>1398058</v>
      </c>
      <c r="K838" s="103">
        <v>73316</v>
      </c>
      <c r="L838" s="65">
        <v>1479880</v>
      </c>
      <c r="M838" s="1">
        <f>VLOOKUP(K838,P:Q,2,0)-I838</f>
        <v>0</v>
      </c>
      <c r="N838" s="3"/>
      <c r="P838" s="43"/>
      <c r="Q838" s="43"/>
      <c r="R838" s="43"/>
      <c r="S838" s="5"/>
      <c r="T838" s="5"/>
    </row>
    <row r="839" s="1" customFormat="1" spans="1:20">
      <c r="A839" s="14">
        <f t="shared" si="62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63"/>
        <v>1384558</v>
      </c>
      <c r="K839" s="103">
        <v>73617</v>
      </c>
      <c r="L839" s="65">
        <v>1482906</v>
      </c>
      <c r="M839" s="1">
        <f>VLOOKUP(K839,P:Q,2,0)-I839</f>
        <v>0</v>
      </c>
      <c r="N839" s="3"/>
      <c r="P839" s="5"/>
      <c r="Q839" s="43"/>
      <c r="R839" s="43"/>
      <c r="S839" s="5"/>
      <c r="T839" s="5"/>
    </row>
    <row r="840" s="1" customFormat="1" spans="1:20">
      <c r="A840" s="14">
        <f t="shared" si="62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63"/>
        <v>1365253</v>
      </c>
      <c r="K840" s="103">
        <v>73452</v>
      </c>
      <c r="L840" s="65">
        <v>1480912</v>
      </c>
      <c r="M840" s="1">
        <f>VLOOKUP(K840,P:Q,2,0)-I840</f>
        <v>0</v>
      </c>
      <c r="N840" s="3"/>
      <c r="P840" s="43"/>
      <c r="Q840" s="43"/>
      <c r="R840" s="43"/>
      <c r="S840" s="5"/>
      <c r="T840" s="5"/>
    </row>
    <row r="841" s="1" customFormat="1" spans="1:20">
      <c r="A841" s="14">
        <f t="shared" si="62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63"/>
        <v>1345948</v>
      </c>
      <c r="K841" s="103">
        <v>72525</v>
      </c>
      <c r="L841" s="65">
        <v>1474853</v>
      </c>
      <c r="M841" s="1">
        <f>VLOOKUP(K841,P:Q,2,0)-I841</f>
        <v>0</v>
      </c>
      <c r="N841" s="3"/>
      <c r="P841" s="43"/>
      <c r="Q841" s="43"/>
      <c r="R841" s="43"/>
      <c r="S841" s="5"/>
      <c r="T841" s="5"/>
    </row>
    <row r="842" s="1" customFormat="1" spans="1:20">
      <c r="A842" s="14">
        <f t="shared" si="62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63"/>
        <v>1333078</v>
      </c>
      <c r="K842" s="103">
        <v>74616</v>
      </c>
      <c r="L842" s="65">
        <v>1493144</v>
      </c>
      <c r="M842" s="1">
        <f>VLOOKUP(K842,P:Q,2,0)-I842</f>
        <v>0</v>
      </c>
      <c r="N842" s="3"/>
      <c r="P842" s="43"/>
      <c r="Q842" s="43"/>
      <c r="R842" s="43"/>
      <c r="S842" s="5"/>
      <c r="T842" s="5"/>
    </row>
    <row r="843" s="1" customFormat="1" spans="1:20">
      <c r="A843" s="14">
        <f t="shared" si="62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63"/>
        <v>1324078</v>
      </c>
      <c r="K843" s="103">
        <v>71421</v>
      </c>
      <c r="L843" s="65">
        <v>1466457</v>
      </c>
      <c r="M843" s="1">
        <f>VLOOKUP(K843,P:Q,2,0)-I843</f>
        <v>0</v>
      </c>
      <c r="N843" s="3"/>
      <c r="P843" s="43"/>
      <c r="Q843" s="43"/>
      <c r="R843" s="43"/>
      <c r="S843" s="5"/>
      <c r="T843" s="5"/>
    </row>
    <row r="844" s="1" customFormat="1" spans="1:20">
      <c r="A844" s="14">
        <f t="shared" si="62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63"/>
        <v>1315078</v>
      </c>
      <c r="K844" s="103">
        <v>72591</v>
      </c>
      <c r="L844" s="65">
        <v>1475252</v>
      </c>
      <c r="M844" s="1">
        <f>VLOOKUP(K844,P:Q,2,0)-I844</f>
        <v>0</v>
      </c>
      <c r="N844" s="3"/>
      <c r="P844" s="43"/>
      <c r="Q844" s="43"/>
      <c r="R844" s="43"/>
      <c r="S844" s="5"/>
      <c r="T844" s="5"/>
    </row>
    <row r="845" s="1" customFormat="1" spans="1:20">
      <c r="A845" s="14">
        <f t="shared" si="62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63"/>
        <v>1297078</v>
      </c>
      <c r="K845" s="103">
        <v>74533</v>
      </c>
      <c r="L845" s="65">
        <v>1492542</v>
      </c>
      <c r="M845" s="1">
        <f>VLOOKUP(K845,P:Q,2,0)-I845</f>
        <v>0</v>
      </c>
      <c r="N845" s="3"/>
      <c r="P845" s="43"/>
      <c r="Q845" s="43"/>
      <c r="R845" s="43"/>
      <c r="S845" s="5"/>
      <c r="T845" s="5"/>
    </row>
    <row r="846" s="1" customFormat="1" spans="1:20">
      <c r="A846" s="14">
        <f t="shared" si="62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63"/>
        <v>1279078</v>
      </c>
      <c r="K846" s="103">
        <v>74534</v>
      </c>
      <c r="L846" s="65">
        <v>1492542</v>
      </c>
      <c r="M846" s="1">
        <f>VLOOKUP(K846,P:Q,2,0)-I846</f>
        <v>0</v>
      </c>
      <c r="N846" s="3"/>
      <c r="P846" s="44"/>
      <c r="Q846" s="43"/>
      <c r="R846" s="43"/>
      <c r="S846" s="5"/>
      <c r="T846" s="5"/>
    </row>
    <row r="847" s="1" customFormat="1" spans="1:20">
      <c r="A847" s="14">
        <f t="shared" si="62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63"/>
        <v>1266208</v>
      </c>
      <c r="K847" s="103">
        <v>72842</v>
      </c>
      <c r="L847" s="65">
        <v>1477440</v>
      </c>
      <c r="M847" s="1">
        <f>VLOOKUP(K847,P:Q,2,0)-I847</f>
        <v>0</v>
      </c>
      <c r="N847" s="3"/>
      <c r="P847" s="43"/>
      <c r="Q847" s="43"/>
      <c r="R847" s="43"/>
      <c r="S847" s="5"/>
      <c r="T847" s="5"/>
    </row>
    <row r="848" s="1" customFormat="1" spans="1:20">
      <c r="A848" s="14">
        <f t="shared" si="62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63"/>
        <v>1253338</v>
      </c>
      <c r="K848" s="103">
        <v>72841</v>
      </c>
      <c r="L848" s="65">
        <v>1477440</v>
      </c>
      <c r="M848" s="1">
        <f>VLOOKUP(K848,P:Q,2,0)-I848</f>
        <v>0</v>
      </c>
      <c r="N848" s="3"/>
      <c r="P848" s="43"/>
      <c r="Q848" s="43"/>
      <c r="R848" s="43"/>
      <c r="S848" s="5"/>
      <c r="T848" s="5"/>
    </row>
    <row r="849" s="1" customFormat="1" spans="1:20">
      <c r="A849" s="14">
        <f t="shared" si="62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63"/>
        <v>1221163</v>
      </c>
      <c r="K849" s="103">
        <v>74551</v>
      </c>
      <c r="L849" s="65">
        <v>1492733</v>
      </c>
      <c r="M849" s="1">
        <f>VLOOKUP(K849,P:Q,2,0)-I849</f>
        <v>0</v>
      </c>
      <c r="N849" s="3"/>
      <c r="P849" s="43"/>
      <c r="Q849" s="43"/>
      <c r="R849" s="43"/>
      <c r="S849" s="5"/>
      <c r="T849" s="5"/>
    </row>
    <row r="850" s="1" customFormat="1" spans="1:20">
      <c r="A850" s="14">
        <f t="shared" si="62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63"/>
        <v>1186063</v>
      </c>
      <c r="K850" s="103">
        <v>71146</v>
      </c>
      <c r="L850" s="65">
        <v>1465867</v>
      </c>
      <c r="M850" s="1">
        <f>VLOOKUP(K850,P:Q,2,0)-I850</f>
        <v>0</v>
      </c>
      <c r="N850" s="3"/>
      <c r="P850" s="43"/>
      <c r="Q850" s="43"/>
      <c r="R850" s="43"/>
      <c r="S850" s="5"/>
      <c r="T850" s="5"/>
    </row>
    <row r="851" s="1" customFormat="1" spans="1:20">
      <c r="A851" s="14">
        <f t="shared" si="62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63"/>
        <v>1168063</v>
      </c>
      <c r="K851" s="103">
        <v>75252</v>
      </c>
      <c r="L851" s="65">
        <v>1497711</v>
      </c>
      <c r="M851" s="1">
        <f>VLOOKUP(K851,P:Q,2,0)-I851</f>
        <v>0</v>
      </c>
      <c r="N851" s="3"/>
      <c r="P851" s="43"/>
      <c r="Q851" s="43"/>
      <c r="R851" s="43"/>
      <c r="S851" s="5"/>
      <c r="T851" s="5"/>
    </row>
    <row r="852" s="1" customFormat="1" spans="1:20">
      <c r="A852" s="14">
        <f t="shared" si="62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63"/>
        <v>1155193</v>
      </c>
      <c r="K852" s="103">
        <v>73256</v>
      </c>
      <c r="L852" s="65">
        <v>1478930</v>
      </c>
      <c r="M852" s="1">
        <f>VLOOKUP(K852,P:Q,2,0)-I852</f>
        <v>0</v>
      </c>
      <c r="N852" s="3"/>
      <c r="P852" s="5"/>
      <c r="Q852" s="43"/>
      <c r="R852" s="43"/>
      <c r="S852" s="5"/>
      <c r="T852" s="5"/>
    </row>
    <row r="853" s="1" customFormat="1" spans="1:20">
      <c r="A853" s="14">
        <f t="shared" ref="A853:A860" si="64">A852+1</f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63"/>
        <v>1127113</v>
      </c>
      <c r="K853" s="103">
        <v>70180</v>
      </c>
      <c r="L853" s="65">
        <v>1461403</v>
      </c>
      <c r="M853" s="1">
        <f>VLOOKUP(K853,P:Q,2,0)-I853</f>
        <v>0</v>
      </c>
      <c r="N853" s="3"/>
      <c r="P853" s="43"/>
      <c r="Q853" s="43"/>
      <c r="R853" s="43"/>
      <c r="S853" s="5"/>
      <c r="T853" s="5"/>
    </row>
    <row r="854" s="1" customFormat="1" spans="1:20">
      <c r="A854" s="14">
        <f t="shared" si="64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ref="J854:J861" si="65">J853-I854</f>
        <v>1109185</v>
      </c>
      <c r="K854" s="103">
        <v>73260</v>
      </c>
      <c r="L854" s="65">
        <v>1478959</v>
      </c>
      <c r="M854" s="1">
        <f>VLOOKUP(K854,P:Q,2,0)-I854</f>
        <v>0</v>
      </c>
      <c r="N854" s="3"/>
      <c r="P854" s="43"/>
      <c r="Q854" s="43"/>
      <c r="R854" s="43"/>
      <c r="S854" s="5"/>
      <c r="T854" s="5"/>
    </row>
    <row r="855" s="1" customFormat="1" spans="1:20">
      <c r="A855" s="14">
        <f t="shared" si="64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65"/>
        <v>1086685</v>
      </c>
      <c r="K855" s="103">
        <v>75166</v>
      </c>
      <c r="L855" s="65">
        <v>1497207</v>
      </c>
      <c r="M855" s="1">
        <f>VLOOKUP(K855,P:Q,2,0)-I855</f>
        <v>0</v>
      </c>
      <c r="N855" s="3"/>
      <c r="P855" s="43"/>
      <c r="Q855" s="43"/>
      <c r="R855" s="43"/>
      <c r="S855" s="5"/>
      <c r="T855" s="5"/>
    </row>
    <row r="856" s="1" customFormat="1" spans="1:20">
      <c r="A856" s="14">
        <f t="shared" si="64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65"/>
        <v>1064185</v>
      </c>
      <c r="K856" s="108">
        <v>75167</v>
      </c>
      <c r="L856" s="65">
        <v>1497207</v>
      </c>
      <c r="M856" s="1">
        <f>VLOOKUP(K856,P:Q,2,0)-I856</f>
        <v>0</v>
      </c>
      <c r="N856" s="3"/>
      <c r="P856" s="43"/>
      <c r="Q856" s="43"/>
      <c r="R856" s="43"/>
      <c r="S856" s="5"/>
      <c r="T856" s="5"/>
    </row>
    <row r="857" s="1" customFormat="1" spans="1:20">
      <c r="A857" s="14">
        <f t="shared" si="64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65"/>
        <v>1046185</v>
      </c>
      <c r="K857" s="103">
        <v>74528</v>
      </c>
      <c r="L857" s="65">
        <v>1492515</v>
      </c>
      <c r="M857" s="1">
        <f>VLOOKUP(K857,P:Q,2,0)-I857</f>
        <v>0</v>
      </c>
      <c r="N857" s="3"/>
      <c r="P857" s="43"/>
      <c r="Q857" s="43"/>
      <c r="R857" s="43"/>
      <c r="S857" s="5"/>
      <c r="T857" s="5"/>
    </row>
    <row r="858" s="1" customFormat="1" spans="1:20">
      <c r="A858" s="14">
        <f t="shared" si="64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65"/>
        <v>1026880</v>
      </c>
      <c r="K858" s="103">
        <v>74030</v>
      </c>
      <c r="L858" s="65">
        <v>1487126</v>
      </c>
      <c r="M858" s="1">
        <f>VLOOKUP(K858,P:Q,2,0)-I858</f>
        <v>0</v>
      </c>
      <c r="N858" s="3"/>
      <c r="P858" s="43"/>
      <c r="Q858" s="43"/>
      <c r="R858" s="43"/>
      <c r="S858" s="5"/>
      <c r="T858" s="5"/>
    </row>
    <row r="859" s="1" customFormat="1" spans="1:20">
      <c r="A859" s="14">
        <f t="shared" si="64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65"/>
        <v>998800</v>
      </c>
      <c r="K859" s="103">
        <v>70410</v>
      </c>
      <c r="L859" s="65">
        <v>1462862</v>
      </c>
      <c r="M859" s="1">
        <f>VLOOKUP(K859,P:Q,2,0)-I859</f>
        <v>0</v>
      </c>
      <c r="N859" s="3"/>
      <c r="P859" s="43"/>
      <c r="Q859" s="43"/>
      <c r="R859" s="43"/>
      <c r="S859" s="5"/>
      <c r="T859" s="5"/>
    </row>
    <row r="860" s="1" customFormat="1" spans="1:20">
      <c r="A860" s="14">
        <f t="shared" si="64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65"/>
        <v>998800</v>
      </c>
      <c r="K860" s="49"/>
      <c r="N860" s="3"/>
      <c r="P860" s="43"/>
      <c r="Q860" s="43"/>
      <c r="R860" s="43"/>
      <c r="S860" s="5"/>
      <c r="T860" s="5"/>
    </row>
    <row r="861" s="1" customFormat="1" spans="1:20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65"/>
        <v>998800</v>
      </c>
      <c r="K861" s="126"/>
      <c r="N861" s="3"/>
      <c r="P861" s="43"/>
      <c r="Q861" s="43"/>
      <c r="R861" s="43"/>
      <c r="S861" s="5"/>
      <c r="T861" s="5"/>
    </row>
    <row r="862" s="1" customFormat="1" ht="14.25" spans="1:20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N862" s="3"/>
      <c r="P862" s="43"/>
      <c r="Q862" s="43"/>
      <c r="R862" s="43"/>
      <c r="S862" s="5"/>
      <c r="T862" s="5"/>
    </row>
    <row r="863" s="1" customFormat="1" spans="1:19">
      <c r="A863" s="4"/>
      <c r="B863" s="4"/>
      <c r="I863" s="92">
        <f>SUM(I827:I859)</f>
        <v>605673</v>
      </c>
      <c r="J863" s="4"/>
      <c r="M863" s="3"/>
      <c r="O863" s="43"/>
      <c r="P863" s="43"/>
      <c r="Q863" s="43"/>
      <c r="R863" s="5"/>
      <c r="S863" s="5"/>
    </row>
    <row r="864" s="1" customFormat="1" spans="1:19">
      <c r="A864" s="4"/>
      <c r="B864" s="4"/>
      <c r="I864" s="92">
        <f>SUM(O971)</f>
        <v>0</v>
      </c>
      <c r="J864" s="4"/>
      <c r="M864" s="3"/>
      <c r="O864" s="43"/>
      <c r="P864" s="43"/>
      <c r="Q864" s="43"/>
      <c r="R864" s="5"/>
      <c r="S864" s="5"/>
    </row>
    <row r="865" s="1" customFormat="1" spans="1:19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O865" s="43"/>
      <c r="P865" s="43"/>
      <c r="Q865" s="43"/>
      <c r="R865" s="5"/>
      <c r="S865" s="5"/>
    </row>
    <row r="866" s="1" customFormat="1" spans="1:19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O866" s="43"/>
      <c r="P866" s="43"/>
      <c r="Q866" s="43"/>
      <c r="R866" s="5"/>
      <c r="S866" s="5"/>
    </row>
    <row r="867" s="1" customFormat="1" spans="1:19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O867" s="43"/>
      <c r="P867" s="43"/>
      <c r="Q867" s="43"/>
      <c r="R867" s="5"/>
      <c r="S867" s="5"/>
    </row>
    <row r="868" s="1" customFormat="1" spans="1:19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O868" s="43"/>
      <c r="P868" s="43"/>
      <c r="Q868" s="43"/>
      <c r="R868" s="5"/>
      <c r="S868" s="5"/>
    </row>
    <row r="869" s="1" customFormat="1" spans="1:19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932" si="66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O869" s="43"/>
      <c r="P869" s="43"/>
      <c r="Q869" s="43"/>
      <c r="R869" s="5"/>
      <c r="S869" s="5"/>
    </row>
    <row r="870" s="1" customFormat="1" spans="1:19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66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 t="shared" ref="J870:J933" si="67">J869-I870</f>
        <v>3124250.56</v>
      </c>
      <c r="K870" s="103">
        <v>73407</v>
      </c>
      <c r="L870" s="65">
        <v>1480198</v>
      </c>
      <c r="M870" s="3"/>
      <c r="O870" s="43"/>
      <c r="P870" s="43"/>
      <c r="Q870" s="43"/>
      <c r="R870" s="5"/>
      <c r="S870" s="5"/>
    </row>
    <row r="871" s="1" customFormat="1" spans="1:19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66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si="67"/>
        <v>3110750.56</v>
      </c>
      <c r="K871" s="103">
        <v>76155</v>
      </c>
      <c r="L871" s="65">
        <v>1500833</v>
      </c>
      <c r="M871" s="3"/>
      <c r="O871" s="43"/>
      <c r="P871" s="43"/>
      <c r="Q871" s="43"/>
      <c r="R871" s="5"/>
      <c r="S871" s="5"/>
    </row>
    <row r="872" s="1" customFormat="1" spans="1:19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66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67"/>
        <v>3103600.56</v>
      </c>
      <c r="K872" s="103">
        <v>76327</v>
      </c>
      <c r="L872" s="65">
        <v>1502221</v>
      </c>
      <c r="M872" s="3"/>
      <c r="O872" s="43"/>
      <c r="P872" s="43"/>
      <c r="Q872" s="43"/>
      <c r="R872" s="5"/>
      <c r="S872" s="5"/>
    </row>
    <row r="873" s="1" customFormat="1" spans="1:19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66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67"/>
        <v>3090730.56</v>
      </c>
      <c r="K873" s="103">
        <v>77865</v>
      </c>
      <c r="L873" s="65">
        <v>1510393</v>
      </c>
      <c r="M873" s="3"/>
      <c r="O873" s="43"/>
      <c r="P873" s="43"/>
      <c r="Q873" s="43"/>
      <c r="R873" s="5"/>
      <c r="S873" s="5"/>
    </row>
    <row r="874" s="1" customFormat="1" spans="1:19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66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67"/>
        <v>3077860.56</v>
      </c>
      <c r="K874" s="103">
        <v>77867</v>
      </c>
      <c r="L874" s="65">
        <v>1510393</v>
      </c>
      <c r="M874" s="3"/>
      <c r="O874" s="43"/>
      <c r="P874" s="43"/>
      <c r="Q874" s="43"/>
      <c r="R874" s="5"/>
      <c r="S874" s="5"/>
    </row>
    <row r="875" s="1" customFormat="1" spans="1:19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66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67"/>
        <v>3064990.56</v>
      </c>
      <c r="K875" s="103">
        <v>77744</v>
      </c>
      <c r="L875" s="65">
        <v>1509005</v>
      </c>
      <c r="M875" s="3"/>
      <c r="O875" s="43"/>
      <c r="P875" s="43"/>
      <c r="Q875" s="43"/>
      <c r="R875" s="5"/>
      <c r="S875" s="5"/>
    </row>
    <row r="876" s="1" customFormat="1" spans="1:19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66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67"/>
        <v>3055990.56</v>
      </c>
      <c r="K876" s="103">
        <v>73404</v>
      </c>
      <c r="L876" s="65">
        <v>1480158</v>
      </c>
      <c r="M876" s="3"/>
      <c r="O876" s="43"/>
      <c r="P876" s="43"/>
      <c r="Q876" s="43"/>
      <c r="R876" s="5"/>
      <c r="S876" s="5"/>
    </row>
    <row r="877" s="1" customFormat="1" spans="1:19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si="66"/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67"/>
        <v>3037990.56</v>
      </c>
      <c r="K877" s="103">
        <v>76167</v>
      </c>
      <c r="L877" s="65">
        <v>1501062</v>
      </c>
      <c r="M877" s="3"/>
      <c r="O877" s="43"/>
      <c r="P877" s="43"/>
      <c r="Q877" s="43"/>
      <c r="R877" s="5"/>
      <c r="S877" s="5"/>
    </row>
    <row r="878" s="1" customFormat="1" spans="1:19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66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67"/>
        <v>3025120.56</v>
      </c>
      <c r="K878" s="103">
        <v>78102</v>
      </c>
      <c r="L878" s="65">
        <v>1512991</v>
      </c>
      <c r="M878" s="3"/>
      <c r="O878" s="43"/>
      <c r="P878" s="43"/>
      <c r="Q878" s="43"/>
      <c r="R878" s="5"/>
      <c r="S878" s="5"/>
    </row>
    <row r="879" s="1" customFormat="1" spans="1:19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66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67"/>
        <v>3012250.56</v>
      </c>
      <c r="K879" s="103">
        <v>78101</v>
      </c>
      <c r="L879" s="65">
        <v>1512991</v>
      </c>
      <c r="M879" s="3"/>
      <c r="O879" s="43"/>
      <c r="P879" s="43"/>
      <c r="Q879" s="43"/>
      <c r="R879" s="5"/>
      <c r="S879" s="5"/>
    </row>
    <row r="880" s="1" customFormat="1" spans="1:19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66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67"/>
        <v>3003250.56</v>
      </c>
      <c r="K880" s="103">
        <v>75152</v>
      </c>
      <c r="L880" s="65">
        <v>1496623</v>
      </c>
      <c r="M880" s="3"/>
      <c r="O880" s="5"/>
      <c r="P880" s="43"/>
      <c r="Q880" s="43"/>
      <c r="R880" s="5"/>
      <c r="S880" s="5"/>
    </row>
    <row r="881" s="1" customFormat="1" spans="1:19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66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67"/>
        <v>2980750.56</v>
      </c>
      <c r="K881" s="103">
        <v>72264</v>
      </c>
      <c r="L881" s="65">
        <v>1472922</v>
      </c>
      <c r="M881" s="3"/>
      <c r="O881" s="5"/>
      <c r="P881" s="43"/>
      <c r="Q881" s="43"/>
      <c r="R881" s="5"/>
      <c r="S881" s="5"/>
    </row>
    <row r="882" s="1" customFormat="1" spans="1:19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66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67"/>
        <v>2958250.56</v>
      </c>
      <c r="K882" s="103">
        <v>72263</v>
      </c>
      <c r="L882" s="65">
        <v>1472922</v>
      </c>
      <c r="M882" s="3"/>
      <c r="O882" s="43"/>
      <c r="P882" s="43"/>
      <c r="Q882" s="43"/>
      <c r="R882" s="5"/>
      <c r="S882" s="5"/>
    </row>
    <row r="883" s="1" customFormat="1" spans="1:19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66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67"/>
        <v>2935750.56</v>
      </c>
      <c r="K883" s="103">
        <v>72227</v>
      </c>
      <c r="L883" s="65">
        <v>1472922</v>
      </c>
      <c r="M883" s="3"/>
      <c r="O883" s="43"/>
      <c r="P883" s="43"/>
      <c r="Q883" s="43"/>
      <c r="R883" s="5"/>
      <c r="S883" s="5"/>
    </row>
    <row r="884" s="1" customFormat="1" spans="1:19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66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67"/>
        <v>2913550.56</v>
      </c>
      <c r="K884" s="103">
        <v>72608</v>
      </c>
      <c r="L884" s="65">
        <v>1475460</v>
      </c>
      <c r="M884" s="3"/>
      <c r="O884" s="43"/>
      <c r="P884" s="43"/>
      <c r="Q884" s="43"/>
      <c r="R884" s="5"/>
      <c r="S884" s="5"/>
    </row>
    <row r="885" s="1" customFormat="1" spans="1:19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66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67"/>
        <v>2887810.56</v>
      </c>
      <c r="K885" s="103">
        <v>75914</v>
      </c>
      <c r="L885" s="65">
        <v>1500321</v>
      </c>
      <c r="M885" s="3"/>
      <c r="O885" s="43"/>
      <c r="P885" s="43"/>
      <c r="Q885" s="43"/>
      <c r="R885" s="5"/>
      <c r="S885" s="5"/>
    </row>
    <row r="886" s="1" customFormat="1" spans="1:19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66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67"/>
        <v>2857930.56</v>
      </c>
      <c r="K886" s="103">
        <v>72739</v>
      </c>
      <c r="L886" s="65">
        <v>1475686</v>
      </c>
      <c r="M886" s="3"/>
      <c r="O886" s="43"/>
      <c r="P886" s="43"/>
      <c r="Q886" s="43"/>
      <c r="R886" s="5"/>
      <c r="S886" s="5"/>
    </row>
    <row r="887" s="1" customFormat="1" spans="1:19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66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67"/>
        <v>2828050.56</v>
      </c>
      <c r="K887" s="72">
        <v>72740</v>
      </c>
      <c r="L887" s="65">
        <v>1475686</v>
      </c>
      <c r="O887" s="43"/>
      <c r="P887" s="43"/>
      <c r="Q887" s="43"/>
      <c r="R887" s="5"/>
      <c r="S887" s="5"/>
    </row>
    <row r="888" s="1" customFormat="1" spans="1:19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66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67"/>
        <v>2805640.56</v>
      </c>
      <c r="K888" s="103">
        <v>77747</v>
      </c>
      <c r="L888" s="65">
        <v>1508604</v>
      </c>
      <c r="M888" s="3"/>
      <c r="O888" s="43"/>
      <c r="P888" s="43"/>
      <c r="Q888" s="43"/>
      <c r="R888" s="5"/>
      <c r="S888" s="5"/>
    </row>
    <row r="889" s="1" customFormat="1" spans="1:19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66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si="67"/>
        <v>2785570.56</v>
      </c>
      <c r="K889" s="103">
        <v>74198</v>
      </c>
      <c r="L889" s="65">
        <v>1488709</v>
      </c>
      <c r="M889" s="3"/>
      <c r="O889" s="43"/>
      <c r="P889" s="43"/>
      <c r="Q889" s="43"/>
      <c r="R889" s="5"/>
      <c r="S889" s="5"/>
    </row>
    <row r="890" s="1" customFormat="1" spans="1:19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66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67"/>
        <v>2772070.56</v>
      </c>
      <c r="K890" s="103">
        <v>77874</v>
      </c>
      <c r="L890" s="65">
        <v>1510450</v>
      </c>
      <c r="M890" s="3"/>
      <c r="O890" s="43"/>
      <c r="P890" s="43"/>
      <c r="Q890" s="43"/>
      <c r="R890" s="5"/>
      <c r="S890" s="5"/>
    </row>
    <row r="891" s="1" customFormat="1" spans="1:19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66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67"/>
        <v>2759200.56</v>
      </c>
      <c r="K891" s="103">
        <v>76406</v>
      </c>
      <c r="L891" s="65">
        <v>1503211</v>
      </c>
      <c r="M891" s="3"/>
      <c r="O891" s="43"/>
      <c r="P891" s="43"/>
      <c r="Q891" s="43"/>
      <c r="R891" s="5"/>
      <c r="S891" s="5"/>
    </row>
    <row r="892" s="1" customFormat="1" spans="1:19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66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67"/>
        <v>2746330.56</v>
      </c>
      <c r="K892" s="103">
        <v>77713</v>
      </c>
      <c r="L892" s="65">
        <v>1508563</v>
      </c>
      <c r="M892" s="3"/>
      <c r="O892" s="43"/>
      <c r="P892" s="43"/>
      <c r="Q892" s="43"/>
      <c r="R892" s="5"/>
      <c r="S892" s="5"/>
    </row>
    <row r="893" s="1" customFormat="1" spans="1:19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66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67"/>
        <v>2728330.56</v>
      </c>
      <c r="K893" s="103">
        <v>77915</v>
      </c>
      <c r="L893" s="65">
        <v>1510829</v>
      </c>
      <c r="M893" s="3"/>
      <c r="O893" s="43"/>
      <c r="P893" s="43"/>
      <c r="Q893" s="43"/>
      <c r="R893" s="5"/>
      <c r="S893" s="5"/>
    </row>
    <row r="894" s="1" customFormat="1" spans="1:19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66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67"/>
        <v>2709025.56</v>
      </c>
      <c r="K894" s="103">
        <v>76932</v>
      </c>
      <c r="L894" s="65">
        <v>1505701</v>
      </c>
      <c r="M894" s="3"/>
      <c r="O894" s="43"/>
      <c r="P894" s="43"/>
      <c r="Q894" s="43"/>
      <c r="R894" s="5"/>
      <c r="S894" s="5"/>
    </row>
    <row r="895" s="1" customFormat="1" spans="1:19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66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67"/>
        <v>2676850.56</v>
      </c>
      <c r="K895" s="103">
        <v>77459</v>
      </c>
      <c r="L895" s="65">
        <v>1507788</v>
      </c>
      <c r="M895" s="3"/>
      <c r="O895" s="5"/>
      <c r="P895" s="43"/>
      <c r="Q895" s="43"/>
      <c r="R895" s="5"/>
      <c r="S895" s="5"/>
    </row>
    <row r="896" s="1" customFormat="1" spans="1:19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66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67"/>
        <v>2654440.56</v>
      </c>
      <c r="K896" s="103">
        <v>75011</v>
      </c>
      <c r="L896" s="65">
        <v>1496067</v>
      </c>
      <c r="M896" s="3"/>
      <c r="O896" s="43"/>
      <c r="P896" s="43"/>
      <c r="Q896" s="43"/>
      <c r="R896" s="5"/>
      <c r="S896" s="5"/>
    </row>
    <row r="897" s="1" customFormat="1" spans="1:19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66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67"/>
        <v>2645440.56</v>
      </c>
      <c r="K897" s="103">
        <v>77919</v>
      </c>
      <c r="L897" s="65">
        <v>1511098</v>
      </c>
      <c r="M897" s="3"/>
      <c r="O897" s="43"/>
      <c r="P897" s="43"/>
      <c r="Q897" s="43"/>
      <c r="R897" s="5"/>
      <c r="S897" s="5"/>
    </row>
    <row r="898" s="1" customFormat="1" spans="1:19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66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67"/>
        <v>2636440.56</v>
      </c>
      <c r="K898" s="103">
        <v>77921</v>
      </c>
      <c r="L898" s="65">
        <v>1511165</v>
      </c>
      <c r="M898" s="3"/>
      <c r="O898" s="43"/>
      <c r="P898" s="43"/>
      <c r="Q898" s="43"/>
      <c r="R898" s="5"/>
      <c r="S898" s="5"/>
    </row>
    <row r="899" s="1" customFormat="1" spans="1:19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66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67"/>
        <v>2617135.56</v>
      </c>
      <c r="K899" s="103">
        <v>77857</v>
      </c>
      <c r="L899" s="65">
        <v>1510039</v>
      </c>
      <c r="M899" s="3"/>
      <c r="O899" s="43"/>
      <c r="P899" s="43"/>
      <c r="Q899" s="43"/>
      <c r="R899" s="5"/>
      <c r="S899" s="5"/>
    </row>
    <row r="900" s="1" customFormat="1" spans="1:19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66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67"/>
        <v>2594725.56</v>
      </c>
      <c r="K900" s="103">
        <v>75411</v>
      </c>
      <c r="L900" s="65">
        <v>1498075</v>
      </c>
      <c r="M900" s="3"/>
      <c r="O900" s="43"/>
      <c r="P900" s="43"/>
      <c r="Q900" s="43"/>
      <c r="R900" s="5"/>
      <c r="S900" s="5"/>
    </row>
    <row r="901" s="1" customFormat="1" spans="1:19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66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67"/>
        <v>2555350.56</v>
      </c>
      <c r="K901" s="103">
        <v>71515</v>
      </c>
      <c r="L901" s="65">
        <v>1467821</v>
      </c>
      <c r="M901" s="3"/>
      <c r="O901" s="43"/>
      <c r="P901" s="43"/>
      <c r="Q901" s="43"/>
      <c r="R901" s="5"/>
      <c r="S901" s="5"/>
    </row>
    <row r="902" s="1" customFormat="1" spans="1:19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66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67"/>
        <v>2546350.56</v>
      </c>
      <c r="K902" s="103">
        <v>77917</v>
      </c>
      <c r="L902" s="65">
        <v>1510917</v>
      </c>
      <c r="M902" s="3"/>
      <c r="O902" s="5"/>
      <c r="P902" s="43"/>
      <c r="Q902" s="43"/>
      <c r="R902" s="5"/>
      <c r="S902" s="5"/>
    </row>
    <row r="903" s="1" customFormat="1" spans="1:19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66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67"/>
        <v>2533480.56</v>
      </c>
      <c r="K903" s="103">
        <v>75413</v>
      </c>
      <c r="L903" s="65">
        <v>1498084</v>
      </c>
      <c r="M903" s="3"/>
      <c r="O903" s="43"/>
      <c r="P903" s="43"/>
      <c r="Q903" s="43"/>
      <c r="R903" s="5"/>
      <c r="S903" s="5"/>
    </row>
    <row r="904" s="1" customFormat="1" spans="1:19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66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67"/>
        <v>2519980.56</v>
      </c>
      <c r="K904" s="103">
        <v>77734</v>
      </c>
      <c r="L904" s="65">
        <v>1508794</v>
      </c>
      <c r="M904" s="3"/>
      <c r="O904" s="5"/>
      <c r="P904" s="43"/>
      <c r="Q904" s="43"/>
      <c r="R904" s="5"/>
      <c r="S904" s="5"/>
    </row>
    <row r="905" s="1" customFormat="1" spans="1:19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66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67"/>
        <v>2510980.56</v>
      </c>
      <c r="K905" s="103">
        <v>77824</v>
      </c>
      <c r="L905" s="65">
        <v>1509544</v>
      </c>
      <c r="M905" s="3"/>
      <c r="O905" s="5"/>
      <c r="P905" s="43"/>
      <c r="Q905" s="43"/>
      <c r="R905" s="5"/>
      <c r="S905" s="5"/>
    </row>
    <row r="906" s="1" customFormat="1" spans="1:19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66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67"/>
        <v>2497480.56</v>
      </c>
      <c r="K906" s="103">
        <v>77736</v>
      </c>
      <c r="L906" s="65">
        <v>1508794</v>
      </c>
      <c r="M906" s="3"/>
      <c r="O906" s="43"/>
      <c r="P906" s="43"/>
      <c r="Q906" s="43"/>
      <c r="R906" s="5"/>
      <c r="S906" s="5"/>
    </row>
    <row r="907" s="1" customFormat="1" spans="1:19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66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67"/>
        <v>2484610.56</v>
      </c>
      <c r="K907" s="103">
        <v>76666</v>
      </c>
      <c r="L907" s="65">
        <v>1504777</v>
      </c>
      <c r="M907" s="3"/>
      <c r="O907" s="43"/>
      <c r="P907" s="43"/>
      <c r="Q907" s="43"/>
      <c r="R907" s="5"/>
      <c r="S907" s="5"/>
    </row>
    <row r="908" s="1" customFormat="1" spans="1:19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66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67"/>
        <v>2471740.56</v>
      </c>
      <c r="K908" s="103">
        <v>76665</v>
      </c>
      <c r="L908" s="65">
        <v>1504777</v>
      </c>
      <c r="M908" s="3"/>
      <c r="O908" s="43"/>
      <c r="P908" s="43"/>
      <c r="Q908" s="43"/>
      <c r="R908" s="5"/>
      <c r="S908" s="5"/>
    </row>
    <row r="909" s="1" customFormat="1" spans="1:19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66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67"/>
        <v>2462740.56</v>
      </c>
      <c r="K909" s="103">
        <v>74385</v>
      </c>
      <c r="L909" s="65">
        <v>1491849</v>
      </c>
      <c r="M909" s="3"/>
      <c r="O909" s="43"/>
      <c r="P909" s="43"/>
      <c r="Q909" s="43"/>
      <c r="R909" s="5"/>
      <c r="S909" s="5"/>
    </row>
    <row r="910" s="1" customFormat="1" spans="1:19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66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67"/>
        <v>2453740.56</v>
      </c>
      <c r="K910" s="103">
        <v>74386</v>
      </c>
      <c r="L910" s="65">
        <v>1491849</v>
      </c>
      <c r="M910" s="3"/>
      <c r="O910" s="43"/>
      <c r="P910" s="43"/>
      <c r="Q910" s="43"/>
      <c r="R910" s="5"/>
      <c r="S910" s="5"/>
    </row>
    <row r="911" s="1" customFormat="1" spans="1:19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66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67"/>
        <v>2444740.56</v>
      </c>
      <c r="K911" s="103">
        <v>74387</v>
      </c>
      <c r="L911" s="65">
        <v>1491849</v>
      </c>
      <c r="M911" s="3"/>
      <c r="O911" s="43"/>
      <c r="P911" s="43"/>
      <c r="Q911" s="43"/>
      <c r="R911" s="5"/>
      <c r="S911" s="5"/>
    </row>
    <row r="912" s="1" customFormat="1" spans="1:19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66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67"/>
        <v>2435740.56</v>
      </c>
      <c r="K912" s="103">
        <v>74388</v>
      </c>
      <c r="L912" s="65">
        <v>1491849</v>
      </c>
      <c r="M912" s="3"/>
      <c r="O912" s="43"/>
      <c r="P912" s="43"/>
      <c r="Q912" s="43"/>
      <c r="R912" s="5"/>
      <c r="S912" s="5"/>
    </row>
    <row r="913" s="1" customFormat="1" spans="1:19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66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67"/>
        <v>2426740.56</v>
      </c>
      <c r="K913" s="103">
        <v>77938</v>
      </c>
      <c r="L913" s="65">
        <v>1511750</v>
      </c>
      <c r="M913" s="3"/>
      <c r="O913" s="43"/>
      <c r="P913" s="43"/>
      <c r="Q913" s="43"/>
      <c r="R913" s="5"/>
      <c r="S913" s="5"/>
    </row>
    <row r="914" s="1" customFormat="1" spans="1:19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66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67"/>
        <v>2407435.56</v>
      </c>
      <c r="K914" s="103">
        <v>77617</v>
      </c>
      <c r="L914" s="65">
        <v>1508150</v>
      </c>
      <c r="M914" s="3"/>
      <c r="O914" s="43"/>
      <c r="P914" s="43"/>
      <c r="Q914" s="43"/>
      <c r="R914" s="5"/>
      <c r="S914" s="5"/>
    </row>
    <row r="915" s="1" customFormat="1" spans="1:19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66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67"/>
        <v>2398435.56</v>
      </c>
      <c r="K915" s="103">
        <v>75230</v>
      </c>
      <c r="L915" s="65">
        <v>1497406</v>
      </c>
      <c r="M915" s="3"/>
      <c r="O915" s="43"/>
      <c r="P915" s="43"/>
      <c r="Q915" s="43"/>
      <c r="R915" s="5"/>
      <c r="S915" s="5"/>
    </row>
    <row r="916" s="1" customFormat="1" spans="1:19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66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67"/>
        <v>2372695.56</v>
      </c>
      <c r="K916" s="103">
        <v>77842</v>
      </c>
      <c r="L916" s="65">
        <v>1509748</v>
      </c>
      <c r="M916" s="3"/>
      <c r="O916" s="43"/>
      <c r="P916" s="43"/>
      <c r="Q916" s="43"/>
      <c r="R916" s="5"/>
      <c r="S916" s="5"/>
    </row>
    <row r="917" s="1" customFormat="1" spans="1:19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66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67"/>
        <v>2363695.56</v>
      </c>
      <c r="K917" s="103">
        <v>75263</v>
      </c>
      <c r="L917" s="65">
        <v>1497774</v>
      </c>
      <c r="M917" s="3"/>
      <c r="O917" s="43"/>
      <c r="P917" s="43"/>
      <c r="Q917" s="43"/>
      <c r="R917" s="5"/>
      <c r="S917" s="5"/>
    </row>
    <row r="918" s="1" customFormat="1" spans="1:19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66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67"/>
        <v>2354695.56</v>
      </c>
      <c r="K918" s="103">
        <v>75264</v>
      </c>
      <c r="L918" s="65">
        <v>1497774</v>
      </c>
      <c r="M918" s="3"/>
      <c r="O918" s="5"/>
      <c r="P918" s="43"/>
      <c r="Q918" s="43"/>
      <c r="R918" s="5"/>
      <c r="S918" s="5"/>
    </row>
    <row r="919" s="1" customFormat="1" spans="1:19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66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67"/>
        <v>2332285.56</v>
      </c>
      <c r="K919" s="103">
        <v>75718</v>
      </c>
      <c r="L919" s="65">
        <v>1500072</v>
      </c>
      <c r="M919" s="3"/>
      <c r="O919" s="43"/>
      <c r="P919" s="43"/>
      <c r="Q919" s="43"/>
      <c r="R919" s="5"/>
      <c r="S919" s="5"/>
    </row>
    <row r="920" s="1" customFormat="1" spans="1:19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66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67"/>
        <v>2309875.56</v>
      </c>
      <c r="K920" s="103">
        <v>76477</v>
      </c>
      <c r="L920" s="65">
        <v>1503469</v>
      </c>
      <c r="M920" s="3"/>
      <c r="O920" s="43"/>
      <c r="P920" s="43"/>
      <c r="Q920" s="43"/>
      <c r="R920" s="5"/>
      <c r="S920" s="5"/>
    </row>
    <row r="921" s="1" customFormat="1" spans="1:19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66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si="67"/>
        <v>2291875.56</v>
      </c>
      <c r="K921" s="103">
        <v>71450</v>
      </c>
      <c r="L921" s="65">
        <v>1467397</v>
      </c>
      <c r="M921" s="3"/>
      <c r="O921" s="43"/>
      <c r="P921" s="43"/>
      <c r="Q921" s="43"/>
      <c r="R921" s="5"/>
      <c r="S921" s="5"/>
    </row>
    <row r="922" s="1" customFormat="1" spans="1:19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66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67"/>
        <v>2282875.56</v>
      </c>
      <c r="K922" s="103">
        <v>74415</v>
      </c>
      <c r="L922" s="65">
        <v>1491569</v>
      </c>
      <c r="M922" s="3"/>
      <c r="O922" s="43"/>
      <c r="P922" s="43"/>
      <c r="Q922" s="43"/>
      <c r="R922" s="5"/>
      <c r="S922" s="5"/>
    </row>
    <row r="923" s="1" customFormat="1" spans="1:19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66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67"/>
        <v>2260375.56</v>
      </c>
      <c r="K923" s="103">
        <v>71998</v>
      </c>
      <c r="L923" s="65">
        <v>1468500</v>
      </c>
      <c r="M923" s="3"/>
      <c r="O923" s="43"/>
      <c r="P923" s="43"/>
      <c r="Q923" s="43"/>
      <c r="R923" s="5"/>
      <c r="S923" s="5"/>
    </row>
    <row r="924" s="1" customFormat="1" spans="1:19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66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67"/>
        <v>2251375.56</v>
      </c>
      <c r="K924" s="103">
        <v>74416</v>
      </c>
      <c r="L924" s="65">
        <v>1491569</v>
      </c>
      <c r="M924" s="3"/>
      <c r="O924" s="43"/>
      <c r="P924" s="43"/>
      <c r="Q924" s="43"/>
      <c r="R924" s="5"/>
      <c r="S924" s="5"/>
    </row>
    <row r="925" s="1" customFormat="1" spans="1:19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66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67"/>
        <v>2238505.56</v>
      </c>
      <c r="K925" s="103">
        <v>77162</v>
      </c>
      <c r="L925" s="65">
        <v>1506385</v>
      </c>
      <c r="M925" s="3"/>
      <c r="O925" s="43"/>
      <c r="P925" s="43"/>
      <c r="Q925" s="43"/>
      <c r="R925" s="5"/>
      <c r="S925" s="5"/>
    </row>
    <row r="926" s="1" customFormat="1" spans="1:19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66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67"/>
        <v>2210500.56</v>
      </c>
      <c r="K926" s="103">
        <v>76676</v>
      </c>
      <c r="L926" s="65">
        <v>1505167</v>
      </c>
      <c r="M926" s="3"/>
      <c r="O926" s="43"/>
      <c r="P926" s="43"/>
      <c r="Q926" s="43"/>
      <c r="R926" s="5"/>
      <c r="S926" s="5"/>
    </row>
    <row r="927" s="1" customFormat="1" spans="1:19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66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67"/>
        <v>2188090.56</v>
      </c>
      <c r="K927" s="103">
        <v>75422</v>
      </c>
      <c r="L927" s="65">
        <v>1498838</v>
      </c>
      <c r="M927" s="3"/>
      <c r="O927" s="43"/>
      <c r="P927" s="43"/>
      <c r="Q927" s="43"/>
      <c r="R927" s="5"/>
      <c r="S927" s="5"/>
    </row>
    <row r="928" s="1" customFormat="1" spans="1:19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66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67"/>
        <v>2175220.56</v>
      </c>
      <c r="K928" s="103">
        <v>76342</v>
      </c>
      <c r="L928" s="65">
        <v>1502591</v>
      </c>
      <c r="M928" s="3"/>
      <c r="O928" s="43"/>
      <c r="P928" s="43"/>
      <c r="Q928" s="43"/>
      <c r="R928" s="5"/>
      <c r="S928" s="5"/>
    </row>
    <row r="929" s="1" customFormat="1" spans="1:19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66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67"/>
        <v>2162350.56</v>
      </c>
      <c r="K929" s="103">
        <v>76344</v>
      </c>
      <c r="L929" s="65">
        <v>1502591</v>
      </c>
      <c r="M929" s="3"/>
      <c r="O929" s="5"/>
      <c r="P929" s="43"/>
      <c r="Q929" s="43"/>
      <c r="R929" s="5"/>
      <c r="S929" s="5"/>
    </row>
    <row r="930" s="1" customFormat="1" spans="1:19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66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67"/>
        <v>2143045.56</v>
      </c>
      <c r="K930" s="103">
        <v>77729</v>
      </c>
      <c r="L930" s="65">
        <v>1508743</v>
      </c>
      <c r="M930" s="3"/>
      <c r="O930" s="43"/>
      <c r="P930" s="43"/>
      <c r="Q930" s="43"/>
      <c r="R930" s="5"/>
      <c r="S930" s="5"/>
    </row>
    <row r="931" s="1" customFormat="1" spans="1:19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66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67"/>
        <v>2134045.56</v>
      </c>
      <c r="K931" s="103">
        <v>76152</v>
      </c>
      <c r="L931" s="65">
        <v>1500673</v>
      </c>
      <c r="M931" s="3"/>
      <c r="O931" s="43"/>
      <c r="P931" s="43"/>
      <c r="Q931" s="43"/>
      <c r="R931" s="5"/>
      <c r="S931" s="5"/>
    </row>
    <row r="932" s="1" customFormat="1" spans="1:19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66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67"/>
        <v>2120545.56</v>
      </c>
      <c r="K932" s="103">
        <v>74525</v>
      </c>
      <c r="L932" s="65">
        <v>1492469</v>
      </c>
      <c r="M932" s="3"/>
      <c r="O932" s="43"/>
      <c r="P932" s="43"/>
      <c r="Q932" s="43"/>
      <c r="R932" s="5"/>
      <c r="S932" s="5"/>
    </row>
    <row r="933" s="1" customFormat="1" spans="1:19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ref="E933:E996" si="68">C933-B933</f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67"/>
        <v>2107045.56</v>
      </c>
      <c r="K933" s="103">
        <v>70219</v>
      </c>
      <c r="L933" s="65">
        <v>1461983</v>
      </c>
      <c r="M933" s="3"/>
      <c r="O933" s="43"/>
      <c r="P933" s="43"/>
      <c r="Q933" s="43"/>
      <c r="R933" s="5"/>
      <c r="S933" s="5"/>
    </row>
    <row r="934" s="1" customFormat="1" spans="1:19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68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ref="J934:J997" si="69">J933-I934</f>
        <v>2093545.56</v>
      </c>
      <c r="K934" s="103">
        <v>70220</v>
      </c>
      <c r="L934" s="65">
        <v>1461988</v>
      </c>
      <c r="M934" s="3"/>
      <c r="O934" s="5"/>
      <c r="P934" s="43"/>
      <c r="Q934" s="43"/>
      <c r="R934" s="5"/>
      <c r="S934" s="5"/>
    </row>
    <row r="935" s="1" customFormat="1" spans="1:19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68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69"/>
        <v>2080675.56</v>
      </c>
      <c r="K935" s="103">
        <v>76213</v>
      </c>
      <c r="L935" s="65">
        <v>1501495</v>
      </c>
      <c r="M935" s="3"/>
      <c r="O935" s="43"/>
      <c r="P935" s="43"/>
      <c r="Q935" s="43"/>
      <c r="R935" s="5"/>
      <c r="S935" s="5"/>
    </row>
    <row r="936" s="1" customFormat="1" spans="1:19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68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69"/>
        <v>2067175.56</v>
      </c>
      <c r="K936" s="103">
        <v>76200</v>
      </c>
      <c r="L936" s="65">
        <v>1501326</v>
      </c>
      <c r="M936" s="3"/>
      <c r="O936" s="43"/>
      <c r="P936" s="43"/>
      <c r="Q936" s="43"/>
      <c r="R936" s="5"/>
      <c r="S936" s="5"/>
    </row>
    <row r="937" s="1" customFormat="1" spans="1:19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68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69"/>
        <v>2054305.56</v>
      </c>
      <c r="K937" s="103">
        <v>77934</v>
      </c>
      <c r="L937" s="65">
        <v>1511661</v>
      </c>
      <c r="M937" s="3"/>
      <c r="O937" s="43"/>
      <c r="P937" s="43"/>
      <c r="Q937" s="43"/>
      <c r="R937" s="5"/>
      <c r="S937" s="5"/>
    </row>
    <row r="938" s="1" customFormat="1" spans="1:19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68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69"/>
        <v>2035000.56</v>
      </c>
      <c r="K938" s="103">
        <v>77879</v>
      </c>
      <c r="L938" s="65">
        <v>1510690</v>
      </c>
      <c r="M938" s="3"/>
      <c r="O938" s="43"/>
      <c r="P938" s="43"/>
      <c r="Q938" s="43"/>
      <c r="R938" s="5"/>
      <c r="S938" s="5"/>
    </row>
    <row r="939" s="1" customFormat="1" spans="1:19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68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69"/>
        <v>2015695.56</v>
      </c>
      <c r="K939" s="103">
        <v>77877</v>
      </c>
      <c r="L939" s="65">
        <v>1510686</v>
      </c>
      <c r="M939" s="3"/>
      <c r="O939" s="43"/>
      <c r="P939" s="43"/>
      <c r="Q939" s="43"/>
      <c r="R939" s="5"/>
      <c r="S939" s="5"/>
    </row>
    <row r="940" s="1" customFormat="1" spans="1:19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68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69"/>
        <v>1986095.56</v>
      </c>
      <c r="K940" s="103">
        <v>72593</v>
      </c>
      <c r="L940" s="65">
        <v>1475030</v>
      </c>
      <c r="M940" s="3"/>
      <c r="O940" s="43"/>
      <c r="P940" s="43"/>
      <c r="Q940" s="43"/>
      <c r="R940" s="5"/>
      <c r="S940" s="5"/>
    </row>
    <row r="941" s="1" customFormat="1" spans="1:19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si="68"/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si="69"/>
        <v>1977095.56</v>
      </c>
      <c r="K941" s="103">
        <v>76336</v>
      </c>
      <c r="L941" s="65">
        <v>1502589</v>
      </c>
      <c r="M941" s="3"/>
      <c r="O941" s="43"/>
      <c r="P941" s="43"/>
      <c r="Q941" s="43"/>
      <c r="R941" s="5"/>
      <c r="S941" s="5"/>
    </row>
    <row r="942" s="1" customFormat="1" spans="1:19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68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69"/>
        <v>1954387</v>
      </c>
      <c r="K942" s="72">
        <v>75686</v>
      </c>
      <c r="L942" s="129">
        <v>1499852</v>
      </c>
      <c r="M942" s="3"/>
      <c r="O942" s="43"/>
      <c r="P942" s="43"/>
      <c r="Q942" s="43"/>
      <c r="R942" s="5"/>
      <c r="S942" s="5"/>
    </row>
    <row r="943" s="1" customFormat="1" spans="1:19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68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69"/>
        <v>1920772</v>
      </c>
      <c r="K943" s="103">
        <v>77935</v>
      </c>
      <c r="L943" s="65">
        <v>1511586</v>
      </c>
      <c r="M943" s="3"/>
      <c r="O943" s="43"/>
      <c r="P943" s="43"/>
      <c r="Q943" s="43"/>
      <c r="R943" s="5"/>
      <c r="S943" s="5"/>
    </row>
    <row r="944" s="1" customFormat="1" spans="1:19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68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69"/>
        <v>1901467</v>
      </c>
      <c r="K944" s="103">
        <v>75266</v>
      </c>
      <c r="L944" s="65">
        <v>1497791</v>
      </c>
      <c r="M944" s="3"/>
      <c r="O944" s="43"/>
      <c r="P944" s="43"/>
      <c r="Q944" s="43"/>
      <c r="R944" s="5"/>
      <c r="S944" s="5"/>
    </row>
    <row r="945" s="1" customFormat="1" spans="1:19">
      <c r="A945" s="14"/>
      <c r="B945" s="47">
        <v>43643</v>
      </c>
      <c r="C945" s="48">
        <v>43645</v>
      </c>
      <c r="D945" s="17" t="s">
        <v>15</v>
      </c>
      <c r="E945" s="49">
        <f t="shared" si="68"/>
        <v>2</v>
      </c>
      <c r="F945" s="50" t="s">
        <v>894</v>
      </c>
      <c r="G945" s="51">
        <v>9000</v>
      </c>
      <c r="H945" s="21">
        <v>0</v>
      </c>
      <c r="I945" s="51">
        <v>9000</v>
      </c>
      <c r="J945" s="62">
        <f t="shared" si="69"/>
        <v>1892467</v>
      </c>
      <c r="K945" s="49">
        <v>71498</v>
      </c>
      <c r="L945" s="65">
        <v>1467618</v>
      </c>
      <c r="M945" s="3"/>
      <c r="O945" s="43"/>
      <c r="P945" s="43"/>
      <c r="Q945" s="43"/>
      <c r="R945" s="5"/>
      <c r="S945" s="5"/>
    </row>
    <row r="946" s="1" customFormat="1" spans="1:19">
      <c r="A946" s="14">
        <v>363</v>
      </c>
      <c r="B946" s="47">
        <v>43643</v>
      </c>
      <c r="C946" s="48">
        <v>43645</v>
      </c>
      <c r="D946" s="17" t="s">
        <v>15</v>
      </c>
      <c r="E946" s="49">
        <f t="shared" si="68"/>
        <v>2</v>
      </c>
      <c r="F946" s="50" t="s">
        <v>894</v>
      </c>
      <c r="G946" s="51">
        <v>9000</v>
      </c>
      <c r="H946" s="21">
        <v>0</v>
      </c>
      <c r="I946" s="51">
        <v>9000</v>
      </c>
      <c r="J946" s="62">
        <f t="shared" si="69"/>
        <v>1883467</v>
      </c>
      <c r="K946" s="49">
        <v>71497</v>
      </c>
      <c r="L946" s="65">
        <v>1467618</v>
      </c>
      <c r="M946" s="3"/>
      <c r="O946" s="43"/>
      <c r="P946" s="43"/>
      <c r="Q946" s="43"/>
      <c r="R946" s="5"/>
      <c r="S946" s="5"/>
    </row>
    <row r="947" s="1" customFormat="1" spans="1:19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68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69"/>
        <v>1876317</v>
      </c>
      <c r="K947" s="103">
        <v>73295</v>
      </c>
      <c r="L947" s="65">
        <v>1479377</v>
      </c>
      <c r="M947" s="3"/>
      <c r="O947" s="5"/>
      <c r="P947" s="43"/>
      <c r="Q947" s="43"/>
      <c r="R947" s="5"/>
      <c r="S947" s="5"/>
    </row>
    <row r="948" s="1" customFormat="1" spans="1:19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68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69"/>
        <v>1849425</v>
      </c>
      <c r="K948" s="103">
        <v>74621</v>
      </c>
      <c r="L948" s="65">
        <v>1493488</v>
      </c>
      <c r="M948" s="3"/>
      <c r="O948" s="43"/>
      <c r="P948" s="43"/>
      <c r="Q948" s="43"/>
      <c r="R948" s="5"/>
      <c r="S948" s="5"/>
    </row>
    <row r="949" s="1" customFormat="1" spans="1:19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68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69"/>
        <v>1835925</v>
      </c>
      <c r="K949" s="103">
        <v>72418</v>
      </c>
      <c r="L949" s="65">
        <v>1473891</v>
      </c>
      <c r="M949" s="3"/>
      <c r="O949" s="43"/>
      <c r="P949" s="43"/>
      <c r="Q949" s="43"/>
      <c r="R949" s="5"/>
      <c r="S949" s="5"/>
    </row>
    <row r="950" s="1" customFormat="1" spans="1:19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68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69"/>
        <v>1822425</v>
      </c>
      <c r="K950" s="103">
        <v>72417</v>
      </c>
      <c r="L950" s="65">
        <v>1473891</v>
      </c>
      <c r="M950" s="3"/>
      <c r="O950" s="5"/>
      <c r="P950" s="43"/>
      <c r="Q950" s="43"/>
      <c r="R950" s="5"/>
      <c r="S950" s="5"/>
    </row>
    <row r="951" s="1" customFormat="1" spans="1:19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68"/>
        <v>2</v>
      </c>
      <c r="F951" s="50" t="s">
        <v>899</v>
      </c>
      <c r="G951" s="51">
        <v>12870</v>
      </c>
      <c r="H951" s="21">
        <v>0</v>
      </c>
      <c r="I951" s="51">
        <f t="shared" ref="I951:I970" si="70">+G951+H951</f>
        <v>12870</v>
      </c>
      <c r="J951" s="127">
        <f t="shared" si="69"/>
        <v>1809555</v>
      </c>
      <c r="K951" s="49">
        <v>74526</v>
      </c>
      <c r="L951" s="65">
        <v>1492475</v>
      </c>
      <c r="M951" s="3"/>
      <c r="O951" s="43"/>
      <c r="P951" s="43"/>
      <c r="Q951" s="43"/>
      <c r="R951" s="5"/>
      <c r="S951" s="5"/>
    </row>
    <row r="952" s="1" customFormat="1" spans="1:19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68"/>
        <v>2</v>
      </c>
      <c r="F952" s="50" t="s">
        <v>900</v>
      </c>
      <c r="G952" s="51">
        <v>12870</v>
      </c>
      <c r="H952" s="21">
        <v>0</v>
      </c>
      <c r="I952" s="51">
        <f t="shared" si="70"/>
        <v>12870</v>
      </c>
      <c r="J952" s="127">
        <f t="shared" si="69"/>
        <v>1796685</v>
      </c>
      <c r="K952" s="49">
        <v>74710</v>
      </c>
      <c r="L952" s="65">
        <v>1493549</v>
      </c>
      <c r="M952" s="3"/>
      <c r="O952" s="43"/>
      <c r="P952" s="43"/>
      <c r="Q952" s="43"/>
      <c r="R952" s="5"/>
      <c r="S952" s="5"/>
    </row>
    <row r="953" s="1" customFormat="1" spans="1:19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68"/>
        <v>2</v>
      </c>
      <c r="F953" s="50" t="s">
        <v>901</v>
      </c>
      <c r="G953" s="51">
        <v>22410</v>
      </c>
      <c r="H953" s="21">
        <v>0</v>
      </c>
      <c r="I953" s="51">
        <f t="shared" si="70"/>
        <v>22410</v>
      </c>
      <c r="J953" s="127">
        <f t="shared" si="69"/>
        <v>1774275</v>
      </c>
      <c r="K953" s="49">
        <v>74714</v>
      </c>
      <c r="L953" s="65">
        <v>1493552</v>
      </c>
      <c r="M953" s="3"/>
      <c r="O953" s="43"/>
      <c r="P953" s="43"/>
      <c r="Q953" s="43"/>
      <c r="R953" s="5"/>
      <c r="S953" s="5"/>
    </row>
    <row r="954" s="1" customFormat="1" spans="1:19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68"/>
        <v>7</v>
      </c>
      <c r="F954" s="50" t="s">
        <v>902</v>
      </c>
      <c r="G954" s="51">
        <v>31500</v>
      </c>
      <c r="H954" s="21">
        <v>0</v>
      </c>
      <c r="I954" s="51">
        <f t="shared" si="70"/>
        <v>31500</v>
      </c>
      <c r="J954" s="127">
        <f t="shared" si="69"/>
        <v>1742775</v>
      </c>
      <c r="K954" s="49">
        <v>70949</v>
      </c>
      <c r="L954" s="65">
        <v>1464340</v>
      </c>
      <c r="M954" s="3"/>
      <c r="O954" s="43"/>
      <c r="P954" s="43"/>
      <c r="Q954" s="43"/>
      <c r="R954" s="5"/>
      <c r="S954" s="5"/>
    </row>
    <row r="955" s="1" customFormat="1" spans="1:19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68"/>
        <v>4</v>
      </c>
      <c r="F955" s="50" t="s">
        <v>460</v>
      </c>
      <c r="G955" s="51">
        <v>40140</v>
      </c>
      <c r="H955" s="21">
        <v>0</v>
      </c>
      <c r="I955" s="51">
        <f t="shared" si="70"/>
        <v>40140</v>
      </c>
      <c r="J955" s="127">
        <f t="shared" si="69"/>
        <v>1702635</v>
      </c>
      <c r="K955" s="49">
        <v>74499</v>
      </c>
      <c r="L955" s="65">
        <v>1492186</v>
      </c>
      <c r="M955" s="3"/>
      <c r="O955" s="43"/>
      <c r="P955" s="43"/>
      <c r="Q955" s="43"/>
      <c r="R955" s="5"/>
      <c r="S955" s="5"/>
    </row>
    <row r="956" s="1" customFormat="1" spans="1:19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68"/>
        <v>2</v>
      </c>
      <c r="F956" s="50" t="s">
        <v>903</v>
      </c>
      <c r="G956" s="51">
        <v>9000</v>
      </c>
      <c r="H956" s="21">
        <v>0</v>
      </c>
      <c r="I956" s="51">
        <f t="shared" si="70"/>
        <v>9000</v>
      </c>
      <c r="J956" s="127">
        <f t="shared" si="69"/>
        <v>1693635</v>
      </c>
      <c r="K956" s="49">
        <v>73928</v>
      </c>
      <c r="L956" s="65">
        <v>1485330</v>
      </c>
      <c r="M956" s="3"/>
      <c r="O956" s="43"/>
      <c r="P956" s="43"/>
      <c r="Q956" s="43"/>
      <c r="R956" s="5"/>
      <c r="S956" s="5"/>
    </row>
    <row r="957" s="1" customFormat="1" spans="1:19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68"/>
        <v>2</v>
      </c>
      <c r="F957" s="50" t="s">
        <v>904</v>
      </c>
      <c r="G957" s="51">
        <v>9000</v>
      </c>
      <c r="H957" s="21">
        <v>0</v>
      </c>
      <c r="I957" s="51">
        <f t="shared" si="70"/>
        <v>9000</v>
      </c>
      <c r="J957" s="127">
        <f t="shared" si="69"/>
        <v>1684635</v>
      </c>
      <c r="K957" s="49">
        <v>75680</v>
      </c>
      <c r="L957" s="65">
        <v>1499404</v>
      </c>
      <c r="M957" s="3"/>
      <c r="O957" s="43"/>
      <c r="P957" s="43"/>
      <c r="Q957" s="43"/>
      <c r="R957" s="5"/>
      <c r="S957" s="5"/>
    </row>
    <row r="958" s="1" customFormat="1" spans="1:19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68"/>
        <v>3</v>
      </c>
      <c r="F958" s="50" t="s">
        <v>905</v>
      </c>
      <c r="G958" s="51">
        <v>23625</v>
      </c>
      <c r="H958" s="21">
        <v>0</v>
      </c>
      <c r="I958" s="51">
        <f t="shared" si="70"/>
        <v>23625</v>
      </c>
      <c r="J958" s="127">
        <f t="shared" si="69"/>
        <v>1661010</v>
      </c>
      <c r="K958" s="49">
        <v>70086</v>
      </c>
      <c r="L958" s="65">
        <v>1460419</v>
      </c>
      <c r="M958" s="3"/>
      <c r="O958" s="43"/>
      <c r="P958" s="43"/>
      <c r="Q958" s="43"/>
      <c r="R958" s="5"/>
      <c r="S958" s="5"/>
    </row>
    <row r="959" s="1" customFormat="1" spans="1:19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68"/>
        <v>2</v>
      </c>
      <c r="F959" s="50" t="s">
        <v>906</v>
      </c>
      <c r="G959" s="51">
        <v>12870</v>
      </c>
      <c r="H959" s="21">
        <v>0</v>
      </c>
      <c r="I959" s="51">
        <f t="shared" si="70"/>
        <v>12870</v>
      </c>
      <c r="J959" s="127">
        <f t="shared" si="69"/>
        <v>1648140</v>
      </c>
      <c r="K959" s="49">
        <v>76284</v>
      </c>
      <c r="L959" s="65">
        <v>1501992</v>
      </c>
      <c r="M959" s="3"/>
      <c r="O959" s="43"/>
      <c r="P959" s="43"/>
      <c r="Q959" s="43"/>
      <c r="R959" s="5"/>
      <c r="S959" s="5"/>
    </row>
    <row r="960" s="1" customFormat="1" spans="1:19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68"/>
        <v>2</v>
      </c>
      <c r="F960" s="50" t="s">
        <v>907</v>
      </c>
      <c r="G960" s="51">
        <v>9000</v>
      </c>
      <c r="H960" s="21">
        <v>0</v>
      </c>
      <c r="I960" s="51">
        <f t="shared" si="70"/>
        <v>9000</v>
      </c>
      <c r="J960" s="127">
        <f t="shared" si="69"/>
        <v>1639140</v>
      </c>
      <c r="K960" s="49">
        <v>74874</v>
      </c>
      <c r="L960" s="65">
        <v>1494532</v>
      </c>
      <c r="M960" s="3"/>
      <c r="O960" s="43"/>
      <c r="P960" s="43"/>
      <c r="Q960" s="43"/>
      <c r="R960" s="5"/>
      <c r="S960" s="5"/>
    </row>
    <row r="961" s="1" customFormat="1" spans="1:19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68"/>
        <v>1</v>
      </c>
      <c r="F961" s="50" t="s">
        <v>908</v>
      </c>
      <c r="G961" s="51">
        <v>11150</v>
      </c>
      <c r="H961" s="21">
        <v>0</v>
      </c>
      <c r="I961" s="51">
        <f t="shared" si="70"/>
        <v>11150</v>
      </c>
      <c r="J961" s="127">
        <f t="shared" si="69"/>
        <v>1627990</v>
      </c>
      <c r="K961" s="49">
        <v>75703</v>
      </c>
      <c r="L961" s="65">
        <v>1499715</v>
      </c>
      <c r="M961" s="3"/>
      <c r="O961" s="43"/>
      <c r="P961" s="43"/>
      <c r="Q961" s="43"/>
      <c r="R961" s="5"/>
      <c r="S961" s="5"/>
    </row>
    <row r="962" s="1" customFormat="1" spans="1:19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68"/>
        <v>4</v>
      </c>
      <c r="F962" s="50" t="s">
        <v>909</v>
      </c>
      <c r="G962" s="51">
        <v>25740</v>
      </c>
      <c r="H962" s="21">
        <v>0</v>
      </c>
      <c r="I962" s="51">
        <f t="shared" si="70"/>
        <v>25740</v>
      </c>
      <c r="J962" s="127">
        <f t="shared" si="69"/>
        <v>1602250</v>
      </c>
      <c r="K962" s="49">
        <v>75427</v>
      </c>
      <c r="L962" s="65">
        <v>1499064</v>
      </c>
      <c r="M962" s="3"/>
      <c r="O962" s="43"/>
      <c r="P962" s="43"/>
      <c r="Q962" s="43"/>
      <c r="R962" s="5"/>
      <c r="S962" s="5"/>
    </row>
    <row r="963" s="1" customFormat="1" spans="1:19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68"/>
        <v>2</v>
      </c>
      <c r="F963" s="50" t="s">
        <v>910</v>
      </c>
      <c r="G963" s="51">
        <v>9000</v>
      </c>
      <c r="H963" s="21">
        <v>0</v>
      </c>
      <c r="I963" s="51">
        <f t="shared" si="70"/>
        <v>9000</v>
      </c>
      <c r="J963" s="127">
        <f t="shared" si="69"/>
        <v>1593250</v>
      </c>
      <c r="K963" s="49">
        <v>72839</v>
      </c>
      <c r="L963" s="65">
        <v>1477211</v>
      </c>
      <c r="M963" s="3"/>
      <c r="O963" s="43"/>
      <c r="P963" s="43"/>
      <c r="Q963" s="43"/>
      <c r="R963" s="5"/>
      <c r="S963" s="5"/>
    </row>
    <row r="964" s="1" customFormat="1" spans="1:19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68"/>
        <v>2</v>
      </c>
      <c r="F964" s="50" t="s">
        <v>911</v>
      </c>
      <c r="G964" s="51">
        <v>12870</v>
      </c>
      <c r="H964" s="21">
        <v>0</v>
      </c>
      <c r="I964" s="51">
        <f t="shared" si="70"/>
        <v>12870</v>
      </c>
      <c r="J964" s="127">
        <f t="shared" si="69"/>
        <v>1580380</v>
      </c>
      <c r="K964" s="49">
        <v>76452</v>
      </c>
      <c r="L964" s="65">
        <v>1503939</v>
      </c>
      <c r="M964" s="3"/>
      <c r="O964" s="43"/>
      <c r="P964" s="43"/>
      <c r="Q964" s="43"/>
      <c r="R964" s="5"/>
      <c r="S964" s="5"/>
    </row>
    <row r="965" s="1" customFormat="1" spans="1:19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68"/>
        <v>2</v>
      </c>
      <c r="F965" s="50" t="s">
        <v>912</v>
      </c>
      <c r="G965" s="51">
        <v>9000</v>
      </c>
      <c r="H965" s="21">
        <v>0</v>
      </c>
      <c r="I965" s="51">
        <f t="shared" si="70"/>
        <v>9000</v>
      </c>
      <c r="J965" s="127">
        <f t="shared" si="69"/>
        <v>1571380</v>
      </c>
      <c r="K965" s="49">
        <v>76658</v>
      </c>
      <c r="L965" s="65">
        <v>1504198</v>
      </c>
      <c r="M965" s="3"/>
      <c r="O965" s="43"/>
      <c r="P965" s="43"/>
      <c r="Q965" s="43"/>
      <c r="R965" s="5"/>
      <c r="S965" s="5"/>
    </row>
    <row r="966" s="1" customFormat="1" spans="1:19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68"/>
        <v>2</v>
      </c>
      <c r="F966" s="50" t="s">
        <v>913</v>
      </c>
      <c r="G966" s="51">
        <v>9000</v>
      </c>
      <c r="H966" s="21">
        <v>0</v>
      </c>
      <c r="I966" s="51">
        <f t="shared" si="70"/>
        <v>9000</v>
      </c>
      <c r="J966" s="127">
        <f t="shared" si="69"/>
        <v>1562380</v>
      </c>
      <c r="K966" s="49">
        <v>76659</v>
      </c>
      <c r="L966" s="65">
        <v>1504201</v>
      </c>
      <c r="M966" s="3"/>
      <c r="O966" s="43"/>
      <c r="P966" s="43"/>
      <c r="Q966" s="43"/>
      <c r="R966" s="5"/>
      <c r="S966" s="5"/>
    </row>
    <row r="967" s="1" customFormat="1" spans="1:19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68"/>
        <v>2</v>
      </c>
      <c r="F967" s="50" t="s">
        <v>914</v>
      </c>
      <c r="G967" s="51">
        <v>20070</v>
      </c>
      <c r="H967" s="21">
        <v>0</v>
      </c>
      <c r="I967" s="51">
        <f t="shared" si="70"/>
        <v>20070</v>
      </c>
      <c r="J967" s="127">
        <f t="shared" si="69"/>
        <v>1542310</v>
      </c>
      <c r="K967" s="49">
        <v>75706</v>
      </c>
      <c r="L967" s="65">
        <v>1500048</v>
      </c>
      <c r="M967" s="3"/>
      <c r="O967" s="43"/>
      <c r="P967" s="43"/>
      <c r="Q967" s="43"/>
      <c r="R967" s="5"/>
      <c r="S967" s="5"/>
    </row>
    <row r="968" s="1" customFormat="1" spans="1:19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si="68"/>
        <v>2</v>
      </c>
      <c r="F968" s="50" t="s">
        <v>915</v>
      </c>
      <c r="G968" s="51">
        <v>12870</v>
      </c>
      <c r="H968" s="21">
        <v>0</v>
      </c>
      <c r="I968" s="51">
        <f t="shared" si="70"/>
        <v>12870</v>
      </c>
      <c r="J968" s="127">
        <f t="shared" si="69"/>
        <v>1529440</v>
      </c>
      <c r="K968" s="49">
        <v>74553</v>
      </c>
      <c r="L968" s="65">
        <v>1492739</v>
      </c>
      <c r="M968" s="3"/>
      <c r="O968" s="43"/>
      <c r="P968" s="43"/>
      <c r="Q968" s="43"/>
      <c r="R968" s="5"/>
      <c r="S968" s="5"/>
    </row>
    <row r="969" s="1" customFormat="1" spans="1:19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68"/>
        <v>2</v>
      </c>
      <c r="F969" s="50" t="s">
        <v>916</v>
      </c>
      <c r="G969" s="51">
        <v>12870</v>
      </c>
      <c r="H969" s="21">
        <v>0</v>
      </c>
      <c r="I969" s="51">
        <f t="shared" si="70"/>
        <v>12870</v>
      </c>
      <c r="J969" s="127">
        <f t="shared" si="69"/>
        <v>1516570</v>
      </c>
      <c r="K969" s="49">
        <v>76216</v>
      </c>
      <c r="L969" s="65">
        <v>1501633</v>
      </c>
      <c r="M969" s="3"/>
      <c r="O969" s="43"/>
      <c r="P969" s="43"/>
      <c r="Q969" s="43"/>
      <c r="R969" s="5"/>
      <c r="S969" s="5"/>
    </row>
    <row r="970" s="1" customFormat="1" spans="1:19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68"/>
        <v>2</v>
      </c>
      <c r="F970" s="50" t="s">
        <v>917</v>
      </c>
      <c r="G970" s="51">
        <v>12870</v>
      </c>
      <c r="H970" s="21">
        <v>0</v>
      </c>
      <c r="I970" s="51">
        <f t="shared" si="70"/>
        <v>12870</v>
      </c>
      <c r="J970" s="127">
        <f t="shared" si="69"/>
        <v>1503700</v>
      </c>
      <c r="K970" s="49">
        <v>76661</v>
      </c>
      <c r="L970" s="65">
        <v>1504530</v>
      </c>
      <c r="M970" s="3"/>
      <c r="O970" s="43"/>
      <c r="P970" s="43"/>
      <c r="Q970" s="43"/>
      <c r="R970" s="5"/>
      <c r="S970" s="5"/>
    </row>
    <row r="971" s="1" customFormat="1" spans="1:19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68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69"/>
        <v>1481290</v>
      </c>
      <c r="K971" s="103">
        <v>76930</v>
      </c>
      <c r="L971" s="65">
        <v>1505256</v>
      </c>
      <c r="M971" s="3"/>
      <c r="O971" s="43"/>
      <c r="P971" s="43"/>
      <c r="Q971" s="43"/>
      <c r="R971" s="5"/>
      <c r="S971" s="5"/>
    </row>
    <row r="972" s="1" customFormat="1" spans="1:19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68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69"/>
        <v>1468420</v>
      </c>
      <c r="K972" s="103">
        <v>75684</v>
      </c>
      <c r="L972" s="65">
        <v>1499497</v>
      </c>
      <c r="M972" s="3"/>
      <c r="O972" s="43"/>
      <c r="P972" s="43"/>
      <c r="Q972" s="43"/>
      <c r="R972" s="5"/>
      <c r="S972" s="5"/>
    </row>
    <row r="973" s="1" customFormat="1" spans="1:19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68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si="69"/>
        <v>1442680</v>
      </c>
      <c r="K973" s="103">
        <v>76276</v>
      </c>
      <c r="L973" s="65">
        <v>1501824</v>
      </c>
      <c r="M973" s="3"/>
      <c r="O973" s="43"/>
      <c r="P973" s="43"/>
      <c r="Q973" s="43"/>
      <c r="R973" s="5"/>
      <c r="S973" s="5"/>
    </row>
    <row r="974" s="1" customFormat="1" spans="1:19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68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69"/>
        <v>1423375</v>
      </c>
      <c r="K974" s="103">
        <v>76929</v>
      </c>
      <c r="L974" s="65">
        <v>1505466</v>
      </c>
      <c r="M974" s="3"/>
      <c r="O974" s="43"/>
      <c r="P974" s="43"/>
      <c r="Q974" s="43"/>
      <c r="R974" s="5"/>
      <c r="S974" s="5"/>
    </row>
    <row r="975" s="1" customFormat="1" spans="1:19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68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69"/>
        <v>1414375</v>
      </c>
      <c r="K975" s="103">
        <v>73933</v>
      </c>
      <c r="L975" s="65">
        <v>1485350</v>
      </c>
      <c r="M975" s="3"/>
      <c r="O975" s="43"/>
      <c r="P975" s="43"/>
      <c r="Q975" s="43"/>
      <c r="R975" s="5"/>
      <c r="S975" s="5"/>
    </row>
    <row r="976" s="1" customFormat="1" spans="1:19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68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69"/>
        <v>1384270</v>
      </c>
      <c r="K976" s="103">
        <v>74938</v>
      </c>
      <c r="L976" s="65">
        <v>1495260</v>
      </c>
      <c r="M976" s="3"/>
      <c r="O976" s="5"/>
      <c r="P976" s="43"/>
      <c r="Q976" s="43"/>
      <c r="R976" s="5"/>
      <c r="S976" s="5"/>
    </row>
    <row r="977" s="1" customFormat="1" spans="1:19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68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69"/>
        <v>1361860</v>
      </c>
      <c r="K977" s="103">
        <v>76460</v>
      </c>
      <c r="L977" s="65">
        <v>1503818</v>
      </c>
      <c r="M977" s="3"/>
      <c r="O977" s="43"/>
      <c r="P977" s="43"/>
      <c r="Q977" s="43"/>
      <c r="R977" s="5"/>
      <c r="S977" s="5"/>
    </row>
    <row r="978" s="1" customFormat="1" spans="1:19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68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69"/>
        <v>1352860</v>
      </c>
      <c r="K978" s="103">
        <v>75429</v>
      </c>
      <c r="L978" s="65">
        <v>1499100</v>
      </c>
      <c r="M978" s="3"/>
      <c r="O978" s="43"/>
      <c r="P978" s="43"/>
      <c r="Q978" s="43"/>
      <c r="R978" s="5"/>
      <c r="S978" s="5"/>
    </row>
    <row r="979" s="1" customFormat="1" spans="1:19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68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69"/>
        <v>1343860</v>
      </c>
      <c r="K979" s="103">
        <v>77165</v>
      </c>
      <c r="L979" s="65">
        <v>1506861</v>
      </c>
      <c r="M979" s="3"/>
      <c r="O979" s="43"/>
      <c r="P979" s="43"/>
      <c r="Q979" s="43"/>
      <c r="R979" s="5"/>
      <c r="S979" s="5"/>
    </row>
    <row r="980" s="1" customFormat="1" spans="1:19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68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69"/>
        <v>1321450</v>
      </c>
      <c r="K980" s="103">
        <v>76657</v>
      </c>
      <c r="L980" s="65">
        <v>1504184</v>
      </c>
      <c r="M980" s="3"/>
      <c r="O980" s="5"/>
      <c r="P980" s="43"/>
      <c r="Q980" s="43"/>
      <c r="R980" s="5"/>
      <c r="S980" s="5"/>
    </row>
    <row r="981" s="1" customFormat="1" spans="1:19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68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69"/>
        <v>1312450</v>
      </c>
      <c r="K981" s="103">
        <v>76329</v>
      </c>
      <c r="L981" s="65">
        <v>1502284</v>
      </c>
      <c r="M981" s="3"/>
      <c r="O981" s="5"/>
      <c r="P981" s="43"/>
      <c r="Q981" s="43"/>
      <c r="R981" s="5"/>
      <c r="S981" s="5"/>
    </row>
    <row r="982" s="1" customFormat="1" spans="1:19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68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69"/>
        <v>1278835</v>
      </c>
      <c r="K982" s="103">
        <v>77826</v>
      </c>
      <c r="L982" s="65">
        <v>1509547</v>
      </c>
      <c r="M982" s="3"/>
      <c r="O982" s="43"/>
      <c r="P982" s="43"/>
      <c r="Q982" s="43"/>
      <c r="R982" s="5"/>
      <c r="S982" s="5"/>
    </row>
    <row r="983" s="1" customFormat="1" spans="1:19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68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69"/>
        <v>1265965</v>
      </c>
      <c r="K983" s="103">
        <v>75682</v>
      </c>
      <c r="L983" s="65">
        <v>1499419</v>
      </c>
      <c r="M983" s="3"/>
      <c r="O983" s="43"/>
      <c r="P983" s="43"/>
      <c r="Q983" s="43"/>
      <c r="R983" s="5"/>
      <c r="S983" s="5"/>
    </row>
    <row r="984" s="1" customFormat="1" spans="1:19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68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69"/>
        <v>1253095</v>
      </c>
      <c r="K984" s="103">
        <v>76467</v>
      </c>
      <c r="L984" s="65">
        <v>1503294</v>
      </c>
      <c r="M984" s="3"/>
      <c r="O984" s="43"/>
      <c r="P984" s="43"/>
      <c r="Q984" s="43"/>
      <c r="R984" s="5"/>
      <c r="S984" s="5"/>
    </row>
    <row r="985" s="1" customFormat="1" spans="1:19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68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69"/>
        <v>1239595</v>
      </c>
      <c r="K985" s="103">
        <v>76161</v>
      </c>
      <c r="L985" s="65">
        <v>1500954</v>
      </c>
      <c r="M985" s="3"/>
      <c r="O985" s="43"/>
      <c r="P985" s="43"/>
      <c r="Q985" s="43"/>
      <c r="R985" s="5"/>
      <c r="S985" s="5"/>
    </row>
    <row r="986" s="1" customFormat="1" spans="1:19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68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69"/>
        <v>1226725</v>
      </c>
      <c r="K986" s="103">
        <v>78038</v>
      </c>
      <c r="L986" s="65">
        <v>1512665</v>
      </c>
      <c r="M986" s="3"/>
      <c r="O986" s="43"/>
      <c r="P986" s="43"/>
      <c r="Q986" s="43"/>
      <c r="R986" s="5"/>
      <c r="S986" s="5"/>
    </row>
    <row r="987" s="1" customFormat="1" spans="1:19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68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69"/>
        <v>1213855</v>
      </c>
      <c r="K987" s="103">
        <v>78035</v>
      </c>
      <c r="L987" s="65">
        <v>1512147</v>
      </c>
      <c r="M987" s="3"/>
      <c r="O987" s="43"/>
      <c r="P987" s="43"/>
      <c r="Q987" s="43"/>
      <c r="R987" s="5"/>
      <c r="S987" s="5"/>
    </row>
    <row r="988" s="1" customFormat="1" spans="1:19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68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69"/>
        <v>1204855</v>
      </c>
      <c r="K988" s="103">
        <v>76664</v>
      </c>
      <c r="L988" s="65">
        <v>1504620</v>
      </c>
      <c r="M988" s="3"/>
      <c r="O988" s="5"/>
      <c r="P988" s="43"/>
      <c r="Q988" s="43"/>
      <c r="R988" s="5"/>
      <c r="S988" s="5"/>
    </row>
    <row r="989" s="1" customFormat="1" spans="1:19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68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69"/>
        <v>1191985</v>
      </c>
      <c r="K989" s="103">
        <v>76478</v>
      </c>
      <c r="L989" s="65">
        <v>1503597</v>
      </c>
      <c r="M989" s="3"/>
      <c r="O989" s="5"/>
      <c r="P989" s="43"/>
      <c r="Q989" s="43"/>
      <c r="R989" s="5"/>
      <c r="S989" s="5"/>
    </row>
    <row r="990" s="1" customFormat="1" spans="1:19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68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69"/>
        <v>1184835</v>
      </c>
      <c r="K990" s="103">
        <v>76282</v>
      </c>
      <c r="L990" s="65">
        <v>1501979</v>
      </c>
      <c r="M990" s="3"/>
      <c r="O990" s="43"/>
      <c r="P990" s="43"/>
      <c r="Q990" s="43"/>
      <c r="R990" s="5"/>
      <c r="S990" s="5"/>
    </row>
    <row r="991" s="1" customFormat="1" spans="1:19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68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69"/>
        <v>1177685</v>
      </c>
      <c r="K991" s="103">
        <v>76281</v>
      </c>
      <c r="L991" s="65">
        <v>1501979</v>
      </c>
      <c r="M991" s="3"/>
      <c r="O991" s="43"/>
      <c r="P991" s="43"/>
      <c r="Q991" s="43"/>
      <c r="R991" s="5"/>
      <c r="S991" s="5"/>
    </row>
    <row r="992" s="1" customFormat="1" spans="1:19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68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69"/>
        <v>1155385</v>
      </c>
      <c r="K992" s="103">
        <v>77431</v>
      </c>
      <c r="L992" s="65">
        <v>1507553</v>
      </c>
      <c r="M992" s="3"/>
      <c r="O992" s="43"/>
      <c r="P992" s="43"/>
      <c r="Q992" s="43"/>
      <c r="R992" s="5"/>
      <c r="S992" s="5"/>
    </row>
    <row r="993" s="1" customFormat="1" spans="1:19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68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69"/>
        <v>1142935</v>
      </c>
      <c r="K993" s="103">
        <v>77918</v>
      </c>
      <c r="L993" s="65">
        <v>1511711</v>
      </c>
      <c r="M993" s="3"/>
      <c r="O993" s="43"/>
      <c r="P993" s="43"/>
      <c r="Q993" s="43"/>
      <c r="R993" s="5"/>
      <c r="S993" s="5"/>
    </row>
    <row r="994" s="1" customFormat="1" spans="1:19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68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69"/>
        <v>1133935</v>
      </c>
      <c r="K994" s="103">
        <v>76667</v>
      </c>
      <c r="L994" s="65">
        <v>1504938</v>
      </c>
      <c r="M994" s="3"/>
      <c r="O994" s="43"/>
      <c r="P994" s="43"/>
      <c r="Q994" s="43"/>
      <c r="R994" s="5"/>
      <c r="S994" s="5"/>
    </row>
    <row r="995" s="1" customFormat="1" spans="1:19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68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69"/>
        <v>1121065</v>
      </c>
      <c r="K995" s="103">
        <v>77174</v>
      </c>
      <c r="L995" s="65">
        <v>1506900</v>
      </c>
      <c r="M995" s="3"/>
      <c r="O995" s="43"/>
      <c r="P995" s="43"/>
      <c r="Q995" s="43"/>
      <c r="R995" s="5"/>
      <c r="S995" s="5"/>
    </row>
    <row r="996" s="1" customFormat="1" spans="1:19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68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69"/>
        <v>1108195</v>
      </c>
      <c r="K996" s="103">
        <v>77467</v>
      </c>
      <c r="L996" s="65">
        <v>1507921</v>
      </c>
      <c r="M996" s="3"/>
      <c r="O996" s="43"/>
      <c r="P996" s="43"/>
      <c r="Q996" s="43"/>
      <c r="R996" s="5"/>
      <c r="S996" s="5"/>
    </row>
    <row r="997" s="1" customFormat="1" spans="1:19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ref="E997:E1003" si="71">C997-B997</f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69"/>
        <v>1095325</v>
      </c>
      <c r="K997" s="103">
        <v>77930</v>
      </c>
      <c r="L997" s="65">
        <v>1511371</v>
      </c>
      <c r="M997" s="3"/>
      <c r="O997" s="43"/>
      <c r="P997" s="43"/>
      <c r="Q997" s="43"/>
      <c r="R997" s="5"/>
      <c r="S997" s="5"/>
    </row>
    <row r="998" s="1" customFormat="1" spans="1:19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71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ref="J998:J1003" si="72">J997-I998</f>
        <v>1076020</v>
      </c>
      <c r="K998" s="103">
        <v>76681</v>
      </c>
      <c r="L998" s="65">
        <v>1505238</v>
      </c>
      <c r="M998" s="3"/>
      <c r="O998" s="43"/>
      <c r="P998" s="43"/>
      <c r="Q998" s="43"/>
      <c r="R998" s="5"/>
      <c r="S998" s="5"/>
    </row>
    <row r="999" s="1" customFormat="1" spans="1:19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71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72"/>
        <v>1056715</v>
      </c>
      <c r="K999" s="103">
        <v>76683</v>
      </c>
      <c r="L999" s="65">
        <v>1505238</v>
      </c>
      <c r="M999" s="3"/>
      <c r="O999" s="43"/>
      <c r="P999" s="43"/>
      <c r="Q999" s="43"/>
      <c r="R999" s="5"/>
      <c r="S999" s="5"/>
    </row>
    <row r="1000" s="1" customFormat="1" spans="1:19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71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72"/>
        <v>1043845</v>
      </c>
      <c r="K1000" s="103">
        <v>76280</v>
      </c>
      <c r="L1000" s="65">
        <v>1502032</v>
      </c>
      <c r="M1000" s="3"/>
      <c r="O1000" s="43"/>
      <c r="P1000" s="43"/>
      <c r="Q1000" s="43"/>
      <c r="R1000" s="5"/>
      <c r="S1000" s="5"/>
    </row>
    <row r="1001" s="1" customFormat="1" spans="1:19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71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72"/>
        <v>1030975</v>
      </c>
      <c r="K1001" s="103">
        <v>75419</v>
      </c>
      <c r="L1001" s="65">
        <v>1498484</v>
      </c>
      <c r="M1001" s="3"/>
      <c r="O1001" s="5"/>
      <c r="P1001" s="43"/>
      <c r="Q1001" s="43"/>
      <c r="R1001" s="5"/>
      <c r="S1001" s="5"/>
    </row>
    <row r="1002" s="1" customFormat="1" spans="1:19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71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72"/>
        <v>1018105</v>
      </c>
      <c r="K1002" s="103">
        <v>75420</v>
      </c>
      <c r="L1002" s="65">
        <v>1498484</v>
      </c>
      <c r="M1002" s="3"/>
      <c r="O1002" s="43"/>
      <c r="P1002" s="43"/>
      <c r="Q1002" s="43"/>
      <c r="R1002" s="5"/>
      <c r="S1002" s="5"/>
    </row>
    <row r="1003" s="1" customFormat="1" spans="1:19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71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72"/>
        <v>998800</v>
      </c>
      <c r="K1003" s="103">
        <v>77716</v>
      </c>
      <c r="L1003" s="65">
        <v>1508602</v>
      </c>
      <c r="M1003" s="3"/>
      <c r="O1003" s="43"/>
      <c r="P1003" s="43"/>
      <c r="Q1003" s="43"/>
      <c r="R1003" s="5"/>
      <c r="S1003" s="5"/>
    </row>
    <row r="1004" s="1" customFormat="1" spans="1:19">
      <c r="A1004" s="4"/>
      <c r="B1004" s="4"/>
      <c r="I1004" s="1">
        <f>SUM(I869:I1003)</f>
        <v>2147320.56</v>
      </c>
      <c r="K1004" s="92" t="s">
        <v>943</v>
      </c>
      <c r="M1004" s="3"/>
      <c r="O1004" s="43"/>
      <c r="P1004" s="43"/>
      <c r="Q1004" s="43"/>
      <c r="R1004" s="5"/>
      <c r="S1004" s="5"/>
    </row>
    <row r="1005" s="1" customFormat="1" spans="1:19">
      <c r="A1005" s="4"/>
      <c r="B1005" s="4"/>
      <c r="J1005" s="4"/>
      <c r="M1005" s="3"/>
      <c r="O1005" s="43"/>
      <c r="P1005" s="43"/>
      <c r="Q1005" s="43"/>
      <c r="R1005" s="5"/>
      <c r="S1005" s="5"/>
    </row>
    <row r="1006" s="1" customFormat="1" spans="1:19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O1006" s="43"/>
      <c r="P1006" s="43"/>
      <c r="Q1006" s="43"/>
      <c r="R1006" s="5"/>
      <c r="S1006" s="5"/>
    </row>
    <row r="1007" s="1" customFormat="1" spans="1:19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O1007" s="43"/>
      <c r="P1007" s="43"/>
      <c r="Q1007" s="43"/>
      <c r="R1007" s="5"/>
      <c r="S1007" s="5"/>
    </row>
    <row r="1008" s="1" customFormat="1" spans="1:19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O1008" s="43"/>
      <c r="P1008" s="43"/>
      <c r="Q1008" s="43"/>
      <c r="R1008" s="5"/>
      <c r="S1008" s="5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/>
      <c r="J1009" s="60"/>
      <c r="K1009" s="57"/>
      <c r="L1009" s="25"/>
      <c r="M1009" s="3"/>
      <c r="O1009" s="43"/>
      <c r="P1009" s="43"/>
      <c r="Q1009" s="43"/>
      <c r="R1009" s="5"/>
      <c r="S1009" s="5"/>
    </row>
    <row r="1010" s="1" customFormat="1" spans="1:19">
      <c r="A1010" s="14">
        <v>12</v>
      </c>
      <c r="B1010" s="47">
        <v>43618</v>
      </c>
      <c r="C1010" s="48">
        <v>43619</v>
      </c>
      <c r="D1010" s="17" t="s">
        <v>15</v>
      </c>
      <c r="E1010" s="49">
        <f t="shared" ref="E1010:E1060" si="73">C1010-B1010</f>
        <v>1</v>
      </c>
      <c r="F1010" s="50" t="s">
        <v>947</v>
      </c>
      <c r="G1010" s="51">
        <v>5000</v>
      </c>
      <c r="H1010" s="21">
        <v>0</v>
      </c>
      <c r="I1010" s="51">
        <f t="shared" ref="I1010:I1060" si="74">+G1010+H1010</f>
        <v>5000</v>
      </c>
      <c r="J1010" s="62">
        <f>J1007+J1008-I1010</f>
        <v>2963735.31</v>
      </c>
      <c r="K1010" s="49">
        <v>78180</v>
      </c>
      <c r="L1010" s="130">
        <v>1514642</v>
      </c>
      <c r="M1010" s="3"/>
      <c r="N1010" s="1" t="s">
        <v>1822</v>
      </c>
      <c r="O1010" s="43" t="str">
        <f>$N$1010&amp;L1010</f>
        <v>，1514642</v>
      </c>
      <c r="P1010" s="43"/>
      <c r="Q1010" s="43"/>
      <c r="R1010" s="5"/>
      <c r="S1010" s="5"/>
    </row>
    <row r="1011" s="1" customFormat="1" spans="1:19">
      <c r="A1011" s="14">
        <v>33</v>
      </c>
      <c r="B1011" s="47">
        <v>43620</v>
      </c>
      <c r="C1011" s="48">
        <v>43622</v>
      </c>
      <c r="D1011" s="17" t="s">
        <v>15</v>
      </c>
      <c r="E1011" s="49">
        <f t="shared" si="73"/>
        <v>2</v>
      </c>
      <c r="F1011" s="50" t="s">
        <v>948</v>
      </c>
      <c r="G1011" s="51">
        <v>9000</v>
      </c>
      <c r="H1011" s="21">
        <v>0</v>
      </c>
      <c r="I1011" s="51">
        <f t="shared" si="74"/>
        <v>9000</v>
      </c>
      <c r="J1011" s="62">
        <f t="shared" ref="J1011:J1060" si="75">J1010-I1011</f>
        <v>2954735.31</v>
      </c>
      <c r="K1011" s="49">
        <v>78412</v>
      </c>
      <c r="L1011" s="130">
        <v>1514914</v>
      </c>
      <c r="M1011" s="3"/>
      <c r="O1011" s="43" t="str">
        <f t="shared" ref="O1011:O1042" si="76">$N$1010&amp;L1011</f>
        <v>，1514914</v>
      </c>
      <c r="P1011" s="43"/>
      <c r="Q1011" s="43"/>
      <c r="R1011" s="5"/>
      <c r="S1011" s="5"/>
    </row>
    <row r="1012" s="1" customFormat="1" spans="1:19">
      <c r="A1012" s="14">
        <v>39</v>
      </c>
      <c r="B1012" s="47">
        <v>43622</v>
      </c>
      <c r="C1012" s="48">
        <v>43623</v>
      </c>
      <c r="D1012" s="17" t="s">
        <v>15</v>
      </c>
      <c r="E1012" s="49">
        <f t="shared" si="73"/>
        <v>1</v>
      </c>
      <c r="F1012" s="50" t="s">
        <v>949</v>
      </c>
      <c r="G1012" s="51">
        <v>7150</v>
      </c>
      <c r="H1012" s="21">
        <v>0</v>
      </c>
      <c r="I1012" s="51">
        <f t="shared" si="74"/>
        <v>7150</v>
      </c>
      <c r="J1012" s="62">
        <f t="shared" si="75"/>
        <v>2947585.31</v>
      </c>
      <c r="K1012" s="49">
        <v>78969</v>
      </c>
      <c r="L1012" s="130">
        <v>1519097</v>
      </c>
      <c r="M1012" s="3"/>
      <c r="O1012" s="43" t="str">
        <f t="shared" si="76"/>
        <v>，1519097</v>
      </c>
      <c r="P1012" s="43"/>
      <c r="Q1012" s="43"/>
      <c r="R1012" s="5"/>
      <c r="S1012" s="5"/>
    </row>
    <row r="1013" s="1" customFormat="1" spans="1:19">
      <c r="A1013" s="14">
        <v>57</v>
      </c>
      <c r="B1013" s="47">
        <v>43622</v>
      </c>
      <c r="C1013" s="48">
        <v>43625</v>
      </c>
      <c r="D1013" s="17" t="s">
        <v>15</v>
      </c>
      <c r="E1013" s="49">
        <f t="shared" si="73"/>
        <v>3</v>
      </c>
      <c r="F1013" s="50" t="s">
        <v>950</v>
      </c>
      <c r="G1013" s="51">
        <v>33615</v>
      </c>
      <c r="H1013" s="21">
        <v>0</v>
      </c>
      <c r="I1013" s="51">
        <f t="shared" si="74"/>
        <v>33615</v>
      </c>
      <c r="J1013" s="62">
        <f t="shared" si="75"/>
        <v>2913970.31</v>
      </c>
      <c r="K1013" s="49">
        <v>78414</v>
      </c>
      <c r="L1013" s="130">
        <v>1516522</v>
      </c>
      <c r="M1013" s="3"/>
      <c r="O1013" s="43" t="str">
        <f t="shared" si="76"/>
        <v>，1516522</v>
      </c>
      <c r="P1013" s="43"/>
      <c r="Q1013" s="43"/>
      <c r="R1013" s="5"/>
      <c r="S1013" s="5"/>
    </row>
    <row r="1014" s="1" customFormat="1" spans="1:19">
      <c r="A1014" s="14">
        <v>68</v>
      </c>
      <c r="B1014" s="47">
        <v>43625</v>
      </c>
      <c r="C1014" s="48">
        <v>43626</v>
      </c>
      <c r="D1014" s="17" t="s">
        <v>15</v>
      </c>
      <c r="E1014" s="49">
        <f t="shared" si="73"/>
        <v>1</v>
      </c>
      <c r="F1014" s="50" t="s">
        <v>370</v>
      </c>
      <c r="G1014" s="51">
        <v>12450</v>
      </c>
      <c r="H1014" s="21">
        <v>0</v>
      </c>
      <c r="I1014" s="51">
        <f t="shared" si="74"/>
        <v>12450</v>
      </c>
      <c r="J1014" s="62">
        <f t="shared" si="75"/>
        <v>2901520.31</v>
      </c>
      <c r="K1014" s="49">
        <v>79031</v>
      </c>
      <c r="L1014" s="130">
        <v>1519267</v>
      </c>
      <c r="M1014" s="3"/>
      <c r="O1014" s="43" t="str">
        <f t="shared" si="76"/>
        <v>，1519267</v>
      </c>
      <c r="P1014" s="43"/>
      <c r="Q1014" s="43"/>
      <c r="R1014" s="5"/>
      <c r="S1014" s="5"/>
    </row>
    <row r="1015" s="1" customFormat="1" spans="1:19">
      <c r="A1015" s="14">
        <v>69</v>
      </c>
      <c r="B1015" s="47">
        <v>43625</v>
      </c>
      <c r="C1015" s="48">
        <v>43626</v>
      </c>
      <c r="D1015" s="17" t="s">
        <v>15</v>
      </c>
      <c r="E1015" s="49">
        <f t="shared" si="73"/>
        <v>1</v>
      </c>
      <c r="F1015" s="50" t="s">
        <v>951</v>
      </c>
      <c r="G1015" s="51">
        <v>12450</v>
      </c>
      <c r="H1015" s="21">
        <v>0</v>
      </c>
      <c r="I1015" s="51">
        <f t="shared" si="74"/>
        <v>12450</v>
      </c>
      <c r="J1015" s="62">
        <f t="shared" si="75"/>
        <v>2889070.31</v>
      </c>
      <c r="K1015" s="49">
        <v>78248</v>
      </c>
      <c r="L1015" s="130">
        <v>1515946</v>
      </c>
      <c r="M1015" s="3"/>
      <c r="O1015" s="43" t="str">
        <f t="shared" si="76"/>
        <v>，1515946</v>
      </c>
      <c r="P1015" s="43"/>
      <c r="Q1015" s="43"/>
      <c r="R1015" s="5"/>
      <c r="S1015" s="5"/>
    </row>
    <row r="1016" s="1" customFormat="1" spans="1:19">
      <c r="A1016" s="14">
        <v>70</v>
      </c>
      <c r="B1016" s="47">
        <v>43624</v>
      </c>
      <c r="C1016" s="48">
        <v>43626</v>
      </c>
      <c r="D1016" s="17" t="s">
        <v>15</v>
      </c>
      <c r="E1016" s="49">
        <f t="shared" si="73"/>
        <v>2</v>
      </c>
      <c r="F1016" s="50" t="s">
        <v>952</v>
      </c>
      <c r="G1016" s="51">
        <v>22410</v>
      </c>
      <c r="H1016" s="21">
        <v>0</v>
      </c>
      <c r="I1016" s="51">
        <f t="shared" si="74"/>
        <v>22410</v>
      </c>
      <c r="J1016" s="62">
        <f t="shared" si="75"/>
        <v>2866660.31</v>
      </c>
      <c r="K1016" s="49">
        <v>78410</v>
      </c>
      <c r="L1016" s="130">
        <v>1516403</v>
      </c>
      <c r="M1016" s="3"/>
      <c r="O1016" s="43" t="str">
        <f t="shared" si="76"/>
        <v>，1516403</v>
      </c>
      <c r="P1016" s="43"/>
      <c r="Q1016" s="43"/>
      <c r="R1016" s="5"/>
      <c r="S1016" s="5"/>
    </row>
    <row r="1017" s="1" customFormat="1" spans="1:19">
      <c r="A1017" s="14">
        <v>91</v>
      </c>
      <c r="B1017" s="47">
        <v>43627</v>
      </c>
      <c r="C1017" s="48">
        <v>43629</v>
      </c>
      <c r="D1017" s="17" t="s">
        <v>15</v>
      </c>
      <c r="E1017" s="49">
        <f t="shared" si="73"/>
        <v>2</v>
      </c>
      <c r="F1017" s="50" t="s">
        <v>953</v>
      </c>
      <c r="G1017" s="51">
        <v>12870</v>
      </c>
      <c r="H1017" s="21">
        <v>0</v>
      </c>
      <c r="I1017" s="51">
        <f t="shared" si="74"/>
        <v>12870</v>
      </c>
      <c r="J1017" s="62">
        <f t="shared" si="75"/>
        <v>2853790.31</v>
      </c>
      <c r="K1017" s="49">
        <v>79032</v>
      </c>
      <c r="L1017" s="130">
        <v>1519582</v>
      </c>
      <c r="M1017" s="3"/>
      <c r="O1017" s="43" t="str">
        <f t="shared" si="76"/>
        <v>，1519582</v>
      </c>
      <c r="P1017" s="43"/>
      <c r="Q1017" s="43"/>
      <c r="R1017" s="5"/>
      <c r="S1017" s="5"/>
    </row>
    <row r="1018" s="1" customFormat="1" spans="1:19">
      <c r="A1018" s="14">
        <v>95</v>
      </c>
      <c r="B1018" s="47">
        <v>43628</v>
      </c>
      <c r="C1018" s="48">
        <v>43630</v>
      </c>
      <c r="D1018" s="17" t="s">
        <v>15</v>
      </c>
      <c r="E1018" s="49">
        <f t="shared" si="73"/>
        <v>2</v>
      </c>
      <c r="F1018" s="50" t="s">
        <v>954</v>
      </c>
      <c r="G1018" s="51">
        <v>12870</v>
      </c>
      <c r="H1018" s="21">
        <v>0</v>
      </c>
      <c r="I1018" s="51">
        <f t="shared" si="74"/>
        <v>12870</v>
      </c>
      <c r="J1018" s="62">
        <f t="shared" si="75"/>
        <v>2840920.31</v>
      </c>
      <c r="K1018" s="49">
        <v>78657</v>
      </c>
      <c r="L1018" s="130">
        <v>1517363</v>
      </c>
      <c r="M1018" s="3"/>
      <c r="O1018" s="43" t="str">
        <f t="shared" si="76"/>
        <v>，1517363</v>
      </c>
      <c r="P1018" s="43"/>
      <c r="Q1018" s="43"/>
      <c r="R1018" s="5"/>
      <c r="S1018" s="5"/>
    </row>
    <row r="1019" s="1" customFormat="1" spans="1:19">
      <c r="A1019" s="14">
        <v>96</v>
      </c>
      <c r="B1019" s="47">
        <v>43628</v>
      </c>
      <c r="C1019" s="48">
        <v>43630</v>
      </c>
      <c r="D1019" s="17" t="s">
        <v>15</v>
      </c>
      <c r="E1019" s="49">
        <f t="shared" si="73"/>
        <v>2</v>
      </c>
      <c r="F1019" s="50" t="s">
        <v>955</v>
      </c>
      <c r="G1019" s="51">
        <v>12870</v>
      </c>
      <c r="H1019" s="21">
        <v>0</v>
      </c>
      <c r="I1019" s="51">
        <f t="shared" si="74"/>
        <v>12870</v>
      </c>
      <c r="J1019" s="62">
        <f t="shared" si="75"/>
        <v>2828050.31</v>
      </c>
      <c r="K1019" s="49">
        <v>78233</v>
      </c>
      <c r="L1019" s="130">
        <v>1515625</v>
      </c>
      <c r="M1019" s="3"/>
      <c r="O1019" s="43" t="str">
        <f t="shared" si="76"/>
        <v>，1515625</v>
      </c>
      <c r="P1019" s="43"/>
      <c r="Q1019" s="43"/>
      <c r="R1019" s="5"/>
      <c r="S1019" s="5"/>
    </row>
    <row r="1020" s="1" customFormat="1" spans="1:19">
      <c r="A1020" s="14">
        <v>98</v>
      </c>
      <c r="B1020" s="47">
        <v>43629</v>
      </c>
      <c r="C1020" s="48">
        <v>43631</v>
      </c>
      <c r="D1020" s="17" t="s">
        <v>15</v>
      </c>
      <c r="E1020" s="49">
        <f t="shared" si="73"/>
        <v>2</v>
      </c>
      <c r="F1020" s="50" t="s">
        <v>956</v>
      </c>
      <c r="G1020" s="51">
        <v>20070</v>
      </c>
      <c r="H1020" s="21">
        <v>0</v>
      </c>
      <c r="I1020" s="51">
        <f t="shared" si="74"/>
        <v>20070</v>
      </c>
      <c r="J1020" s="62">
        <f t="shared" si="75"/>
        <v>2807980.31</v>
      </c>
      <c r="K1020" s="49">
        <v>79650</v>
      </c>
      <c r="L1020" s="130">
        <v>1521901</v>
      </c>
      <c r="M1020" s="3"/>
      <c r="O1020" s="43" t="str">
        <f t="shared" si="76"/>
        <v>，1521901</v>
      </c>
      <c r="P1020" s="43"/>
      <c r="Q1020" s="43"/>
      <c r="R1020" s="5"/>
      <c r="S1020" s="5"/>
    </row>
    <row r="1021" s="1" customFormat="1" spans="1:19">
      <c r="A1021" s="14">
        <v>108</v>
      </c>
      <c r="B1021" s="47">
        <v>43630</v>
      </c>
      <c r="C1021" s="48">
        <v>43632</v>
      </c>
      <c r="D1021" s="17" t="s">
        <v>15</v>
      </c>
      <c r="E1021" s="49">
        <f t="shared" si="73"/>
        <v>2</v>
      </c>
      <c r="F1021" s="50" t="s">
        <v>432</v>
      </c>
      <c r="G1021" s="51">
        <v>12870</v>
      </c>
      <c r="H1021" s="21">
        <v>0</v>
      </c>
      <c r="I1021" s="51">
        <f t="shared" si="74"/>
        <v>12870</v>
      </c>
      <c r="J1021" s="62">
        <f t="shared" si="75"/>
        <v>2795110.31</v>
      </c>
      <c r="K1021" s="49">
        <v>79968</v>
      </c>
      <c r="L1021" s="130">
        <v>1523608</v>
      </c>
      <c r="M1021" s="3"/>
      <c r="O1021" s="43" t="str">
        <f t="shared" si="76"/>
        <v>，1523608</v>
      </c>
      <c r="P1021" s="43"/>
      <c r="Q1021" s="43"/>
      <c r="R1021" s="5"/>
      <c r="S1021" s="5"/>
    </row>
    <row r="1022" s="1" customFormat="1" spans="1:19">
      <c r="A1022" s="14">
        <v>111</v>
      </c>
      <c r="B1022" s="47">
        <v>43630</v>
      </c>
      <c r="C1022" s="48">
        <v>43632</v>
      </c>
      <c r="D1022" s="17" t="s">
        <v>15</v>
      </c>
      <c r="E1022" s="49">
        <f t="shared" si="73"/>
        <v>2</v>
      </c>
      <c r="F1022" s="50" t="s">
        <v>957</v>
      </c>
      <c r="G1022" s="51">
        <v>28210</v>
      </c>
      <c r="H1022" s="21">
        <v>0</v>
      </c>
      <c r="I1022" s="51">
        <f t="shared" si="74"/>
        <v>28210</v>
      </c>
      <c r="J1022" s="62">
        <f t="shared" si="75"/>
        <v>2766900.31</v>
      </c>
      <c r="K1022" s="49">
        <v>79403</v>
      </c>
      <c r="L1022" s="130">
        <v>1521428</v>
      </c>
      <c r="M1022" s="3"/>
      <c r="O1022" s="43" t="str">
        <f t="shared" si="76"/>
        <v>，1521428</v>
      </c>
      <c r="P1022" s="43"/>
      <c r="Q1022" s="43"/>
      <c r="R1022" s="5"/>
      <c r="S1022" s="5"/>
    </row>
    <row r="1023" s="1" customFormat="1" spans="1:19">
      <c r="A1023" s="14">
        <v>112</v>
      </c>
      <c r="B1023" s="47">
        <v>43630</v>
      </c>
      <c r="C1023" s="48">
        <v>43632</v>
      </c>
      <c r="D1023" s="17" t="s">
        <v>15</v>
      </c>
      <c r="E1023" s="49">
        <f t="shared" si="73"/>
        <v>2</v>
      </c>
      <c r="F1023" s="50" t="s">
        <v>954</v>
      </c>
      <c r="G1023" s="51">
        <v>22410</v>
      </c>
      <c r="H1023" s="21">
        <v>0</v>
      </c>
      <c r="I1023" s="51">
        <f t="shared" si="74"/>
        <v>22410</v>
      </c>
      <c r="J1023" s="62">
        <f t="shared" si="75"/>
        <v>2744490.31</v>
      </c>
      <c r="K1023" s="49">
        <v>78656</v>
      </c>
      <c r="L1023" s="130">
        <v>1517336</v>
      </c>
      <c r="M1023" s="3"/>
      <c r="O1023" s="43" t="str">
        <f t="shared" si="76"/>
        <v>，1517336</v>
      </c>
      <c r="P1023" s="43"/>
      <c r="Q1023" s="43"/>
      <c r="R1023" s="5"/>
      <c r="S1023" s="5"/>
    </row>
    <row r="1024" s="1" customFormat="1" spans="1:19">
      <c r="A1024" s="14">
        <v>114</v>
      </c>
      <c r="B1024" s="47">
        <v>43631</v>
      </c>
      <c r="C1024" s="48">
        <v>43633</v>
      </c>
      <c r="D1024" s="17" t="s">
        <v>15</v>
      </c>
      <c r="E1024" s="49">
        <f t="shared" si="73"/>
        <v>2</v>
      </c>
      <c r="F1024" s="50" t="s">
        <v>958</v>
      </c>
      <c r="G1024" s="51">
        <v>12870</v>
      </c>
      <c r="H1024" s="21">
        <v>0</v>
      </c>
      <c r="I1024" s="51">
        <f t="shared" si="74"/>
        <v>12870</v>
      </c>
      <c r="J1024" s="62">
        <f t="shared" si="75"/>
        <v>2731620.31</v>
      </c>
      <c r="K1024" s="49">
        <v>78968</v>
      </c>
      <c r="L1024" s="130">
        <v>1518967</v>
      </c>
      <c r="M1024" s="3"/>
      <c r="O1024" s="43" t="str">
        <f t="shared" si="76"/>
        <v>，1518967</v>
      </c>
      <c r="P1024" s="43"/>
      <c r="Q1024" s="43"/>
      <c r="R1024" s="5"/>
      <c r="S1024" s="5"/>
    </row>
    <row r="1025" s="1" customFormat="1" spans="1:19">
      <c r="A1025" s="14">
        <v>117</v>
      </c>
      <c r="B1025" s="47">
        <v>43627</v>
      </c>
      <c r="C1025" s="48">
        <v>43634</v>
      </c>
      <c r="D1025" s="17" t="s">
        <v>15</v>
      </c>
      <c r="E1025" s="49">
        <f t="shared" si="73"/>
        <v>7</v>
      </c>
      <c r="F1025" s="50" t="s">
        <v>959</v>
      </c>
      <c r="G1025" s="51">
        <v>45045</v>
      </c>
      <c r="H1025" s="21">
        <v>0</v>
      </c>
      <c r="I1025" s="51">
        <f t="shared" si="74"/>
        <v>45045</v>
      </c>
      <c r="J1025" s="62">
        <f t="shared" si="75"/>
        <v>2686575.31</v>
      </c>
      <c r="K1025" s="49">
        <v>79106</v>
      </c>
      <c r="L1025" s="130">
        <v>1519195</v>
      </c>
      <c r="M1025" s="3"/>
      <c r="O1025" s="43" t="str">
        <f t="shared" si="76"/>
        <v>，1519195</v>
      </c>
      <c r="P1025" s="43"/>
      <c r="Q1025" s="43"/>
      <c r="R1025" s="5"/>
      <c r="S1025" s="5"/>
    </row>
    <row r="1026" s="1" customFormat="1" spans="1:19">
      <c r="A1026" s="14">
        <v>120</v>
      </c>
      <c r="B1026" s="47">
        <v>43632</v>
      </c>
      <c r="C1026" s="48">
        <v>43634</v>
      </c>
      <c r="D1026" s="17" t="s">
        <v>15</v>
      </c>
      <c r="E1026" s="49">
        <f t="shared" si="73"/>
        <v>2</v>
      </c>
      <c r="F1026" s="50" t="s">
        <v>960</v>
      </c>
      <c r="G1026" s="51">
        <v>12870</v>
      </c>
      <c r="H1026" s="21">
        <v>0</v>
      </c>
      <c r="I1026" s="51">
        <f t="shared" si="74"/>
        <v>12870</v>
      </c>
      <c r="J1026" s="62">
        <f t="shared" si="75"/>
        <v>2673705.31</v>
      </c>
      <c r="K1026" s="49">
        <v>79401</v>
      </c>
      <c r="L1026" s="130">
        <v>1521100</v>
      </c>
      <c r="M1026" s="3"/>
      <c r="O1026" s="43" t="str">
        <f t="shared" si="76"/>
        <v>，1521100</v>
      </c>
      <c r="P1026" s="43"/>
      <c r="Q1026" s="43"/>
      <c r="R1026" s="5"/>
      <c r="S1026" s="5"/>
    </row>
    <row r="1027" s="1" customFormat="1" spans="1:19">
      <c r="A1027" s="14">
        <v>124</v>
      </c>
      <c r="B1027" s="47">
        <v>43633</v>
      </c>
      <c r="C1027" s="48">
        <v>43635</v>
      </c>
      <c r="D1027" s="17" t="s">
        <v>15</v>
      </c>
      <c r="E1027" s="49">
        <f t="shared" si="73"/>
        <v>2</v>
      </c>
      <c r="F1027" s="50" t="s">
        <v>961</v>
      </c>
      <c r="G1027" s="51">
        <v>25740</v>
      </c>
      <c r="H1027" s="21">
        <v>0</v>
      </c>
      <c r="I1027" s="51">
        <f t="shared" si="74"/>
        <v>25740</v>
      </c>
      <c r="J1027" s="62">
        <f t="shared" si="75"/>
        <v>2647965.31</v>
      </c>
      <c r="K1027" s="49">
        <v>78659</v>
      </c>
      <c r="L1027" s="130">
        <v>1517155</v>
      </c>
      <c r="M1027" s="3"/>
      <c r="O1027" s="43" t="str">
        <f t="shared" si="76"/>
        <v>，1517155</v>
      </c>
      <c r="P1027" s="43"/>
      <c r="Q1027" s="43"/>
      <c r="R1027" s="5"/>
      <c r="S1027" s="5"/>
    </row>
    <row r="1028" s="1" customFormat="1" spans="1:19">
      <c r="A1028" s="14">
        <v>126</v>
      </c>
      <c r="B1028" s="47">
        <v>43633</v>
      </c>
      <c r="C1028" s="48">
        <v>43635</v>
      </c>
      <c r="D1028" s="17" t="s">
        <v>15</v>
      </c>
      <c r="E1028" s="49">
        <f t="shared" si="73"/>
        <v>2</v>
      </c>
      <c r="F1028" s="50" t="s">
        <v>962</v>
      </c>
      <c r="G1028" s="51">
        <v>13585</v>
      </c>
      <c r="H1028" s="21">
        <v>0</v>
      </c>
      <c r="I1028" s="51">
        <f t="shared" si="74"/>
        <v>13585</v>
      </c>
      <c r="J1028" s="62">
        <f t="shared" si="75"/>
        <v>2634380.31</v>
      </c>
      <c r="K1028" s="49">
        <v>80176</v>
      </c>
      <c r="L1028" s="130">
        <v>1524721</v>
      </c>
      <c r="M1028" s="3"/>
      <c r="O1028" s="43" t="str">
        <f t="shared" si="76"/>
        <v>，1524721</v>
      </c>
      <c r="P1028" s="43"/>
      <c r="Q1028" s="43"/>
      <c r="R1028" s="5"/>
      <c r="S1028" s="5"/>
    </row>
    <row r="1029" s="1" customFormat="1" spans="1:19">
      <c r="A1029" s="14">
        <v>127</v>
      </c>
      <c r="B1029" s="47">
        <v>43663</v>
      </c>
      <c r="C1029" s="48">
        <v>43665</v>
      </c>
      <c r="D1029" s="17" t="s">
        <v>15</v>
      </c>
      <c r="E1029" s="49">
        <f t="shared" si="73"/>
        <v>2</v>
      </c>
      <c r="F1029" s="50" t="s">
        <v>963</v>
      </c>
      <c r="G1029" s="51">
        <v>12870</v>
      </c>
      <c r="H1029" s="21">
        <v>0</v>
      </c>
      <c r="I1029" s="51">
        <f t="shared" si="74"/>
        <v>12870</v>
      </c>
      <c r="J1029" s="62">
        <f t="shared" si="75"/>
        <v>2621510.31</v>
      </c>
      <c r="K1029" s="49">
        <v>79407</v>
      </c>
      <c r="L1029" s="130">
        <v>1521702</v>
      </c>
      <c r="M1029" s="3"/>
      <c r="O1029" s="43" t="str">
        <f t="shared" si="76"/>
        <v>，1521702</v>
      </c>
      <c r="P1029" s="43"/>
      <c r="Q1029" s="43"/>
      <c r="R1029" s="5"/>
      <c r="S1029" s="5"/>
    </row>
    <row r="1030" s="1" customFormat="1" spans="1:19">
      <c r="A1030" s="14">
        <v>132</v>
      </c>
      <c r="B1030" s="47">
        <v>43631</v>
      </c>
      <c r="C1030" s="48">
        <v>43636</v>
      </c>
      <c r="D1030" s="17" t="s">
        <v>15</v>
      </c>
      <c r="E1030" s="49">
        <f t="shared" si="73"/>
        <v>5</v>
      </c>
      <c r="F1030" s="50" t="s">
        <v>964</v>
      </c>
      <c r="G1030" s="51">
        <v>32175</v>
      </c>
      <c r="H1030" s="21">
        <v>0</v>
      </c>
      <c r="I1030" s="51">
        <f t="shared" si="74"/>
        <v>32175</v>
      </c>
      <c r="J1030" s="62">
        <f t="shared" si="75"/>
        <v>2589335.31</v>
      </c>
      <c r="K1030" s="49">
        <v>78465</v>
      </c>
      <c r="L1030" s="130">
        <v>1517193</v>
      </c>
      <c r="M1030" s="3"/>
      <c r="O1030" s="43" t="str">
        <f t="shared" si="76"/>
        <v>，1517193</v>
      </c>
      <c r="P1030" s="43"/>
      <c r="Q1030" s="43"/>
      <c r="R1030" s="5"/>
      <c r="S1030" s="5"/>
    </row>
    <row r="1031" s="1" customFormat="1" spans="1:19">
      <c r="A1031" s="14">
        <v>135</v>
      </c>
      <c r="B1031" s="47">
        <v>43635</v>
      </c>
      <c r="C1031" s="48">
        <v>43637</v>
      </c>
      <c r="D1031" s="17" t="s">
        <v>15</v>
      </c>
      <c r="E1031" s="49">
        <f t="shared" si="73"/>
        <v>2</v>
      </c>
      <c r="F1031" s="50" t="s">
        <v>965</v>
      </c>
      <c r="G1031" s="51">
        <v>9000</v>
      </c>
      <c r="H1031" s="21">
        <v>0</v>
      </c>
      <c r="I1031" s="51">
        <f t="shared" si="74"/>
        <v>9000</v>
      </c>
      <c r="J1031" s="62">
        <f t="shared" si="75"/>
        <v>2580335.31</v>
      </c>
      <c r="K1031" s="49">
        <v>78904</v>
      </c>
      <c r="L1031" s="130">
        <v>1518368</v>
      </c>
      <c r="M1031" s="3"/>
      <c r="O1031" s="43" t="str">
        <f t="shared" si="76"/>
        <v>，1518368</v>
      </c>
      <c r="P1031" s="43"/>
      <c r="Q1031" s="43"/>
      <c r="R1031" s="5"/>
      <c r="S1031" s="5"/>
    </row>
    <row r="1032" s="1" customFormat="1" spans="1:19">
      <c r="A1032" s="14">
        <v>140</v>
      </c>
      <c r="B1032" s="47">
        <v>43635</v>
      </c>
      <c r="C1032" s="48">
        <v>43637</v>
      </c>
      <c r="D1032" s="17" t="s">
        <v>15</v>
      </c>
      <c r="E1032" s="49">
        <f t="shared" si="73"/>
        <v>2</v>
      </c>
      <c r="F1032" s="50" t="s">
        <v>966</v>
      </c>
      <c r="G1032" s="51">
        <v>20070</v>
      </c>
      <c r="H1032" s="21">
        <v>0</v>
      </c>
      <c r="I1032" s="51">
        <f t="shared" si="74"/>
        <v>20070</v>
      </c>
      <c r="J1032" s="62">
        <f t="shared" si="75"/>
        <v>2560265.31</v>
      </c>
      <c r="K1032" s="49">
        <v>79162</v>
      </c>
      <c r="L1032" s="130">
        <v>1520771</v>
      </c>
      <c r="M1032" s="3"/>
      <c r="O1032" s="43" t="str">
        <f t="shared" si="76"/>
        <v>，1520771</v>
      </c>
      <c r="P1032" s="43"/>
      <c r="Q1032" s="43"/>
      <c r="R1032" s="5"/>
      <c r="S1032" s="5"/>
    </row>
    <row r="1033" s="1" customFormat="1" spans="1:19">
      <c r="A1033" s="14">
        <v>141</v>
      </c>
      <c r="B1033" s="47">
        <v>43636</v>
      </c>
      <c r="C1033" s="48">
        <v>43638</v>
      </c>
      <c r="D1033" s="17" t="s">
        <v>15</v>
      </c>
      <c r="E1033" s="49">
        <f t="shared" si="73"/>
        <v>2</v>
      </c>
      <c r="F1033" s="50" t="s">
        <v>967</v>
      </c>
      <c r="G1033" s="51">
        <v>12870</v>
      </c>
      <c r="H1033" s="21">
        <v>0</v>
      </c>
      <c r="I1033" s="51">
        <f t="shared" si="74"/>
        <v>12870</v>
      </c>
      <c r="J1033" s="62">
        <f t="shared" si="75"/>
        <v>2547395.31</v>
      </c>
      <c r="K1033" s="49">
        <v>80685</v>
      </c>
      <c r="L1033" s="82">
        <v>1526495</v>
      </c>
      <c r="M1033" s="3"/>
      <c r="O1033" s="43" t="str">
        <f t="shared" si="76"/>
        <v>，1526495</v>
      </c>
      <c r="P1033" s="43"/>
      <c r="Q1033" s="43"/>
      <c r="R1033" s="5"/>
      <c r="S1033" s="5"/>
    </row>
    <row r="1034" s="1" customFormat="1" spans="1:19">
      <c r="A1034" s="14">
        <v>142</v>
      </c>
      <c r="B1034" s="47">
        <v>43636</v>
      </c>
      <c r="C1034" s="48">
        <v>43638</v>
      </c>
      <c r="D1034" s="17" t="s">
        <v>15</v>
      </c>
      <c r="E1034" s="49">
        <f t="shared" si="73"/>
        <v>2</v>
      </c>
      <c r="F1034" s="50" t="s">
        <v>968</v>
      </c>
      <c r="G1034" s="51">
        <v>12870</v>
      </c>
      <c r="H1034" s="21">
        <v>0</v>
      </c>
      <c r="I1034" s="51">
        <f t="shared" si="74"/>
        <v>12870</v>
      </c>
      <c r="J1034" s="62">
        <f t="shared" si="75"/>
        <v>2534525.31</v>
      </c>
      <c r="K1034" s="49">
        <v>80686</v>
      </c>
      <c r="L1034" s="82">
        <v>1526495</v>
      </c>
      <c r="M1034" s="3"/>
      <c r="O1034" s="43" t="str">
        <f t="shared" si="76"/>
        <v>，1526495</v>
      </c>
      <c r="P1034" s="43"/>
      <c r="Q1034" s="43"/>
      <c r="R1034" s="5"/>
      <c r="S1034" s="5"/>
    </row>
    <row r="1035" s="1" customFormat="1" spans="1:19">
      <c r="A1035" s="14">
        <v>143</v>
      </c>
      <c r="B1035" s="47">
        <v>43633</v>
      </c>
      <c r="C1035" s="48">
        <v>43638</v>
      </c>
      <c r="D1035" s="17" t="s">
        <v>15</v>
      </c>
      <c r="E1035" s="49">
        <f t="shared" si="73"/>
        <v>5</v>
      </c>
      <c r="F1035" s="50" t="s">
        <v>969</v>
      </c>
      <c r="G1035" s="51">
        <v>22500</v>
      </c>
      <c r="H1035" s="21">
        <v>0</v>
      </c>
      <c r="I1035" s="51">
        <f t="shared" si="74"/>
        <v>22500</v>
      </c>
      <c r="J1035" s="62">
        <f t="shared" si="75"/>
        <v>2512025.31</v>
      </c>
      <c r="K1035" s="49">
        <v>78661</v>
      </c>
      <c r="L1035" s="130">
        <v>1517645</v>
      </c>
      <c r="M1035" s="3"/>
      <c r="O1035" s="43" t="str">
        <f t="shared" si="76"/>
        <v>，1517645</v>
      </c>
      <c r="P1035" s="43"/>
      <c r="Q1035" s="43"/>
      <c r="R1035" s="5"/>
      <c r="S1035" s="5"/>
    </row>
    <row r="1036" s="1" customFormat="1" spans="1:19">
      <c r="A1036" s="14">
        <v>146</v>
      </c>
      <c r="B1036" s="47">
        <v>43636</v>
      </c>
      <c r="C1036" s="48">
        <v>43639</v>
      </c>
      <c r="D1036" s="17" t="s">
        <v>15</v>
      </c>
      <c r="E1036" s="49">
        <f t="shared" si="73"/>
        <v>3</v>
      </c>
      <c r="F1036" s="50" t="s">
        <v>970</v>
      </c>
      <c r="G1036" s="51">
        <v>19305</v>
      </c>
      <c r="H1036" s="21">
        <v>0</v>
      </c>
      <c r="I1036" s="51">
        <f t="shared" si="74"/>
        <v>19305</v>
      </c>
      <c r="J1036" s="62">
        <f t="shared" si="75"/>
        <v>2492720.31</v>
      </c>
      <c r="K1036" s="49">
        <v>79656</v>
      </c>
      <c r="L1036" s="130">
        <v>1522032</v>
      </c>
      <c r="M1036" s="3"/>
      <c r="O1036" s="43" t="str">
        <f t="shared" si="76"/>
        <v>，1522032</v>
      </c>
      <c r="P1036" s="43"/>
      <c r="Q1036" s="43"/>
      <c r="R1036" s="5"/>
      <c r="S1036" s="5"/>
    </row>
    <row r="1037" s="1" customFormat="1" spans="1:19">
      <c r="A1037" s="14">
        <v>149</v>
      </c>
      <c r="B1037" s="47">
        <v>43638</v>
      </c>
      <c r="C1037" s="48">
        <v>43640</v>
      </c>
      <c r="D1037" s="17" t="s">
        <v>15</v>
      </c>
      <c r="E1037" s="49">
        <f t="shared" si="73"/>
        <v>2</v>
      </c>
      <c r="F1037" s="50" t="s">
        <v>971</v>
      </c>
      <c r="G1037" s="51">
        <v>25740</v>
      </c>
      <c r="H1037" s="21">
        <v>0</v>
      </c>
      <c r="I1037" s="51">
        <f t="shared" si="74"/>
        <v>25740</v>
      </c>
      <c r="J1037" s="62">
        <f t="shared" si="75"/>
        <v>2466980.31</v>
      </c>
      <c r="K1037" s="49">
        <v>80912</v>
      </c>
      <c r="L1037" s="82">
        <v>1528092</v>
      </c>
      <c r="M1037" s="3"/>
      <c r="O1037" s="43" t="str">
        <f t="shared" si="76"/>
        <v>，1528092</v>
      </c>
      <c r="P1037" s="43"/>
      <c r="Q1037" s="43"/>
      <c r="R1037" s="5"/>
      <c r="S1037" s="5"/>
    </row>
    <row r="1038" s="1" customFormat="1" spans="1:19">
      <c r="A1038" s="14">
        <v>153</v>
      </c>
      <c r="B1038" s="47">
        <v>43639</v>
      </c>
      <c r="C1038" s="48">
        <v>43641</v>
      </c>
      <c r="D1038" s="17" t="s">
        <v>15</v>
      </c>
      <c r="E1038" s="49">
        <f t="shared" si="73"/>
        <v>2</v>
      </c>
      <c r="F1038" s="50" t="s">
        <v>972</v>
      </c>
      <c r="G1038" s="51">
        <v>12870</v>
      </c>
      <c r="H1038" s="21">
        <v>0</v>
      </c>
      <c r="I1038" s="51">
        <f t="shared" si="74"/>
        <v>12870</v>
      </c>
      <c r="J1038" s="62">
        <f t="shared" si="75"/>
        <v>2454110.31</v>
      </c>
      <c r="K1038" s="49">
        <v>78662</v>
      </c>
      <c r="L1038" s="130">
        <v>1518029</v>
      </c>
      <c r="M1038" s="3"/>
      <c r="O1038" s="43" t="str">
        <f t="shared" si="76"/>
        <v>，1518029</v>
      </c>
      <c r="P1038" s="43"/>
      <c r="Q1038" s="43"/>
      <c r="R1038" s="5"/>
      <c r="S1038" s="5"/>
    </row>
    <row r="1039" s="1" customFormat="1" spans="1:19">
      <c r="A1039" s="14">
        <v>154</v>
      </c>
      <c r="B1039" s="47">
        <v>43639</v>
      </c>
      <c r="C1039" s="48">
        <v>43641</v>
      </c>
      <c r="D1039" s="17" t="s">
        <v>15</v>
      </c>
      <c r="E1039" s="49">
        <f t="shared" si="73"/>
        <v>2</v>
      </c>
      <c r="F1039" s="50" t="s">
        <v>973</v>
      </c>
      <c r="G1039" s="51">
        <v>22410</v>
      </c>
      <c r="H1039" s="21">
        <v>0</v>
      </c>
      <c r="I1039" s="51">
        <f t="shared" si="74"/>
        <v>22410</v>
      </c>
      <c r="J1039" s="62">
        <f t="shared" si="75"/>
        <v>2431700.31</v>
      </c>
      <c r="K1039" s="49">
        <v>78663</v>
      </c>
      <c r="L1039" s="130">
        <v>1518033</v>
      </c>
      <c r="M1039" s="3"/>
      <c r="O1039" s="43" t="str">
        <f t="shared" si="76"/>
        <v>，1518033</v>
      </c>
      <c r="P1039" s="43"/>
      <c r="Q1039" s="43"/>
      <c r="R1039" s="5"/>
      <c r="S1039" s="5"/>
    </row>
    <row r="1040" s="1" customFormat="1" spans="1:19">
      <c r="A1040" s="14">
        <v>155</v>
      </c>
      <c r="B1040" s="47">
        <v>43640</v>
      </c>
      <c r="C1040" s="48">
        <v>43641</v>
      </c>
      <c r="D1040" s="17" t="s">
        <v>15</v>
      </c>
      <c r="E1040" s="49">
        <f t="shared" si="73"/>
        <v>1</v>
      </c>
      <c r="F1040" s="50" t="s">
        <v>974</v>
      </c>
      <c r="G1040" s="51">
        <v>7150</v>
      </c>
      <c r="H1040" s="21">
        <v>0</v>
      </c>
      <c r="I1040" s="51">
        <f t="shared" si="74"/>
        <v>7150</v>
      </c>
      <c r="J1040" s="62">
        <f t="shared" si="75"/>
        <v>2424550.31</v>
      </c>
      <c r="K1040" s="49">
        <v>81172</v>
      </c>
      <c r="L1040" s="130">
        <v>1531593</v>
      </c>
      <c r="M1040" s="3"/>
      <c r="O1040" s="43" t="str">
        <f t="shared" si="76"/>
        <v>，1531593</v>
      </c>
      <c r="P1040" s="43"/>
      <c r="Q1040" s="43"/>
      <c r="R1040" s="5"/>
      <c r="S1040" s="5"/>
    </row>
    <row r="1041" s="1" customFormat="1" spans="1:19">
      <c r="A1041" s="14">
        <v>163</v>
      </c>
      <c r="B1041" s="47">
        <v>43639</v>
      </c>
      <c r="C1041" s="48">
        <v>43642</v>
      </c>
      <c r="D1041" s="17" t="s">
        <v>15</v>
      </c>
      <c r="E1041" s="49">
        <f t="shared" si="73"/>
        <v>3</v>
      </c>
      <c r="F1041" s="50" t="s">
        <v>975</v>
      </c>
      <c r="G1041" s="51">
        <v>19305</v>
      </c>
      <c r="H1041" s="21">
        <v>0</v>
      </c>
      <c r="I1041" s="51">
        <f t="shared" si="74"/>
        <v>19305</v>
      </c>
      <c r="J1041" s="62">
        <f t="shared" si="75"/>
        <v>2405245.31</v>
      </c>
      <c r="K1041" s="49">
        <v>80739</v>
      </c>
      <c r="L1041" s="130">
        <v>1526577</v>
      </c>
      <c r="M1041" s="3"/>
      <c r="O1041" s="43" t="str">
        <f t="shared" si="76"/>
        <v>，1526577</v>
      </c>
      <c r="P1041" s="43"/>
      <c r="Q1041" s="43"/>
      <c r="R1041" s="5"/>
      <c r="S1041" s="5"/>
    </row>
    <row r="1042" s="1" customFormat="1" spans="1:19">
      <c r="A1042" s="14">
        <v>165</v>
      </c>
      <c r="B1042" s="47">
        <v>43640</v>
      </c>
      <c r="C1042" s="48">
        <v>43642</v>
      </c>
      <c r="D1042" s="17" t="s">
        <v>15</v>
      </c>
      <c r="E1042" s="49">
        <f t="shared" si="73"/>
        <v>2</v>
      </c>
      <c r="F1042" s="50" t="s">
        <v>976</v>
      </c>
      <c r="G1042" s="51">
        <v>12870</v>
      </c>
      <c r="H1042" s="21">
        <v>0</v>
      </c>
      <c r="I1042" s="51">
        <f t="shared" si="74"/>
        <v>12870</v>
      </c>
      <c r="J1042" s="62">
        <f t="shared" si="75"/>
        <v>2392375.31</v>
      </c>
      <c r="K1042" s="49">
        <v>79970</v>
      </c>
      <c r="L1042" s="130">
        <v>1524004</v>
      </c>
      <c r="M1042" s="3"/>
      <c r="O1042" s="43" t="str">
        <f t="shared" si="76"/>
        <v>，1524004</v>
      </c>
      <c r="P1042" s="43"/>
      <c r="Q1042" s="43"/>
      <c r="R1042" s="5"/>
      <c r="S1042" s="5"/>
    </row>
    <row r="1043" s="1" customFormat="1" spans="1:19">
      <c r="A1043" s="14">
        <v>167</v>
      </c>
      <c r="B1043" s="47">
        <v>43638</v>
      </c>
      <c r="C1043" s="48">
        <v>43643</v>
      </c>
      <c r="D1043" s="17" t="s">
        <v>15</v>
      </c>
      <c r="E1043" s="49">
        <f t="shared" si="73"/>
        <v>5</v>
      </c>
      <c r="F1043" s="50" t="s">
        <v>977</v>
      </c>
      <c r="G1043" s="51">
        <v>32175</v>
      </c>
      <c r="H1043" s="21">
        <v>0</v>
      </c>
      <c r="I1043" s="51">
        <f t="shared" si="74"/>
        <v>32175</v>
      </c>
      <c r="J1043" s="62">
        <f t="shared" si="75"/>
        <v>2360200.31</v>
      </c>
      <c r="K1043" s="49">
        <v>79660</v>
      </c>
      <c r="L1043" s="130">
        <v>1522651</v>
      </c>
      <c r="M1043" s="3"/>
      <c r="O1043" s="43" t="str">
        <f t="shared" ref="O1043:O1060" si="77">$N$1010&amp;L1043</f>
        <v>，1522651</v>
      </c>
      <c r="P1043" s="43"/>
      <c r="Q1043" s="43"/>
      <c r="R1043" s="5"/>
      <c r="S1043" s="5"/>
    </row>
    <row r="1044" s="1" customFormat="1" spans="1:19">
      <c r="A1044" s="14">
        <v>168</v>
      </c>
      <c r="B1044" s="47">
        <v>43641</v>
      </c>
      <c r="C1044" s="48">
        <v>43643</v>
      </c>
      <c r="D1044" s="17" t="s">
        <v>15</v>
      </c>
      <c r="E1044" s="49">
        <f t="shared" si="73"/>
        <v>2</v>
      </c>
      <c r="F1044" s="50" t="s">
        <v>978</v>
      </c>
      <c r="G1044" s="51">
        <v>12870</v>
      </c>
      <c r="H1044" s="21">
        <v>0</v>
      </c>
      <c r="I1044" s="51">
        <f t="shared" si="74"/>
        <v>12870</v>
      </c>
      <c r="J1044" s="62">
        <f t="shared" si="75"/>
        <v>2347330.31</v>
      </c>
      <c r="K1044" s="49">
        <v>80175</v>
      </c>
      <c r="L1044" s="130">
        <v>1524458</v>
      </c>
      <c r="M1044" s="3"/>
      <c r="O1044" s="43" t="str">
        <f t="shared" si="77"/>
        <v>，1524458</v>
      </c>
      <c r="P1044" s="43"/>
      <c r="Q1044" s="43"/>
      <c r="R1044" s="5"/>
      <c r="S1044" s="5"/>
    </row>
    <row r="1045" s="1" customFormat="1" spans="1:19">
      <c r="A1045" s="14">
        <v>169</v>
      </c>
      <c r="B1045" s="47">
        <v>43641</v>
      </c>
      <c r="C1045" s="48">
        <v>43643</v>
      </c>
      <c r="D1045" s="17" t="s">
        <v>15</v>
      </c>
      <c r="E1045" s="49">
        <f t="shared" si="73"/>
        <v>2</v>
      </c>
      <c r="F1045" s="50" t="s">
        <v>979</v>
      </c>
      <c r="G1045" s="51">
        <v>12870</v>
      </c>
      <c r="H1045" s="21">
        <v>0</v>
      </c>
      <c r="I1045" s="51">
        <f t="shared" si="74"/>
        <v>12870</v>
      </c>
      <c r="J1045" s="62">
        <f t="shared" si="75"/>
        <v>2334460.31</v>
      </c>
      <c r="K1045" s="49">
        <v>78232</v>
      </c>
      <c r="L1045" s="130">
        <v>1515396</v>
      </c>
      <c r="M1045" s="3"/>
      <c r="O1045" s="43" t="str">
        <f t="shared" si="77"/>
        <v>，1515396</v>
      </c>
      <c r="P1045" s="43"/>
      <c r="Q1045" s="43"/>
      <c r="R1045" s="5"/>
      <c r="S1045" s="5"/>
    </row>
    <row r="1046" s="1" customFormat="1" spans="1:19">
      <c r="A1046" s="14">
        <v>170</v>
      </c>
      <c r="B1046" s="47">
        <v>43641</v>
      </c>
      <c r="C1046" s="48">
        <v>43643</v>
      </c>
      <c r="D1046" s="17" t="s">
        <v>15</v>
      </c>
      <c r="E1046" s="49">
        <f t="shared" si="73"/>
        <v>2</v>
      </c>
      <c r="F1046" s="50" t="s">
        <v>980</v>
      </c>
      <c r="G1046" s="51">
        <v>12870</v>
      </c>
      <c r="H1046" s="21">
        <v>0</v>
      </c>
      <c r="I1046" s="51">
        <f t="shared" si="74"/>
        <v>12870</v>
      </c>
      <c r="J1046" s="62">
        <f t="shared" si="75"/>
        <v>2321590.31</v>
      </c>
      <c r="K1046" s="49">
        <v>79157</v>
      </c>
      <c r="L1046" s="131">
        <v>1520640</v>
      </c>
      <c r="M1046" s="3"/>
      <c r="O1046" s="43" t="str">
        <f t="shared" si="77"/>
        <v>，1520640</v>
      </c>
      <c r="P1046" s="43"/>
      <c r="Q1046" s="43"/>
      <c r="R1046" s="5"/>
      <c r="S1046" s="5"/>
    </row>
    <row r="1047" s="1" customFormat="1" spans="1:19">
      <c r="A1047" s="14">
        <v>171</v>
      </c>
      <c r="B1047" s="47">
        <v>43640</v>
      </c>
      <c r="C1047" s="48">
        <v>43643</v>
      </c>
      <c r="D1047" s="17" t="s">
        <v>15</v>
      </c>
      <c r="E1047" s="49">
        <f t="shared" si="73"/>
        <v>3</v>
      </c>
      <c r="F1047" s="50" t="s">
        <v>981</v>
      </c>
      <c r="G1047" s="51">
        <v>33615</v>
      </c>
      <c r="H1047" s="21">
        <v>0</v>
      </c>
      <c r="I1047" s="51">
        <f t="shared" si="74"/>
        <v>33615</v>
      </c>
      <c r="J1047" s="62">
        <f t="shared" si="75"/>
        <v>2287975.31</v>
      </c>
      <c r="K1047" s="49">
        <v>80800</v>
      </c>
      <c r="L1047" s="130">
        <v>1527897</v>
      </c>
      <c r="M1047" s="3"/>
      <c r="O1047" s="43" t="str">
        <f t="shared" si="77"/>
        <v>，1527897</v>
      </c>
      <c r="P1047" s="43"/>
      <c r="Q1047" s="43"/>
      <c r="R1047" s="5"/>
      <c r="S1047" s="5"/>
    </row>
    <row r="1048" s="1" customFormat="1" spans="1:19">
      <c r="A1048" s="14">
        <v>172</v>
      </c>
      <c r="B1048" s="47">
        <v>43641</v>
      </c>
      <c r="C1048" s="48">
        <v>43643</v>
      </c>
      <c r="D1048" s="17" t="s">
        <v>15</v>
      </c>
      <c r="E1048" s="49">
        <f t="shared" si="73"/>
        <v>2</v>
      </c>
      <c r="F1048" s="50" t="s">
        <v>982</v>
      </c>
      <c r="G1048" s="51">
        <v>13585</v>
      </c>
      <c r="H1048" s="21">
        <v>0</v>
      </c>
      <c r="I1048" s="51">
        <f t="shared" si="74"/>
        <v>13585</v>
      </c>
      <c r="J1048" s="62">
        <f t="shared" si="75"/>
        <v>2274390.31</v>
      </c>
      <c r="K1048" s="49">
        <v>81287</v>
      </c>
      <c r="L1048" s="130">
        <v>1532887</v>
      </c>
      <c r="M1048" s="3"/>
      <c r="O1048" s="43" t="str">
        <f t="shared" si="77"/>
        <v>，1532887</v>
      </c>
      <c r="P1048" s="43"/>
      <c r="Q1048" s="43"/>
      <c r="R1048" s="5"/>
      <c r="S1048" s="5"/>
    </row>
    <row r="1049" s="1" customFormat="1" spans="1:19">
      <c r="A1049" s="14">
        <v>173</v>
      </c>
      <c r="B1049" s="47">
        <v>43642</v>
      </c>
      <c r="C1049" s="48">
        <v>43644</v>
      </c>
      <c r="D1049" s="17" t="s">
        <v>15</v>
      </c>
      <c r="E1049" s="49">
        <f t="shared" si="73"/>
        <v>2</v>
      </c>
      <c r="F1049" s="50" t="s">
        <v>983</v>
      </c>
      <c r="G1049" s="51">
        <v>22410</v>
      </c>
      <c r="H1049" s="21">
        <v>0</v>
      </c>
      <c r="I1049" s="51">
        <f t="shared" si="74"/>
        <v>22410</v>
      </c>
      <c r="J1049" s="62">
        <f t="shared" si="75"/>
        <v>2251980.31</v>
      </c>
      <c r="K1049" s="49">
        <v>81525</v>
      </c>
      <c r="L1049" s="130">
        <v>1535134</v>
      </c>
      <c r="M1049" s="3"/>
      <c r="O1049" s="43" t="str">
        <f t="shared" si="77"/>
        <v>，1535134</v>
      </c>
      <c r="P1049" s="43"/>
      <c r="Q1049" s="43"/>
      <c r="R1049" s="5"/>
      <c r="S1049" s="5"/>
    </row>
    <row r="1050" s="1" customFormat="1" spans="1:19">
      <c r="A1050" s="14">
        <v>175</v>
      </c>
      <c r="B1050" s="47">
        <v>43642</v>
      </c>
      <c r="C1050" s="48">
        <v>43644</v>
      </c>
      <c r="D1050" s="17" t="s">
        <v>15</v>
      </c>
      <c r="E1050" s="49">
        <f t="shared" si="73"/>
        <v>2</v>
      </c>
      <c r="F1050" s="50" t="s">
        <v>314</v>
      </c>
      <c r="G1050" s="51">
        <v>22410</v>
      </c>
      <c r="H1050" s="21">
        <v>0</v>
      </c>
      <c r="I1050" s="51">
        <f t="shared" si="74"/>
        <v>22410</v>
      </c>
      <c r="J1050" s="62">
        <f t="shared" si="75"/>
        <v>2229570.31</v>
      </c>
      <c r="K1050" s="49">
        <v>81294</v>
      </c>
      <c r="L1050" s="130">
        <v>1533005</v>
      </c>
      <c r="M1050" s="3"/>
      <c r="O1050" s="43" t="str">
        <f t="shared" si="77"/>
        <v>，1533005</v>
      </c>
      <c r="P1050" s="43"/>
      <c r="Q1050" s="43"/>
      <c r="R1050" s="5"/>
      <c r="S1050" s="5"/>
    </row>
    <row r="1051" s="1" customFormat="1" spans="1:19">
      <c r="A1051" s="14">
        <v>176</v>
      </c>
      <c r="B1051" s="47">
        <v>43642</v>
      </c>
      <c r="C1051" s="48">
        <v>43644</v>
      </c>
      <c r="D1051" s="17" t="s">
        <v>15</v>
      </c>
      <c r="E1051" s="49">
        <f t="shared" si="73"/>
        <v>2</v>
      </c>
      <c r="F1051" s="50" t="s">
        <v>984</v>
      </c>
      <c r="G1051" s="51">
        <v>20070</v>
      </c>
      <c r="H1051" s="21">
        <v>0</v>
      </c>
      <c r="I1051" s="51">
        <f t="shared" si="74"/>
        <v>20070</v>
      </c>
      <c r="J1051" s="62">
        <f t="shared" si="75"/>
        <v>2209500.31</v>
      </c>
      <c r="K1051" s="49">
        <v>78123</v>
      </c>
      <c r="L1051" s="130">
        <v>1513306</v>
      </c>
      <c r="M1051" s="3"/>
      <c r="O1051" s="43" t="str">
        <f t="shared" si="77"/>
        <v>，1513306</v>
      </c>
      <c r="P1051" s="43"/>
      <c r="Q1051" s="43"/>
      <c r="R1051" s="5"/>
      <c r="S1051" s="5"/>
    </row>
    <row r="1052" s="1" customFormat="1" spans="1:19">
      <c r="A1052" s="14">
        <v>179</v>
      </c>
      <c r="B1052" s="47">
        <v>43641</v>
      </c>
      <c r="C1052" s="48">
        <v>43644</v>
      </c>
      <c r="D1052" s="17" t="s">
        <v>15</v>
      </c>
      <c r="E1052" s="49">
        <f t="shared" si="73"/>
        <v>3</v>
      </c>
      <c r="F1052" s="50" t="s">
        <v>985</v>
      </c>
      <c r="G1052" s="51">
        <v>19305</v>
      </c>
      <c r="H1052" s="21">
        <v>0</v>
      </c>
      <c r="I1052" s="51">
        <f t="shared" si="74"/>
        <v>19305</v>
      </c>
      <c r="J1052" s="62">
        <f t="shared" si="75"/>
        <v>2190195.31</v>
      </c>
      <c r="K1052" s="49">
        <v>80416</v>
      </c>
      <c r="L1052" s="130">
        <v>1525198</v>
      </c>
      <c r="M1052" s="3"/>
      <c r="O1052" s="43" t="str">
        <f t="shared" si="77"/>
        <v>，1525198</v>
      </c>
      <c r="P1052" s="43"/>
      <c r="Q1052" s="43"/>
      <c r="R1052" s="5"/>
      <c r="S1052" s="5"/>
    </row>
    <row r="1053" s="1" customFormat="1" spans="1:19">
      <c r="A1053" s="14">
        <v>180</v>
      </c>
      <c r="B1053" s="47">
        <v>43641</v>
      </c>
      <c r="C1053" s="48">
        <v>43644</v>
      </c>
      <c r="D1053" s="17" t="s">
        <v>15</v>
      </c>
      <c r="E1053" s="49">
        <f t="shared" si="73"/>
        <v>3</v>
      </c>
      <c r="F1053" s="50" t="s">
        <v>986</v>
      </c>
      <c r="G1053" s="51">
        <v>19305</v>
      </c>
      <c r="H1053" s="21">
        <v>0</v>
      </c>
      <c r="I1053" s="51">
        <f t="shared" si="74"/>
        <v>19305</v>
      </c>
      <c r="J1053" s="62">
        <f t="shared" si="75"/>
        <v>2170890.31</v>
      </c>
      <c r="K1053" s="49">
        <v>80665</v>
      </c>
      <c r="L1053" s="82">
        <v>1525846</v>
      </c>
      <c r="M1053" s="3"/>
      <c r="O1053" s="43" t="str">
        <f t="shared" si="77"/>
        <v>，1525846</v>
      </c>
      <c r="P1053" s="43"/>
      <c r="Q1053" s="43"/>
      <c r="R1053" s="5"/>
      <c r="S1053" s="5"/>
    </row>
    <row r="1054" s="1" customFormat="1" spans="1:19">
      <c r="A1054" s="14">
        <v>181</v>
      </c>
      <c r="B1054" s="47">
        <v>43641</v>
      </c>
      <c r="C1054" s="48">
        <v>43644</v>
      </c>
      <c r="D1054" s="17" t="s">
        <v>15</v>
      </c>
      <c r="E1054" s="49">
        <f t="shared" si="73"/>
        <v>3</v>
      </c>
      <c r="F1054" s="50" t="s">
        <v>987</v>
      </c>
      <c r="G1054" s="51">
        <v>19305</v>
      </c>
      <c r="H1054" s="21">
        <v>0</v>
      </c>
      <c r="I1054" s="51">
        <f t="shared" si="74"/>
        <v>19305</v>
      </c>
      <c r="J1054" s="62">
        <f t="shared" si="75"/>
        <v>2151585.31</v>
      </c>
      <c r="K1054" s="49">
        <v>80666</v>
      </c>
      <c r="L1054" s="82">
        <v>1525846</v>
      </c>
      <c r="M1054" s="3"/>
      <c r="O1054" s="43" t="str">
        <f t="shared" si="77"/>
        <v>，1525846</v>
      </c>
      <c r="P1054" s="43"/>
      <c r="Q1054" s="43"/>
      <c r="R1054" s="5"/>
      <c r="S1054" s="5"/>
    </row>
    <row r="1055" s="1" customFormat="1" spans="1:19">
      <c r="A1055" s="14">
        <v>184</v>
      </c>
      <c r="B1055" s="47">
        <v>43642</v>
      </c>
      <c r="C1055" s="48">
        <v>43645</v>
      </c>
      <c r="D1055" s="17" t="s">
        <v>15</v>
      </c>
      <c r="E1055" s="49">
        <f t="shared" si="73"/>
        <v>3</v>
      </c>
      <c r="F1055" s="50" t="s">
        <v>988</v>
      </c>
      <c r="G1055" s="51">
        <v>19305</v>
      </c>
      <c r="H1055" s="21">
        <v>0</v>
      </c>
      <c r="I1055" s="51">
        <f t="shared" si="74"/>
        <v>19305</v>
      </c>
      <c r="J1055" s="62">
        <f t="shared" si="75"/>
        <v>2132280.31</v>
      </c>
      <c r="K1055" s="49">
        <v>80661</v>
      </c>
      <c r="L1055" s="130">
        <v>1525460</v>
      </c>
      <c r="M1055" s="3"/>
      <c r="O1055" s="43" t="str">
        <f t="shared" si="77"/>
        <v>，1525460</v>
      </c>
      <c r="P1055" s="43"/>
      <c r="Q1055" s="43"/>
      <c r="R1055" s="5"/>
      <c r="S1055" s="5"/>
    </row>
    <row r="1056" s="1" customFormat="1" spans="1:19">
      <c r="A1056" s="14">
        <v>3</v>
      </c>
      <c r="B1056" s="47">
        <v>43645</v>
      </c>
      <c r="C1056" s="48">
        <v>43647</v>
      </c>
      <c r="D1056" s="17" t="s">
        <v>15</v>
      </c>
      <c r="E1056" s="49">
        <f t="shared" si="73"/>
        <v>2</v>
      </c>
      <c r="F1056" s="50" t="s">
        <v>989</v>
      </c>
      <c r="G1056" s="51">
        <v>20070</v>
      </c>
      <c r="H1056" s="21">
        <v>0</v>
      </c>
      <c r="I1056" s="51">
        <f t="shared" si="74"/>
        <v>20070</v>
      </c>
      <c r="J1056" s="62">
        <f t="shared" si="75"/>
        <v>2112210.31</v>
      </c>
      <c r="K1056" s="49">
        <v>80957</v>
      </c>
      <c r="L1056" s="130">
        <v>1528309</v>
      </c>
      <c r="M1056" s="3"/>
      <c r="O1056" s="43" t="str">
        <f t="shared" si="77"/>
        <v>，1528309</v>
      </c>
      <c r="P1056" s="43"/>
      <c r="Q1056" s="43"/>
      <c r="R1056" s="5"/>
      <c r="S1056" s="5"/>
    </row>
    <row r="1057" s="1" customFormat="1" spans="1:19">
      <c r="A1057" s="14">
        <v>4</v>
      </c>
      <c r="B1057" s="47">
        <v>43645</v>
      </c>
      <c r="C1057" s="48">
        <v>43647</v>
      </c>
      <c r="D1057" s="17" t="s">
        <v>15</v>
      </c>
      <c r="E1057" s="49">
        <f t="shared" si="73"/>
        <v>2</v>
      </c>
      <c r="F1057" s="50" t="s">
        <v>990</v>
      </c>
      <c r="G1057" s="51">
        <v>12870</v>
      </c>
      <c r="H1057" s="21">
        <v>0</v>
      </c>
      <c r="I1057" s="51">
        <f t="shared" si="74"/>
        <v>12870</v>
      </c>
      <c r="J1057" s="62">
        <f t="shared" si="75"/>
        <v>2099340.31</v>
      </c>
      <c r="K1057" s="49">
        <v>78407</v>
      </c>
      <c r="L1057" s="130">
        <v>1516096</v>
      </c>
      <c r="M1057" s="3"/>
      <c r="O1057" s="43" t="str">
        <f t="shared" si="77"/>
        <v>，1516096</v>
      </c>
      <c r="P1057" s="43"/>
      <c r="Q1057" s="43"/>
      <c r="R1057" s="5"/>
      <c r="S1057" s="5"/>
    </row>
    <row r="1058" s="1" customFormat="1" spans="1:19">
      <c r="A1058" s="14">
        <v>5</v>
      </c>
      <c r="B1058" s="47">
        <v>43644</v>
      </c>
      <c r="C1058" s="48">
        <v>43647</v>
      </c>
      <c r="D1058" s="17" t="s">
        <v>15</v>
      </c>
      <c r="E1058" s="49">
        <f t="shared" si="73"/>
        <v>3</v>
      </c>
      <c r="F1058" s="50" t="s">
        <v>991</v>
      </c>
      <c r="G1058" s="51">
        <v>38610</v>
      </c>
      <c r="H1058" s="21">
        <v>0</v>
      </c>
      <c r="I1058" s="51">
        <f t="shared" si="74"/>
        <v>38610</v>
      </c>
      <c r="J1058" s="62">
        <f t="shared" si="75"/>
        <v>2060730.31</v>
      </c>
      <c r="K1058" s="49">
        <v>80915</v>
      </c>
      <c r="L1058" s="132">
        <v>1528473</v>
      </c>
      <c r="M1058" s="3"/>
      <c r="O1058" s="43" t="str">
        <f t="shared" si="77"/>
        <v>，1528473</v>
      </c>
      <c r="P1058" s="43"/>
      <c r="Q1058" s="43"/>
      <c r="R1058" s="5"/>
      <c r="S1058" s="5"/>
    </row>
    <row r="1059" s="1" customFormat="1" spans="1:19">
      <c r="A1059" s="14">
        <v>6</v>
      </c>
      <c r="B1059" s="47">
        <v>43644</v>
      </c>
      <c r="C1059" s="48">
        <v>43647</v>
      </c>
      <c r="D1059" s="17" t="s">
        <v>15</v>
      </c>
      <c r="E1059" s="49">
        <f t="shared" si="73"/>
        <v>3</v>
      </c>
      <c r="F1059" s="50" t="s">
        <v>992</v>
      </c>
      <c r="G1059" s="51">
        <v>19305</v>
      </c>
      <c r="H1059" s="21">
        <v>0</v>
      </c>
      <c r="I1059" s="51">
        <f t="shared" si="74"/>
        <v>19305</v>
      </c>
      <c r="J1059" s="62">
        <f t="shared" si="75"/>
        <v>2041425.31</v>
      </c>
      <c r="K1059" s="49">
        <v>79902</v>
      </c>
      <c r="L1059" s="130">
        <v>1522746</v>
      </c>
      <c r="M1059" s="3"/>
      <c r="O1059" s="43" t="str">
        <f t="shared" si="77"/>
        <v>，1522746</v>
      </c>
      <c r="P1059" s="43"/>
      <c r="Q1059" s="43"/>
      <c r="R1059" s="5"/>
      <c r="S1059" s="5"/>
    </row>
    <row r="1060" s="1" customFormat="1" spans="1:19">
      <c r="A1060" s="14">
        <v>7</v>
      </c>
      <c r="B1060" s="47">
        <v>43645</v>
      </c>
      <c r="C1060" s="48">
        <v>43647</v>
      </c>
      <c r="D1060" s="17" t="s">
        <v>15</v>
      </c>
      <c r="E1060" s="49">
        <f t="shared" si="73"/>
        <v>2</v>
      </c>
      <c r="F1060" s="50" t="s">
        <v>993</v>
      </c>
      <c r="G1060" s="51">
        <v>12870</v>
      </c>
      <c r="H1060" s="21">
        <v>0</v>
      </c>
      <c r="I1060" s="51">
        <f t="shared" si="74"/>
        <v>12870</v>
      </c>
      <c r="J1060" s="62">
        <f t="shared" si="75"/>
        <v>2028555.31</v>
      </c>
      <c r="K1060" s="49">
        <v>77759</v>
      </c>
      <c r="L1060" s="130">
        <v>1508928</v>
      </c>
      <c r="M1060" s="3"/>
      <c r="O1060" s="43" t="str">
        <f t="shared" si="77"/>
        <v>，1508928</v>
      </c>
      <c r="P1060" s="43"/>
      <c r="Q1060" s="43"/>
      <c r="R1060" s="5"/>
      <c r="S1060" s="5"/>
    </row>
    <row r="1061" s="1" customFormat="1" spans="1:19">
      <c r="A1061" s="4"/>
      <c r="B1061" s="4"/>
      <c r="I1061" s="1">
        <f>SUM(I1010:I1060)</f>
        <v>940180</v>
      </c>
      <c r="J1061" s="4"/>
      <c r="L1061" s="92" t="s">
        <v>1823</v>
      </c>
      <c r="M1061" s="3"/>
      <c r="O1061" s="43"/>
      <c r="P1061" s="43"/>
      <c r="Q1061" s="43"/>
      <c r="R1061" s="5"/>
      <c r="S1061" s="5"/>
    </row>
    <row r="1062" s="1" customFormat="1" spans="1:19">
      <c r="A1062" s="4"/>
      <c r="B1062" s="4"/>
      <c r="J1062" s="4"/>
      <c r="M1062" s="3"/>
      <c r="O1062" s="43"/>
      <c r="P1062" s="43"/>
      <c r="Q1062" s="43"/>
      <c r="R1062" s="5"/>
      <c r="S1062" s="5"/>
    </row>
    <row r="1063" s="1" customFormat="1" spans="1:19">
      <c r="A1063" s="4"/>
      <c r="B1063" s="4"/>
      <c r="J1063" s="4"/>
      <c r="M1063" s="3"/>
      <c r="O1063" s="43"/>
      <c r="P1063" s="43"/>
      <c r="Q1063" s="43"/>
      <c r="R1063" s="5"/>
      <c r="S1063" s="5"/>
    </row>
    <row r="1064" s="1" customFormat="1" spans="1:19">
      <c r="A1064" s="4"/>
      <c r="B1064" s="4"/>
      <c r="J1064" s="4"/>
      <c r="M1064" s="3"/>
      <c r="O1064" s="43"/>
      <c r="P1064" s="43"/>
      <c r="Q1064" s="43"/>
      <c r="R1064" s="5"/>
      <c r="S1064" s="5"/>
    </row>
    <row r="1065" s="1" customFormat="1" spans="1:19">
      <c r="A1065" s="4"/>
      <c r="B1065" s="4"/>
      <c r="J1065" s="4"/>
      <c r="M1065" s="3"/>
      <c r="O1065" s="43"/>
      <c r="P1065" s="43"/>
      <c r="Q1065" s="43"/>
      <c r="R1065" s="5"/>
      <c r="S1065" s="5"/>
    </row>
    <row r="1066" s="1" customFormat="1" spans="1:19">
      <c r="A1066" s="4"/>
      <c r="B1066" s="4"/>
      <c r="J1066" s="4"/>
      <c r="M1066" s="3"/>
      <c r="O1066" s="43"/>
      <c r="P1066" s="43"/>
      <c r="Q1066" s="43"/>
      <c r="R1066" s="5"/>
      <c r="S1066" s="5"/>
    </row>
    <row r="1067" s="1" customFormat="1" spans="1:19">
      <c r="A1067" s="4"/>
      <c r="B1067" s="4"/>
      <c r="J1067" s="4"/>
      <c r="M1067" s="3"/>
      <c r="O1067" s="43"/>
      <c r="P1067" s="43"/>
      <c r="Q1067" s="43"/>
      <c r="R1067" s="5"/>
      <c r="S1067" s="5"/>
    </row>
    <row r="1068" s="1" customFormat="1" spans="1:19">
      <c r="A1068" s="4"/>
      <c r="B1068" s="4"/>
      <c r="J1068" s="4"/>
      <c r="M1068" s="3"/>
      <c r="Q1068" s="5"/>
      <c r="R1068" s="5"/>
      <c r="S1068" s="5"/>
    </row>
    <row r="1069" s="1" customFormat="1" spans="1:19">
      <c r="A1069" s="4"/>
      <c r="B1069" s="4"/>
      <c r="J1069" s="4"/>
      <c r="M1069" s="3"/>
      <c r="Q1069" s="5"/>
      <c r="R1069" s="5"/>
      <c r="S1069" s="5"/>
    </row>
    <row r="1070" s="1" customFormat="1" spans="1:19">
      <c r="A1070" s="4"/>
      <c r="B1070" s="4"/>
      <c r="J1070" s="4"/>
      <c r="M1070" s="3"/>
      <c r="Q1070" s="5"/>
      <c r="R1070" s="5"/>
      <c r="S1070" s="5"/>
    </row>
    <row r="1071" s="1" customFormat="1" spans="1:19">
      <c r="A1071" s="4"/>
      <c r="B1071" s="4"/>
      <c r="J1071" s="4"/>
      <c r="M1071" s="3"/>
      <c r="Q1071" s="5"/>
      <c r="R1071" s="5"/>
      <c r="S1071" s="5"/>
    </row>
    <row r="1072" s="1" customFormat="1" spans="1:19">
      <c r="A1072" s="4"/>
      <c r="B1072" s="4"/>
      <c r="J1072" s="4"/>
      <c r="M1072" s="3"/>
      <c r="Q1072" s="5"/>
      <c r="R1072" s="5"/>
      <c r="S1072" s="5"/>
    </row>
    <row r="1073" s="1" customFormat="1" spans="1:19">
      <c r="A1073" s="4"/>
      <c r="B1073" s="4"/>
      <c r="J1073" s="4"/>
      <c r="M1073" s="3"/>
      <c r="Q1073" s="5"/>
      <c r="R1073" s="5"/>
      <c r="S1073" s="5"/>
    </row>
    <row r="1074" s="1" customFormat="1" spans="1:19">
      <c r="A1074" s="4"/>
      <c r="B1074" s="4"/>
      <c r="J1074" s="4"/>
      <c r="M1074" s="3"/>
      <c r="Q1074" s="5"/>
      <c r="R1074" s="5"/>
      <c r="S1074" s="5"/>
    </row>
    <row r="1075" s="1" customFormat="1" spans="1:19">
      <c r="A1075" s="4"/>
      <c r="B1075" s="4"/>
      <c r="J1075" s="4"/>
      <c r="M1075" s="3"/>
      <c r="Q1075" s="5"/>
      <c r="R1075" s="5"/>
      <c r="S1075" s="5"/>
    </row>
    <row r="1076" s="1" customFormat="1" spans="1:19">
      <c r="A1076" s="4"/>
      <c r="B1076" s="4"/>
      <c r="J1076" s="4"/>
      <c r="M1076" s="3"/>
      <c r="Q1076" s="5"/>
      <c r="R1076" s="5"/>
      <c r="S1076" s="5"/>
    </row>
    <row r="1077" s="1" customFormat="1" spans="1:19">
      <c r="A1077" s="4"/>
      <c r="B1077" s="4"/>
      <c r="J1077" s="4"/>
      <c r="M1077" s="3"/>
      <c r="Q1077" s="5"/>
      <c r="R1077" s="5"/>
      <c r="S1077" s="5"/>
    </row>
    <row r="1078" s="1" customFormat="1" spans="1:19">
      <c r="A1078" s="4"/>
      <c r="B1078" s="4"/>
      <c r="J1078" s="4"/>
      <c r="M1078" s="3"/>
      <c r="Q1078" s="5"/>
      <c r="R1078" s="5"/>
      <c r="S1078" s="5"/>
    </row>
    <row r="1079" s="1" customFormat="1" spans="1:19">
      <c r="A1079" s="4"/>
      <c r="B1079" s="4"/>
      <c r="J1079" s="4"/>
      <c r="M1079" s="3"/>
      <c r="Q1079" s="5"/>
      <c r="R1079" s="5"/>
      <c r="S1079" s="5"/>
    </row>
    <row r="1080" s="1" customFormat="1" spans="1:19">
      <c r="A1080" s="4"/>
      <c r="B1080" s="4"/>
      <c r="J1080" s="4"/>
      <c r="M1080" s="3"/>
      <c r="Q1080" s="5"/>
      <c r="R1080" s="5"/>
      <c r="S1080" s="5"/>
    </row>
    <row r="1081" s="1" customFormat="1" spans="1:19">
      <c r="A1081" s="4"/>
      <c r="B1081" s="4"/>
      <c r="J1081" s="4"/>
      <c r="M1081" s="3"/>
      <c r="Q1081" s="5"/>
      <c r="R1081" s="5"/>
      <c r="S1081" s="5"/>
    </row>
    <row r="1082" s="1" customFormat="1" spans="1:19">
      <c r="A1082" s="4"/>
      <c r="B1082" s="4"/>
      <c r="J1082" s="4"/>
      <c r="M1082" s="3"/>
      <c r="Q1082" s="5"/>
      <c r="R1082" s="5"/>
      <c r="S1082" s="5"/>
    </row>
    <row r="1083" s="1" customFormat="1" spans="1:19">
      <c r="A1083" s="4"/>
      <c r="B1083" s="4"/>
      <c r="J1083" s="4"/>
      <c r="M1083" s="3"/>
      <c r="Q1083" s="5"/>
      <c r="R1083" s="5"/>
      <c r="S1083" s="5"/>
    </row>
    <row r="1084" s="1" customFormat="1" spans="1:19">
      <c r="A1084" s="4"/>
      <c r="B1084" s="4"/>
      <c r="J1084" s="4"/>
      <c r="M1084" s="3"/>
      <c r="Q1084" s="5"/>
      <c r="R1084" s="5"/>
      <c r="S1084" s="5"/>
    </row>
    <row r="1085" s="1" customFormat="1" spans="1:19">
      <c r="A1085" s="4"/>
      <c r="B1085" s="4"/>
      <c r="J1085" s="4"/>
      <c r="M1085" s="3"/>
      <c r="Q1085" s="5"/>
      <c r="R1085" s="5"/>
      <c r="S1085" s="5"/>
    </row>
    <row r="1086" s="1" customFormat="1" spans="1:19">
      <c r="A1086" s="4"/>
      <c r="B1086" s="4"/>
      <c r="J1086" s="4"/>
      <c r="M1086" s="3"/>
      <c r="Q1086" s="5"/>
      <c r="R1086" s="5"/>
      <c r="S1086" s="5"/>
    </row>
    <row r="1087" s="1" customFormat="1" spans="1:19">
      <c r="A1087" s="4"/>
      <c r="B1087" s="4"/>
      <c r="J1087" s="4"/>
      <c r="M1087" s="3"/>
      <c r="Q1087" s="5"/>
      <c r="R1087" s="5"/>
      <c r="S1087" s="5"/>
    </row>
    <row r="1088" s="1" customFormat="1" spans="1:19">
      <c r="A1088" s="4"/>
      <c r="B1088" s="4"/>
      <c r="J1088" s="4"/>
      <c r="M1088" s="3"/>
      <c r="Q1088" s="5"/>
      <c r="R1088" s="5"/>
      <c r="S1088" s="5"/>
    </row>
    <row r="1089" s="1" customFormat="1" spans="1:19">
      <c r="A1089" s="4"/>
      <c r="B1089" s="4"/>
      <c r="J1089" s="4"/>
      <c r="M1089" s="3"/>
      <c r="Q1089" s="5"/>
      <c r="R1089" s="5"/>
      <c r="S1089" s="5"/>
    </row>
    <row r="1090" s="1" customFormat="1" spans="1:19">
      <c r="A1090" s="4"/>
      <c r="B1090" s="4"/>
      <c r="J1090" s="4"/>
      <c r="M1090" s="3"/>
      <c r="Q1090" s="5"/>
      <c r="R1090" s="5"/>
      <c r="S1090" s="5"/>
    </row>
    <row r="1091" s="1" customFormat="1" spans="1:19">
      <c r="A1091" s="4"/>
      <c r="B1091" s="4"/>
      <c r="J1091" s="4"/>
      <c r="M1091" s="3"/>
      <c r="Q1091" s="5"/>
      <c r="R1091" s="5"/>
      <c r="S1091" s="5"/>
    </row>
    <row r="1092" s="1" customFormat="1" spans="1:19">
      <c r="A1092" s="4"/>
      <c r="B1092" s="4"/>
      <c r="J1092" s="4"/>
      <c r="M1092" s="3"/>
      <c r="Q1092" s="5"/>
      <c r="R1092" s="5"/>
      <c r="S1092" s="5"/>
    </row>
    <row r="1093" s="1" customFormat="1" spans="1:19">
      <c r="A1093" s="4"/>
      <c r="B1093" s="4"/>
      <c r="J1093" s="4"/>
      <c r="M1093" s="3"/>
      <c r="Q1093" s="5"/>
      <c r="R1093" s="5"/>
      <c r="S1093" s="5"/>
    </row>
    <row r="1094" s="1" customFormat="1" spans="1:19">
      <c r="A1094" s="4"/>
      <c r="B1094" s="4"/>
      <c r="J1094" s="4"/>
      <c r="M1094" s="3"/>
      <c r="Q1094" s="5"/>
      <c r="R1094" s="5"/>
      <c r="S1094" s="5"/>
    </row>
    <row r="1095" s="1" customFormat="1" spans="1:19">
      <c r="A1095" s="4"/>
      <c r="B1095" s="4"/>
      <c r="J1095" s="4"/>
      <c r="M1095" s="3"/>
      <c r="Q1095" s="5"/>
      <c r="R1095" s="5"/>
      <c r="S1095" s="5"/>
    </row>
    <row r="1096" s="1" customFormat="1" spans="1:19">
      <c r="A1096" s="4"/>
      <c r="B1096" s="4"/>
      <c r="J1096" s="4"/>
      <c r="M1096" s="3"/>
      <c r="Q1096" s="5"/>
      <c r="R1096" s="5"/>
      <c r="S1096" s="5"/>
    </row>
    <row r="1097" s="1" customFormat="1" spans="1:19">
      <c r="A1097" s="4"/>
      <c r="B1097" s="4"/>
      <c r="J1097" s="4"/>
      <c r="M1097" s="3"/>
      <c r="Q1097" s="5"/>
      <c r="R1097" s="5"/>
      <c r="S1097" s="5"/>
    </row>
    <row r="1098" s="1" customFormat="1" spans="1:19">
      <c r="A1098" s="4"/>
      <c r="B1098" s="4"/>
      <c r="J1098" s="4"/>
      <c r="M1098" s="3"/>
      <c r="Q1098" s="5"/>
      <c r="R1098" s="5"/>
      <c r="S1098" s="5"/>
    </row>
    <row r="1099" s="1" customFormat="1" spans="2:19">
      <c r="B1099" s="4"/>
      <c r="C1099" s="4"/>
      <c r="K1099" s="4"/>
      <c r="Q1099" s="5"/>
      <c r="R1099" s="5"/>
      <c r="S1099" s="5"/>
    </row>
    <row r="1100" s="1" customFormat="1" spans="2:19">
      <c r="B1100" s="4"/>
      <c r="C1100" s="4"/>
      <c r="K1100" s="4"/>
      <c r="Q1100" s="5"/>
      <c r="R1100" s="5"/>
      <c r="S1100" s="5"/>
    </row>
    <row r="1101" s="1" customFormat="1" spans="2:19">
      <c r="B1101" s="4"/>
      <c r="C1101" s="4"/>
      <c r="K1101" s="4"/>
      <c r="Q1101" s="5"/>
      <c r="R1101" s="5"/>
      <c r="S1101" s="5"/>
    </row>
    <row r="1102" s="1" customFormat="1" spans="2:19">
      <c r="B1102" s="4"/>
      <c r="C1102" s="4"/>
      <c r="K1102" s="4"/>
      <c r="N1102" s="3"/>
      <c r="Q1102" s="5"/>
      <c r="R1102" s="5"/>
      <c r="S1102" s="5"/>
    </row>
  </sheetData>
  <mergeCells count="66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</mergeCells>
  <conditionalFormatting sqref="K856">
    <cfRule type="duplicateValues" dxfId="0" priority="1"/>
  </conditionalFormatting>
  <conditionalFormatting sqref="K15:K57">
    <cfRule type="duplicateValues" dxfId="0" priority="2"/>
  </conditionalFormatting>
  <conditionalFormatting sqref="K597:K855 K857:K859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Hong Kong convergent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2019-12-09T02:07:34Z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