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8"/>
  </bookViews>
  <sheets>
    <sheet name="Sheet1" sheetId="1" r:id="rId1"/>
    <sheet name="10.8" sheetId="2" r:id="rId2"/>
    <sheet name="1015" sheetId="3" r:id="rId3"/>
    <sheet name="1025" sheetId="4" r:id="rId4"/>
    <sheet name="1104" sheetId="5" r:id="rId5"/>
    <sheet name="11.25" sheetId="6" r:id="rId6"/>
    <sheet name="1203" sheetId="7" r:id="rId7"/>
    <sheet name="1211" sheetId="8" r:id="rId8"/>
    <sheet name="Sheet2" sheetId="9" r:id="rId9"/>
  </sheets>
  <externalReferences>
    <externalReference r:id="rId10"/>
    <externalReference r:id="rId11"/>
  </externalReferences>
  <definedNames>
    <definedName name="_xlnm._FilterDatabase" localSheetId="7" hidden="1">'1211'!$A$1:$G$28</definedName>
  </definedNames>
  <calcPr calcId="144525"/>
</workbook>
</file>

<file path=xl/sharedStrings.xml><?xml version="1.0" encoding="utf-8"?>
<sst xmlns="http://schemas.openxmlformats.org/spreadsheetml/2006/main" count="576" uniqueCount="389">
  <si>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</si>
  <si>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</si>
  <si>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</si>
  <si>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</si>
  <si>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</si>
  <si>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</si>
  <si>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4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</si>
  <si>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</si>
  <si>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</si>
  <si>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</si>
  <si>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</si>
  <si>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</si>
  <si>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</si>
  <si>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</si>
  <si>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</si>
  <si>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</si>
  <si>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</si>
  <si>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</si>
  <si>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</si>
  <si>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</si>
  <si>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</si>
  <si>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</si>
  <si>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</si>
  <si>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</si>
  <si>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</si>
  <si>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</si>
  <si>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</si>
  <si>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</si>
  <si>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</si>
  <si>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</si>
  <si>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</si>
  <si>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</si>
  <si>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</si>
  <si>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</si>
  <si>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</si>
  <si>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</si>
  <si>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</si>
  <si>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</si>
  <si>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</si>
  <si>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</si>
  <si>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</si>
  <si>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</si>
  <si>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</si>
  <si>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</si>
  <si>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</si>
  <si>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</si>
  <si>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</si>
  <si>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</si>
  <si>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</si>
  <si>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</si>
  <si>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</si>
  <si>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</si>
  <si>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</si>
  <si>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</si>
  <si>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</si>
  <si>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</si>
  <si>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</si>
  <si>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</si>
  <si>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</si>
  <si>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</si>
  <si>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</si>
  <si>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</si>
  <si>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</si>
  <si>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</si>
  <si>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</si>
  <si>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</si>
  <si>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</si>
  <si>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</si>
  <si>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</si>
  <si>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</si>
  <si>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</si>
  <si>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</si>
  <si>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</si>
  <si>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</si>
  <si>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</si>
  <si>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</si>
  <si>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</si>
  <si>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</si>
  <si>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</si>
  <si>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</si>
  <si>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</si>
  <si>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</si>
  <si>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</si>
  <si>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</si>
  <si>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</si>
  <si>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</si>
  <si>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</si>
  <si>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</si>
  <si>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</si>
  <si>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</si>
  <si>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</si>
  <si>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</si>
  <si>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</si>
  <si>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</si>
  <si>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</si>
  <si>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</si>
  <si>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</si>
  <si>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</si>
  <si>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</si>
  <si>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</si>
  <si>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</si>
  <si>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</si>
  <si>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</si>
  <si>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</si>
  <si>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</si>
  <si>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</si>
  <si>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</si>
  <si>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</si>
  <si>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</si>
  <si>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</si>
  <si>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</si>
  <si>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</si>
  <si>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</si>
  <si>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</si>
  <si>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</si>
  <si>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</si>
  <si>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</si>
  <si>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</si>
  <si>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</si>
  <si>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</si>
  <si>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</si>
  <si>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</si>
  <si>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</si>
  <si>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</si>
  <si>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</si>
  <si>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</si>
  <si>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</si>
  <si>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</si>
  <si>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</si>
  <si>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</si>
  <si>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</si>
  <si>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</si>
  <si>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</si>
  <si>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</si>
  <si>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</si>
  <si>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</si>
  <si>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</si>
  <si>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</si>
  <si>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</si>
  <si>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</si>
  <si>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</si>
  <si>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</si>
  <si>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</si>
  <si>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</si>
  <si>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</si>
  <si>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</si>
  <si>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</si>
  <si>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</si>
  <si>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</si>
  <si>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</si>
  <si>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</si>
  <si>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</si>
  <si>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</si>
  <si>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</si>
  <si>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</si>
  <si>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</si>
  <si>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</si>
  <si>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</si>
  <si>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</si>
  <si>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</si>
  <si>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</si>
  <si>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</si>
  <si>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</si>
  <si>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</si>
  <si>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</si>
  <si>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余额</t>
  </si>
  <si>
    <t>Required top up amount    $6,745.00</t>
  </si>
  <si>
    <r>
      <rPr>
        <b/>
        <sz val="13.5"/>
        <rFont val="Malgun Gothic"/>
        <charset val="134"/>
      </rPr>
      <t>CEBU BLUEJEAN AIR TOUR SERVICES INC</t>
    </r>
  </si>
  <si>
    <r>
      <rPr>
        <b/>
        <sz val="11"/>
        <rFont val="Verdana"/>
        <charset val="134"/>
      </rPr>
      <t>(Global Air System)</t>
    </r>
  </si>
  <si>
    <r>
      <rPr>
        <sz val="8.5"/>
        <rFont val="Malgun Gothic"/>
        <charset val="134"/>
      </rPr>
      <t>TEL</t>
    </r>
  </si>
  <si>
    <r>
      <rPr>
        <sz val="8.5"/>
        <rFont val="Malgun Gothic"/>
        <charset val="134"/>
      </rPr>
      <t>: +63 32)236-9050/9051/9052</t>
    </r>
  </si>
  <si>
    <r>
      <rPr>
        <sz val="8.5"/>
        <rFont val="Malgun Gothic"/>
        <charset val="134"/>
      </rPr>
      <t>FAX</t>
    </r>
  </si>
  <si>
    <r>
      <rPr>
        <sz val="8.5"/>
        <rFont val="Malgun Gothic"/>
        <charset val="134"/>
      </rPr>
      <t>: +63 32)236-9054(Receive-Only)</t>
    </r>
  </si>
  <si>
    <r>
      <rPr>
        <sz val="8.5"/>
        <rFont val="Malgun Gothic"/>
        <charset val="134"/>
      </rPr>
      <t>PlantationBay Marigondon, Mactan Island Cebu, Philippines 6015</t>
    </r>
  </si>
  <si>
    <r>
      <rPr>
        <sz val="11"/>
        <rFont val="Malgun Gothic"/>
        <charset val="134"/>
      </rPr>
      <t>TO</t>
    </r>
  </si>
  <si>
    <r>
      <rPr>
        <sz val="11"/>
        <rFont val="Malgun Gothic"/>
        <charset val="134"/>
      </rPr>
      <t>: CONVERGENT INTERNATIONAL TRAVEL DEVELOPMENT</t>
    </r>
  </si>
  <si>
    <r>
      <rPr>
        <sz val="11"/>
        <rFont val="Malgun Gothic"/>
        <charset val="134"/>
      </rPr>
      <t>DATE</t>
    </r>
  </si>
  <si>
    <r>
      <rPr>
        <sz val="11"/>
        <rFont val="Malgun Gothic"/>
        <charset val="134"/>
      </rPr>
      <t>: 2019-10-15</t>
    </r>
  </si>
  <si>
    <r>
      <rPr>
        <b/>
        <sz val="13.5"/>
        <rFont val="Malgun Gothic"/>
        <charset val="134"/>
      </rPr>
      <t>BOOKING STATEMENT</t>
    </r>
  </si>
  <si>
    <r>
      <rPr>
        <sz val="11"/>
        <rFont val="Malgun Gothic"/>
        <charset val="134"/>
      </rPr>
      <t>1. NAME</t>
    </r>
  </si>
  <si>
    <r>
      <rPr>
        <sz val="11"/>
        <rFont val="Malgun Gothic"/>
        <charset val="134"/>
      </rPr>
      <t>CONVERGENT INTERNATIOANL TRAVEL DEVELOPMENT</t>
    </r>
  </si>
  <si>
    <r>
      <rPr>
        <sz val="11"/>
        <rFont val="Malgun Gothic"/>
        <charset val="134"/>
      </rPr>
      <t>2. DATE</t>
    </r>
  </si>
  <si>
    <r>
      <rPr>
        <sz val="11"/>
        <rFont val="Malgun Gothic"/>
        <charset val="134"/>
      </rPr>
      <t>3. ROOM TYPE</t>
    </r>
  </si>
  <si>
    <r>
      <rPr>
        <sz val="11"/>
        <rFont val="Malgun Gothic"/>
        <charset val="134"/>
      </rPr>
      <t>Refer to the booking details</t>
    </r>
  </si>
  <si>
    <r>
      <rPr>
        <sz val="11"/>
        <rFont val="Malgun Gothic"/>
        <charset val="134"/>
      </rPr>
      <t>4. ROOM RATE</t>
    </r>
  </si>
  <si>
    <r>
      <rPr>
        <sz val="11"/>
        <rFont val="Malgun Gothic"/>
        <charset val="134"/>
      </rPr>
      <t>Pool Side Room $160.00</t>
    </r>
  </si>
  <si>
    <r>
      <rPr>
        <sz val="11"/>
        <rFont val="Malgun Gothic"/>
        <charset val="134"/>
      </rPr>
      <t>Lagoon View Room $170.00</t>
    </r>
  </si>
  <si>
    <r>
      <rPr>
        <sz val="11"/>
        <rFont val="Malgun Gothic"/>
        <charset val="134"/>
      </rPr>
      <t>Lagoon Side Room $185.00</t>
    </r>
  </si>
  <si>
    <r>
      <rPr>
        <sz val="11"/>
        <rFont val="Malgun Gothic"/>
        <charset val="134"/>
      </rPr>
      <t>Water Edge Room $185.00</t>
    </r>
  </si>
  <si>
    <r>
      <rPr>
        <sz val="11"/>
        <rFont val="Malgun Gothic"/>
        <charset val="134"/>
      </rPr>
      <t>Family Room $230.00</t>
    </r>
  </si>
  <si>
    <r>
      <rPr>
        <sz val="11"/>
        <rFont val="Malgun Gothic"/>
        <charset val="134"/>
      </rPr>
      <t>One Bedroom $255.00</t>
    </r>
  </si>
  <si>
    <r>
      <rPr>
        <sz val="11"/>
        <rFont val="Malgun Gothic"/>
        <charset val="134"/>
      </rPr>
      <t>Two Bedroom $420.00</t>
    </r>
  </si>
  <si>
    <r>
      <rPr>
        <sz val="11"/>
        <rFont val="Malgun Gothic"/>
        <charset val="134"/>
      </rPr>
      <t>Riverboat $490.00</t>
    </r>
  </si>
  <si>
    <r>
      <rPr>
        <sz val="11"/>
        <rFont val="Malgun Gothic"/>
        <charset val="134"/>
      </rPr>
      <t>Quantum Villa $770.00</t>
    </r>
  </si>
  <si>
    <r>
      <rPr>
        <sz val="11"/>
        <rFont val="Malgun Gothic"/>
        <charset val="134"/>
      </rPr>
      <t>SPA Indulgence $225.00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</si>
  <si>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(2019.10.08~2019.10.15)</t>
    </r>
  </si>
  <si>
    <r>
      <rPr>
        <sz val="11"/>
        <rFont val="Malgun Gothic"/>
        <charset val="134"/>
      </rPr>
      <t>CFM NO</t>
    </r>
  </si>
  <si>
    <r>
      <rPr>
        <sz val="11"/>
        <rFont val="Malgun Gothic"/>
        <charset val="134"/>
      </rPr>
      <t>CIT NO</t>
    </r>
  </si>
  <si>
    <r>
      <rPr>
        <sz val="11"/>
        <rFont val="Malgun Gothic"/>
        <charset val="134"/>
      </rPr>
      <t>AMOUNT</t>
    </r>
  </si>
  <si>
    <r>
      <rPr>
        <sz val="11"/>
        <rFont val="Malgun Gothic"/>
        <charset val="134"/>
      </rPr>
      <t>BALANCE</t>
    </r>
  </si>
  <si>
    <r>
      <rPr>
        <sz val="11"/>
        <rFont val="Malgun Gothic"/>
        <charset val="134"/>
      </rPr>
      <t>MEMO</t>
    </r>
  </si>
  <si>
    <r>
      <rPr>
        <sz val="11"/>
        <rFont val="Malgun Gothic"/>
        <charset val="134"/>
      </rPr>
      <t>TOP UP</t>
    </r>
  </si>
  <si>
    <t>P191015144448589</t>
  </si>
  <si>
    <r>
      <rPr>
        <sz val="11"/>
        <rFont val="Malgun Gothic"/>
        <charset val="134"/>
      </rPr>
      <t>: 2019-10-25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</si>
  <si>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(2019.10.16~2019.10.25)</t>
    </r>
  </si>
  <si>
    <r>
      <rPr>
        <sz val="11"/>
        <rFont val="Calibri"/>
        <charset val="134"/>
      </rPr>
      <t>TOP UP</t>
    </r>
  </si>
  <si>
    <t>P191025170826589</t>
  </si>
  <si>
    <t>DATE</t>
  </si>
  <si>
    <t>CFM NO</t>
  </si>
  <si>
    <t>CITNO</t>
  </si>
  <si>
    <t>AMOUNT</t>
  </si>
  <si>
    <t>BALANCE</t>
  </si>
  <si>
    <t>MEMO</t>
  </si>
  <si>
    <t>2019.10.28</t>
  </si>
  <si>
    <t>TOP UP</t>
  </si>
  <si>
    <t>2019.10.29</t>
  </si>
  <si>
    <t>2019.10.31</t>
  </si>
  <si>
    <t>2019.11.04</t>
  </si>
  <si>
    <t>P191104153836589</t>
  </si>
  <si>
    <t>CIT NO</t>
  </si>
  <si>
    <t>2019.11.05</t>
  </si>
  <si>
    <t>$8,000.00</t>
  </si>
  <si>
    <t>Top Up</t>
  </si>
  <si>
    <t>1136170</t>
  </si>
  <si>
    <t>$7,580.00</t>
  </si>
  <si>
    <t>1138324</t>
  </si>
  <si>
    <t>$7,240.00</t>
  </si>
  <si>
    <t>1138326</t>
  </si>
  <si>
    <t>$7,045.00</t>
  </si>
  <si>
    <t>1138329</t>
  </si>
  <si>
    <t>$6,845.00</t>
  </si>
  <si>
    <t>1137337</t>
  </si>
  <si>
    <t>$6,395.00</t>
  </si>
  <si>
    <t>1138719</t>
  </si>
  <si>
    <t>$5,715.00</t>
  </si>
  <si>
    <t>2019.11.11</t>
  </si>
  <si>
    <t>1138951</t>
  </si>
  <si>
    <t>$5,375.00</t>
  </si>
  <si>
    <t>1138725</t>
  </si>
  <si>
    <t>$5,215.00</t>
  </si>
  <si>
    <t>2019.11.13</t>
  </si>
  <si>
    <t>1139593</t>
  </si>
  <si>
    <t>$5,005.00</t>
  </si>
  <si>
    <t>2019.11.14</t>
  </si>
  <si>
    <t>1139556</t>
  </si>
  <si>
    <t>$4,805.00</t>
  </si>
  <si>
    <t>1139857</t>
  </si>
  <si>
    <t>$4,635.00</t>
  </si>
  <si>
    <t>2019.11.15</t>
  </si>
  <si>
    <t>1139088</t>
  </si>
  <si>
    <t>$4,295.00</t>
  </si>
  <si>
    <t>1140162</t>
  </si>
  <si>
    <t>$3,955.00</t>
  </si>
  <si>
    <t>2019.11.18</t>
  </si>
  <si>
    <t>114004</t>
  </si>
  <si>
    <t>$3,115.00</t>
  </si>
  <si>
    <t>2019.11.25</t>
  </si>
  <si>
    <t>1141200</t>
  </si>
  <si>
    <t>$2,745.00</t>
  </si>
  <si>
    <t>1141202</t>
  </si>
  <si>
    <t>$2,585.00</t>
  </si>
  <si>
    <t>1141070</t>
  </si>
  <si>
    <t>$2,265.00</t>
  </si>
  <si>
    <t>1141069</t>
  </si>
  <si>
    <t>$2,115.00</t>
  </si>
  <si>
    <t>1141067</t>
  </si>
  <si>
    <t>$1,920.00</t>
  </si>
  <si>
    <t>1135565</t>
  </si>
  <si>
    <t>$1,500.00</t>
  </si>
  <si>
    <t>1130829</t>
  </si>
  <si>
    <t>$1,280.00</t>
  </si>
  <si>
    <t>P191125173508589</t>
  </si>
  <si>
    <t>Total Deducted Amount : $ 6,720.00</t>
  </si>
  <si>
    <t>Required Top-up Amount : $ 6,720.00</t>
  </si>
  <si>
    <t>2019.11.26</t>
  </si>
  <si>
    <t>$6,730.00</t>
  </si>
  <si>
    <t>1141379</t>
  </si>
  <si>
    <t>$7,840.00</t>
  </si>
  <si>
    <t>2019.11.27</t>
  </si>
  <si>
    <t>1141540</t>
  </si>
  <si>
    <t>$7,660.00</t>
  </si>
  <si>
    <t>1141542</t>
  </si>
  <si>
    <t>2019.11.28</t>
  </si>
  <si>
    <t>1141640</t>
  </si>
  <si>
    <t>$7,080.00</t>
  </si>
  <si>
    <t>1141590</t>
  </si>
  <si>
    <t>$6,900.00</t>
  </si>
  <si>
    <t>1136865</t>
  </si>
  <si>
    <t>$6,490.00</t>
  </si>
  <si>
    <t>1136605</t>
  </si>
  <si>
    <t>$6,295.00</t>
  </si>
  <si>
    <t>2019.11.29</t>
  </si>
  <si>
    <t>1141789</t>
  </si>
  <si>
    <t>$5,975.00</t>
  </si>
  <si>
    <t>1141788</t>
  </si>
  <si>
    <t>$5,655.00</t>
  </si>
  <si>
    <t>1141787</t>
  </si>
  <si>
    <t>$5,485.00</t>
  </si>
  <si>
    <t>1141786</t>
  </si>
  <si>
    <t>$5,115.00</t>
  </si>
  <si>
    <t>1141709</t>
  </si>
  <si>
    <t>2019.12.02</t>
  </si>
  <si>
    <t>1142069</t>
  </si>
  <si>
    <t>1142044</t>
  </si>
  <si>
    <t>$3,815.00</t>
  </si>
  <si>
    <t>1142022</t>
  </si>
  <si>
    <t>$3,630.00</t>
  </si>
  <si>
    <t>1141940</t>
  </si>
  <si>
    <t>$3,310.00</t>
  </si>
  <si>
    <t>1141944</t>
  </si>
  <si>
    <t>$2,670.00</t>
  </si>
  <si>
    <t>1127564</t>
  </si>
  <si>
    <t>$1,950.00</t>
  </si>
  <si>
    <t>2019.12.03</t>
  </si>
  <si>
    <t>1142521</t>
  </si>
  <si>
    <t>$1,750.00</t>
  </si>
  <si>
    <t>1142517</t>
  </si>
  <si>
    <t>$1,240.00</t>
  </si>
  <si>
    <t>1142516</t>
  </si>
  <si>
    <t>$1,080.00</t>
  </si>
  <si>
    <t>1142520</t>
  </si>
  <si>
    <t>$570.00</t>
  </si>
  <si>
    <t>1142519</t>
  </si>
  <si>
    <t>$60.00</t>
  </si>
  <si>
    <t>P191203140123589</t>
  </si>
  <si>
    <t>Total Deducted Amount : $7,940.00</t>
  </si>
  <si>
    <t>Required Top-up Amount: $7,940.00</t>
  </si>
  <si>
    <t>2019.12.04</t>
  </si>
  <si>
    <t>1142518</t>
  </si>
  <si>
    <t>1142699</t>
  </si>
  <si>
    <t>1142942</t>
  </si>
  <si>
    <t>1690651</t>
  </si>
  <si>
    <t>2019.12.06</t>
  </si>
  <si>
    <t>1142986</t>
  </si>
  <si>
    <t>1142732</t>
  </si>
  <si>
    <t>2019.12.09</t>
  </si>
  <si>
    <t>1143358</t>
  </si>
  <si>
    <t>1143357</t>
  </si>
  <si>
    <t>1142863</t>
  </si>
  <si>
    <t>1140843</t>
  </si>
  <si>
    <t>2019.12.10</t>
  </si>
  <si>
    <t>1143519</t>
  </si>
  <si>
    <t>1143497</t>
  </si>
  <si>
    <t>1138731</t>
  </si>
  <si>
    <t>1143681</t>
  </si>
  <si>
    <t>2019.12.11</t>
  </si>
  <si>
    <t>1143762</t>
  </si>
  <si>
    <t>1143684</t>
  </si>
  <si>
    <t>1141644</t>
  </si>
  <si>
    <t>1141641</t>
  </si>
  <si>
    <t>1141150</t>
  </si>
  <si>
    <t>1141017</t>
  </si>
  <si>
    <t>1141018</t>
  </si>
  <si>
    <t>1140845</t>
  </si>
  <si>
    <t>1140844</t>
  </si>
  <si>
    <t>P191212115410589</t>
  </si>
  <si>
    <t>Total Deducted Amount : $7,670.00</t>
  </si>
  <si>
    <t>Required Top-up Amount: $7,670.00</t>
  </si>
  <si>
    <t>2019.12.12</t>
  </si>
  <si>
    <t>,</t>
  </si>
  <si>
    <t>2019.12.13</t>
  </si>
  <si>
    <t>1143866</t>
  </si>
  <si>
    <t>1143867</t>
  </si>
  <si>
    <t>1141647</t>
  </si>
  <si>
    <t>1141645</t>
  </si>
  <si>
    <t>1141370</t>
  </si>
  <si>
    <t>1141378</t>
  </si>
  <si>
    <t>1141646</t>
  </si>
  <si>
    <t>1141371</t>
  </si>
  <si>
    <t>1141373</t>
  </si>
  <si>
    <t>1141377</t>
  </si>
  <si>
    <t>2019.12.16</t>
  </si>
  <si>
    <t>1144136</t>
  </si>
  <si>
    <t>1143958</t>
  </si>
  <si>
    <t>1143809</t>
  </si>
  <si>
    <t>1140847</t>
  </si>
  <si>
    <t>1140846</t>
  </si>
  <si>
    <t>1140841</t>
  </si>
  <si>
    <t>1136825</t>
  </si>
  <si>
    <t>2019.12.17</t>
  </si>
  <si>
    <t>1144360</t>
  </si>
  <si>
    <t>404.08 is correct,pls check.</t>
  </si>
  <si>
    <t>2019.12.18</t>
  </si>
  <si>
    <t>1144480</t>
  </si>
  <si>
    <t>1144426</t>
  </si>
  <si>
    <t>1144433</t>
  </si>
  <si>
    <t>P191219170733589</t>
  </si>
  <si>
    <t>Total Deducted Amount : $7,660.00</t>
  </si>
  <si>
    <t>Required Top-up Amount: $7,660.00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</si>
</sst>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26" formatCode="\$#,##0.00_);[Red]\(\$#,##0.00\)"/>
    <numFmt numFmtId="176" formatCode="yyyy\.mm\.dd;@"/>
    <numFmt numFmtId="177" formatCode="mm/dd/yyyy;@"/>
    <numFmt numFmtId="178" formatCode="\$#,##0.00"/>
    <numFmt numFmtId="179" formatCode="\$0.00"/>
  </numFmts>
  <fonts count="48">
    <font>
      <sz val="11"/>
      <color theme="1"/>
      <name val="宋体"/>
      <charset val="134"/>
      <scheme val="minor"/>
    </font>
    <font>
      <sz val="10.5"/>
      <name val="Calibri"/>
      <charset val="0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2.5"/>
      <name val="Calibri"/>
      <charset val="0"/>
    </font>
    <font>
      <sz val="10"/>
      <name val="Calibri"/>
      <charset val="0"/>
    </font>
    <font>
      <sz val="8.5"/>
      <color rgb="FF000000"/>
      <name val="Calibri"/>
      <charset val="134"/>
    </font>
    <font>
      <sz val="5"/>
      <color rgb="FF000000"/>
      <name val="Courier New"/>
      <charset val="134"/>
    </font>
    <font>
      <b/>
      <sz val="13.5"/>
      <name val="Times New Roman"/>
      <charset val="134"/>
    </font>
    <font>
      <sz val="10"/>
      <color rgb="FF000000"/>
      <name val="Times New Roman"/>
      <charset val="204"/>
    </font>
    <font>
      <b/>
      <sz val="11"/>
      <name val="Times New Roman"/>
      <charset val="134"/>
    </font>
    <font>
      <sz val="8.5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204"/>
    </font>
    <font>
      <sz val="10"/>
      <name val="Arial"/>
      <charset val="134"/>
    </font>
    <font>
      <sz val="10"/>
      <name val="Trebuchet MS"/>
      <charset val="134"/>
    </font>
    <font>
      <sz val="10"/>
      <name val="宋体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.5"/>
      <name val="Malgun Gothic"/>
      <charset val="134"/>
    </font>
    <font>
      <b/>
      <sz val="11"/>
      <name val="Verdana"/>
      <charset val="134"/>
    </font>
    <font>
      <sz val="8.5"/>
      <name val="Malgun Gothic"/>
      <charset val="134"/>
    </font>
    <font>
      <sz val="11"/>
      <name val="Malgun Gothic"/>
      <charset val="134"/>
    </font>
    <font>
      <b/>
      <sz val="11"/>
      <name val="Malgun Gothic"/>
      <charset val="134"/>
    </font>
    <font>
      <sz val="11"/>
      <name val="Calibri"/>
      <charset val="134"/>
    </font>
    <font>
      <sz val="10"/>
      <name val="MingLiU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17" borderId="26" applyNumberFormat="0" applyAlignment="0" applyProtection="0">
      <alignment vertical="center"/>
    </xf>
    <xf numFmtId="0" fontId="36" fillId="17" borderId="22" applyNumberFormat="0" applyAlignment="0" applyProtection="0">
      <alignment vertical="center"/>
    </xf>
    <xf numFmtId="0" fontId="37" fillId="20" borderId="27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2" fillId="0" borderId="1" xfId="0" applyNumberFormat="1" applyFont="1" applyFill="1" applyBorder="1" applyAlignment="1" applyProtection="1">
      <alignment horizontal="left" vertical="top" indent="1"/>
    </xf>
    <xf numFmtId="26" fontId="1" fillId="0" borderId="1" xfId="0" applyNumberFormat="1" applyFont="1" applyFill="1" applyBorder="1" applyAlignment="1" applyProtection="1">
      <alignment horizontal="center" vertical="top"/>
    </xf>
    <xf numFmtId="0" fontId="1" fillId="2" borderId="1" xfId="0" applyNumberFormat="1" applyFont="1" applyFill="1" applyBorder="1" applyAlignment="1" applyProtection="1">
      <alignment horizontal="left" vertical="top" indent="1"/>
    </xf>
    <xf numFmtId="26" fontId="1" fillId="2" borderId="1" xfId="0" applyNumberFormat="1" applyFont="1" applyFill="1" applyBorder="1" applyAlignment="1" applyProtection="1">
      <alignment horizontal="center" vertical="top"/>
    </xf>
    <xf numFmtId="0" fontId="0" fillId="3" borderId="0" xfId="0" applyFill="1">
      <alignment vertical="center"/>
    </xf>
    <xf numFmtId="0" fontId="1" fillId="0" borderId="1" xfId="0" applyNumberFormat="1" applyFont="1" applyFill="1" applyBorder="1" applyAlignment="1" applyProtection="1">
      <alignment horizontal="left" vertical="top"/>
    </xf>
    <xf numFmtId="0" fontId="3" fillId="0" borderId="0" xfId="0" applyFont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top" indent="1"/>
    </xf>
    <xf numFmtId="0" fontId="2" fillId="0" borderId="1" xfId="0" applyNumberFormat="1" applyFont="1" applyFill="1" applyBorder="1" applyAlignment="1" applyProtection="1">
      <alignment horizontal="left" vertical="top" indent="1"/>
    </xf>
    <xf numFmtId="26" fontId="5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4"/>
    </xf>
    <xf numFmtId="0" fontId="2" fillId="0" borderId="0" xfId="0" applyFont="1" applyFill="1" applyBorder="1" applyAlignment="1"/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Font="1">
      <alignment vertical="center"/>
    </xf>
    <xf numFmtId="0" fontId="3" fillId="4" borderId="2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 indent="5"/>
    </xf>
    <xf numFmtId="0" fontId="6" fillId="5" borderId="3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vertical="top" wrapText="1"/>
    </xf>
    <xf numFmtId="26" fontId="6" fillId="5" borderId="3" xfId="0" applyNumberFormat="1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vertical="top" wrapText="1"/>
    </xf>
    <xf numFmtId="0" fontId="6" fillId="5" borderId="5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left" vertical="top" wrapText="1"/>
    </xf>
    <xf numFmtId="26" fontId="6" fillId="5" borderId="5" xfId="0" applyNumberFormat="1" applyFont="1" applyFill="1" applyBorder="1" applyAlignment="1">
      <alignment horizontal="center" vertical="top" wrapText="1"/>
    </xf>
    <xf numFmtId="0" fontId="0" fillId="5" borderId="6" xfId="0" applyFill="1" applyBorder="1">
      <alignment vertical="center"/>
    </xf>
    <xf numFmtId="0" fontId="8" fillId="0" borderId="0" xfId="0" applyFont="1" applyFill="1" applyBorder="1" applyAlignment="1">
      <alignment horizontal="left" vertical="top" wrapText="1" inden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 indent="2"/>
    </xf>
    <xf numFmtId="0" fontId="12" fillId="0" borderId="0" xfId="0" applyFont="1" applyFill="1" applyBorder="1" applyAlignment="1">
      <alignment horizontal="left" vertical="top" wrapText="1" indent="1"/>
    </xf>
    <xf numFmtId="0" fontId="12" fillId="0" borderId="0" xfId="0" applyFont="1" applyFill="1" applyBorder="1" applyAlignment="1">
      <alignment horizontal="left" vertical="top" wrapText="1" indent="2"/>
    </xf>
    <xf numFmtId="0" fontId="8" fillId="0" borderId="0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177" fontId="13" fillId="0" borderId="7" xfId="0" applyNumberFormat="1" applyFont="1" applyFill="1" applyBorder="1" applyAlignment="1">
      <alignment horizontal="left" vertical="top" shrinkToFit="1"/>
    </xf>
    <xf numFmtId="177" fontId="13" fillId="0" borderId="8" xfId="0" applyNumberFormat="1" applyFont="1" applyFill="1" applyBorder="1" applyAlignment="1">
      <alignment horizontal="left" vertical="top" shrinkToFi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 indent="2"/>
    </xf>
    <xf numFmtId="0" fontId="12" fillId="0" borderId="7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left" vertical="top" wrapText="1" indent="1"/>
    </xf>
    <xf numFmtId="0" fontId="12" fillId="0" borderId="18" xfId="0" applyFont="1" applyFill="1" applyBorder="1" applyAlignment="1">
      <alignment horizontal="left" vertical="top" wrapText="1" indent="4"/>
    </xf>
    <xf numFmtId="0" fontId="12" fillId="0" borderId="7" xfId="0" applyFont="1" applyFill="1" applyBorder="1" applyAlignment="1">
      <alignment horizontal="right" vertical="top" wrapText="1" indent="4"/>
    </xf>
    <xf numFmtId="0" fontId="12" fillId="0" borderId="8" xfId="0" applyFont="1" applyFill="1" applyBorder="1" applyAlignment="1">
      <alignment horizontal="right" vertical="top" wrapText="1" indent="4"/>
    </xf>
    <xf numFmtId="176" fontId="13" fillId="0" borderId="7" xfId="0" applyNumberFormat="1" applyFont="1" applyFill="1" applyBorder="1" applyAlignment="1">
      <alignment horizontal="center" vertical="top" shrinkToFit="1"/>
    </xf>
    <xf numFmtId="176" fontId="13" fillId="0" borderId="8" xfId="0" applyNumberFormat="1" applyFont="1" applyFill="1" applyBorder="1" applyAlignment="1">
      <alignment horizontal="center" vertical="top" shrinkToFit="1"/>
    </xf>
    <xf numFmtId="176" fontId="13" fillId="0" borderId="9" xfId="0" applyNumberFormat="1" applyFont="1" applyFill="1" applyBorder="1" applyAlignment="1">
      <alignment horizontal="center" vertical="top" shrinkToFit="1"/>
    </xf>
    <xf numFmtId="0" fontId="9" fillId="0" borderId="18" xfId="0" applyFont="1" applyFill="1" applyBorder="1" applyAlignment="1">
      <alignment horizontal="left" wrapText="1"/>
    </xf>
    <xf numFmtId="178" fontId="13" fillId="0" borderId="18" xfId="0" applyNumberFormat="1" applyFont="1" applyFill="1" applyBorder="1" applyAlignment="1">
      <alignment horizontal="left" vertical="top" indent="4" shrinkToFit="1"/>
    </xf>
    <xf numFmtId="178" fontId="13" fillId="0" borderId="7" xfId="0" applyNumberFormat="1" applyFont="1" applyFill="1" applyBorder="1" applyAlignment="1">
      <alignment horizontal="right" vertical="top" indent="4" shrinkToFit="1"/>
    </xf>
    <xf numFmtId="178" fontId="13" fillId="0" borderId="8" xfId="0" applyNumberFormat="1" applyFont="1" applyFill="1" applyBorder="1" applyAlignment="1">
      <alignment horizontal="right" vertical="top" indent="4" shrinkToFit="1"/>
    </xf>
    <xf numFmtId="1" fontId="13" fillId="0" borderId="18" xfId="0" applyNumberFormat="1" applyFont="1" applyFill="1" applyBorder="1" applyAlignment="1">
      <alignment horizontal="center" vertical="top" shrinkToFit="1"/>
    </xf>
    <xf numFmtId="1" fontId="13" fillId="0" borderId="18" xfId="0" applyNumberFormat="1" applyFont="1" applyFill="1" applyBorder="1" applyAlignment="1">
      <alignment horizontal="left" vertical="top" indent="1" shrinkToFit="1"/>
    </xf>
    <xf numFmtId="179" fontId="13" fillId="0" borderId="18" xfId="0" applyNumberFormat="1" applyFont="1" applyFill="1" applyBorder="1" applyAlignment="1">
      <alignment horizontal="left" vertical="top" indent="4" shrinkToFit="1"/>
    </xf>
    <xf numFmtId="179" fontId="13" fillId="0" borderId="7" xfId="0" applyNumberFormat="1" applyFont="1" applyFill="1" applyBorder="1" applyAlignment="1">
      <alignment horizontal="right" vertical="top" indent="4" shrinkToFit="1"/>
    </xf>
    <xf numFmtId="179" fontId="13" fillId="0" borderId="8" xfId="0" applyNumberFormat="1" applyFont="1" applyFill="1" applyBorder="1" applyAlignment="1">
      <alignment horizontal="right" vertical="top" indent="4" shrinkToFit="1"/>
    </xf>
    <xf numFmtId="0" fontId="3" fillId="5" borderId="2" xfId="0" applyFont="1" applyFill="1" applyBorder="1" applyAlignment="1">
      <alignment vertical="center" wrapText="1"/>
    </xf>
    <xf numFmtId="177" fontId="13" fillId="0" borderId="9" xfId="0" applyNumberFormat="1" applyFont="1" applyFill="1" applyBorder="1" applyAlignment="1">
      <alignment horizontal="left" vertical="top" shrinkToFit="1"/>
    </xf>
    <xf numFmtId="0" fontId="12" fillId="0" borderId="12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right" vertical="top" wrapText="1" indent="4"/>
    </xf>
    <xf numFmtId="0" fontId="12" fillId="0" borderId="18" xfId="0" applyFont="1" applyFill="1" applyBorder="1" applyAlignment="1">
      <alignment horizontal="right" vertical="top" wrapText="1" indent="4"/>
    </xf>
    <xf numFmtId="178" fontId="13" fillId="0" borderId="9" xfId="0" applyNumberFormat="1" applyFont="1" applyFill="1" applyBorder="1" applyAlignment="1">
      <alignment horizontal="right" vertical="top" indent="4" shrinkToFit="1"/>
    </xf>
    <xf numFmtId="0" fontId="14" fillId="0" borderId="0" xfId="0" applyFont="1" applyFill="1" applyBorder="1" applyAlignment="1">
      <alignment horizontal="left" vertical="top"/>
    </xf>
    <xf numFmtId="179" fontId="13" fillId="0" borderId="9" xfId="0" applyNumberFormat="1" applyFont="1" applyFill="1" applyBorder="1" applyAlignment="1">
      <alignment horizontal="right" vertical="top" indent="4" shrinkToFit="1"/>
    </xf>
    <xf numFmtId="0" fontId="12" fillId="0" borderId="7" xfId="0" applyFont="1" applyFill="1" applyBorder="1" applyAlignment="1">
      <alignment horizontal="left" vertical="top" wrapText="1" indent="4"/>
    </xf>
    <xf numFmtId="0" fontId="12" fillId="0" borderId="8" xfId="0" applyFont="1" applyFill="1" applyBorder="1" applyAlignment="1">
      <alignment horizontal="left" vertical="top" wrapText="1" indent="4"/>
    </xf>
    <xf numFmtId="0" fontId="9" fillId="0" borderId="18" xfId="0" applyFont="1" applyFill="1" applyBorder="1" applyAlignment="1">
      <alignment horizontal="left" vertical="center" wrapText="1"/>
    </xf>
    <xf numFmtId="178" fontId="13" fillId="0" borderId="7" xfId="0" applyNumberFormat="1" applyFont="1" applyFill="1" applyBorder="1" applyAlignment="1">
      <alignment horizontal="left" vertical="top" indent="4" shrinkToFit="1"/>
    </xf>
    <xf numFmtId="178" fontId="13" fillId="0" borderId="8" xfId="0" applyNumberFormat="1" applyFont="1" applyFill="1" applyBorder="1" applyAlignment="1">
      <alignment horizontal="left" vertical="top" indent="4" shrinkToFit="1"/>
    </xf>
    <xf numFmtId="0" fontId="12" fillId="0" borderId="9" xfId="0" applyFont="1" applyFill="1" applyBorder="1" applyAlignment="1">
      <alignment horizontal="left" vertical="top" wrapText="1" indent="4"/>
    </xf>
    <xf numFmtId="178" fontId="13" fillId="0" borderId="9" xfId="0" applyNumberFormat="1" applyFont="1" applyFill="1" applyBorder="1" applyAlignment="1">
      <alignment horizontal="left" vertical="top" indent="4" shrinkToFit="1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top"/>
    </xf>
    <xf numFmtId="0" fontId="15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top" indent="3"/>
    </xf>
    <xf numFmtId="0" fontId="18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 indent="2"/>
    </xf>
    <xf numFmtId="0" fontId="15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center" vertical="center"/>
    </xf>
    <xf numFmtId="26" fontId="18" fillId="6" borderId="1" xfId="0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/>
    </xf>
    <xf numFmtId="26" fontId="18" fillId="6" borderId="1" xfId="0" applyNumberFormat="1" applyFont="1" applyFill="1" applyBorder="1" applyAlignment="1">
      <alignment horizontal="center" vertical="center"/>
    </xf>
    <xf numFmtId="26" fontId="18" fillId="0" borderId="1" xfId="0" applyNumberFormat="1" applyFont="1" applyFill="1" applyBorder="1" applyAlignment="1">
      <alignment horizontal="center" vertical="top"/>
    </xf>
    <xf numFmtId="0" fontId="17" fillId="0" borderId="0" xfId="0" applyFont="1" applyFill="1" applyAlignment="1">
      <alignment vertical="center"/>
    </xf>
    <xf numFmtId="26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left"/>
    </xf>
    <xf numFmtId="26" fontId="16" fillId="0" borderId="6" xfId="0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top"/>
    </xf>
    <xf numFmtId="26" fontId="16" fillId="0" borderId="6" xfId="0" applyNumberFormat="1" applyFont="1" applyFill="1" applyBorder="1" applyAlignment="1">
      <alignment horizontal="left" vertical="top"/>
    </xf>
    <xf numFmtId="0" fontId="15" fillId="0" borderId="2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0" fillId="0" borderId="0" xfId="0" applyFont="1">
      <alignment vertical="center"/>
    </xf>
    <xf numFmtId="0" fontId="21" fillId="2" borderId="0" xfId="0" applyFont="1" applyFill="1" applyAlignmen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171450</xdr:rowOff>
    </xdr:from>
    <xdr:to>
      <xdr:col>4</xdr:col>
      <xdr:colOff>572770</xdr:colOff>
      <xdr:row>16</xdr:row>
      <xdr:rowOff>171450</xdr:rowOff>
    </xdr:to>
    <xdr:sp>
      <xdr:nvSpPr>
        <xdr:cNvPr id="2" name="Shape 2"/>
        <xdr:cNvSpPr/>
      </xdr:nvSpPr>
      <xdr:spPr>
        <a:xfrm>
          <a:off x="0" y="490537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216407</xdr:rowOff>
    </xdr:from>
    <xdr:to>
      <xdr:col>4</xdr:col>
      <xdr:colOff>572770</xdr:colOff>
      <xdr:row>38</xdr:row>
      <xdr:rowOff>216407</xdr:rowOff>
    </xdr:to>
    <xdr:sp>
      <xdr:nvSpPr>
        <xdr:cNvPr id="3" name="Shape 2"/>
        <xdr:cNvSpPr/>
      </xdr:nvSpPr>
      <xdr:spPr>
        <a:xfrm>
          <a:off x="0" y="1165542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2111628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21910534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1679882</v>
          </cell>
          <cell r="B2" t="str">
            <v>种植园湾温泉度假村</v>
          </cell>
          <cell r="C2" t="str">
            <v/>
          </cell>
          <cell r="D2" t="str">
            <v>1140845</v>
          </cell>
          <cell r="E2" t="str">
            <v/>
          </cell>
          <cell r="F2" t="str">
            <v>3379.92</v>
          </cell>
          <cell r="G2" t="str">
            <v>RMB</v>
          </cell>
          <cell r="H2" t="str">
            <v>1</v>
          </cell>
          <cell r="I2" t="str">
            <v>480</v>
          </cell>
        </row>
        <row r="3">
          <cell r="A3">
            <v>1679871</v>
          </cell>
          <cell r="B3" t="str">
            <v>种植园湾温泉度假村</v>
          </cell>
          <cell r="C3" t="str">
            <v/>
          </cell>
          <cell r="D3" t="str">
            <v>1140844</v>
          </cell>
          <cell r="E3" t="str">
            <v/>
          </cell>
          <cell r="F3" t="str">
            <v>3379.92</v>
          </cell>
          <cell r="G3" t="str">
            <v>RMB</v>
          </cell>
          <cell r="H3" t="str">
            <v>1</v>
          </cell>
          <cell r="I3" t="str">
            <v>480</v>
          </cell>
        </row>
        <row r="4">
          <cell r="A4">
            <v>1679870</v>
          </cell>
          <cell r="B4" t="str">
            <v>种植园湾温泉度假村</v>
          </cell>
          <cell r="C4" t="str">
            <v/>
          </cell>
          <cell r="D4" t="str">
            <v>150952</v>
          </cell>
          <cell r="E4" t="str">
            <v/>
          </cell>
          <cell r="F4" t="str">
            <v>3379.92</v>
          </cell>
          <cell r="G4" t="str">
            <v>RMB</v>
          </cell>
          <cell r="H4" t="str">
            <v>1</v>
          </cell>
          <cell r="I4" t="str">
            <v>480</v>
          </cell>
        </row>
        <row r="5">
          <cell r="A5">
            <v>1687613</v>
          </cell>
          <cell r="B5" t="str">
            <v>种植园湾温泉度假村</v>
          </cell>
          <cell r="C5" t="str">
            <v/>
          </cell>
          <cell r="D5" t="str">
            <v>1141644</v>
          </cell>
          <cell r="E5" t="str">
            <v/>
          </cell>
          <cell r="F5" t="str">
            <v>1269.36</v>
          </cell>
          <cell r="G5" t="str">
            <v>RMB</v>
          </cell>
          <cell r="H5" t="str">
            <v>1</v>
          </cell>
          <cell r="I5" t="str">
            <v>180</v>
          </cell>
        </row>
        <row r="6">
          <cell r="A6">
            <v>1687594</v>
          </cell>
          <cell r="B6" t="str">
            <v>种植园湾温泉度假村</v>
          </cell>
          <cell r="C6" t="str">
            <v/>
          </cell>
          <cell r="D6" t="str">
            <v>151113</v>
          </cell>
          <cell r="E6" t="str">
            <v/>
          </cell>
          <cell r="F6" t="str">
            <v>1269.36</v>
          </cell>
          <cell r="G6" t="str">
            <v>RMB</v>
          </cell>
          <cell r="H6" t="str">
            <v>1</v>
          </cell>
          <cell r="I6" t="str">
            <v>180</v>
          </cell>
        </row>
        <row r="7">
          <cell r="A7">
            <v>1699042</v>
          </cell>
          <cell r="B7" t="str">
            <v>种植园湾温泉度假村</v>
          </cell>
          <cell r="C7" t="str">
            <v/>
          </cell>
          <cell r="D7" t="str">
            <v>1142986</v>
          </cell>
          <cell r="E7" t="str">
            <v/>
          </cell>
          <cell r="F7" t="str">
            <v>2393.43</v>
          </cell>
          <cell r="G7" t="str">
            <v>RMB</v>
          </cell>
          <cell r="H7" t="str">
            <v>1</v>
          </cell>
          <cell r="I7" t="str">
            <v>340</v>
          </cell>
        </row>
        <row r="8">
          <cell r="A8">
            <v>1699254</v>
          </cell>
          <cell r="B8" t="str">
            <v>种植园湾温泉度假村</v>
          </cell>
          <cell r="C8" t="str">
            <v/>
          </cell>
          <cell r="D8" t="str">
            <v>1142987</v>
          </cell>
          <cell r="E8" t="str">
            <v/>
          </cell>
          <cell r="F8" t="str">
            <v>2745.41</v>
          </cell>
          <cell r="G8" t="str">
            <v>RMB</v>
          </cell>
          <cell r="H8" t="str">
            <v>1</v>
          </cell>
          <cell r="I8" t="str">
            <v>390</v>
          </cell>
        </row>
        <row r="9">
          <cell r="A9">
            <v>1705663</v>
          </cell>
          <cell r="B9" t="str">
            <v>种植园湾温泉度假村</v>
          </cell>
          <cell r="C9" t="str">
            <v/>
          </cell>
          <cell r="D9" t="str">
            <v>1143684</v>
          </cell>
          <cell r="E9" t="str">
            <v/>
          </cell>
          <cell r="F9" t="str">
            <v>4364.49</v>
          </cell>
          <cell r="G9" t="str">
            <v>RMB</v>
          </cell>
          <cell r="H9" t="str">
            <v>1</v>
          </cell>
          <cell r="I9" t="str">
            <v>620</v>
          </cell>
        </row>
        <row r="10">
          <cell r="A10">
            <v>1706389</v>
          </cell>
          <cell r="B10" t="str">
            <v>种植园湾温泉度假村</v>
          </cell>
          <cell r="C10" t="str">
            <v/>
          </cell>
          <cell r="D10" t="str">
            <v>1143762</v>
          </cell>
          <cell r="E10" t="str">
            <v/>
          </cell>
          <cell r="F10" t="str">
            <v>1407.9</v>
          </cell>
          <cell r="G10" t="str">
            <v>RMB</v>
          </cell>
          <cell r="H10" t="str">
            <v>1</v>
          </cell>
          <cell r="I10" t="str">
            <v>200</v>
          </cell>
        </row>
        <row r="11">
          <cell r="A11">
            <v>1702281</v>
          </cell>
          <cell r="B11" t="str">
            <v>种植园湾温泉度假村</v>
          </cell>
          <cell r="C11" t="str">
            <v/>
          </cell>
          <cell r="D11" t="str">
            <v/>
          </cell>
          <cell r="E11" t="str">
            <v/>
          </cell>
          <cell r="F11" t="str">
            <v>3590.15</v>
          </cell>
          <cell r="G11" t="str">
            <v>RMB</v>
          </cell>
          <cell r="H11" t="str">
            <v>1</v>
          </cell>
          <cell r="I11" t="str">
            <v>510</v>
          </cell>
        </row>
        <row r="12">
          <cell r="A12">
            <v>1657867</v>
          </cell>
          <cell r="B12" t="str">
            <v>种植园湾温泉度假村</v>
          </cell>
          <cell r="C12" t="str">
            <v/>
          </cell>
          <cell r="D12" t="str">
            <v>1138731</v>
          </cell>
          <cell r="E12" t="str">
            <v/>
          </cell>
          <cell r="F12" t="str">
            <v>1481.24</v>
          </cell>
          <cell r="G12" t="str">
            <v>RMB</v>
          </cell>
          <cell r="H12" t="str">
            <v>1</v>
          </cell>
          <cell r="I12" t="str">
            <v>210</v>
          </cell>
        </row>
        <row r="13">
          <cell r="A13">
            <v>1681525</v>
          </cell>
          <cell r="B13" t="str">
            <v>种植园湾温泉度假村</v>
          </cell>
          <cell r="C13" t="str">
            <v/>
          </cell>
          <cell r="D13" t="str">
            <v>1141017</v>
          </cell>
          <cell r="E13" t="str">
            <v/>
          </cell>
          <cell r="F13" t="str">
            <v>1269.52</v>
          </cell>
          <cell r="G13" t="str">
            <v>RMB</v>
          </cell>
          <cell r="H13" t="str">
            <v>1</v>
          </cell>
          <cell r="I13" t="str">
            <v>180</v>
          </cell>
        </row>
        <row r="14">
          <cell r="A14">
            <v>1682877</v>
          </cell>
          <cell r="B14" t="str">
            <v>种植园湾温泉度假村</v>
          </cell>
          <cell r="C14" t="str">
            <v/>
          </cell>
          <cell r="D14" t="str">
            <v>1141150</v>
          </cell>
          <cell r="E14" t="str">
            <v/>
          </cell>
          <cell r="F14" t="str">
            <v>2395.47</v>
          </cell>
          <cell r="G14" t="str">
            <v>RMB</v>
          </cell>
          <cell r="H14" t="str">
            <v>1</v>
          </cell>
          <cell r="I14" t="str">
            <v>340</v>
          </cell>
        </row>
        <row r="15">
          <cell r="A15">
            <v>1692115</v>
          </cell>
          <cell r="B15" t="str">
            <v>种植园湾温泉度假村</v>
          </cell>
          <cell r="C15" t="str">
            <v/>
          </cell>
          <cell r="D15" t="str">
            <v>1142518</v>
          </cell>
          <cell r="E15" t="str">
            <v/>
          </cell>
          <cell r="F15" t="str">
            <v>2397.34</v>
          </cell>
          <cell r="G15" t="str">
            <v>RMB</v>
          </cell>
          <cell r="H15" t="str">
            <v>1</v>
          </cell>
          <cell r="I15" t="str">
            <v>340</v>
          </cell>
        </row>
        <row r="16">
          <cell r="A16">
            <v>1697276</v>
          </cell>
          <cell r="B16" t="str">
            <v>种植园湾温泉度假村</v>
          </cell>
          <cell r="C16" t="str">
            <v/>
          </cell>
          <cell r="D16" t="str">
            <v>1142863</v>
          </cell>
          <cell r="E16" t="str">
            <v/>
          </cell>
          <cell r="F16" t="str">
            <v>2393.43</v>
          </cell>
          <cell r="G16" t="str">
            <v>RMB</v>
          </cell>
          <cell r="H16" t="str">
            <v>1</v>
          </cell>
          <cell r="I16" t="str">
            <v>340</v>
          </cell>
        </row>
        <row r="17">
          <cell r="A17">
            <v>1696112</v>
          </cell>
          <cell r="B17" t="str">
            <v>种植园湾温泉度假村</v>
          </cell>
          <cell r="C17" t="str">
            <v/>
          </cell>
          <cell r="D17" t="str">
            <v>1142699</v>
          </cell>
          <cell r="E17" t="str">
            <v/>
          </cell>
          <cell r="F17" t="str">
            <v>2252.64</v>
          </cell>
          <cell r="G17" t="str">
            <v>RMB</v>
          </cell>
          <cell r="H17" t="str">
            <v>1</v>
          </cell>
          <cell r="I17" t="str">
            <v>320</v>
          </cell>
        </row>
        <row r="18">
          <cell r="A18">
            <v>1706088</v>
          </cell>
          <cell r="B18" t="str">
            <v>种植园湾温泉度假村</v>
          </cell>
          <cell r="C18" t="str">
            <v/>
          </cell>
          <cell r="D18" t="str">
            <v>1143681</v>
          </cell>
          <cell r="E18" t="str">
            <v/>
          </cell>
          <cell r="F18" t="str">
            <v>3590.15</v>
          </cell>
          <cell r="G18" t="str">
            <v>RMB</v>
          </cell>
          <cell r="H18" t="str">
            <v>1</v>
          </cell>
          <cell r="I18" t="str">
            <v>510</v>
          </cell>
        </row>
        <row r="19">
          <cell r="A19">
            <v>1704647</v>
          </cell>
          <cell r="B19" t="str">
            <v>种植园湾温泉度假村</v>
          </cell>
          <cell r="C19" t="str">
            <v/>
          </cell>
          <cell r="D19" t="str">
            <v>1143519</v>
          </cell>
          <cell r="E19" t="str">
            <v/>
          </cell>
          <cell r="F19" t="str">
            <v>1407.9</v>
          </cell>
          <cell r="G19" t="str">
            <v>RMB</v>
          </cell>
          <cell r="H19" t="str">
            <v>1</v>
          </cell>
          <cell r="I19" t="str">
            <v>200</v>
          </cell>
        </row>
        <row r="20">
          <cell r="A20">
            <v>1704389</v>
          </cell>
          <cell r="B20" t="str">
            <v>种植园湾温泉度假村</v>
          </cell>
          <cell r="C20" t="str">
            <v/>
          </cell>
          <cell r="D20" t="str">
            <v>151430</v>
          </cell>
          <cell r="E20" t="str">
            <v/>
          </cell>
          <cell r="F20" t="str">
            <v>1478.3</v>
          </cell>
          <cell r="G20" t="str">
            <v>RMB</v>
          </cell>
          <cell r="H20" t="str">
            <v>1</v>
          </cell>
          <cell r="I20" t="str">
            <v>210</v>
          </cell>
        </row>
        <row r="21">
          <cell r="A21">
            <v>1702129</v>
          </cell>
          <cell r="B21" t="str">
            <v>种植园湾温泉度假村</v>
          </cell>
          <cell r="C21" t="str">
            <v/>
          </cell>
          <cell r="D21" t="str">
            <v>1143357</v>
          </cell>
          <cell r="E21" t="str">
            <v/>
          </cell>
          <cell r="F21" t="str">
            <v>1126.32</v>
          </cell>
          <cell r="G21" t="str">
            <v>RMB</v>
          </cell>
          <cell r="H21" t="str">
            <v>1</v>
          </cell>
          <cell r="I21" t="str">
            <v>160</v>
          </cell>
        </row>
        <row r="22">
          <cell r="A22">
            <v>1690652</v>
          </cell>
          <cell r="B22" t="str">
            <v>99号遗产酒店</v>
          </cell>
          <cell r="C22" t="str">
            <v/>
          </cell>
          <cell r="D22" t="str">
            <v>57934.</v>
          </cell>
          <cell r="E22" t="str">
            <v/>
          </cell>
          <cell r="F22" t="str">
            <v>2053.92</v>
          </cell>
          <cell r="G22" t="str">
            <v>RMB</v>
          </cell>
          <cell r="H22" t="str">
            <v>1</v>
          </cell>
          <cell r="I22" t="str">
            <v>8800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1687645</v>
          </cell>
          <cell r="B2" t="str">
            <v>种植园湾温泉度假村</v>
          </cell>
          <cell r="C2" t="str">
            <v/>
          </cell>
          <cell r="D2" t="str">
            <v>1141646</v>
          </cell>
          <cell r="E2" t="str">
            <v/>
          </cell>
          <cell r="F2" t="str">
            <v>1269.36</v>
          </cell>
          <cell r="G2" t="str">
            <v>RMB</v>
          </cell>
          <cell r="H2" t="str">
            <v>1</v>
          </cell>
          <cell r="I2" t="str">
            <v>180</v>
          </cell>
        </row>
        <row r="3">
          <cell r="A3">
            <v>1708667</v>
          </cell>
          <cell r="B3" t="str">
            <v>种植园湾温泉度假村</v>
          </cell>
          <cell r="C3" t="str">
            <v/>
          </cell>
          <cell r="D3" t="str">
            <v>1143958</v>
          </cell>
          <cell r="E3" t="str">
            <v/>
          </cell>
          <cell r="F3" t="str">
            <v>6335.55</v>
          </cell>
          <cell r="G3" t="str">
            <v>RMB</v>
          </cell>
          <cell r="H3" t="str">
            <v>1</v>
          </cell>
          <cell r="I3" t="str">
            <v>900</v>
          </cell>
        </row>
        <row r="4">
          <cell r="A4">
            <v>1679863</v>
          </cell>
          <cell r="B4" t="str">
            <v>种植园湾温泉度假村</v>
          </cell>
          <cell r="C4" t="str">
            <v/>
          </cell>
          <cell r="D4" t="str">
            <v>1140841</v>
          </cell>
          <cell r="E4" t="str">
            <v/>
          </cell>
          <cell r="F4" t="str">
            <v>1267.47</v>
          </cell>
          <cell r="G4" t="str">
            <v>RMB</v>
          </cell>
          <cell r="H4" t="str">
            <v>1</v>
          </cell>
          <cell r="I4" t="str">
            <v>180</v>
          </cell>
        </row>
        <row r="5">
          <cell r="A5">
            <v>1680272</v>
          </cell>
          <cell r="B5" t="str">
            <v>种植园湾温泉度假村</v>
          </cell>
          <cell r="C5" t="str">
            <v/>
          </cell>
          <cell r="D5" t="str">
            <v>1140877</v>
          </cell>
          <cell r="E5" t="str">
            <v/>
          </cell>
          <cell r="F5" t="str">
            <v>2958.27</v>
          </cell>
          <cell r="G5" t="str">
            <v>RMB</v>
          </cell>
          <cell r="H5" t="str">
            <v>1</v>
          </cell>
          <cell r="I5" t="str">
            <v>420</v>
          </cell>
        </row>
        <row r="6">
          <cell r="A6">
            <v>1706472</v>
          </cell>
          <cell r="B6" t="str">
            <v>种植园湾温泉度假村</v>
          </cell>
          <cell r="C6" t="str">
            <v/>
          </cell>
          <cell r="D6" t="str">
            <v>1143867</v>
          </cell>
          <cell r="E6" t="str">
            <v/>
          </cell>
          <cell r="F6" t="str">
            <v>2745.41</v>
          </cell>
          <cell r="G6" t="str">
            <v>RMB</v>
          </cell>
          <cell r="H6" t="str">
            <v>1</v>
          </cell>
          <cell r="I6" t="str">
            <v>390</v>
          </cell>
        </row>
        <row r="7">
          <cell r="A7">
            <v>1716591</v>
          </cell>
          <cell r="B7" t="str">
            <v>种植园湾温泉度假村</v>
          </cell>
          <cell r="C7" t="str">
            <v/>
          </cell>
          <cell r="D7" t="str">
            <v/>
          </cell>
          <cell r="E7" t="str">
            <v/>
          </cell>
          <cell r="F7" t="str">
            <v>0</v>
          </cell>
          <cell r="G7" t="str">
            <v>RMB</v>
          </cell>
          <cell r="H7" t="str">
            <v>1</v>
          </cell>
          <cell r="I7" t="str">
            <v>0</v>
          </cell>
        </row>
        <row r="8">
          <cell r="A8">
            <v>1685588</v>
          </cell>
          <cell r="B8" t="str">
            <v>种植园湾温泉度假村</v>
          </cell>
          <cell r="C8" t="str">
            <v/>
          </cell>
          <cell r="D8" t="str">
            <v>1141370</v>
          </cell>
          <cell r="E8" t="str">
            <v/>
          </cell>
          <cell r="F8" t="str">
            <v>1270.17</v>
          </cell>
          <cell r="G8" t="str">
            <v>RMB</v>
          </cell>
          <cell r="H8" t="str">
            <v>1</v>
          </cell>
          <cell r="I8" t="str">
            <v>180</v>
          </cell>
        </row>
        <row r="9">
          <cell r="A9">
            <v>1710984</v>
          </cell>
          <cell r="B9" t="str">
            <v>种植园湾温泉度假村</v>
          </cell>
          <cell r="C9" t="str">
            <v/>
          </cell>
          <cell r="D9" t="str">
            <v>1144137</v>
          </cell>
          <cell r="E9" t="str">
            <v/>
          </cell>
          <cell r="F9" t="str">
            <v>2886.2</v>
          </cell>
          <cell r="G9" t="str">
            <v>RMB</v>
          </cell>
          <cell r="H9" t="str">
            <v>1</v>
          </cell>
          <cell r="I9" t="str">
            <v>410</v>
          </cell>
        </row>
        <row r="10">
          <cell r="A10">
            <v>1715956</v>
          </cell>
          <cell r="B10" t="str">
            <v>种植园湾温泉度假村</v>
          </cell>
          <cell r="C10" t="str">
            <v/>
          </cell>
          <cell r="D10" t="str">
            <v>1144426</v>
          </cell>
          <cell r="E10" t="str">
            <v/>
          </cell>
          <cell r="F10" t="str">
            <v>5913.18</v>
          </cell>
          <cell r="G10" t="str">
            <v>RMB</v>
          </cell>
          <cell r="H10" t="str">
            <v>1</v>
          </cell>
          <cell r="I10" t="str">
            <v>840</v>
          </cell>
        </row>
        <row r="11">
          <cell r="A11">
            <v>1679830</v>
          </cell>
          <cell r="B11" t="str">
            <v>种植园湾温泉度假村</v>
          </cell>
          <cell r="C11" t="str">
            <v/>
          </cell>
          <cell r="D11" t="str">
            <v>1140486</v>
          </cell>
          <cell r="E11" t="str">
            <v/>
          </cell>
          <cell r="F11" t="str">
            <v>1267.47</v>
          </cell>
          <cell r="G11" t="str">
            <v>RMB</v>
          </cell>
          <cell r="H11" t="str">
            <v>1</v>
          </cell>
          <cell r="I11" t="str">
            <v>180</v>
          </cell>
        </row>
        <row r="12">
          <cell r="A12">
            <v>1685085</v>
          </cell>
          <cell r="B12" t="str">
            <v>种植园湾温泉度假村</v>
          </cell>
          <cell r="C12" t="str">
            <v/>
          </cell>
          <cell r="D12" t="str">
            <v>151044</v>
          </cell>
          <cell r="E12" t="str">
            <v/>
          </cell>
          <cell r="F12" t="str">
            <v>3387.12</v>
          </cell>
          <cell r="G12" t="str">
            <v>RMB</v>
          </cell>
          <cell r="H12" t="str">
            <v>1</v>
          </cell>
          <cell r="I12" t="str">
            <v>480</v>
          </cell>
        </row>
        <row r="13">
          <cell r="A13">
            <v>1640717</v>
          </cell>
          <cell r="B13" t="str">
            <v>种植园湾温泉度假村</v>
          </cell>
          <cell r="C13" t="str">
            <v/>
          </cell>
          <cell r="D13" t="str">
            <v>1136825</v>
          </cell>
          <cell r="E13" t="str">
            <v/>
          </cell>
          <cell r="F13" t="str">
            <v>5107.39</v>
          </cell>
          <cell r="G13" t="str">
            <v>RMB</v>
          </cell>
          <cell r="H13" t="str">
            <v>1</v>
          </cell>
          <cell r="I13" t="str">
            <v>720</v>
          </cell>
        </row>
        <row r="14">
          <cell r="A14">
            <v>1687650</v>
          </cell>
          <cell r="B14" t="str">
            <v>种植园湾温泉度假村</v>
          </cell>
          <cell r="C14" t="str">
            <v/>
          </cell>
          <cell r="D14" t="str">
            <v>1141647</v>
          </cell>
          <cell r="E14" t="str">
            <v/>
          </cell>
          <cell r="F14" t="str">
            <v>1269.36</v>
          </cell>
          <cell r="G14" t="str">
            <v>RMB</v>
          </cell>
          <cell r="H14" t="str">
            <v>1</v>
          </cell>
          <cell r="I14" t="str">
            <v>180</v>
          </cell>
        </row>
        <row r="15">
          <cell r="A15">
            <v>1666549</v>
          </cell>
          <cell r="B15" t="str">
            <v>种植园湾温泉度假村</v>
          </cell>
          <cell r="C15" t="str">
            <v/>
          </cell>
          <cell r="D15" t="str">
            <v/>
          </cell>
          <cell r="E15" t="str">
            <v/>
          </cell>
          <cell r="F15" t="str">
            <v>0</v>
          </cell>
          <cell r="G15" t="str">
            <v>RMB</v>
          </cell>
          <cell r="H15" t="str">
            <v>1</v>
          </cell>
          <cell r="I15" t="str">
            <v>0</v>
          </cell>
        </row>
        <row r="16">
          <cell r="A16">
            <v>1679836</v>
          </cell>
          <cell r="B16" t="str">
            <v>种植园湾温泉度假村</v>
          </cell>
          <cell r="C16" t="str">
            <v/>
          </cell>
          <cell r="D16" t="str">
            <v>1140847</v>
          </cell>
          <cell r="E16" t="str">
            <v/>
          </cell>
          <cell r="F16" t="str">
            <v>1267.47</v>
          </cell>
          <cell r="G16" t="str">
            <v>RMB</v>
          </cell>
          <cell r="H16" t="str">
            <v>1</v>
          </cell>
          <cell r="I16" t="str">
            <v>180</v>
          </cell>
        </row>
        <row r="17">
          <cell r="A17">
            <v>1717563</v>
          </cell>
          <cell r="B17" t="str">
            <v>种植园湾温泉度假村</v>
          </cell>
          <cell r="C17" t="str">
            <v/>
          </cell>
          <cell r="D17" t="str">
            <v>1144668</v>
          </cell>
          <cell r="E17" t="str">
            <v/>
          </cell>
          <cell r="F17" t="str">
            <v>4118.11</v>
          </cell>
          <cell r="G17" t="str">
            <v>RMB</v>
          </cell>
          <cell r="H17" t="str">
            <v>1</v>
          </cell>
          <cell r="I17" t="str">
            <v>585</v>
          </cell>
        </row>
        <row r="18">
          <cell r="A18">
            <v>1705206</v>
          </cell>
          <cell r="B18" t="str">
            <v>种植园湾温泉度假村</v>
          </cell>
          <cell r="C18" t="str">
            <v/>
          </cell>
          <cell r="D18" t="str">
            <v>1143686</v>
          </cell>
          <cell r="E18" t="str">
            <v/>
          </cell>
          <cell r="F18" t="str">
            <v>2393.43</v>
          </cell>
          <cell r="G18" t="str">
            <v>RMB</v>
          </cell>
          <cell r="H18" t="str">
            <v>1</v>
          </cell>
          <cell r="I18" t="str">
            <v>340</v>
          </cell>
        </row>
        <row r="19">
          <cell r="A19">
            <v>1707184</v>
          </cell>
          <cell r="B19" t="str">
            <v>种植园湾温泉度假村</v>
          </cell>
          <cell r="C19" t="str">
            <v/>
          </cell>
          <cell r="D19" t="str">
            <v>1143809</v>
          </cell>
          <cell r="E19" t="str">
            <v/>
          </cell>
          <cell r="F19" t="str">
            <v>1267.11</v>
          </cell>
          <cell r="G19" t="str">
            <v>RMB</v>
          </cell>
          <cell r="H19" t="str">
            <v>1</v>
          </cell>
          <cell r="I19" t="str">
            <v>180</v>
          </cell>
        </row>
        <row r="20">
          <cell r="A20">
            <v>1716802</v>
          </cell>
          <cell r="B20" t="str">
            <v>种植园湾温泉度假村</v>
          </cell>
          <cell r="C20" t="str">
            <v/>
          </cell>
          <cell r="D20" t="str">
            <v>1144690</v>
          </cell>
          <cell r="E20" t="str">
            <v/>
          </cell>
          <cell r="F20" t="str">
            <v>7180.29</v>
          </cell>
          <cell r="G20" t="str">
            <v>RMB</v>
          </cell>
          <cell r="H20" t="str">
            <v>1</v>
          </cell>
          <cell r="I20" t="str">
            <v>1020</v>
          </cell>
        </row>
        <row r="21">
          <cell r="A21">
            <v>1685582</v>
          </cell>
          <cell r="B21" t="str">
            <v>种植园湾温泉度假村</v>
          </cell>
          <cell r="C21" t="str">
            <v/>
          </cell>
          <cell r="D21" t="str">
            <v>1141371</v>
          </cell>
          <cell r="E21" t="str">
            <v/>
          </cell>
          <cell r="F21" t="str">
            <v>2963.73</v>
          </cell>
          <cell r="G21" t="str">
            <v>RMB</v>
          </cell>
          <cell r="H21" t="str">
            <v>1</v>
          </cell>
          <cell r="I21" t="str">
            <v>420</v>
          </cell>
        </row>
        <row r="22">
          <cell r="A22">
            <v>1710362</v>
          </cell>
          <cell r="B22" t="str">
            <v>种植园湾温泉度假村</v>
          </cell>
          <cell r="C22" t="str">
            <v/>
          </cell>
          <cell r="D22" t="str">
            <v>1144136</v>
          </cell>
          <cell r="E22" t="str">
            <v/>
          </cell>
          <cell r="F22" t="str">
            <v>1478.3</v>
          </cell>
          <cell r="G22" t="str">
            <v>RMB</v>
          </cell>
          <cell r="H22" t="str">
            <v>1</v>
          </cell>
          <cell r="I22" t="str">
            <v>210</v>
          </cell>
        </row>
        <row r="23">
          <cell r="A23">
            <v>1713042</v>
          </cell>
          <cell r="B23" t="str">
            <v>种植园湾温泉度假村</v>
          </cell>
          <cell r="C23" t="str">
            <v/>
          </cell>
          <cell r="D23" t="str">
            <v>1144429</v>
          </cell>
          <cell r="E23" t="str">
            <v/>
          </cell>
          <cell r="F23" t="str">
            <v>1196.72</v>
          </cell>
          <cell r="G23" t="str">
            <v>RMB</v>
          </cell>
          <cell r="H23" t="str">
            <v>1</v>
          </cell>
          <cell r="I23" t="str">
            <v>170</v>
          </cell>
        </row>
        <row r="24">
          <cell r="A24">
            <v>1708554</v>
          </cell>
          <cell r="B24" t="str">
            <v>种植园湾温泉度假村</v>
          </cell>
          <cell r="C24" t="str">
            <v/>
          </cell>
          <cell r="D24" t="str">
            <v>1143959</v>
          </cell>
          <cell r="E24" t="str">
            <v/>
          </cell>
          <cell r="F24" t="str">
            <v>2956.59</v>
          </cell>
          <cell r="G24" t="str">
            <v>RMB</v>
          </cell>
          <cell r="H24" t="str">
            <v>1</v>
          </cell>
          <cell r="I24" t="str">
            <v>420</v>
          </cell>
        </row>
        <row r="25">
          <cell r="A25">
            <v>1687638</v>
          </cell>
          <cell r="B25" t="str">
            <v>种植园湾温泉度假村</v>
          </cell>
          <cell r="C25" t="str">
            <v/>
          </cell>
          <cell r="D25" t="str">
            <v>1141645</v>
          </cell>
          <cell r="E25" t="str">
            <v/>
          </cell>
          <cell r="F25" t="str">
            <v>1269.36</v>
          </cell>
          <cell r="G25" t="str">
            <v>RMB</v>
          </cell>
          <cell r="H25" t="str">
            <v>1</v>
          </cell>
          <cell r="I25" t="str">
            <v>180</v>
          </cell>
        </row>
        <row r="26">
          <cell r="A26">
            <v>1685076</v>
          </cell>
          <cell r="B26" t="str">
            <v>种植园湾温泉度假村</v>
          </cell>
          <cell r="C26" t="str">
            <v/>
          </cell>
          <cell r="D26" t="str">
            <v>1141378</v>
          </cell>
          <cell r="E26" t="str">
            <v/>
          </cell>
          <cell r="F26" t="str">
            <v>1270.17</v>
          </cell>
          <cell r="G26" t="str">
            <v>RMB</v>
          </cell>
          <cell r="H26" t="str">
            <v>1</v>
          </cell>
          <cell r="I26" t="str">
            <v>180</v>
          </cell>
        </row>
        <row r="27">
          <cell r="A27">
            <v>1713517</v>
          </cell>
          <cell r="B27" t="str">
            <v>种植园湾温泉度假村</v>
          </cell>
          <cell r="C27" t="str">
            <v/>
          </cell>
          <cell r="D27" t="str">
            <v>1144370</v>
          </cell>
          <cell r="E27" t="str">
            <v/>
          </cell>
          <cell r="F27" t="str">
            <v>2844.52</v>
          </cell>
          <cell r="G27" t="str">
            <v>RMB</v>
          </cell>
          <cell r="H27" t="str">
            <v>1</v>
          </cell>
          <cell r="I27" t="str">
            <v>404.08</v>
          </cell>
        </row>
        <row r="28">
          <cell r="A28">
            <v>1685071</v>
          </cell>
          <cell r="B28" t="str">
            <v>种植园湾温泉度假村</v>
          </cell>
          <cell r="C28" t="str">
            <v/>
          </cell>
          <cell r="D28" t="str">
            <v>1141378</v>
          </cell>
          <cell r="E28" t="str">
            <v/>
          </cell>
          <cell r="F28" t="str">
            <v>1270.17</v>
          </cell>
          <cell r="G28" t="str">
            <v>RMB</v>
          </cell>
          <cell r="H28" t="str">
            <v>1</v>
          </cell>
          <cell r="I28" t="str">
            <v>180</v>
          </cell>
        </row>
        <row r="29">
          <cell r="A29">
            <v>1655313</v>
          </cell>
          <cell r="B29" t="str">
            <v>种植园湾温泉度假村</v>
          </cell>
          <cell r="C29" t="str">
            <v/>
          </cell>
          <cell r="D29" t="str">
            <v>1138718</v>
          </cell>
          <cell r="E29" t="str">
            <v/>
          </cell>
          <cell r="F29" t="str">
            <v>3598.87</v>
          </cell>
          <cell r="G29" t="str">
            <v>RMB</v>
          </cell>
          <cell r="H29" t="str">
            <v>1</v>
          </cell>
          <cell r="I29" t="str">
            <v>510</v>
          </cell>
        </row>
        <row r="30">
          <cell r="A30">
            <v>1661473</v>
          </cell>
          <cell r="B30" t="str">
            <v>种植园湾温泉度假村</v>
          </cell>
          <cell r="C30" t="str">
            <v/>
          </cell>
          <cell r="D30" t="str">
            <v>1139186</v>
          </cell>
          <cell r="E30" t="str">
            <v/>
          </cell>
          <cell r="F30" t="str">
            <v>6172.5</v>
          </cell>
          <cell r="G30" t="str">
            <v>RMB</v>
          </cell>
          <cell r="H30" t="str">
            <v>1</v>
          </cell>
          <cell r="I30" t="str">
            <v>880</v>
          </cell>
        </row>
        <row r="31">
          <cell r="A31">
            <v>1685088</v>
          </cell>
          <cell r="B31" t="str">
            <v>种植园湾温泉度假村</v>
          </cell>
          <cell r="C31" t="str">
            <v/>
          </cell>
          <cell r="D31" t="str">
            <v>1141373</v>
          </cell>
          <cell r="E31" t="str">
            <v/>
          </cell>
          <cell r="F31" t="str">
            <v>3387.12</v>
          </cell>
          <cell r="G31" t="str">
            <v>RMB</v>
          </cell>
          <cell r="H31" t="str">
            <v>1</v>
          </cell>
          <cell r="I31" t="str">
            <v>480</v>
          </cell>
        </row>
        <row r="32">
          <cell r="A32">
            <v>1672854</v>
          </cell>
          <cell r="B32" t="str">
            <v>种植园湾温泉度假村</v>
          </cell>
          <cell r="C32" t="str">
            <v/>
          </cell>
          <cell r="D32" t="str">
            <v>1140149</v>
          </cell>
          <cell r="E32" t="str">
            <v/>
          </cell>
          <cell r="F32" t="str">
            <v>1478.3</v>
          </cell>
          <cell r="G32" t="str">
            <v>RMB</v>
          </cell>
          <cell r="H32" t="str">
            <v>1</v>
          </cell>
          <cell r="I32" t="str">
            <v>210</v>
          </cell>
        </row>
        <row r="33">
          <cell r="A33">
            <v>1706333</v>
          </cell>
          <cell r="B33" t="str">
            <v>种植园湾温泉度假村</v>
          </cell>
          <cell r="C33" t="str">
            <v/>
          </cell>
          <cell r="D33" t="str">
            <v>1143866</v>
          </cell>
          <cell r="E33" t="str">
            <v/>
          </cell>
          <cell r="F33" t="str">
            <v>5772.39</v>
          </cell>
          <cell r="G33" t="str">
            <v>RMB</v>
          </cell>
          <cell r="H33" t="str">
            <v>1</v>
          </cell>
          <cell r="I33" t="str">
            <v>820</v>
          </cell>
        </row>
        <row r="34">
          <cell r="A34">
            <v>1716043</v>
          </cell>
          <cell r="B34" t="str">
            <v>种植园湾温泉度假村</v>
          </cell>
          <cell r="C34" t="str">
            <v/>
          </cell>
          <cell r="D34" t="str">
            <v>1144480</v>
          </cell>
          <cell r="E34" t="str">
            <v/>
          </cell>
          <cell r="F34" t="str">
            <v>1126.32</v>
          </cell>
          <cell r="G34" t="str">
            <v>RMB</v>
          </cell>
          <cell r="H34" t="str">
            <v>1</v>
          </cell>
          <cell r="I34" t="str">
            <v>160</v>
          </cell>
        </row>
        <row r="35">
          <cell r="A35">
            <v>1715181</v>
          </cell>
          <cell r="B35" t="str">
            <v>种植园湾温泉度假村</v>
          </cell>
          <cell r="C35" t="str">
            <v/>
          </cell>
          <cell r="D35" t="str">
            <v>1144433</v>
          </cell>
          <cell r="E35" t="str">
            <v/>
          </cell>
          <cell r="F35" t="str">
            <v>1407.9</v>
          </cell>
          <cell r="G35" t="str">
            <v>RMB</v>
          </cell>
          <cell r="H35" t="str">
            <v>1</v>
          </cell>
          <cell r="I35" t="str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122" t="s">
        <v>0</v>
      </c>
      <c r="M4" s="123">
        <v>5000</v>
      </c>
    </row>
    <row r="5" spans="12:13">
      <c r="L5" s="122" t="s">
        <v>1</v>
      </c>
      <c r="M5" s="122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124">
        <v>1603516</v>
      </c>
      <c r="L21" s="124">
        <v>450</v>
      </c>
      <c r="M21" s="124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125" t="s">
        <v>3</v>
      </c>
      <c r="L31" s="125"/>
      <c r="M31" s="125" t="s">
        <v>4</v>
      </c>
      <c r="N31" s="126"/>
    </row>
    <row r="32" spans="11:14">
      <c r="K32" s="125"/>
      <c r="L32" s="125">
        <v>5000</v>
      </c>
      <c r="M32" s="125" t="s">
        <v>5</v>
      </c>
      <c r="N32" s="126"/>
    </row>
    <row r="33" spans="11:14">
      <c r="K33" s="125"/>
      <c r="L33" s="125">
        <v>365</v>
      </c>
      <c r="M33" s="125" t="s">
        <v>2</v>
      </c>
      <c r="N33" s="126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34" workbookViewId="0">
      <selection activeCell="G59" sqref="G59"/>
    </sheetView>
  </sheetViews>
  <sheetFormatPr defaultColWidth="9" defaultRowHeight="12.75" outlineLevelCol="6"/>
  <cols>
    <col min="1" max="1" width="14" style="99"/>
    <col min="2" max="2" width="25.375" style="99"/>
    <col min="3" max="3" width="18.5" style="99" customWidth="1"/>
    <col min="4" max="4" width="21" style="99" customWidth="1"/>
    <col min="5" max="6" width="14" style="99"/>
    <col min="7" max="16384" width="9" style="99"/>
  </cols>
  <sheetData>
    <row r="1" s="99" customFormat="1" ht="15" spans="1:1">
      <c r="A1" s="100" t="s">
        <v>6</v>
      </c>
    </row>
    <row r="3" s="99" customFormat="1" spans="1:6">
      <c r="A3" s="101"/>
      <c r="B3" s="101"/>
      <c r="C3" s="101"/>
      <c r="D3" s="101"/>
      <c r="E3" s="102" t="s">
        <v>7</v>
      </c>
      <c r="F3" s="101">
        <v>365</v>
      </c>
    </row>
    <row r="4" s="99" customFormat="1" ht="15" spans="1:6">
      <c r="A4" s="103"/>
      <c r="B4" s="104" t="s">
        <v>8</v>
      </c>
      <c r="C4" s="105"/>
      <c r="D4" s="105"/>
      <c r="E4" s="106" t="s">
        <v>9</v>
      </c>
      <c r="F4" s="105">
        <v>4635</v>
      </c>
    </row>
    <row r="5" s="99" customFormat="1" ht="15" spans="1:6">
      <c r="A5" s="107" t="s">
        <v>10</v>
      </c>
      <c r="B5" s="104" t="s">
        <v>11</v>
      </c>
      <c r="C5" s="104" t="s">
        <v>12</v>
      </c>
      <c r="D5" s="108">
        <v>320</v>
      </c>
      <c r="E5" s="104" t="s">
        <v>13</v>
      </c>
      <c r="F5" s="104" t="s">
        <v>14</v>
      </c>
    </row>
    <row r="6" s="99" customFormat="1" ht="15" spans="1:6">
      <c r="A6" s="104" t="s">
        <v>15</v>
      </c>
      <c r="B6" s="104" t="s">
        <v>16</v>
      </c>
      <c r="C6" s="104" t="s">
        <v>17</v>
      </c>
      <c r="D6" s="108">
        <v>160</v>
      </c>
      <c r="E6" s="104">
        <f t="shared" ref="E6:E46" si="0">E5-D6</f>
        <v>4520</v>
      </c>
      <c r="F6" s="104" t="s">
        <v>18</v>
      </c>
    </row>
    <row r="7" s="99" customFormat="1" ht="15" spans="1:6">
      <c r="A7" s="104" t="s">
        <v>19</v>
      </c>
      <c r="B7" s="104" t="s">
        <v>16</v>
      </c>
      <c r="C7" s="104" t="s">
        <v>20</v>
      </c>
      <c r="D7" s="108">
        <v>160</v>
      </c>
      <c r="E7" s="104">
        <f t="shared" si="0"/>
        <v>4360</v>
      </c>
      <c r="F7" s="104" t="s">
        <v>21</v>
      </c>
    </row>
    <row r="8" s="99" customFormat="1" ht="15" spans="1:6">
      <c r="A8" s="104" t="s">
        <v>22</v>
      </c>
      <c r="B8" s="104" t="s">
        <v>23</v>
      </c>
      <c r="C8" s="104" t="s">
        <v>24</v>
      </c>
      <c r="D8" s="108">
        <v>450</v>
      </c>
      <c r="E8" s="104">
        <f t="shared" si="0"/>
        <v>3910</v>
      </c>
      <c r="F8" s="104" t="s">
        <v>25</v>
      </c>
    </row>
    <row r="9" s="99" customFormat="1" ht="15" spans="1:6">
      <c r="A9" s="109" t="s">
        <v>26</v>
      </c>
      <c r="B9" s="104" t="s">
        <v>27</v>
      </c>
      <c r="C9" s="104" t="s">
        <v>28</v>
      </c>
      <c r="D9" s="108">
        <v>340</v>
      </c>
      <c r="E9" s="104">
        <f t="shared" si="0"/>
        <v>3570</v>
      </c>
      <c r="F9" s="104" t="s">
        <v>29</v>
      </c>
    </row>
    <row r="10" s="99" customFormat="1" ht="15" spans="1:6">
      <c r="A10" s="104" t="s">
        <v>30</v>
      </c>
      <c r="B10" s="104" t="s">
        <v>27</v>
      </c>
      <c r="C10" s="104" t="s">
        <v>31</v>
      </c>
      <c r="D10" s="108">
        <v>210</v>
      </c>
      <c r="E10" s="104">
        <f t="shared" si="0"/>
        <v>3360</v>
      </c>
      <c r="F10" s="104" t="s">
        <v>32</v>
      </c>
    </row>
    <row r="11" s="99" customFormat="1" ht="15" spans="1:6">
      <c r="A11" s="107" t="s">
        <v>33</v>
      </c>
      <c r="B11" s="107" t="s">
        <v>27</v>
      </c>
      <c r="C11" s="107" t="s">
        <v>34</v>
      </c>
      <c r="D11" s="110">
        <v>210</v>
      </c>
      <c r="E11" s="104">
        <f t="shared" si="0"/>
        <v>3150</v>
      </c>
      <c r="F11" s="107" t="s">
        <v>35</v>
      </c>
    </row>
    <row r="12" s="99" customFormat="1" ht="15" spans="1:6">
      <c r="A12" s="104" t="s">
        <v>36</v>
      </c>
      <c r="B12" s="104" t="s">
        <v>27</v>
      </c>
      <c r="C12" s="104" t="s">
        <v>37</v>
      </c>
      <c r="D12" s="108">
        <v>450</v>
      </c>
      <c r="E12" s="104">
        <f t="shared" si="0"/>
        <v>2700</v>
      </c>
      <c r="F12" s="104" t="s">
        <v>38</v>
      </c>
    </row>
    <row r="13" s="99" customFormat="1" ht="15" spans="1:6">
      <c r="A13" s="107" t="s">
        <v>39</v>
      </c>
      <c r="B13" s="107" t="s">
        <v>27</v>
      </c>
      <c r="C13" s="107" t="s">
        <v>40</v>
      </c>
      <c r="D13" s="110">
        <v>210</v>
      </c>
      <c r="E13" s="104">
        <f t="shared" si="0"/>
        <v>2490</v>
      </c>
      <c r="F13" s="107" t="s">
        <v>41</v>
      </c>
    </row>
    <row r="14" s="99" customFormat="1" ht="15" spans="1:6">
      <c r="A14" s="107" t="s">
        <v>42</v>
      </c>
      <c r="B14" s="107" t="s">
        <v>43</v>
      </c>
      <c r="C14" s="107" t="s">
        <v>44</v>
      </c>
      <c r="D14" s="110">
        <v>200</v>
      </c>
      <c r="E14" s="104">
        <f t="shared" si="0"/>
        <v>2290</v>
      </c>
      <c r="F14" s="107" t="s">
        <v>45</v>
      </c>
    </row>
    <row r="15" s="99" customFormat="1" ht="15" spans="1:6">
      <c r="A15" s="107" t="s">
        <v>46</v>
      </c>
      <c r="B15" s="104" t="s">
        <v>43</v>
      </c>
      <c r="C15" s="104" t="s">
        <v>47</v>
      </c>
      <c r="D15" s="108">
        <v>340</v>
      </c>
      <c r="E15" s="104">
        <f t="shared" si="0"/>
        <v>1950</v>
      </c>
      <c r="F15" s="104" t="s">
        <v>48</v>
      </c>
    </row>
    <row r="16" s="99" customFormat="1" ht="15" spans="1:6">
      <c r="A16" s="104" t="s">
        <v>49</v>
      </c>
      <c r="B16" s="104" t="s">
        <v>50</v>
      </c>
      <c r="C16" s="104" t="s">
        <v>51</v>
      </c>
      <c r="D16" s="108">
        <v>210</v>
      </c>
      <c r="E16" s="104">
        <f t="shared" si="0"/>
        <v>1740</v>
      </c>
      <c r="F16" s="104" t="s">
        <v>52</v>
      </c>
    </row>
    <row r="17" s="99" customFormat="1" ht="15" spans="1:6">
      <c r="A17" s="104" t="s">
        <v>53</v>
      </c>
      <c r="B17" s="104" t="s">
        <v>54</v>
      </c>
      <c r="C17" s="104" t="s">
        <v>55</v>
      </c>
      <c r="D17" s="108">
        <v>450</v>
      </c>
      <c r="E17" s="104">
        <f t="shared" si="0"/>
        <v>1290</v>
      </c>
      <c r="F17" s="104" t="s">
        <v>56</v>
      </c>
    </row>
    <row r="18" s="99" customFormat="1" ht="15" spans="1:6">
      <c r="A18" s="104" t="s">
        <v>57</v>
      </c>
      <c r="B18" s="104" t="s">
        <v>54</v>
      </c>
      <c r="C18" s="104" t="s">
        <v>58</v>
      </c>
      <c r="D18" s="108">
        <v>160</v>
      </c>
      <c r="E18" s="104">
        <f t="shared" si="0"/>
        <v>1130</v>
      </c>
      <c r="F18" s="104" t="s">
        <v>59</v>
      </c>
    </row>
    <row r="19" s="99" customFormat="1" ht="15" spans="1:7">
      <c r="A19" s="107" t="s">
        <v>60</v>
      </c>
      <c r="B19" s="104" t="s">
        <v>61</v>
      </c>
      <c r="C19" s="104" t="s">
        <v>62</v>
      </c>
      <c r="D19" s="111">
        <v>-170</v>
      </c>
      <c r="E19" s="104">
        <f t="shared" si="0"/>
        <v>1300</v>
      </c>
      <c r="F19" s="104" t="s">
        <v>63</v>
      </c>
      <c r="G19" s="112" t="s">
        <v>64</v>
      </c>
    </row>
    <row r="20" s="99" customFormat="1" ht="15" spans="1:7">
      <c r="A20" s="104" t="s">
        <v>65</v>
      </c>
      <c r="B20" s="104" t="s">
        <v>61</v>
      </c>
      <c r="C20" s="104" t="s">
        <v>66</v>
      </c>
      <c r="D20" s="111">
        <v>-170</v>
      </c>
      <c r="E20" s="104">
        <f t="shared" si="0"/>
        <v>1470</v>
      </c>
      <c r="F20" s="104" t="s">
        <v>67</v>
      </c>
      <c r="G20" s="112" t="s">
        <v>64</v>
      </c>
    </row>
    <row r="21" s="99" customFormat="1" ht="15" spans="1:7">
      <c r="A21" s="107" t="s">
        <v>68</v>
      </c>
      <c r="B21" s="104" t="s">
        <v>61</v>
      </c>
      <c r="C21" s="104" t="s">
        <v>69</v>
      </c>
      <c r="D21" s="111">
        <v>-185</v>
      </c>
      <c r="E21" s="104">
        <f t="shared" si="0"/>
        <v>1655</v>
      </c>
      <c r="F21" s="104" t="s">
        <v>70</v>
      </c>
      <c r="G21" s="112" t="s">
        <v>64</v>
      </c>
    </row>
    <row r="22" s="99" customFormat="1" ht="15" spans="1:7">
      <c r="A22" s="104" t="s">
        <v>71</v>
      </c>
      <c r="B22" s="104" t="s">
        <v>61</v>
      </c>
      <c r="C22" s="104" t="s">
        <v>72</v>
      </c>
      <c r="D22" s="111">
        <v>-170</v>
      </c>
      <c r="E22" s="104">
        <f t="shared" si="0"/>
        <v>1825</v>
      </c>
      <c r="F22" s="104" t="s">
        <v>73</v>
      </c>
      <c r="G22" s="112" t="s">
        <v>64</v>
      </c>
    </row>
    <row r="23" s="99" customFormat="1" ht="15" spans="1:7">
      <c r="A23" s="107" t="s">
        <v>74</v>
      </c>
      <c r="B23" s="104" t="s">
        <v>61</v>
      </c>
      <c r="C23" s="104" t="s">
        <v>75</v>
      </c>
      <c r="D23" s="111">
        <v>-170</v>
      </c>
      <c r="E23" s="104">
        <f t="shared" si="0"/>
        <v>1995</v>
      </c>
      <c r="F23" s="104" t="s">
        <v>76</v>
      </c>
      <c r="G23" s="112" t="s">
        <v>64</v>
      </c>
    </row>
    <row r="24" s="99" customFormat="1" ht="15" spans="1:7">
      <c r="A24" s="107" t="s">
        <v>77</v>
      </c>
      <c r="B24" s="104" t="s">
        <v>61</v>
      </c>
      <c r="C24" s="104" t="s">
        <v>78</v>
      </c>
      <c r="D24" s="111">
        <v>-170</v>
      </c>
      <c r="E24" s="104">
        <f t="shared" si="0"/>
        <v>2165</v>
      </c>
      <c r="F24" s="104" t="s">
        <v>79</v>
      </c>
      <c r="G24" s="112" t="s">
        <v>64</v>
      </c>
    </row>
    <row r="25" s="99" customFormat="1" ht="15" spans="1:7">
      <c r="A25" s="107" t="s">
        <v>80</v>
      </c>
      <c r="B25" s="104" t="s">
        <v>61</v>
      </c>
      <c r="C25" s="104" t="s">
        <v>81</v>
      </c>
      <c r="D25" s="111">
        <v>-185</v>
      </c>
      <c r="E25" s="104">
        <f t="shared" si="0"/>
        <v>2350</v>
      </c>
      <c r="F25" s="104" t="s">
        <v>82</v>
      </c>
      <c r="G25" s="112" t="s">
        <v>64</v>
      </c>
    </row>
    <row r="26" s="99" customFormat="1" ht="15" spans="1:7">
      <c r="A26" s="104" t="s">
        <v>83</v>
      </c>
      <c r="B26" s="104" t="s">
        <v>61</v>
      </c>
      <c r="C26" s="104" t="s">
        <v>84</v>
      </c>
      <c r="D26" s="111">
        <v>-185</v>
      </c>
      <c r="E26" s="104">
        <f t="shared" si="0"/>
        <v>2535</v>
      </c>
      <c r="F26" s="104" t="s">
        <v>85</v>
      </c>
      <c r="G26" s="112" t="s">
        <v>64</v>
      </c>
    </row>
    <row r="27" s="99" customFormat="1" ht="15" spans="1:7">
      <c r="A27" s="104" t="s">
        <v>86</v>
      </c>
      <c r="B27" s="104" t="s">
        <v>61</v>
      </c>
      <c r="C27" s="104" t="s">
        <v>87</v>
      </c>
      <c r="D27" s="111">
        <v>-170</v>
      </c>
      <c r="E27" s="104">
        <f t="shared" si="0"/>
        <v>2705</v>
      </c>
      <c r="F27" s="104" t="s">
        <v>88</v>
      </c>
      <c r="G27" s="112" t="s">
        <v>64</v>
      </c>
    </row>
    <row r="28" s="99" customFormat="1" ht="15" spans="1:7">
      <c r="A28" s="104" t="s">
        <v>89</v>
      </c>
      <c r="B28" s="104" t="s">
        <v>61</v>
      </c>
      <c r="C28" s="104" t="s">
        <v>90</v>
      </c>
      <c r="D28" s="111">
        <v>-170</v>
      </c>
      <c r="E28" s="104">
        <f t="shared" si="0"/>
        <v>2875</v>
      </c>
      <c r="F28" s="104" t="s">
        <v>91</v>
      </c>
      <c r="G28" s="112" t="s">
        <v>64</v>
      </c>
    </row>
    <row r="29" s="99" customFormat="1" ht="15" spans="1:7">
      <c r="A29" s="109" t="s">
        <v>92</v>
      </c>
      <c r="B29" s="104" t="s">
        <v>61</v>
      </c>
      <c r="C29" s="104" t="s">
        <v>93</v>
      </c>
      <c r="D29" s="111">
        <v>-185</v>
      </c>
      <c r="E29" s="104">
        <f t="shared" si="0"/>
        <v>3060</v>
      </c>
      <c r="F29" s="104" t="s">
        <v>94</v>
      </c>
      <c r="G29" s="112" t="s">
        <v>64</v>
      </c>
    </row>
    <row r="30" s="99" customFormat="1" ht="15" spans="1:7">
      <c r="A30" s="104" t="s">
        <v>95</v>
      </c>
      <c r="B30" s="104" t="s">
        <v>61</v>
      </c>
      <c r="C30" s="104" t="s">
        <v>96</v>
      </c>
      <c r="D30" s="111">
        <v>-185</v>
      </c>
      <c r="E30" s="104">
        <f t="shared" si="0"/>
        <v>3245</v>
      </c>
      <c r="F30" s="104" t="s">
        <v>97</v>
      </c>
      <c r="G30" s="112" t="s">
        <v>64</v>
      </c>
    </row>
    <row r="31" s="99" customFormat="1" ht="15" spans="1:7">
      <c r="A31" s="109" t="s">
        <v>98</v>
      </c>
      <c r="B31" s="107" t="s">
        <v>61</v>
      </c>
      <c r="C31" s="107" t="s">
        <v>34</v>
      </c>
      <c r="D31" s="113">
        <v>-210</v>
      </c>
      <c r="E31" s="104">
        <f t="shared" si="0"/>
        <v>3455</v>
      </c>
      <c r="F31" s="107" t="s">
        <v>35</v>
      </c>
      <c r="G31" s="112" t="s">
        <v>64</v>
      </c>
    </row>
    <row r="32" s="99" customFormat="1" ht="15" spans="1:6">
      <c r="A32" s="104" t="s">
        <v>99</v>
      </c>
      <c r="B32" s="104" t="s">
        <v>100</v>
      </c>
      <c r="C32" s="104" t="s">
        <v>101</v>
      </c>
      <c r="D32" s="108">
        <v>170</v>
      </c>
      <c r="E32" s="104">
        <f t="shared" si="0"/>
        <v>3285</v>
      </c>
      <c r="F32" s="104" t="s">
        <v>102</v>
      </c>
    </row>
    <row r="33" s="99" customFormat="1" ht="15" spans="1:6">
      <c r="A33" s="104" t="s">
        <v>103</v>
      </c>
      <c r="B33" s="104" t="s">
        <v>104</v>
      </c>
      <c r="C33" s="104" t="s">
        <v>105</v>
      </c>
      <c r="D33" s="108">
        <v>160</v>
      </c>
      <c r="E33" s="104">
        <f t="shared" si="0"/>
        <v>3125</v>
      </c>
      <c r="F33" s="104" t="s">
        <v>106</v>
      </c>
    </row>
    <row r="34" s="99" customFormat="1" ht="15" spans="1:6">
      <c r="A34" s="104" t="s">
        <v>107</v>
      </c>
      <c r="B34" s="104" t="s">
        <v>104</v>
      </c>
      <c r="C34" s="104" t="s">
        <v>108</v>
      </c>
      <c r="D34" s="108">
        <v>420</v>
      </c>
      <c r="E34" s="104">
        <f t="shared" si="0"/>
        <v>2705</v>
      </c>
      <c r="F34" s="104" t="s">
        <v>109</v>
      </c>
    </row>
    <row r="35" s="99" customFormat="1" ht="15" spans="1:6">
      <c r="A35" s="104" t="s">
        <v>110</v>
      </c>
      <c r="B35" s="104" t="s">
        <v>111</v>
      </c>
      <c r="C35" s="104" t="s">
        <v>112</v>
      </c>
      <c r="D35" s="108">
        <v>480</v>
      </c>
      <c r="E35" s="104">
        <f t="shared" si="0"/>
        <v>2225</v>
      </c>
      <c r="F35" s="104" t="s">
        <v>113</v>
      </c>
    </row>
    <row r="36" s="99" customFormat="1" ht="15" spans="1:6">
      <c r="A36" s="104" t="s">
        <v>114</v>
      </c>
      <c r="B36" s="104" t="s">
        <v>111</v>
      </c>
      <c r="C36" s="104" t="s">
        <v>115</v>
      </c>
      <c r="D36" s="108">
        <v>840</v>
      </c>
      <c r="E36" s="104">
        <f t="shared" si="0"/>
        <v>1385</v>
      </c>
      <c r="F36" s="104" t="s">
        <v>116</v>
      </c>
    </row>
    <row r="37" s="99" customFormat="1" ht="15" spans="1:6">
      <c r="A37" s="104" t="s">
        <v>117</v>
      </c>
      <c r="B37" s="104" t="s">
        <v>118</v>
      </c>
      <c r="C37" s="104" t="s">
        <v>119</v>
      </c>
      <c r="D37" s="108">
        <v>210</v>
      </c>
      <c r="E37" s="104">
        <f t="shared" si="0"/>
        <v>1175</v>
      </c>
      <c r="F37" s="104" t="s">
        <v>120</v>
      </c>
    </row>
    <row r="38" s="99" customFormat="1" ht="15" spans="1:6">
      <c r="A38" s="104" t="s">
        <v>121</v>
      </c>
      <c r="B38" s="104" t="s">
        <v>118</v>
      </c>
      <c r="C38" s="104" t="s">
        <v>122</v>
      </c>
      <c r="D38" s="108">
        <v>320</v>
      </c>
      <c r="E38" s="104">
        <f t="shared" si="0"/>
        <v>855</v>
      </c>
      <c r="F38" s="104" t="s">
        <v>123</v>
      </c>
    </row>
    <row r="39" s="99" customFormat="1" ht="15" spans="1:6">
      <c r="A39" s="104" t="s">
        <v>124</v>
      </c>
      <c r="B39" s="104" t="s">
        <v>118</v>
      </c>
      <c r="C39" s="104" t="s">
        <v>125</v>
      </c>
      <c r="D39" s="108">
        <v>160</v>
      </c>
      <c r="E39" s="104">
        <f t="shared" si="0"/>
        <v>695</v>
      </c>
      <c r="F39" s="104" t="s">
        <v>126</v>
      </c>
    </row>
    <row r="40" s="99" customFormat="1" ht="15" spans="1:6">
      <c r="A40" s="104" t="s">
        <v>127</v>
      </c>
      <c r="B40" s="104" t="s">
        <v>128</v>
      </c>
      <c r="C40" s="104" t="s">
        <v>129</v>
      </c>
      <c r="D40" s="108">
        <v>510</v>
      </c>
      <c r="E40" s="104">
        <f t="shared" si="0"/>
        <v>185</v>
      </c>
      <c r="F40" s="104" t="s">
        <v>130</v>
      </c>
    </row>
    <row r="41" s="99" customFormat="1" ht="15" spans="1:6">
      <c r="A41" s="104" t="s">
        <v>131</v>
      </c>
      <c r="B41" s="104" t="s">
        <v>61</v>
      </c>
      <c r="C41" s="104" t="s">
        <v>132</v>
      </c>
      <c r="D41" s="111">
        <v>-170</v>
      </c>
      <c r="E41" s="104">
        <f t="shared" si="0"/>
        <v>355</v>
      </c>
      <c r="F41" s="104" t="s">
        <v>133</v>
      </c>
    </row>
    <row r="42" s="99" customFormat="1" ht="15" spans="1:6">
      <c r="A42" s="104" t="s">
        <v>134</v>
      </c>
      <c r="B42" s="104" t="s">
        <v>61</v>
      </c>
      <c r="C42" s="104" t="s">
        <v>135</v>
      </c>
      <c r="D42" s="111">
        <v>-185</v>
      </c>
      <c r="E42" s="104">
        <f t="shared" si="0"/>
        <v>540</v>
      </c>
      <c r="F42" s="104" t="s">
        <v>136</v>
      </c>
    </row>
    <row r="43" s="99" customFormat="1" ht="15" spans="1:6">
      <c r="A43" s="104" t="s">
        <v>137</v>
      </c>
      <c r="B43" s="104" t="s">
        <v>61</v>
      </c>
      <c r="C43" s="104" t="s">
        <v>138</v>
      </c>
      <c r="D43" s="111">
        <v>-185</v>
      </c>
      <c r="E43" s="104">
        <f t="shared" si="0"/>
        <v>725</v>
      </c>
      <c r="F43" s="104" t="s">
        <v>139</v>
      </c>
    </row>
    <row r="44" s="99" customFormat="1" ht="15" spans="1:6">
      <c r="A44" s="104" t="s">
        <v>140</v>
      </c>
      <c r="B44" s="104" t="s">
        <v>61</v>
      </c>
      <c r="C44" s="104" t="s">
        <v>141</v>
      </c>
      <c r="D44" s="111">
        <v>-185</v>
      </c>
      <c r="E44" s="104">
        <f t="shared" si="0"/>
        <v>910</v>
      </c>
      <c r="F44" s="104" t="s">
        <v>142</v>
      </c>
    </row>
    <row r="45" s="99" customFormat="1" ht="15" spans="1:6">
      <c r="A45" s="104" t="s">
        <v>143</v>
      </c>
      <c r="B45" s="104" t="s">
        <v>144</v>
      </c>
      <c r="C45" s="104" t="s">
        <v>145</v>
      </c>
      <c r="D45" s="108">
        <v>555</v>
      </c>
      <c r="E45" s="104">
        <f t="shared" si="0"/>
        <v>355</v>
      </c>
      <c r="F45" s="104" t="s">
        <v>146</v>
      </c>
    </row>
    <row r="46" s="99" customFormat="1" ht="22.5" spans="1:6">
      <c r="A46" s="104" t="s">
        <v>147</v>
      </c>
      <c r="B46" s="104" t="s">
        <v>144</v>
      </c>
      <c r="C46" s="104" t="s">
        <v>148</v>
      </c>
      <c r="D46" s="108">
        <v>160</v>
      </c>
      <c r="E46" s="114">
        <f t="shared" si="0"/>
        <v>195</v>
      </c>
      <c r="F46" s="104" t="s">
        <v>149</v>
      </c>
    </row>
    <row r="48" s="99" customFormat="1" ht="15" spans="1:1">
      <c r="A48" s="100"/>
    </row>
    <row r="49" s="99" customFormat="1" spans="3:5">
      <c r="C49" s="112" t="s">
        <v>150</v>
      </c>
      <c r="D49" s="99">
        <v>7645</v>
      </c>
      <c r="E49" s="99" t="s">
        <v>151</v>
      </c>
    </row>
    <row r="50" s="99" customFormat="1" spans="3:4">
      <c r="C50" s="112" t="s">
        <v>152</v>
      </c>
      <c r="D50" s="99">
        <f>SUM(D19:D30)+SUM(D41:D44)</f>
        <v>-2840</v>
      </c>
    </row>
    <row r="52" s="99" customFormat="1" ht="13.5" spans="4:4">
      <c r="D52" s="112" t="s">
        <v>153</v>
      </c>
    </row>
    <row r="53" s="99" customFormat="1" ht="15.75" spans="1:4">
      <c r="A53" s="115" t="s">
        <v>154</v>
      </c>
      <c r="B53" s="116">
        <v>340</v>
      </c>
      <c r="C53" s="115" t="s">
        <v>155</v>
      </c>
      <c r="D53" s="117" t="s">
        <v>156</v>
      </c>
    </row>
    <row r="54" s="99" customFormat="1" ht="15.75" spans="1:4">
      <c r="A54" s="115" t="s">
        <v>157</v>
      </c>
      <c r="B54" s="116">
        <v>340</v>
      </c>
      <c r="C54" s="115" t="s">
        <v>158</v>
      </c>
      <c r="D54" s="118"/>
    </row>
    <row r="55" s="99" customFormat="1" ht="15.75" spans="1:4">
      <c r="A55" s="115" t="s">
        <v>159</v>
      </c>
      <c r="B55" s="116">
        <v>270</v>
      </c>
      <c r="C55" s="115" t="s">
        <v>160</v>
      </c>
      <c r="D55" s="118"/>
    </row>
    <row r="56" s="99" customFormat="1" ht="15.75" spans="1:4">
      <c r="A56" s="115" t="s">
        <v>161</v>
      </c>
      <c r="B56" s="116">
        <v>420</v>
      </c>
      <c r="C56" s="115" t="s">
        <v>162</v>
      </c>
      <c r="D56" s="118"/>
    </row>
    <row r="57" s="99" customFormat="1" ht="15.75" spans="1:4">
      <c r="A57" s="119" t="s">
        <v>163</v>
      </c>
      <c r="B57" s="120">
        <v>570</v>
      </c>
      <c r="C57" s="119" t="s">
        <v>164</v>
      </c>
      <c r="D57" s="121"/>
    </row>
    <row r="58" s="99" customFormat="1" ht="14.25" spans="2:3">
      <c r="B58" s="99">
        <f>SUM(B53:B57)</f>
        <v>1940</v>
      </c>
      <c r="C58" s="82"/>
    </row>
    <row r="59" ht="22.5" spans="4:5">
      <c r="D59" s="112" t="s">
        <v>165</v>
      </c>
      <c r="E59" s="114">
        <f>E46-B58</f>
        <v>-1745</v>
      </c>
    </row>
    <row r="62" ht="15" spans="1:1">
      <c r="A62" s="100" t="s">
        <v>166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G40" sqref="G40:I40"/>
    </sheetView>
  </sheetViews>
  <sheetFormatPr defaultColWidth="6.75" defaultRowHeight="12.75"/>
  <cols>
    <col min="1" max="1" width="7.66666666666667" style="34" customWidth="1"/>
    <col min="2" max="2" width="1.66666666666667" style="34" customWidth="1"/>
    <col min="3" max="3" width="1.16666666666667" style="34" customWidth="1"/>
    <col min="4" max="4" width="9.33333333333333" style="34" customWidth="1"/>
    <col min="5" max="5" width="9.16666666666667" style="34" customWidth="1"/>
    <col min="6" max="6" width="18.6666666666667" style="34" customWidth="1"/>
    <col min="7" max="7" width="3.16666666666667" style="34" customWidth="1"/>
    <col min="8" max="8" width="12.5" style="34" customWidth="1"/>
    <col min="9" max="9" width="2.66666666666667" style="34" customWidth="1"/>
    <col min="10" max="10" width="18.6666666666667" style="34" customWidth="1"/>
    <col min="11" max="11" width="15" style="34" customWidth="1"/>
    <col min="12" max="16384" width="6.75" style="34"/>
  </cols>
  <sheetData>
    <row r="1" s="34" customFormat="1" ht="30" customHeight="1" spans="1:7">
      <c r="A1" s="33" t="s">
        <v>167</v>
      </c>
      <c r="B1" s="33"/>
      <c r="C1" s="33"/>
      <c r="D1" s="33"/>
      <c r="E1" s="33"/>
      <c r="F1" s="33"/>
      <c r="G1" s="33"/>
    </row>
    <row r="2" s="34" customFormat="1" ht="16.5" customHeight="1" spans="1:7">
      <c r="A2" s="35" t="s">
        <v>168</v>
      </c>
      <c r="B2" s="35"/>
      <c r="C2" s="35"/>
      <c r="D2" s="35"/>
      <c r="E2" s="35"/>
      <c r="F2" s="35"/>
      <c r="G2" s="35"/>
    </row>
    <row r="3" s="34" customFormat="1" ht="18.75" customHeight="1" spans="1:7">
      <c r="A3" s="36" t="s">
        <v>169</v>
      </c>
      <c r="B3" s="37" t="s">
        <v>170</v>
      </c>
      <c r="C3" s="37"/>
      <c r="D3" s="37"/>
      <c r="E3" s="37"/>
      <c r="F3" s="37"/>
      <c r="G3" s="37"/>
    </row>
    <row r="4" s="34" customFormat="1" ht="18.75" customHeight="1" spans="1:7">
      <c r="A4" s="36" t="s">
        <v>171</v>
      </c>
      <c r="B4" s="37" t="s">
        <v>172</v>
      </c>
      <c r="C4" s="37"/>
      <c r="D4" s="37"/>
      <c r="E4" s="37"/>
      <c r="F4" s="37"/>
      <c r="G4" s="37"/>
    </row>
    <row r="5" s="34" customFormat="1" ht="18.75" customHeight="1" spans="1:7">
      <c r="A5" s="36" t="s">
        <v>173</v>
      </c>
      <c r="B5" s="36"/>
      <c r="C5" s="36"/>
      <c r="D5" s="36"/>
      <c r="E5" s="36"/>
      <c r="F5" s="36"/>
      <c r="G5" s="36"/>
    </row>
    <row r="6" s="34" customFormat="1" ht="24" customHeight="1" spans="1:8">
      <c r="A6" s="38" t="s">
        <v>174</v>
      </c>
      <c r="B6" s="38"/>
      <c r="C6" s="39" t="s">
        <v>175</v>
      </c>
      <c r="D6" s="39"/>
      <c r="E6" s="39"/>
      <c r="F6" s="39"/>
      <c r="G6" s="39"/>
      <c r="H6" s="39"/>
    </row>
    <row r="7" s="34" customFormat="1" ht="24" customHeight="1" spans="1:8">
      <c r="A7" s="38" t="s">
        <v>176</v>
      </c>
      <c r="B7" s="38"/>
      <c r="C7" s="39" t="s">
        <v>177</v>
      </c>
      <c r="D7" s="39"/>
      <c r="E7" s="39"/>
      <c r="F7" s="39"/>
      <c r="G7" s="39"/>
      <c r="H7" s="39"/>
    </row>
    <row r="8" s="34" customFormat="1" ht="30" customHeight="1" spans="1:11">
      <c r="A8" s="40" t="s">
        <v>178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="34" customFormat="1" ht="24" customHeight="1" spans="1:10">
      <c r="A9" s="41" t="s">
        <v>179</v>
      </c>
      <c r="B9" s="42"/>
      <c r="C9" s="42"/>
      <c r="D9" s="43"/>
      <c r="E9" s="41" t="s">
        <v>180</v>
      </c>
      <c r="F9" s="42"/>
      <c r="G9" s="42"/>
      <c r="H9" s="42"/>
      <c r="I9" s="42"/>
      <c r="J9" s="43"/>
    </row>
    <row r="10" s="34" customFormat="1" ht="24" customHeight="1" spans="1:10">
      <c r="A10" s="41" t="s">
        <v>181</v>
      </c>
      <c r="B10" s="42"/>
      <c r="C10" s="42"/>
      <c r="D10" s="43"/>
      <c r="E10" s="44">
        <v>43753</v>
      </c>
      <c r="F10" s="45"/>
      <c r="G10" s="45"/>
      <c r="H10" s="45"/>
      <c r="I10" s="45"/>
      <c r="J10" s="83"/>
    </row>
    <row r="11" s="34" customFormat="1" ht="24" customHeight="1" spans="1:10">
      <c r="A11" s="41" t="s">
        <v>182</v>
      </c>
      <c r="B11" s="42"/>
      <c r="C11" s="42"/>
      <c r="D11" s="43"/>
      <c r="E11" s="41" t="s">
        <v>183</v>
      </c>
      <c r="F11" s="42"/>
      <c r="G11" s="42"/>
      <c r="H11" s="42"/>
      <c r="I11" s="42"/>
      <c r="J11" s="43"/>
    </row>
    <row r="12" s="34" customFormat="1" ht="24" customHeight="1" spans="1:10">
      <c r="A12" s="46" t="s">
        <v>184</v>
      </c>
      <c r="B12" s="47"/>
      <c r="C12" s="47"/>
      <c r="D12" s="48"/>
      <c r="E12" s="49" t="s">
        <v>185</v>
      </c>
      <c r="F12" s="50"/>
      <c r="G12" s="50"/>
      <c r="H12" s="50"/>
      <c r="I12" s="50"/>
      <c r="J12" s="84"/>
    </row>
    <row r="13" s="34" customFormat="1" ht="24" customHeight="1" spans="1:10">
      <c r="A13" s="51"/>
      <c r="B13" s="52"/>
      <c r="C13" s="52"/>
      <c r="D13" s="53"/>
      <c r="E13" s="54" t="s">
        <v>186</v>
      </c>
      <c r="F13" s="55"/>
      <c r="G13" s="55"/>
      <c r="H13" s="55"/>
      <c r="I13" s="55"/>
      <c r="J13" s="85"/>
    </row>
    <row r="14" s="34" customFormat="1" ht="24" customHeight="1" spans="1:10">
      <c r="A14" s="51"/>
      <c r="B14" s="52"/>
      <c r="C14" s="52"/>
      <c r="D14" s="53"/>
      <c r="E14" s="54" t="s">
        <v>187</v>
      </c>
      <c r="F14" s="55"/>
      <c r="G14" s="55"/>
      <c r="H14" s="55"/>
      <c r="I14" s="55"/>
      <c r="J14" s="85"/>
    </row>
    <row r="15" s="34" customFormat="1" ht="24" customHeight="1" spans="1:10">
      <c r="A15" s="51"/>
      <c r="B15" s="52"/>
      <c r="C15" s="52"/>
      <c r="D15" s="53"/>
      <c r="E15" s="54" t="s">
        <v>188</v>
      </c>
      <c r="F15" s="55"/>
      <c r="G15" s="55"/>
      <c r="H15" s="55"/>
      <c r="I15" s="55"/>
      <c r="J15" s="85"/>
    </row>
    <row r="16" s="34" customFormat="1" ht="24" customHeight="1" spans="1:10">
      <c r="A16" s="51"/>
      <c r="B16" s="52"/>
      <c r="C16" s="52"/>
      <c r="D16" s="53"/>
      <c r="E16" s="54" t="s">
        <v>189</v>
      </c>
      <c r="F16" s="55"/>
      <c r="G16" s="55"/>
      <c r="H16" s="55"/>
      <c r="I16" s="55"/>
      <c r="J16" s="85"/>
    </row>
    <row r="17" s="34" customFormat="1" ht="24" customHeight="1" spans="1:10">
      <c r="A17" s="51"/>
      <c r="B17" s="52"/>
      <c r="C17" s="52"/>
      <c r="D17" s="53"/>
      <c r="E17" s="54" t="s">
        <v>190</v>
      </c>
      <c r="F17" s="55"/>
      <c r="G17" s="55"/>
      <c r="H17" s="55"/>
      <c r="I17" s="55"/>
      <c r="J17" s="85"/>
    </row>
    <row r="18" s="34" customFormat="1" ht="24" customHeight="1" spans="1:10">
      <c r="A18" s="51"/>
      <c r="B18" s="52"/>
      <c r="C18" s="52"/>
      <c r="D18" s="53"/>
      <c r="E18" s="54" t="s">
        <v>191</v>
      </c>
      <c r="F18" s="55"/>
      <c r="G18" s="55"/>
      <c r="H18" s="55"/>
      <c r="I18" s="55"/>
      <c r="J18" s="85"/>
    </row>
    <row r="19" s="34" customFormat="1" ht="24" customHeight="1" spans="1:10">
      <c r="A19" s="51"/>
      <c r="B19" s="52"/>
      <c r="C19" s="52"/>
      <c r="D19" s="53"/>
      <c r="E19" s="54" t="s">
        <v>192</v>
      </c>
      <c r="F19" s="55"/>
      <c r="G19" s="55"/>
      <c r="H19" s="55"/>
      <c r="I19" s="55"/>
      <c r="J19" s="85"/>
    </row>
    <row r="20" s="34" customFormat="1" ht="24" customHeight="1" spans="1:10">
      <c r="A20" s="51"/>
      <c r="B20" s="52"/>
      <c r="C20" s="52"/>
      <c r="D20" s="53"/>
      <c r="E20" s="54" t="s">
        <v>193</v>
      </c>
      <c r="F20" s="55"/>
      <c r="G20" s="55"/>
      <c r="H20" s="55"/>
      <c r="I20" s="55"/>
      <c r="J20" s="85"/>
    </row>
    <row r="21" s="34" customFormat="1" ht="24" customHeight="1" spans="1:10">
      <c r="A21" s="56"/>
      <c r="B21" s="57"/>
      <c r="C21" s="57"/>
      <c r="D21" s="58"/>
      <c r="E21" s="59" t="s">
        <v>194</v>
      </c>
      <c r="F21" s="60"/>
      <c r="G21" s="60"/>
      <c r="H21" s="60"/>
      <c r="I21" s="60"/>
      <c r="J21" s="86"/>
    </row>
    <row r="22" s="34" customFormat="1" ht="24" customHeight="1" spans="1:11">
      <c r="A22" s="61" t="s">
        <v>195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="34" customFormat="1" ht="24" customHeight="1" spans="1:10">
      <c r="A23" s="62" t="s">
        <v>176</v>
      </c>
      <c r="B23" s="63"/>
      <c r="C23" s="64"/>
      <c r="D23" s="65" t="s">
        <v>196</v>
      </c>
      <c r="E23" s="65" t="s">
        <v>197</v>
      </c>
      <c r="F23" s="67" t="s">
        <v>198</v>
      </c>
      <c r="G23" s="92" t="s">
        <v>199</v>
      </c>
      <c r="H23" s="93"/>
      <c r="I23" s="97"/>
      <c r="J23" s="65" t="s">
        <v>200</v>
      </c>
    </row>
    <row r="24" s="34" customFormat="1" ht="24" customHeight="1" spans="1:11">
      <c r="A24" s="70">
        <v>43746</v>
      </c>
      <c r="B24" s="71"/>
      <c r="C24" s="72"/>
      <c r="D24" s="94"/>
      <c r="E24" s="94"/>
      <c r="F24" s="74">
        <v>6745</v>
      </c>
      <c r="G24" s="95">
        <v>6940</v>
      </c>
      <c r="H24" s="96"/>
      <c r="I24" s="98"/>
      <c r="J24" s="65" t="s">
        <v>201</v>
      </c>
      <c r="K24" s="90" t="s">
        <v>153</v>
      </c>
    </row>
    <row r="25" s="34" customFormat="1" ht="24" customHeight="1" spans="1:11">
      <c r="A25" s="70">
        <v>43747</v>
      </c>
      <c r="B25" s="71"/>
      <c r="C25" s="72"/>
      <c r="D25" s="77">
        <v>1134870</v>
      </c>
      <c r="E25" s="77">
        <v>1629268</v>
      </c>
      <c r="F25" s="79">
        <v>420</v>
      </c>
      <c r="G25" s="95">
        <v>6520</v>
      </c>
      <c r="H25" s="96"/>
      <c r="I25" s="98"/>
      <c r="J25" s="94"/>
      <c r="K25" s="34" t="str">
        <f>$K$24&amp;E25</f>
        <v>，1629268</v>
      </c>
    </row>
    <row r="26" s="34" customFormat="1" ht="24" customHeight="1" spans="1:11">
      <c r="A26" s="70">
        <v>43747</v>
      </c>
      <c r="B26" s="71"/>
      <c r="C26" s="72"/>
      <c r="D26" s="77">
        <v>1127118</v>
      </c>
      <c r="E26" s="77">
        <v>1577593</v>
      </c>
      <c r="F26" s="79">
        <v>570</v>
      </c>
      <c r="G26" s="95">
        <v>5950</v>
      </c>
      <c r="H26" s="96"/>
      <c r="I26" s="98"/>
      <c r="J26" s="94"/>
      <c r="K26" s="34" t="str">
        <f t="shared" ref="K26:K40" si="0">$K$24&amp;E26</f>
        <v>，1577593</v>
      </c>
    </row>
    <row r="27" s="34" customFormat="1" ht="24" customHeight="1" spans="1:11">
      <c r="A27" s="70">
        <v>43747</v>
      </c>
      <c r="B27" s="71"/>
      <c r="C27" s="72"/>
      <c r="D27" s="77">
        <v>1134618</v>
      </c>
      <c r="E27" s="77">
        <v>1627550</v>
      </c>
      <c r="F27" s="79">
        <v>340</v>
      </c>
      <c r="G27" s="95">
        <v>5610</v>
      </c>
      <c r="H27" s="96"/>
      <c r="I27" s="98"/>
      <c r="J27" s="94"/>
      <c r="K27" s="34" t="str">
        <f t="shared" si="0"/>
        <v>，1627550</v>
      </c>
    </row>
    <row r="28" s="34" customFormat="1" ht="24" customHeight="1" spans="1:11">
      <c r="A28" s="70">
        <v>43747</v>
      </c>
      <c r="B28" s="71"/>
      <c r="C28" s="72"/>
      <c r="D28" s="77">
        <v>1134600</v>
      </c>
      <c r="E28" s="77">
        <v>1627401</v>
      </c>
      <c r="F28" s="79">
        <v>340</v>
      </c>
      <c r="G28" s="95">
        <v>5270</v>
      </c>
      <c r="H28" s="96"/>
      <c r="I28" s="98"/>
      <c r="J28" s="94"/>
      <c r="K28" s="34" t="str">
        <f t="shared" si="0"/>
        <v>，1627401</v>
      </c>
    </row>
    <row r="29" s="34" customFormat="1" ht="24" customHeight="1" spans="1:11">
      <c r="A29" s="70">
        <v>43747</v>
      </c>
      <c r="B29" s="71"/>
      <c r="C29" s="72"/>
      <c r="D29" s="77">
        <v>1133788</v>
      </c>
      <c r="E29" s="77">
        <v>1621037</v>
      </c>
      <c r="F29" s="79">
        <v>270</v>
      </c>
      <c r="G29" s="95">
        <v>5000</v>
      </c>
      <c r="H29" s="96"/>
      <c r="I29" s="98"/>
      <c r="J29" s="94"/>
      <c r="K29" s="34" t="str">
        <f t="shared" si="0"/>
        <v>，1621037</v>
      </c>
    </row>
    <row r="30" s="34" customFormat="1" ht="24" customHeight="1" spans="1:11">
      <c r="A30" s="70">
        <v>43747</v>
      </c>
      <c r="B30" s="71"/>
      <c r="C30" s="72"/>
      <c r="D30" s="77">
        <v>1135153</v>
      </c>
      <c r="E30" s="77">
        <v>1631037</v>
      </c>
      <c r="F30" s="79">
        <v>320</v>
      </c>
      <c r="G30" s="95">
        <v>4680</v>
      </c>
      <c r="H30" s="96"/>
      <c r="I30" s="98"/>
      <c r="J30" s="94"/>
      <c r="K30" s="34" t="str">
        <f t="shared" si="0"/>
        <v>，1631037</v>
      </c>
    </row>
    <row r="31" s="34" customFormat="1" ht="24" customHeight="1" spans="1:11">
      <c r="A31" s="70">
        <v>43747</v>
      </c>
      <c r="B31" s="71"/>
      <c r="C31" s="72"/>
      <c r="D31" s="77">
        <v>1135152</v>
      </c>
      <c r="E31" s="77">
        <v>1631031</v>
      </c>
      <c r="F31" s="79">
        <v>320</v>
      </c>
      <c r="G31" s="95">
        <v>4360</v>
      </c>
      <c r="H31" s="96"/>
      <c r="I31" s="98"/>
      <c r="J31" s="94"/>
      <c r="K31" s="34" t="str">
        <f t="shared" si="0"/>
        <v>，1631031</v>
      </c>
    </row>
    <row r="32" s="34" customFormat="1" ht="24" customHeight="1" spans="1:11">
      <c r="A32" s="70">
        <v>43747</v>
      </c>
      <c r="B32" s="71"/>
      <c r="C32" s="72"/>
      <c r="D32" s="77">
        <v>1135150</v>
      </c>
      <c r="E32" s="77">
        <v>1630861</v>
      </c>
      <c r="F32" s="79">
        <v>340</v>
      </c>
      <c r="G32" s="95">
        <v>4020</v>
      </c>
      <c r="H32" s="96"/>
      <c r="I32" s="98"/>
      <c r="J32" s="94"/>
      <c r="K32" s="34" t="str">
        <f t="shared" si="0"/>
        <v>，1630861</v>
      </c>
    </row>
    <row r="33" s="34" customFormat="1" ht="24" customHeight="1" spans="1:11">
      <c r="A33" s="70">
        <v>43747</v>
      </c>
      <c r="B33" s="71"/>
      <c r="C33" s="72"/>
      <c r="D33" s="77">
        <v>1135149</v>
      </c>
      <c r="E33" s="77">
        <v>1630735</v>
      </c>
      <c r="F33" s="79">
        <v>320</v>
      </c>
      <c r="G33" s="95">
        <v>3700</v>
      </c>
      <c r="H33" s="96"/>
      <c r="I33" s="98"/>
      <c r="J33" s="94"/>
      <c r="K33" s="34" t="str">
        <f t="shared" si="0"/>
        <v>，1630735</v>
      </c>
    </row>
    <row r="34" s="34" customFormat="1" ht="24" customHeight="1" spans="1:11">
      <c r="A34" s="70">
        <v>43747</v>
      </c>
      <c r="B34" s="71"/>
      <c r="C34" s="72"/>
      <c r="D34" s="77">
        <v>1135019</v>
      </c>
      <c r="E34" s="77">
        <v>1630035</v>
      </c>
      <c r="F34" s="79">
        <v>320</v>
      </c>
      <c r="G34" s="95">
        <v>3380</v>
      </c>
      <c r="H34" s="96"/>
      <c r="I34" s="98"/>
      <c r="J34" s="94"/>
      <c r="K34" s="34" t="str">
        <f t="shared" si="0"/>
        <v>，1630035</v>
      </c>
    </row>
    <row r="35" s="34" customFormat="1" ht="24" customHeight="1" spans="1:11">
      <c r="A35" s="70">
        <v>43749</v>
      </c>
      <c r="B35" s="71"/>
      <c r="C35" s="72"/>
      <c r="D35" s="77">
        <v>1135608</v>
      </c>
      <c r="E35" s="77">
        <v>1633555</v>
      </c>
      <c r="F35" s="79">
        <v>680</v>
      </c>
      <c r="G35" s="95">
        <v>2700</v>
      </c>
      <c r="H35" s="96"/>
      <c r="I35" s="98"/>
      <c r="J35" s="94"/>
      <c r="K35" s="34" t="str">
        <f t="shared" si="0"/>
        <v>，1633555</v>
      </c>
    </row>
    <row r="36" s="34" customFormat="1" ht="24" customHeight="1" spans="1:11">
      <c r="A36" s="70">
        <v>43749</v>
      </c>
      <c r="B36" s="71"/>
      <c r="C36" s="72"/>
      <c r="D36" s="77">
        <v>1135606</v>
      </c>
      <c r="E36" s="77">
        <v>1633299</v>
      </c>
      <c r="F36" s="79">
        <v>200</v>
      </c>
      <c r="G36" s="95">
        <v>2500</v>
      </c>
      <c r="H36" s="96"/>
      <c r="I36" s="98"/>
      <c r="J36" s="94"/>
      <c r="K36" s="34" t="str">
        <f t="shared" si="0"/>
        <v>，1633299</v>
      </c>
    </row>
    <row r="37" s="34" customFormat="1" ht="24" customHeight="1" spans="1:11">
      <c r="A37" s="70">
        <v>43749</v>
      </c>
      <c r="B37" s="71"/>
      <c r="C37" s="72"/>
      <c r="D37" s="77">
        <v>1135601</v>
      </c>
      <c r="E37" s="77">
        <v>1633075</v>
      </c>
      <c r="F37" s="79">
        <v>510</v>
      </c>
      <c r="G37" s="95">
        <v>1990</v>
      </c>
      <c r="H37" s="96"/>
      <c r="I37" s="98"/>
      <c r="J37" s="94"/>
      <c r="K37" s="34" t="str">
        <f t="shared" si="0"/>
        <v>，1633075</v>
      </c>
    </row>
    <row r="38" s="34" customFormat="1" ht="24" customHeight="1" spans="1:11">
      <c r="A38" s="70">
        <v>43749</v>
      </c>
      <c r="B38" s="71"/>
      <c r="C38" s="72"/>
      <c r="D38" s="77">
        <v>1135602</v>
      </c>
      <c r="E38" s="77">
        <v>1633261</v>
      </c>
      <c r="F38" s="79">
        <v>630</v>
      </c>
      <c r="G38" s="95">
        <v>1360</v>
      </c>
      <c r="H38" s="96"/>
      <c r="I38" s="98"/>
      <c r="J38" s="94"/>
      <c r="K38" s="34" t="str">
        <f t="shared" si="0"/>
        <v>，1633261</v>
      </c>
    </row>
    <row r="39" s="34" customFormat="1" ht="27" customHeight="1" spans="1:11">
      <c r="A39" s="70">
        <v>43749</v>
      </c>
      <c r="B39" s="71"/>
      <c r="C39" s="72"/>
      <c r="D39" s="77">
        <v>1135414</v>
      </c>
      <c r="E39" s="77">
        <v>1632134</v>
      </c>
      <c r="F39" s="79">
        <v>340</v>
      </c>
      <c r="G39" s="95">
        <v>1020</v>
      </c>
      <c r="H39" s="96"/>
      <c r="I39" s="98"/>
      <c r="J39" s="94"/>
      <c r="K39" s="34" t="str">
        <f t="shared" si="0"/>
        <v>，1632134</v>
      </c>
    </row>
    <row r="40" s="34" customFormat="1" ht="15" spans="1:11">
      <c r="A40" s="70">
        <v>43753</v>
      </c>
      <c r="B40" s="71"/>
      <c r="C40" s="72"/>
      <c r="D40" s="77">
        <v>1136063</v>
      </c>
      <c r="E40" s="77">
        <v>1636069</v>
      </c>
      <c r="F40" s="79">
        <v>340</v>
      </c>
      <c r="G40" s="95">
        <v>680</v>
      </c>
      <c r="H40" s="96"/>
      <c r="I40" s="98"/>
      <c r="J40" s="94"/>
      <c r="K40" s="34" t="str">
        <f t="shared" si="0"/>
        <v>，1636069</v>
      </c>
    </row>
    <row r="41" ht="13.5" spans="8:8">
      <c r="H41" s="20" t="s">
        <v>202</v>
      </c>
    </row>
  </sheetData>
  <mergeCells count="64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39:C39"/>
    <mergeCell ref="G39:I39"/>
    <mergeCell ref="A40:C40"/>
    <mergeCell ref="G40:I40"/>
    <mergeCell ref="A12:D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4" workbookViewId="0">
      <selection activeCell="G42" sqref="G42"/>
    </sheetView>
  </sheetViews>
  <sheetFormatPr defaultColWidth="9" defaultRowHeight="13.5"/>
  <cols>
    <col min="5" max="5" width="11.625" customWidth="1"/>
    <col min="6" max="6" width="19.25" customWidth="1"/>
    <col min="9" max="9" width="3.875" customWidth="1"/>
    <col min="10" max="10" width="10" customWidth="1"/>
  </cols>
  <sheetData>
    <row r="1" ht="17.25" spans="1:11">
      <c r="A1" s="33" t="s">
        <v>167</v>
      </c>
      <c r="B1" s="33"/>
      <c r="C1" s="33"/>
      <c r="D1" s="33"/>
      <c r="E1" s="33"/>
      <c r="F1" s="33"/>
      <c r="G1" s="33"/>
      <c r="H1" s="34"/>
      <c r="I1" s="34"/>
      <c r="J1" s="34"/>
      <c r="K1" s="34"/>
    </row>
    <row r="2" ht="14.25" spans="1:11">
      <c r="A2" s="35" t="s">
        <v>168</v>
      </c>
      <c r="B2" s="35"/>
      <c r="C2" s="35"/>
      <c r="D2" s="35"/>
      <c r="E2" s="35"/>
      <c r="F2" s="35"/>
      <c r="G2" s="35"/>
      <c r="H2" s="34"/>
      <c r="I2" s="34"/>
      <c r="J2" s="34"/>
      <c r="K2" s="34"/>
    </row>
    <row r="3" spans="1:11">
      <c r="A3" s="36" t="s">
        <v>169</v>
      </c>
      <c r="B3" s="37" t="s">
        <v>170</v>
      </c>
      <c r="C3" s="37"/>
      <c r="D3" s="37"/>
      <c r="E3" s="37"/>
      <c r="F3" s="37"/>
      <c r="G3" s="37"/>
      <c r="H3" s="34"/>
      <c r="I3" s="34"/>
      <c r="J3" s="34"/>
      <c r="K3" s="34"/>
    </row>
    <row r="4" spans="1:11">
      <c r="A4" s="36" t="s">
        <v>171</v>
      </c>
      <c r="B4" s="37" t="s">
        <v>172</v>
      </c>
      <c r="C4" s="37"/>
      <c r="D4" s="37"/>
      <c r="E4" s="37"/>
      <c r="F4" s="37"/>
      <c r="G4" s="37"/>
      <c r="H4" s="34"/>
      <c r="I4" s="34"/>
      <c r="J4" s="34"/>
      <c r="K4" s="34"/>
    </row>
    <row r="5" spans="1:11">
      <c r="A5" s="36" t="s">
        <v>173</v>
      </c>
      <c r="B5" s="36"/>
      <c r="C5" s="36"/>
      <c r="D5" s="36"/>
      <c r="E5" s="36"/>
      <c r="F5" s="36"/>
      <c r="G5" s="36"/>
      <c r="H5" s="34"/>
      <c r="I5" s="34"/>
      <c r="J5" s="34"/>
      <c r="K5" s="34"/>
    </row>
    <row r="6" ht="15" spans="1:11">
      <c r="A6" s="38" t="s">
        <v>174</v>
      </c>
      <c r="B6" s="38"/>
      <c r="C6" s="39" t="s">
        <v>175</v>
      </c>
      <c r="D6" s="39"/>
      <c r="E6" s="39"/>
      <c r="F6" s="39"/>
      <c r="G6" s="39"/>
      <c r="H6" s="39"/>
      <c r="I6" s="34"/>
      <c r="J6" s="34"/>
      <c r="K6" s="34"/>
    </row>
    <row r="7" ht="15" spans="1:11">
      <c r="A7" s="38" t="s">
        <v>176</v>
      </c>
      <c r="B7" s="38"/>
      <c r="C7" s="39" t="s">
        <v>203</v>
      </c>
      <c r="D7" s="39"/>
      <c r="E7" s="39"/>
      <c r="F7" s="39"/>
      <c r="G7" s="39"/>
      <c r="H7" s="39"/>
      <c r="I7" s="34"/>
      <c r="J7" s="34"/>
      <c r="K7" s="34"/>
    </row>
    <row r="8" ht="17.25" spans="1:11">
      <c r="A8" s="40" t="s">
        <v>178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ht="15" spans="1:11">
      <c r="A9" s="41" t="s">
        <v>179</v>
      </c>
      <c r="B9" s="42"/>
      <c r="C9" s="42"/>
      <c r="D9" s="43"/>
      <c r="E9" s="41" t="s">
        <v>180</v>
      </c>
      <c r="F9" s="42"/>
      <c r="G9" s="42"/>
      <c r="H9" s="42"/>
      <c r="I9" s="42"/>
      <c r="J9" s="43"/>
      <c r="K9" s="34"/>
    </row>
    <row r="10" ht="15" spans="1:11">
      <c r="A10" s="41" t="s">
        <v>181</v>
      </c>
      <c r="B10" s="42"/>
      <c r="C10" s="42"/>
      <c r="D10" s="43"/>
      <c r="E10" s="44">
        <v>43763</v>
      </c>
      <c r="F10" s="45"/>
      <c r="G10" s="45"/>
      <c r="H10" s="45"/>
      <c r="I10" s="45"/>
      <c r="J10" s="83"/>
      <c r="K10" s="34"/>
    </row>
    <row r="11" ht="15" spans="1:11">
      <c r="A11" s="41" t="s">
        <v>182</v>
      </c>
      <c r="B11" s="42"/>
      <c r="C11" s="42"/>
      <c r="D11" s="43"/>
      <c r="E11" s="41" t="s">
        <v>183</v>
      </c>
      <c r="F11" s="42"/>
      <c r="G11" s="42"/>
      <c r="H11" s="42"/>
      <c r="I11" s="42"/>
      <c r="J11" s="43"/>
      <c r="K11" s="34"/>
    </row>
    <row r="12" ht="15" spans="1:11">
      <c r="A12" s="46" t="s">
        <v>184</v>
      </c>
      <c r="B12" s="47"/>
      <c r="C12" s="47"/>
      <c r="D12" s="48"/>
      <c r="E12" s="49" t="s">
        <v>185</v>
      </c>
      <c r="F12" s="50"/>
      <c r="G12" s="50"/>
      <c r="H12" s="50"/>
      <c r="I12" s="50"/>
      <c r="J12" s="84"/>
      <c r="K12" s="34"/>
    </row>
    <row r="13" ht="15" spans="1:11">
      <c r="A13" s="51"/>
      <c r="B13" s="52"/>
      <c r="C13" s="52"/>
      <c r="D13" s="53"/>
      <c r="E13" s="54" t="s">
        <v>186</v>
      </c>
      <c r="F13" s="55"/>
      <c r="G13" s="55"/>
      <c r="H13" s="55"/>
      <c r="I13" s="55"/>
      <c r="J13" s="85"/>
      <c r="K13" s="34"/>
    </row>
    <row r="14" ht="15" spans="1:11">
      <c r="A14" s="51"/>
      <c r="B14" s="52"/>
      <c r="C14" s="52"/>
      <c r="D14" s="53"/>
      <c r="E14" s="54" t="s">
        <v>187</v>
      </c>
      <c r="F14" s="55"/>
      <c r="G14" s="55"/>
      <c r="H14" s="55"/>
      <c r="I14" s="55"/>
      <c r="J14" s="85"/>
      <c r="K14" s="34"/>
    </row>
    <row r="15" ht="15" spans="1:11">
      <c r="A15" s="51"/>
      <c r="B15" s="52"/>
      <c r="C15" s="52"/>
      <c r="D15" s="53"/>
      <c r="E15" s="54" t="s">
        <v>188</v>
      </c>
      <c r="F15" s="55"/>
      <c r="G15" s="55"/>
      <c r="H15" s="55"/>
      <c r="I15" s="55"/>
      <c r="J15" s="85"/>
      <c r="K15" s="34"/>
    </row>
    <row r="16" ht="15" spans="1:11">
      <c r="A16" s="51"/>
      <c r="B16" s="52"/>
      <c r="C16" s="52"/>
      <c r="D16" s="53"/>
      <c r="E16" s="54" t="s">
        <v>189</v>
      </c>
      <c r="F16" s="55"/>
      <c r="G16" s="55"/>
      <c r="H16" s="55"/>
      <c r="I16" s="55"/>
      <c r="J16" s="85"/>
      <c r="K16" s="34"/>
    </row>
    <row r="17" ht="15" spans="1:11">
      <c r="A17" s="51"/>
      <c r="B17" s="52"/>
      <c r="C17" s="52"/>
      <c r="D17" s="53"/>
      <c r="E17" s="54" t="s">
        <v>190</v>
      </c>
      <c r="F17" s="55"/>
      <c r="G17" s="55"/>
      <c r="H17" s="55"/>
      <c r="I17" s="55"/>
      <c r="J17" s="85"/>
      <c r="K17" s="34"/>
    </row>
    <row r="18" ht="15" spans="1:11">
      <c r="A18" s="51"/>
      <c r="B18" s="52"/>
      <c r="C18" s="52"/>
      <c r="D18" s="53"/>
      <c r="E18" s="54" t="s">
        <v>191</v>
      </c>
      <c r="F18" s="55"/>
      <c r="G18" s="55"/>
      <c r="H18" s="55"/>
      <c r="I18" s="55"/>
      <c r="J18" s="85"/>
      <c r="K18" s="34"/>
    </row>
    <row r="19" ht="15" spans="1:11">
      <c r="A19" s="51"/>
      <c r="B19" s="52"/>
      <c r="C19" s="52"/>
      <c r="D19" s="53"/>
      <c r="E19" s="54" t="s">
        <v>192</v>
      </c>
      <c r="F19" s="55"/>
      <c r="G19" s="55"/>
      <c r="H19" s="55"/>
      <c r="I19" s="55"/>
      <c r="J19" s="85"/>
      <c r="K19" s="34"/>
    </row>
    <row r="20" ht="15" spans="1:11">
      <c r="A20" s="51"/>
      <c r="B20" s="52"/>
      <c r="C20" s="52"/>
      <c r="D20" s="53"/>
      <c r="E20" s="54" t="s">
        <v>193</v>
      </c>
      <c r="F20" s="55"/>
      <c r="G20" s="55"/>
      <c r="H20" s="55"/>
      <c r="I20" s="55"/>
      <c r="J20" s="85"/>
      <c r="K20" s="34"/>
    </row>
    <row r="21" ht="15" spans="1:11">
      <c r="A21" s="56"/>
      <c r="B21" s="57"/>
      <c r="C21" s="57"/>
      <c r="D21" s="58"/>
      <c r="E21" s="59" t="s">
        <v>194</v>
      </c>
      <c r="F21" s="60"/>
      <c r="G21" s="60"/>
      <c r="H21" s="60"/>
      <c r="I21" s="60"/>
      <c r="J21" s="86"/>
      <c r="K21" s="34"/>
    </row>
    <row r="22" spans="1:11">
      <c r="A22" s="61" t="s">
        <v>204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ht="44" customHeight="1" spans="1:11">
      <c r="A23" s="62" t="s">
        <v>176</v>
      </c>
      <c r="B23" s="63"/>
      <c r="C23" s="64"/>
      <c r="D23" s="65" t="s">
        <v>196</v>
      </c>
      <c r="E23" s="66" t="s">
        <v>197</v>
      </c>
      <c r="F23" s="67" t="s">
        <v>198</v>
      </c>
      <c r="G23" s="68" t="s">
        <v>199</v>
      </c>
      <c r="H23" s="69"/>
      <c r="I23" s="87"/>
      <c r="J23" s="88" t="s">
        <v>200</v>
      </c>
      <c r="K23" s="34"/>
    </row>
    <row r="24" ht="20" customHeight="1" spans="1:11">
      <c r="A24" s="70"/>
      <c r="B24" s="71"/>
      <c r="C24" s="72"/>
      <c r="D24" s="73"/>
      <c r="E24" s="73"/>
      <c r="F24" s="74"/>
      <c r="G24" s="75"/>
      <c r="H24" s="76"/>
      <c r="I24" s="89"/>
      <c r="J24" s="88"/>
      <c r="K24" s="34"/>
    </row>
    <row r="25" ht="19" customHeight="1" spans="1:11">
      <c r="A25" s="70">
        <v>43754</v>
      </c>
      <c r="B25" s="71"/>
      <c r="C25" s="72"/>
      <c r="D25" s="73"/>
      <c r="E25" s="73"/>
      <c r="F25" s="74">
        <v>4320</v>
      </c>
      <c r="G25" s="75">
        <v>5000</v>
      </c>
      <c r="H25" s="76"/>
      <c r="I25" s="89"/>
      <c r="J25" s="88" t="s">
        <v>205</v>
      </c>
      <c r="K25" s="90"/>
    </row>
    <row r="26" ht="15" spans="1:11">
      <c r="A26" s="70">
        <v>43754</v>
      </c>
      <c r="B26" s="71"/>
      <c r="C26" s="72"/>
      <c r="D26" s="77">
        <v>1135151</v>
      </c>
      <c r="E26" s="78">
        <v>1630208</v>
      </c>
      <c r="F26" s="79">
        <v>480</v>
      </c>
      <c r="G26" s="75"/>
      <c r="H26" s="76"/>
      <c r="I26" s="89"/>
      <c r="J26" s="73"/>
      <c r="K26" s="34"/>
    </row>
    <row r="27" ht="15" spans="1:11">
      <c r="A27" s="70">
        <v>43755</v>
      </c>
      <c r="B27" s="71"/>
      <c r="C27" s="72"/>
      <c r="D27" s="77">
        <v>1136381</v>
      </c>
      <c r="E27" s="78">
        <v>1638679</v>
      </c>
      <c r="F27" s="79">
        <v>420</v>
      </c>
      <c r="G27" s="75"/>
      <c r="H27" s="76"/>
      <c r="I27" s="89"/>
      <c r="J27" s="73"/>
      <c r="K27" s="34"/>
    </row>
    <row r="28" ht="15" spans="1:11">
      <c r="A28" s="70">
        <v>43756</v>
      </c>
      <c r="B28" s="71"/>
      <c r="C28" s="72"/>
      <c r="D28" s="77">
        <v>1136062</v>
      </c>
      <c r="E28" s="78">
        <v>1635933</v>
      </c>
      <c r="F28" s="79">
        <v>200</v>
      </c>
      <c r="G28" s="75"/>
      <c r="H28" s="76"/>
      <c r="I28" s="89"/>
      <c r="J28" s="73"/>
      <c r="K28" s="34"/>
    </row>
    <row r="29" ht="15" spans="1:11">
      <c r="A29" s="70">
        <v>43756</v>
      </c>
      <c r="B29" s="71"/>
      <c r="C29" s="72"/>
      <c r="D29" s="77">
        <v>1133409</v>
      </c>
      <c r="E29" s="78">
        <v>1619266</v>
      </c>
      <c r="F29" s="79">
        <v>450</v>
      </c>
      <c r="G29" s="75"/>
      <c r="H29" s="76"/>
      <c r="I29" s="89"/>
      <c r="J29" s="73"/>
      <c r="K29" s="34"/>
    </row>
    <row r="30" ht="15" spans="1:11">
      <c r="A30" s="70">
        <v>43756</v>
      </c>
      <c r="B30" s="71"/>
      <c r="C30" s="72"/>
      <c r="D30" s="77">
        <v>1130833</v>
      </c>
      <c r="E30" s="78">
        <v>1602916</v>
      </c>
      <c r="F30" s="79">
        <v>340</v>
      </c>
      <c r="G30" s="75"/>
      <c r="H30" s="76"/>
      <c r="I30" s="89"/>
      <c r="J30" s="73"/>
      <c r="K30" s="34"/>
    </row>
    <row r="31" ht="15" spans="1:11">
      <c r="A31" s="70">
        <v>43759</v>
      </c>
      <c r="B31" s="71"/>
      <c r="C31" s="72"/>
      <c r="D31" s="77">
        <v>1134272</v>
      </c>
      <c r="E31" s="78">
        <v>1625709</v>
      </c>
      <c r="F31" s="79">
        <v>170</v>
      </c>
      <c r="G31" s="75"/>
      <c r="H31" s="76"/>
      <c r="I31" s="89"/>
      <c r="J31" s="73"/>
      <c r="K31" s="34"/>
    </row>
    <row r="32" ht="15" spans="1:11">
      <c r="A32" s="70">
        <v>43761</v>
      </c>
      <c r="B32" s="71"/>
      <c r="C32" s="72"/>
      <c r="D32" s="77">
        <v>1137093</v>
      </c>
      <c r="E32" s="78">
        <v>1643230</v>
      </c>
      <c r="F32" s="79">
        <v>160</v>
      </c>
      <c r="G32" s="75"/>
      <c r="H32" s="76"/>
      <c r="I32" s="89"/>
      <c r="J32" s="73"/>
      <c r="K32" s="34"/>
    </row>
    <row r="33" ht="15" spans="1:11">
      <c r="A33" s="70">
        <v>43761</v>
      </c>
      <c r="B33" s="71"/>
      <c r="C33" s="72"/>
      <c r="D33" s="77">
        <v>1136866</v>
      </c>
      <c r="E33" s="78">
        <v>1642063</v>
      </c>
      <c r="F33" s="79">
        <v>320</v>
      </c>
      <c r="G33" s="75"/>
      <c r="H33" s="76"/>
      <c r="I33" s="89"/>
      <c r="J33" s="73"/>
      <c r="K33" s="34"/>
    </row>
    <row r="34" ht="15" spans="1:11">
      <c r="A34" s="70">
        <v>43762</v>
      </c>
      <c r="B34" s="71"/>
      <c r="C34" s="72"/>
      <c r="D34" s="77">
        <v>1137061</v>
      </c>
      <c r="E34" s="78">
        <v>1643562</v>
      </c>
      <c r="F34" s="79">
        <v>320</v>
      </c>
      <c r="G34" s="75"/>
      <c r="H34" s="76"/>
      <c r="I34" s="89"/>
      <c r="J34" s="73"/>
      <c r="K34" s="34"/>
    </row>
    <row r="35" ht="15" spans="1:11">
      <c r="A35" s="70">
        <v>43762</v>
      </c>
      <c r="B35" s="71"/>
      <c r="C35" s="72"/>
      <c r="D35" s="77">
        <v>1137023</v>
      </c>
      <c r="E35" s="78">
        <v>1643045</v>
      </c>
      <c r="F35" s="79">
        <v>320</v>
      </c>
      <c r="G35" s="75"/>
      <c r="H35" s="76"/>
      <c r="I35" s="89"/>
      <c r="J35" s="73"/>
      <c r="K35" s="34"/>
    </row>
    <row r="36" ht="15" spans="1:11">
      <c r="A36" s="70">
        <v>43763</v>
      </c>
      <c r="B36" s="71"/>
      <c r="C36" s="72"/>
      <c r="D36" s="77">
        <v>1137254</v>
      </c>
      <c r="E36" s="78">
        <v>1645070</v>
      </c>
      <c r="F36" s="79">
        <v>320</v>
      </c>
      <c r="G36" s="75"/>
      <c r="H36" s="76"/>
      <c r="I36" s="89"/>
      <c r="J36" s="73"/>
      <c r="K36" s="34"/>
    </row>
    <row r="37" ht="15" spans="1:11">
      <c r="A37" s="70">
        <v>43763</v>
      </c>
      <c r="B37" s="71"/>
      <c r="C37" s="72"/>
      <c r="D37" s="77">
        <v>1128688</v>
      </c>
      <c r="E37" s="78">
        <v>1589507</v>
      </c>
      <c r="F37" s="79">
        <v>630</v>
      </c>
      <c r="G37" s="80"/>
      <c r="H37" s="81"/>
      <c r="I37" s="91"/>
      <c r="J37" s="73"/>
      <c r="K37" s="34"/>
    </row>
    <row r="38" ht="15" spans="1:11">
      <c r="A38" s="70"/>
      <c r="B38" s="71"/>
      <c r="C38" s="72"/>
      <c r="D38" s="77">
        <v>1136262</v>
      </c>
      <c r="E38" s="78">
        <v>1637670</v>
      </c>
      <c r="F38" s="79">
        <v>185</v>
      </c>
      <c r="G38" s="80">
        <f>G25-F39</f>
        <v>685</v>
      </c>
      <c r="H38" s="81"/>
      <c r="I38" s="91"/>
      <c r="J38" s="73"/>
      <c r="K38" s="34"/>
    </row>
    <row r="39" ht="14.25" spans="6:6">
      <c r="F39">
        <f>SUM(F26:F38)</f>
        <v>4315</v>
      </c>
    </row>
    <row r="40" ht="14.25" spans="6:6">
      <c r="F40" s="82" t="s">
        <v>206</v>
      </c>
    </row>
    <row r="41" spans="6:6">
      <c r="F41" s="34"/>
    </row>
  </sheetData>
  <mergeCells count="60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12:D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K21" sqref="K21"/>
    </sheetView>
  </sheetViews>
  <sheetFormatPr defaultColWidth="9" defaultRowHeight="13.5" outlineLevelCol="5"/>
  <sheetData>
    <row r="1" ht="14.25" spans="1:6">
      <c r="A1" s="23" t="s">
        <v>207</v>
      </c>
      <c r="B1" s="24" t="s">
        <v>208</v>
      </c>
      <c r="C1" s="24" t="s">
        <v>209</v>
      </c>
      <c r="D1" s="23" t="s">
        <v>210</v>
      </c>
      <c r="E1" s="23" t="s">
        <v>211</v>
      </c>
      <c r="F1" s="25" t="s">
        <v>212</v>
      </c>
    </row>
    <row r="2" ht="14.25" spans="1:6">
      <c r="A2" s="23" t="s">
        <v>213</v>
      </c>
      <c r="B2" s="26"/>
      <c r="C2" s="26"/>
      <c r="D2" s="27">
        <v>4315</v>
      </c>
      <c r="E2" s="27">
        <v>5000</v>
      </c>
      <c r="F2" s="25" t="s">
        <v>214</v>
      </c>
    </row>
    <row r="3" ht="14.25" spans="1:6">
      <c r="A3" s="23" t="s">
        <v>213</v>
      </c>
      <c r="B3" s="24">
        <v>1137253</v>
      </c>
      <c r="C3" s="24">
        <v>1644413</v>
      </c>
      <c r="D3" s="27">
        <v>160</v>
      </c>
      <c r="E3" s="27">
        <v>4840</v>
      </c>
      <c r="F3" s="28"/>
    </row>
    <row r="4" ht="14.25" spans="1:6">
      <c r="A4" s="23" t="s">
        <v>215</v>
      </c>
      <c r="B4" s="24">
        <v>1137806</v>
      </c>
      <c r="C4" s="24">
        <v>1649836</v>
      </c>
      <c r="D4" s="27">
        <v>370</v>
      </c>
      <c r="E4" s="27">
        <v>4470</v>
      </c>
      <c r="F4" s="28"/>
    </row>
    <row r="5" ht="14.25" spans="1:6">
      <c r="A5" s="23" t="s">
        <v>215</v>
      </c>
      <c r="B5" s="24">
        <v>1134871</v>
      </c>
      <c r="C5" s="24">
        <v>1629271</v>
      </c>
      <c r="D5" s="27">
        <v>400</v>
      </c>
      <c r="E5" s="27">
        <v>4070</v>
      </c>
      <c r="F5" s="28"/>
    </row>
    <row r="6" ht="14.25" spans="1:6">
      <c r="A6" s="23" t="s">
        <v>215</v>
      </c>
      <c r="B6" s="24">
        <v>1137930</v>
      </c>
      <c r="C6" s="24">
        <v>1650079</v>
      </c>
      <c r="D6" s="27">
        <v>170</v>
      </c>
      <c r="E6" s="27">
        <v>3900</v>
      </c>
      <c r="F6" s="28"/>
    </row>
    <row r="7" ht="14.25" spans="1:6">
      <c r="A7" s="23" t="s">
        <v>216</v>
      </c>
      <c r="B7" s="24">
        <v>1137823</v>
      </c>
      <c r="C7" s="24">
        <v>1650122</v>
      </c>
      <c r="D7" s="27">
        <v>160</v>
      </c>
      <c r="E7" s="27">
        <v>3740</v>
      </c>
      <c r="F7" s="28"/>
    </row>
    <row r="8" ht="14.25" spans="1:6">
      <c r="A8" s="23" t="s">
        <v>216</v>
      </c>
      <c r="B8" s="24">
        <v>1136092</v>
      </c>
      <c r="C8" s="24">
        <v>1636980</v>
      </c>
      <c r="D8" s="27">
        <v>480</v>
      </c>
      <c r="E8" s="27">
        <v>3260</v>
      </c>
      <c r="F8" s="28"/>
    </row>
    <row r="9" ht="14.25" spans="1:6">
      <c r="A9" s="23" t="s">
        <v>216</v>
      </c>
      <c r="B9" s="24">
        <v>1135507</v>
      </c>
      <c r="C9" s="24">
        <v>1632773</v>
      </c>
      <c r="D9" s="27">
        <v>210</v>
      </c>
      <c r="E9" s="27">
        <v>3050</v>
      </c>
      <c r="F9" s="28"/>
    </row>
    <row r="10" ht="14.25" spans="1:6">
      <c r="A10" s="23" t="s">
        <v>216</v>
      </c>
      <c r="B10" s="24">
        <v>1130643</v>
      </c>
      <c r="C10" s="24">
        <v>1601545</v>
      </c>
      <c r="D10" s="27">
        <v>160</v>
      </c>
      <c r="E10" s="27">
        <v>2890</v>
      </c>
      <c r="F10" s="28"/>
    </row>
    <row r="11" ht="14.25" spans="1:6">
      <c r="A11" s="23" t="s">
        <v>216</v>
      </c>
      <c r="B11" s="24">
        <v>1130478</v>
      </c>
      <c r="C11" s="24">
        <v>1600240</v>
      </c>
      <c r="D11" s="27">
        <v>320</v>
      </c>
      <c r="E11" s="27">
        <v>2570</v>
      </c>
      <c r="F11" s="28"/>
    </row>
    <row r="12" ht="14.25" spans="1:6">
      <c r="A12" s="23" t="s">
        <v>217</v>
      </c>
      <c r="B12" s="24">
        <v>1138322</v>
      </c>
      <c r="C12" s="24">
        <v>1654592</v>
      </c>
      <c r="D12" s="27">
        <v>510</v>
      </c>
      <c r="E12" s="27">
        <v>2060</v>
      </c>
      <c r="F12" s="28"/>
    </row>
    <row r="13" ht="14.25" spans="1:6">
      <c r="A13" s="23" t="s">
        <v>217</v>
      </c>
      <c r="B13" s="24">
        <v>1138197</v>
      </c>
      <c r="C13" s="24">
        <v>1653052</v>
      </c>
      <c r="D13" s="27">
        <v>320</v>
      </c>
      <c r="E13" s="27">
        <v>1740</v>
      </c>
      <c r="F13" s="28"/>
    </row>
    <row r="14" ht="14.25" spans="1:6">
      <c r="A14" s="23" t="s">
        <v>217</v>
      </c>
      <c r="B14" s="24">
        <v>1138126</v>
      </c>
      <c r="C14" s="24">
        <v>1652802</v>
      </c>
      <c r="D14" s="27">
        <v>680</v>
      </c>
      <c r="E14" s="27">
        <v>1060</v>
      </c>
      <c r="F14" s="28"/>
    </row>
    <row r="15" ht="14.25" spans="1:6">
      <c r="A15" s="23" t="s">
        <v>217</v>
      </c>
      <c r="B15" s="24">
        <v>1138123</v>
      </c>
      <c r="C15" s="24">
        <v>1652080</v>
      </c>
      <c r="D15" s="27">
        <v>680</v>
      </c>
      <c r="E15" s="27">
        <v>380</v>
      </c>
      <c r="F15" s="28"/>
    </row>
    <row r="16" ht="14.25" spans="1:6">
      <c r="A16" s="29" t="s">
        <v>217</v>
      </c>
      <c r="B16" s="30">
        <v>1128460</v>
      </c>
      <c r="C16" s="30">
        <v>1587987</v>
      </c>
      <c r="D16" s="31">
        <v>370</v>
      </c>
      <c r="E16" s="31">
        <v>10</v>
      </c>
      <c r="F16" s="32"/>
    </row>
    <row r="17" spans="5:5">
      <c r="E17" s="20" t="s">
        <v>218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0" workbookViewId="0">
      <selection activeCell="G29" sqref="G29"/>
    </sheetView>
  </sheetViews>
  <sheetFormatPr defaultColWidth="9" defaultRowHeight="13.5" outlineLevelCol="5"/>
  <sheetData>
    <row r="1" spans="1:6">
      <c r="A1" s="11" t="s">
        <v>207</v>
      </c>
      <c r="B1" s="12" t="s">
        <v>208</v>
      </c>
      <c r="C1" s="12" t="s">
        <v>219</v>
      </c>
      <c r="D1" s="11" t="s">
        <v>210</v>
      </c>
      <c r="E1" s="11" t="s">
        <v>211</v>
      </c>
      <c r="F1" s="11" t="s">
        <v>212</v>
      </c>
    </row>
    <row r="2" spans="1:6">
      <c r="A2" s="11" t="s">
        <v>220</v>
      </c>
      <c r="B2" s="13"/>
      <c r="C2" s="13"/>
      <c r="D2" s="14">
        <v>7990</v>
      </c>
      <c r="E2" s="11" t="s">
        <v>221</v>
      </c>
      <c r="F2" s="11" t="s">
        <v>222</v>
      </c>
    </row>
    <row r="3" spans="1:6">
      <c r="A3" s="11" t="s">
        <v>220</v>
      </c>
      <c r="B3" s="12" t="s">
        <v>223</v>
      </c>
      <c r="C3" s="12">
        <v>1637297</v>
      </c>
      <c r="D3" s="14">
        <v>420</v>
      </c>
      <c r="E3" s="11" t="s">
        <v>224</v>
      </c>
      <c r="F3" s="15"/>
    </row>
    <row r="4" spans="1:6">
      <c r="A4" s="11" t="s">
        <v>220</v>
      </c>
      <c r="B4" s="12" t="s">
        <v>225</v>
      </c>
      <c r="C4" s="12">
        <v>1654426</v>
      </c>
      <c r="D4" s="14">
        <v>340</v>
      </c>
      <c r="E4" s="11" t="s">
        <v>226</v>
      </c>
      <c r="F4" s="15"/>
    </row>
    <row r="5" spans="1:6">
      <c r="A5" s="11" t="s">
        <v>220</v>
      </c>
      <c r="B5" s="12" t="s">
        <v>227</v>
      </c>
      <c r="C5" s="12">
        <v>1654360</v>
      </c>
      <c r="D5" s="14">
        <v>195</v>
      </c>
      <c r="E5" s="11" t="s">
        <v>228</v>
      </c>
      <c r="F5" s="15"/>
    </row>
    <row r="6" spans="1:6">
      <c r="A6" s="11" t="s">
        <v>220</v>
      </c>
      <c r="B6" s="12" t="s">
        <v>229</v>
      </c>
      <c r="C6" s="12">
        <v>1654209</v>
      </c>
      <c r="D6" s="14">
        <v>200</v>
      </c>
      <c r="E6" s="11" t="s">
        <v>230</v>
      </c>
      <c r="F6" s="15"/>
    </row>
    <row r="7" spans="1:6">
      <c r="A7" s="11" t="s">
        <v>220</v>
      </c>
      <c r="B7" s="12" t="s">
        <v>231</v>
      </c>
      <c r="C7" s="12">
        <v>1645531</v>
      </c>
      <c r="D7" s="14">
        <v>450</v>
      </c>
      <c r="E7" s="11" t="s">
        <v>232</v>
      </c>
      <c r="F7" s="15"/>
    </row>
    <row r="8" spans="1:6">
      <c r="A8" s="11" t="s">
        <v>220</v>
      </c>
      <c r="B8" s="12" t="s">
        <v>233</v>
      </c>
      <c r="C8" s="12">
        <v>1657150</v>
      </c>
      <c r="D8" s="14">
        <v>680</v>
      </c>
      <c r="E8" s="11" t="s">
        <v>234</v>
      </c>
      <c r="F8" s="15"/>
    </row>
    <row r="9" spans="1:6">
      <c r="A9" s="11" t="s">
        <v>235</v>
      </c>
      <c r="B9" s="12" t="s">
        <v>236</v>
      </c>
      <c r="C9" s="12">
        <v>1659841</v>
      </c>
      <c r="D9" s="14">
        <v>340</v>
      </c>
      <c r="E9" s="11" t="s">
        <v>237</v>
      </c>
      <c r="F9" s="15"/>
    </row>
    <row r="10" spans="1:6">
      <c r="A10" s="11" t="s">
        <v>235</v>
      </c>
      <c r="B10" s="12" t="s">
        <v>238</v>
      </c>
      <c r="C10" s="12">
        <v>1657706</v>
      </c>
      <c r="D10" s="14">
        <v>160</v>
      </c>
      <c r="E10" s="11" t="s">
        <v>239</v>
      </c>
      <c r="F10" s="15"/>
    </row>
    <row r="11" spans="1:6">
      <c r="A11" s="11" t="s">
        <v>240</v>
      </c>
      <c r="B11" s="12" t="s">
        <v>241</v>
      </c>
      <c r="C11" s="12">
        <v>1663996</v>
      </c>
      <c r="D11" s="14">
        <v>210</v>
      </c>
      <c r="E11" s="11" t="s">
        <v>242</v>
      </c>
      <c r="F11" s="15"/>
    </row>
    <row r="12" spans="1:6">
      <c r="A12" s="11" t="s">
        <v>243</v>
      </c>
      <c r="B12" s="12" t="s">
        <v>244</v>
      </c>
      <c r="C12" s="12">
        <v>1669835</v>
      </c>
      <c r="D12" s="14">
        <v>200</v>
      </c>
      <c r="E12" s="11" t="s">
        <v>245</v>
      </c>
      <c r="F12" s="15"/>
    </row>
    <row r="13" spans="1:6">
      <c r="A13" s="11" t="s">
        <v>243</v>
      </c>
      <c r="B13" s="12" t="s">
        <v>246</v>
      </c>
      <c r="C13" s="12">
        <v>1670201</v>
      </c>
      <c r="D13" s="14">
        <v>170</v>
      </c>
      <c r="E13" s="11" t="s">
        <v>247</v>
      </c>
      <c r="F13" s="15"/>
    </row>
    <row r="14" spans="1:6">
      <c r="A14" s="11" t="s">
        <v>248</v>
      </c>
      <c r="B14" s="12" t="s">
        <v>249</v>
      </c>
      <c r="C14" s="12">
        <v>1660638</v>
      </c>
      <c r="D14" s="14">
        <v>340</v>
      </c>
      <c r="E14" s="11" t="s">
        <v>250</v>
      </c>
      <c r="F14" s="15"/>
    </row>
    <row r="15" spans="1:6">
      <c r="A15" s="11" t="s">
        <v>248</v>
      </c>
      <c r="B15" s="12" t="s">
        <v>251</v>
      </c>
      <c r="C15" s="12">
        <v>1673026</v>
      </c>
      <c r="D15" s="14">
        <v>340</v>
      </c>
      <c r="E15" s="11" t="s">
        <v>252</v>
      </c>
      <c r="F15" s="15"/>
    </row>
    <row r="16" spans="1:6">
      <c r="A16" s="11" t="s">
        <v>253</v>
      </c>
      <c r="B16" s="12" t="s">
        <v>254</v>
      </c>
      <c r="C16" s="12">
        <v>1671168</v>
      </c>
      <c r="D16" s="14">
        <v>840</v>
      </c>
      <c r="E16" s="11" t="s">
        <v>255</v>
      </c>
      <c r="F16" s="15"/>
    </row>
    <row r="17" spans="1:6">
      <c r="A17" s="11" t="s">
        <v>256</v>
      </c>
      <c r="B17" s="12" t="s">
        <v>257</v>
      </c>
      <c r="C17" s="12">
        <v>1683110</v>
      </c>
      <c r="D17" s="14">
        <v>370</v>
      </c>
      <c r="E17" s="11" t="s">
        <v>258</v>
      </c>
      <c r="F17" s="15"/>
    </row>
    <row r="18" spans="1:6">
      <c r="A18" s="17" t="s">
        <v>256</v>
      </c>
      <c r="B18" s="12" t="s">
        <v>259</v>
      </c>
      <c r="C18" s="12">
        <v>1683515</v>
      </c>
      <c r="D18" s="14">
        <v>160</v>
      </c>
      <c r="E18" s="11" t="s">
        <v>260</v>
      </c>
      <c r="F18" s="22"/>
    </row>
    <row r="19" spans="1:6">
      <c r="A19" s="17" t="s">
        <v>256</v>
      </c>
      <c r="B19" s="12" t="s">
        <v>261</v>
      </c>
      <c r="C19" s="12">
        <v>1682277</v>
      </c>
      <c r="D19" s="14">
        <v>320</v>
      </c>
      <c r="E19" s="11" t="s">
        <v>262</v>
      </c>
      <c r="F19" s="22"/>
    </row>
    <row r="20" spans="1:6">
      <c r="A20" s="17" t="s">
        <v>256</v>
      </c>
      <c r="B20" s="12" t="s">
        <v>263</v>
      </c>
      <c r="C20" s="12">
        <v>1681774</v>
      </c>
      <c r="D20" s="14">
        <v>160</v>
      </c>
      <c r="E20" s="11" t="s">
        <v>264</v>
      </c>
      <c r="F20" s="22"/>
    </row>
    <row r="21" spans="1:6">
      <c r="A21" s="17" t="s">
        <v>256</v>
      </c>
      <c r="B21" s="12" t="s">
        <v>265</v>
      </c>
      <c r="C21" s="12">
        <v>1681819</v>
      </c>
      <c r="D21" s="14">
        <v>195</v>
      </c>
      <c r="E21" s="11" t="s">
        <v>266</v>
      </c>
      <c r="F21" s="22"/>
    </row>
    <row r="22" spans="1:6">
      <c r="A22" s="17" t="s">
        <v>256</v>
      </c>
      <c r="B22" s="12" t="s">
        <v>267</v>
      </c>
      <c r="C22" s="12">
        <v>1633018</v>
      </c>
      <c r="D22" s="14">
        <v>420</v>
      </c>
      <c r="E22" s="11" t="s">
        <v>268</v>
      </c>
      <c r="F22" s="22"/>
    </row>
    <row r="23" spans="1:6">
      <c r="A23" s="17" t="s">
        <v>256</v>
      </c>
      <c r="B23" s="12" t="s">
        <v>269</v>
      </c>
      <c r="C23" s="12">
        <v>1602984</v>
      </c>
      <c r="D23" s="14">
        <v>220</v>
      </c>
      <c r="E23" s="11" t="s">
        <v>270</v>
      </c>
      <c r="F23" s="22"/>
    </row>
    <row r="24" spans="1:6">
      <c r="A24" s="19"/>
      <c r="B24" s="19"/>
      <c r="C24" s="19"/>
      <c r="D24" s="19">
        <f>SUM(D3:D23)</f>
        <v>6730</v>
      </c>
      <c r="E24" s="20" t="s">
        <v>271</v>
      </c>
      <c r="F24" s="19"/>
    </row>
    <row r="25" ht="17.25" spans="1:6">
      <c r="A25" s="10" t="s">
        <v>272</v>
      </c>
      <c r="B25" s="19"/>
      <c r="C25" s="19"/>
      <c r="D25" s="19"/>
      <c r="E25" s="19"/>
      <c r="F25" s="19"/>
    </row>
    <row r="26" ht="17.25" spans="1:6">
      <c r="A26" s="10" t="s">
        <v>273</v>
      </c>
      <c r="B26" s="19"/>
      <c r="C26" s="19"/>
      <c r="D26" s="19"/>
      <c r="E26" s="19"/>
      <c r="F26" s="19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7" workbookViewId="0">
      <selection activeCell="K23" sqref="K23"/>
    </sheetView>
  </sheetViews>
  <sheetFormatPr defaultColWidth="9" defaultRowHeight="13.5" outlineLevelCol="5"/>
  <cols>
    <col min="3" max="3" width="9.75"/>
  </cols>
  <sheetData>
    <row r="1" spans="1:6">
      <c r="A1" s="11" t="s">
        <v>207</v>
      </c>
      <c r="B1" s="12" t="s">
        <v>208</v>
      </c>
      <c r="C1" s="12" t="s">
        <v>219</v>
      </c>
      <c r="D1" s="11" t="s">
        <v>210</v>
      </c>
      <c r="E1" s="11" t="s">
        <v>211</v>
      </c>
      <c r="F1" s="11" t="s">
        <v>212</v>
      </c>
    </row>
    <row r="2" spans="1:6">
      <c r="A2" s="11" t="s">
        <v>274</v>
      </c>
      <c r="B2" s="13"/>
      <c r="C2" s="13"/>
      <c r="D2" s="11" t="s">
        <v>275</v>
      </c>
      <c r="E2" s="11" t="s">
        <v>221</v>
      </c>
      <c r="F2" s="11" t="s">
        <v>214</v>
      </c>
    </row>
    <row r="3" spans="1:6">
      <c r="A3" s="11" t="s">
        <v>274</v>
      </c>
      <c r="B3" s="12" t="s">
        <v>276</v>
      </c>
      <c r="C3" s="12">
        <v>1684516</v>
      </c>
      <c r="D3" s="14">
        <v>160</v>
      </c>
      <c r="E3" s="11" t="s">
        <v>277</v>
      </c>
      <c r="F3" s="15"/>
    </row>
    <row r="4" spans="1:6">
      <c r="A4" s="11" t="s">
        <v>278</v>
      </c>
      <c r="B4" s="12" t="s">
        <v>279</v>
      </c>
      <c r="C4" s="12">
        <v>1686077</v>
      </c>
      <c r="D4" s="14">
        <v>180</v>
      </c>
      <c r="E4" s="11" t="s">
        <v>280</v>
      </c>
      <c r="F4" s="15"/>
    </row>
    <row r="5" spans="1:6">
      <c r="A5" s="11" t="s">
        <v>278</v>
      </c>
      <c r="B5" s="12" t="s">
        <v>281</v>
      </c>
      <c r="C5" s="20">
        <v>1687058</v>
      </c>
      <c r="D5" s="14">
        <v>420</v>
      </c>
      <c r="E5" s="11" t="s">
        <v>226</v>
      </c>
      <c r="F5" s="15"/>
    </row>
    <row r="6" spans="1:6">
      <c r="A6" s="11" t="s">
        <v>282</v>
      </c>
      <c r="B6" s="12" t="s">
        <v>283</v>
      </c>
      <c r="C6" s="12">
        <v>1687867</v>
      </c>
      <c r="D6" s="14">
        <v>160</v>
      </c>
      <c r="E6" s="11" t="s">
        <v>284</v>
      </c>
      <c r="F6" s="15"/>
    </row>
    <row r="7" spans="1:6">
      <c r="A7" s="11" t="s">
        <v>282</v>
      </c>
      <c r="B7" s="12" t="s">
        <v>285</v>
      </c>
      <c r="C7" s="12">
        <v>1687574</v>
      </c>
      <c r="D7" s="14">
        <v>180</v>
      </c>
      <c r="E7" s="11" t="s">
        <v>286</v>
      </c>
      <c r="F7" s="15"/>
    </row>
    <row r="8" spans="1:6">
      <c r="A8" s="11" t="s">
        <v>282</v>
      </c>
      <c r="B8" s="12" t="s">
        <v>287</v>
      </c>
      <c r="C8" s="12">
        <v>1642130</v>
      </c>
      <c r="D8" s="14">
        <v>410</v>
      </c>
      <c r="E8" s="11" t="s">
        <v>288</v>
      </c>
      <c r="F8" s="15"/>
    </row>
    <row r="9" spans="1:6">
      <c r="A9" s="11" t="s">
        <v>282</v>
      </c>
      <c r="B9" s="12" t="s">
        <v>289</v>
      </c>
      <c r="C9" s="12">
        <v>1639844</v>
      </c>
      <c r="D9" s="14">
        <v>195</v>
      </c>
      <c r="E9" s="11" t="s">
        <v>290</v>
      </c>
      <c r="F9" s="15"/>
    </row>
    <row r="10" spans="1:6">
      <c r="A10" s="11" t="s">
        <v>291</v>
      </c>
      <c r="B10" s="12" t="s">
        <v>292</v>
      </c>
      <c r="C10" s="12">
        <v>1689289</v>
      </c>
      <c r="D10" s="14">
        <v>320</v>
      </c>
      <c r="E10" s="11" t="s">
        <v>293</v>
      </c>
      <c r="F10" s="15"/>
    </row>
    <row r="11" spans="1:6">
      <c r="A11" s="11" t="s">
        <v>291</v>
      </c>
      <c r="B11" s="12" t="s">
        <v>294</v>
      </c>
      <c r="C11" s="12">
        <v>1689290</v>
      </c>
      <c r="D11" s="14">
        <v>320</v>
      </c>
      <c r="E11" s="11" t="s">
        <v>295</v>
      </c>
      <c r="F11" s="15"/>
    </row>
    <row r="12" spans="1:6">
      <c r="A12" s="11" t="s">
        <v>291</v>
      </c>
      <c r="B12" s="12" t="s">
        <v>296</v>
      </c>
      <c r="C12" s="12">
        <v>1689401</v>
      </c>
      <c r="D12" s="14">
        <v>170</v>
      </c>
      <c r="E12" s="11" t="s">
        <v>297</v>
      </c>
      <c r="F12" s="15"/>
    </row>
    <row r="13" spans="1:6">
      <c r="A13" s="11" t="s">
        <v>291</v>
      </c>
      <c r="B13" s="12" t="s">
        <v>298</v>
      </c>
      <c r="C13" s="12">
        <v>1689556</v>
      </c>
      <c r="D13" s="14">
        <v>370</v>
      </c>
      <c r="E13" s="11" t="s">
        <v>299</v>
      </c>
      <c r="F13" s="15"/>
    </row>
    <row r="14" spans="1:6">
      <c r="A14" s="11" t="s">
        <v>291</v>
      </c>
      <c r="B14" s="12" t="s">
        <v>300</v>
      </c>
      <c r="C14" s="12">
        <v>1689001</v>
      </c>
      <c r="D14" s="14">
        <v>480</v>
      </c>
      <c r="E14" s="11" t="s">
        <v>247</v>
      </c>
      <c r="F14" s="15"/>
    </row>
    <row r="15" spans="1:6">
      <c r="A15" s="11" t="s">
        <v>301</v>
      </c>
      <c r="B15" s="12" t="s">
        <v>302</v>
      </c>
      <c r="C15" s="12">
        <v>1691832</v>
      </c>
      <c r="D15" s="14">
        <v>340</v>
      </c>
      <c r="E15" s="11" t="s">
        <v>250</v>
      </c>
      <c r="F15" s="15"/>
    </row>
    <row r="16" ht="14.25" spans="1:6">
      <c r="A16" s="11" t="s">
        <v>301</v>
      </c>
      <c r="B16" s="12" t="s">
        <v>303</v>
      </c>
      <c r="C16" s="12">
        <v>1691570</v>
      </c>
      <c r="D16" s="14">
        <v>480</v>
      </c>
      <c r="E16" s="11" t="s">
        <v>304</v>
      </c>
      <c r="F16" s="15"/>
    </row>
    <row r="17" ht="14.25" spans="1:6">
      <c r="A17" s="11" t="s">
        <v>301</v>
      </c>
      <c r="B17" s="12" t="s">
        <v>305</v>
      </c>
      <c r="C17" s="21">
        <v>1691895</v>
      </c>
      <c r="D17" s="14">
        <v>185</v>
      </c>
      <c r="E17" s="11" t="s">
        <v>306</v>
      </c>
      <c r="F17" s="15"/>
    </row>
    <row r="18" spans="1:6">
      <c r="A18" s="17" t="s">
        <v>301</v>
      </c>
      <c r="B18" s="12" t="s">
        <v>307</v>
      </c>
      <c r="C18" s="12">
        <v>1690994</v>
      </c>
      <c r="D18" s="14">
        <v>320</v>
      </c>
      <c r="E18" s="11" t="s">
        <v>308</v>
      </c>
      <c r="F18" s="18"/>
    </row>
    <row r="19" spans="1:6">
      <c r="A19" s="17" t="s">
        <v>301</v>
      </c>
      <c r="B19" s="12" t="s">
        <v>309</v>
      </c>
      <c r="C19" s="12">
        <v>1690846</v>
      </c>
      <c r="D19" s="14">
        <v>640</v>
      </c>
      <c r="E19" s="11" t="s">
        <v>310</v>
      </c>
      <c r="F19" s="18"/>
    </row>
    <row r="20" spans="1:6">
      <c r="A20" s="17" t="s">
        <v>301</v>
      </c>
      <c r="B20" s="12" t="s">
        <v>311</v>
      </c>
      <c r="C20">
        <v>1580900</v>
      </c>
      <c r="D20" s="14">
        <v>720</v>
      </c>
      <c r="E20" s="11" t="s">
        <v>312</v>
      </c>
      <c r="F20" s="18"/>
    </row>
    <row r="21" spans="1:6">
      <c r="A21" s="17" t="s">
        <v>313</v>
      </c>
      <c r="B21" s="12" t="s">
        <v>314</v>
      </c>
      <c r="C21" s="12">
        <v>1693635</v>
      </c>
      <c r="D21" s="14">
        <v>200</v>
      </c>
      <c r="E21" s="11" t="s">
        <v>315</v>
      </c>
      <c r="F21" s="18"/>
    </row>
    <row r="22" spans="1:6">
      <c r="A22" s="17" t="s">
        <v>313</v>
      </c>
      <c r="B22" s="12" t="s">
        <v>316</v>
      </c>
      <c r="C22" s="12">
        <v>1693784</v>
      </c>
      <c r="D22" s="14">
        <v>510</v>
      </c>
      <c r="E22" s="11" t="s">
        <v>317</v>
      </c>
      <c r="F22" s="18"/>
    </row>
    <row r="23" spans="1:6">
      <c r="A23" s="17" t="s">
        <v>313</v>
      </c>
      <c r="B23" s="12" t="s">
        <v>318</v>
      </c>
      <c r="C23" s="12">
        <v>1694372</v>
      </c>
      <c r="D23" s="14">
        <v>160</v>
      </c>
      <c r="E23" s="11" t="s">
        <v>319</v>
      </c>
      <c r="F23" s="18"/>
    </row>
    <row r="24" spans="1:6">
      <c r="A24" s="17" t="s">
        <v>313</v>
      </c>
      <c r="B24" s="12" t="s">
        <v>320</v>
      </c>
      <c r="C24" s="12">
        <v>1694723</v>
      </c>
      <c r="D24" s="14">
        <v>510</v>
      </c>
      <c r="E24" s="11" t="s">
        <v>321</v>
      </c>
      <c r="F24" s="18"/>
    </row>
    <row r="25" spans="1:6">
      <c r="A25" s="17" t="s">
        <v>313</v>
      </c>
      <c r="B25" s="12" t="s">
        <v>322</v>
      </c>
      <c r="C25" s="12">
        <v>1694730</v>
      </c>
      <c r="D25" s="14">
        <v>510</v>
      </c>
      <c r="E25" s="11" t="s">
        <v>323</v>
      </c>
      <c r="F25" s="18"/>
    </row>
    <row r="26" spans="1:6">
      <c r="A26" s="19"/>
      <c r="B26" s="19"/>
      <c r="C26" s="19"/>
      <c r="D26" s="19">
        <f>SUM(D3:D25)</f>
        <v>7940</v>
      </c>
      <c r="E26" s="20" t="s">
        <v>324</v>
      </c>
      <c r="F26" s="19"/>
    </row>
    <row r="27" ht="17.25" spans="1:6">
      <c r="A27" s="10" t="s">
        <v>325</v>
      </c>
      <c r="B27" s="19"/>
      <c r="C27" s="19"/>
      <c r="D27" s="19"/>
      <c r="E27" s="19"/>
      <c r="F27" s="19"/>
    </row>
    <row r="28" ht="17.25" spans="1:6">
      <c r="A28" s="10" t="s">
        <v>326</v>
      </c>
      <c r="B28" s="19"/>
      <c r="C28" s="19"/>
      <c r="D28" s="19"/>
      <c r="E28" s="19"/>
      <c r="F28" s="19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27" sqref="A27:A28"/>
    </sheetView>
  </sheetViews>
  <sheetFormatPr defaultColWidth="9" defaultRowHeight="13.5" outlineLevelCol="6"/>
  <cols>
    <col min="2" max="2" width="9.5"/>
    <col min="3" max="3" width="9.75"/>
    <col min="7" max="7" width="9" hidden="1" customWidth="1"/>
  </cols>
  <sheetData>
    <row r="1" spans="1:6">
      <c r="A1" s="11" t="s">
        <v>207</v>
      </c>
      <c r="B1" s="12" t="s">
        <v>208</v>
      </c>
      <c r="C1" s="12" t="s">
        <v>219</v>
      </c>
      <c r="D1" s="11" t="s">
        <v>210</v>
      </c>
      <c r="E1" s="11" t="s">
        <v>211</v>
      </c>
      <c r="F1" s="11" t="s">
        <v>212</v>
      </c>
    </row>
    <row r="2" spans="1:6">
      <c r="A2" s="11" t="s">
        <v>327</v>
      </c>
      <c r="B2" s="13"/>
      <c r="C2" s="13"/>
      <c r="D2" s="14">
        <v>7940</v>
      </c>
      <c r="E2" s="14">
        <v>8000</v>
      </c>
      <c r="F2" s="11" t="s">
        <v>214</v>
      </c>
    </row>
    <row r="3" spans="1:7">
      <c r="A3" s="11" t="s">
        <v>327</v>
      </c>
      <c r="B3" s="12" t="s">
        <v>328</v>
      </c>
      <c r="C3" s="12">
        <v>1692115</v>
      </c>
      <c r="D3" s="14">
        <v>340</v>
      </c>
      <c r="E3" s="14">
        <v>7660</v>
      </c>
      <c r="F3" s="15"/>
      <c r="G3" t="str">
        <f>VLOOKUP(C3,[1]应付款管理!$A$1:$I$22,9,0)</f>
        <v>340</v>
      </c>
    </row>
    <row r="4" spans="1:7">
      <c r="A4" s="11" t="s">
        <v>327</v>
      </c>
      <c r="B4" s="12" t="s">
        <v>329</v>
      </c>
      <c r="C4" s="12">
        <v>1696112</v>
      </c>
      <c r="D4" s="14">
        <v>320</v>
      </c>
      <c r="E4" s="14">
        <v>7340</v>
      </c>
      <c r="F4" s="15"/>
      <c r="G4" t="str">
        <f>VLOOKUP(C4,[1]应付款管理!$A$1:$I$22,9,0)</f>
        <v>320</v>
      </c>
    </row>
    <row r="5" spans="1:7">
      <c r="A5" s="11" t="s">
        <v>327</v>
      </c>
      <c r="B5" s="12" t="s">
        <v>330</v>
      </c>
      <c r="C5" s="16" t="s">
        <v>331</v>
      </c>
      <c r="D5" s="14">
        <v>340</v>
      </c>
      <c r="E5" s="14">
        <v>7000</v>
      </c>
      <c r="F5" s="15"/>
      <c r="G5" t="e">
        <f>VLOOKUP(C5,[1]应付款管理!$A$1:$I$22,9,0)</f>
        <v>#N/A</v>
      </c>
    </row>
    <row r="6" spans="1:7">
      <c r="A6" s="11" t="s">
        <v>332</v>
      </c>
      <c r="B6" s="12" t="s">
        <v>333</v>
      </c>
      <c r="C6" s="12">
        <v>1699254</v>
      </c>
      <c r="D6" s="14">
        <v>390</v>
      </c>
      <c r="E6" s="14">
        <v>6610</v>
      </c>
      <c r="F6" s="15"/>
      <c r="G6" t="str">
        <f>VLOOKUP(C6,[1]应付款管理!$A$1:$I$22,9,0)</f>
        <v>390</v>
      </c>
    </row>
    <row r="7" spans="1:7">
      <c r="A7" s="11" t="s">
        <v>332</v>
      </c>
      <c r="B7" s="12" t="s">
        <v>334</v>
      </c>
      <c r="C7" s="12">
        <v>1699042</v>
      </c>
      <c r="D7" s="14">
        <v>340</v>
      </c>
      <c r="E7" s="14">
        <v>6270</v>
      </c>
      <c r="F7" s="15"/>
      <c r="G7" t="str">
        <f>VLOOKUP(C7,[1]应付款管理!$A$1:$I$22,9,0)</f>
        <v>340</v>
      </c>
    </row>
    <row r="8" spans="1:7">
      <c r="A8" s="11" t="s">
        <v>335</v>
      </c>
      <c r="B8" s="12" t="s">
        <v>336</v>
      </c>
      <c r="C8" s="12">
        <v>1702281</v>
      </c>
      <c r="D8" s="14">
        <v>510</v>
      </c>
      <c r="E8" s="14">
        <v>5760</v>
      </c>
      <c r="F8" s="15"/>
      <c r="G8" t="str">
        <f>VLOOKUP(C8,[1]应付款管理!$A$1:$I$22,9,0)</f>
        <v>510</v>
      </c>
    </row>
    <row r="9" spans="1:7">
      <c r="A9" s="11" t="s">
        <v>335</v>
      </c>
      <c r="B9" s="12" t="s">
        <v>337</v>
      </c>
      <c r="C9" s="12">
        <v>1702129</v>
      </c>
      <c r="D9" s="14">
        <v>160</v>
      </c>
      <c r="E9" s="14">
        <v>5600</v>
      </c>
      <c r="F9" s="15"/>
      <c r="G9" t="str">
        <f>VLOOKUP(C9,[1]应付款管理!$A$1:$I$22,9,0)</f>
        <v>160</v>
      </c>
    </row>
    <row r="10" spans="1:7">
      <c r="A10" s="11" t="s">
        <v>335</v>
      </c>
      <c r="B10" s="12" t="s">
        <v>338</v>
      </c>
      <c r="C10" s="12">
        <v>1697276</v>
      </c>
      <c r="D10" s="14">
        <v>340</v>
      </c>
      <c r="E10" s="14">
        <v>5260</v>
      </c>
      <c r="F10" s="15"/>
      <c r="G10" t="str">
        <f>VLOOKUP(C10,[1]应付款管理!$A$1:$I$22,9,0)</f>
        <v>340</v>
      </c>
    </row>
    <row r="11" spans="1:7">
      <c r="A11" s="11" t="s">
        <v>335</v>
      </c>
      <c r="B11" s="12" t="s">
        <v>339</v>
      </c>
      <c r="C11" s="12">
        <v>1679870</v>
      </c>
      <c r="D11" s="14">
        <v>480</v>
      </c>
      <c r="E11" s="14">
        <v>4780</v>
      </c>
      <c r="F11" s="15"/>
      <c r="G11" t="str">
        <f>VLOOKUP(C11,[1]应付款管理!$A$1:$I$22,9,0)</f>
        <v>480</v>
      </c>
    </row>
    <row r="12" spans="1:7">
      <c r="A12" s="11" t="s">
        <v>335</v>
      </c>
      <c r="B12" s="12">
        <v>1140842</v>
      </c>
      <c r="C12" s="12">
        <v>1679867</v>
      </c>
      <c r="D12" s="14">
        <v>480</v>
      </c>
      <c r="E12" s="14">
        <v>4300</v>
      </c>
      <c r="F12" s="15"/>
      <c r="G12" t="e">
        <f>VLOOKUP(C12,[1]应付款管理!$A$1:$I$22,9,0)</f>
        <v>#N/A</v>
      </c>
    </row>
    <row r="13" spans="1:7">
      <c r="A13" s="11" t="s">
        <v>340</v>
      </c>
      <c r="B13" s="12" t="s">
        <v>341</v>
      </c>
      <c r="C13" s="12">
        <v>1704647</v>
      </c>
      <c r="D13" s="14">
        <v>200</v>
      </c>
      <c r="E13" s="14">
        <v>4100</v>
      </c>
      <c r="F13" s="15"/>
      <c r="G13" t="str">
        <f>VLOOKUP(C13,[1]应付款管理!$A$1:$I$22,9,0)</f>
        <v>200</v>
      </c>
    </row>
    <row r="14" spans="1:7">
      <c r="A14" s="11" t="s">
        <v>340</v>
      </c>
      <c r="B14" s="12" t="s">
        <v>342</v>
      </c>
      <c r="C14" s="12">
        <v>1704389</v>
      </c>
      <c r="D14" s="14">
        <v>210</v>
      </c>
      <c r="E14" s="14">
        <v>3890</v>
      </c>
      <c r="F14" s="15"/>
      <c r="G14" t="str">
        <f>VLOOKUP(C14,[1]应付款管理!$A$1:$I$22,9,0)</f>
        <v>210</v>
      </c>
    </row>
    <row r="15" spans="1:7">
      <c r="A15" s="11" t="s">
        <v>340</v>
      </c>
      <c r="B15" s="12" t="s">
        <v>343</v>
      </c>
      <c r="C15" s="12">
        <v>1657867</v>
      </c>
      <c r="D15" s="14">
        <v>210</v>
      </c>
      <c r="E15" s="14">
        <v>3680</v>
      </c>
      <c r="F15" s="15"/>
      <c r="G15" t="str">
        <f>VLOOKUP(C15,[1]应付款管理!$A$1:$I$22,9,0)</f>
        <v>210</v>
      </c>
    </row>
    <row r="16" spans="1:7">
      <c r="A16" s="11" t="s">
        <v>340</v>
      </c>
      <c r="B16" s="12" t="s">
        <v>344</v>
      </c>
      <c r="C16" s="12">
        <v>1706088</v>
      </c>
      <c r="D16" s="14">
        <v>510</v>
      </c>
      <c r="E16" s="14">
        <v>3170</v>
      </c>
      <c r="F16" s="15"/>
      <c r="G16" t="str">
        <f>VLOOKUP(C16,[1]应付款管理!$A$1:$I$22,9,0)</f>
        <v>510</v>
      </c>
    </row>
    <row r="17" spans="1:7">
      <c r="A17" s="11" t="s">
        <v>345</v>
      </c>
      <c r="B17" s="12" t="s">
        <v>346</v>
      </c>
      <c r="C17" s="12">
        <v>1706389</v>
      </c>
      <c r="D17" s="14">
        <v>200</v>
      </c>
      <c r="E17" s="14">
        <v>2970</v>
      </c>
      <c r="F17" s="15"/>
      <c r="G17" t="str">
        <f>VLOOKUP(C17,[1]应付款管理!$A$1:$I$22,9,0)</f>
        <v>200</v>
      </c>
    </row>
    <row r="18" spans="1:7">
      <c r="A18" s="17" t="s">
        <v>345</v>
      </c>
      <c r="B18" s="12" t="s">
        <v>347</v>
      </c>
      <c r="C18" s="12">
        <v>1705663</v>
      </c>
      <c r="D18" s="14">
        <v>620</v>
      </c>
      <c r="E18" s="14">
        <v>2350</v>
      </c>
      <c r="F18" s="18"/>
      <c r="G18" t="str">
        <f>VLOOKUP(C18,[1]应付款管理!$A$1:$I$22,9,0)</f>
        <v>620</v>
      </c>
    </row>
    <row r="19" spans="1:7">
      <c r="A19" s="17" t="s">
        <v>345</v>
      </c>
      <c r="B19" s="12" t="s">
        <v>348</v>
      </c>
      <c r="C19" s="12">
        <v>1687613</v>
      </c>
      <c r="D19" s="14">
        <v>180</v>
      </c>
      <c r="E19" s="14">
        <v>2170</v>
      </c>
      <c r="F19" s="18"/>
      <c r="G19" t="str">
        <f>VLOOKUP(C19,[1]应付款管理!$A$1:$I$22,9,0)</f>
        <v>180</v>
      </c>
    </row>
    <row r="20" spans="1:7">
      <c r="A20" s="17" t="s">
        <v>345</v>
      </c>
      <c r="B20" s="12" t="s">
        <v>349</v>
      </c>
      <c r="C20" s="12">
        <v>1687594</v>
      </c>
      <c r="D20" s="14">
        <v>180</v>
      </c>
      <c r="E20" s="14">
        <v>1990</v>
      </c>
      <c r="F20" s="18"/>
      <c r="G20" t="str">
        <f>VLOOKUP(C20,[1]应付款管理!$A$1:$I$22,9,0)</f>
        <v>180</v>
      </c>
    </row>
    <row r="21" spans="1:7">
      <c r="A21" s="17" t="s">
        <v>345</v>
      </c>
      <c r="B21" s="12" t="s">
        <v>350</v>
      </c>
      <c r="C21" s="12">
        <v>1682877</v>
      </c>
      <c r="D21" s="14">
        <v>340</v>
      </c>
      <c r="E21" s="14">
        <v>1650</v>
      </c>
      <c r="F21" s="18"/>
      <c r="G21" t="str">
        <f>VLOOKUP(C21,[1]应付款管理!$A$1:$I$22,9,0)</f>
        <v>340</v>
      </c>
    </row>
    <row r="22" spans="1:7">
      <c r="A22" s="17" t="s">
        <v>345</v>
      </c>
      <c r="B22" s="12" t="s">
        <v>351</v>
      </c>
      <c r="C22" s="12">
        <v>1681525</v>
      </c>
      <c r="D22" s="14">
        <v>180</v>
      </c>
      <c r="E22" s="14">
        <v>1470</v>
      </c>
      <c r="F22" s="18"/>
      <c r="G22" t="str">
        <f>VLOOKUP(C22,[1]应付款管理!$A$1:$I$22,9,0)</f>
        <v>180</v>
      </c>
    </row>
    <row r="23" spans="1:7">
      <c r="A23" s="17" t="s">
        <v>345</v>
      </c>
      <c r="B23" s="12" t="s">
        <v>352</v>
      </c>
      <c r="C23" s="12">
        <v>1681530</v>
      </c>
      <c r="D23" s="14">
        <v>180</v>
      </c>
      <c r="E23" s="14">
        <v>1290</v>
      </c>
      <c r="F23" s="18"/>
      <c r="G23" t="e">
        <f>VLOOKUP(C23,[1]应付款管理!$A$1:$I$22,9,0)</f>
        <v>#N/A</v>
      </c>
    </row>
    <row r="24" spans="1:7">
      <c r="A24" s="17" t="s">
        <v>345</v>
      </c>
      <c r="B24" s="12" t="s">
        <v>353</v>
      </c>
      <c r="C24" s="12">
        <v>1679882</v>
      </c>
      <c r="D24" s="14">
        <v>480</v>
      </c>
      <c r="E24" s="14">
        <v>810</v>
      </c>
      <c r="F24" s="18"/>
      <c r="G24" t="str">
        <f>VLOOKUP(C24,[1]应付款管理!$A$1:$I$22,9,0)</f>
        <v>480</v>
      </c>
    </row>
    <row r="25" spans="1:7">
      <c r="A25" s="17" t="s">
        <v>345</v>
      </c>
      <c r="B25" s="12" t="s">
        <v>354</v>
      </c>
      <c r="C25" s="12">
        <v>1679871</v>
      </c>
      <c r="D25" s="14">
        <v>480</v>
      </c>
      <c r="E25" s="14">
        <v>330</v>
      </c>
      <c r="F25" s="18"/>
      <c r="G25" t="str">
        <f>VLOOKUP(C25,[1]应付款管理!$A$1:$I$22,9,0)</f>
        <v>480</v>
      </c>
    </row>
    <row r="26" spans="1:6">
      <c r="A26" s="19"/>
      <c r="B26" s="19"/>
      <c r="C26" s="19"/>
      <c r="D26" s="19">
        <f>SUM(D3:D25)</f>
        <v>7670</v>
      </c>
      <c r="E26" s="20" t="s">
        <v>355</v>
      </c>
      <c r="F26" s="19"/>
    </row>
    <row r="27" ht="17.25" spans="1:6">
      <c r="A27" s="10" t="s">
        <v>356</v>
      </c>
      <c r="B27" s="19"/>
      <c r="C27" s="19"/>
      <c r="D27" s="19"/>
      <c r="E27" s="19"/>
      <c r="F27" s="19"/>
    </row>
    <row r="28" ht="17.25" spans="1:6">
      <c r="A28" s="10" t="s">
        <v>357</v>
      </c>
      <c r="B28" s="19"/>
      <c r="C28" s="19"/>
      <c r="D28" s="19"/>
      <c r="E28" s="19"/>
      <c r="F28" s="19"/>
    </row>
  </sheetData>
  <autoFilter ref="A1:G28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I33" sqref="I33"/>
    </sheetView>
  </sheetViews>
  <sheetFormatPr defaultColWidth="9" defaultRowHeight="13.5"/>
  <cols>
    <col min="2" max="3" width="9.75"/>
    <col min="6" max="8" width="9" hidden="1" customWidth="1"/>
  </cols>
  <sheetData>
    <row r="1" ht="14.25" spans="1:5">
      <c r="A1" s="1" t="s">
        <v>207</v>
      </c>
      <c r="B1" s="2" t="s">
        <v>208</v>
      </c>
      <c r="C1" s="2" t="s">
        <v>219</v>
      </c>
      <c r="D1" s="1" t="s">
        <v>210</v>
      </c>
      <c r="E1" s="1" t="s">
        <v>211</v>
      </c>
    </row>
    <row r="2" ht="14.25" spans="1:6">
      <c r="A2" s="1" t="s">
        <v>358</v>
      </c>
      <c r="B2" s="3"/>
      <c r="C2" s="3"/>
      <c r="D2" s="4">
        <v>7670</v>
      </c>
      <c r="E2" s="4">
        <v>8000</v>
      </c>
      <c r="F2" t="s">
        <v>359</v>
      </c>
    </row>
    <row r="3" ht="14.25" spans="1:8">
      <c r="A3" s="1" t="s">
        <v>360</v>
      </c>
      <c r="B3" s="2" t="s">
        <v>361</v>
      </c>
      <c r="C3" s="2">
        <v>1706333</v>
      </c>
      <c r="D3" s="4">
        <v>720</v>
      </c>
      <c r="E3" s="4">
        <v>7280</v>
      </c>
      <c r="F3" t="str">
        <f>$F$2&amp;C3</f>
        <v>,1706333</v>
      </c>
      <c r="G3" t="str">
        <f>VLOOKUP(C3,[2]应付款管理!$A$1:$I$35,9,0)</f>
        <v>820</v>
      </c>
      <c r="H3">
        <f>G3-D3</f>
        <v>100</v>
      </c>
    </row>
    <row r="4" ht="14.25" spans="1:8">
      <c r="A4" s="1" t="s">
        <v>360</v>
      </c>
      <c r="B4" s="2" t="s">
        <v>362</v>
      </c>
      <c r="C4" s="2">
        <v>1706472</v>
      </c>
      <c r="D4" s="4">
        <v>390</v>
      </c>
      <c r="E4" s="4">
        <v>6890</v>
      </c>
      <c r="F4" t="str">
        <f t="shared" ref="F4:F25" si="0">$F$2&amp;C4</f>
        <v>,1706472</v>
      </c>
      <c r="G4" t="str">
        <f>VLOOKUP(C4,[2]应付款管理!$A$1:$I$35,9,0)</f>
        <v>390</v>
      </c>
      <c r="H4">
        <f t="shared" ref="H4:H24" si="1">G4-D4</f>
        <v>0</v>
      </c>
    </row>
    <row r="5" ht="14.25" spans="1:8">
      <c r="A5" s="1" t="s">
        <v>360</v>
      </c>
      <c r="B5" s="2" t="s">
        <v>363</v>
      </c>
      <c r="C5" s="2">
        <v>1687650</v>
      </c>
      <c r="D5" s="4">
        <v>180</v>
      </c>
      <c r="E5" s="4">
        <v>6710</v>
      </c>
      <c r="F5" t="str">
        <f t="shared" si="0"/>
        <v>,1687650</v>
      </c>
      <c r="G5" t="str">
        <f>VLOOKUP(C5,[2]应付款管理!$A$1:$I$35,9,0)</f>
        <v>180</v>
      </c>
      <c r="H5">
        <f t="shared" si="1"/>
        <v>0</v>
      </c>
    </row>
    <row r="6" ht="14.25" spans="1:8">
      <c r="A6" s="1" t="s">
        <v>360</v>
      </c>
      <c r="B6" s="2" t="s">
        <v>364</v>
      </c>
      <c r="C6" s="2">
        <v>1687638</v>
      </c>
      <c r="D6" s="4">
        <v>180</v>
      </c>
      <c r="E6" s="4">
        <v>6530</v>
      </c>
      <c r="F6" t="str">
        <f t="shared" si="0"/>
        <v>,1687638</v>
      </c>
      <c r="G6" t="str">
        <f>VLOOKUP(C6,[2]应付款管理!$A$1:$I$35,9,0)</f>
        <v>180</v>
      </c>
      <c r="H6">
        <f t="shared" si="1"/>
        <v>0</v>
      </c>
    </row>
    <row r="7" ht="14.25" spans="1:8">
      <c r="A7" s="1" t="s">
        <v>360</v>
      </c>
      <c r="B7" s="2" t="s">
        <v>365</v>
      </c>
      <c r="C7" s="2">
        <v>1685588</v>
      </c>
      <c r="D7" s="4">
        <v>180</v>
      </c>
      <c r="E7" s="4">
        <v>6350</v>
      </c>
      <c r="F7" t="str">
        <f t="shared" si="0"/>
        <v>,1685588</v>
      </c>
      <c r="G7" t="str">
        <f>VLOOKUP(C7,[2]应付款管理!$A$1:$I$35,9,0)</f>
        <v>180</v>
      </c>
      <c r="H7">
        <f t="shared" si="1"/>
        <v>0</v>
      </c>
    </row>
    <row r="8" ht="14.25" spans="1:8">
      <c r="A8" s="1" t="s">
        <v>360</v>
      </c>
      <c r="B8" s="2" t="s">
        <v>366</v>
      </c>
      <c r="C8" s="2">
        <v>1685071</v>
      </c>
      <c r="D8" s="4">
        <v>180</v>
      </c>
      <c r="E8" s="4">
        <v>6170</v>
      </c>
      <c r="F8" t="str">
        <f t="shared" si="0"/>
        <v>,1685071</v>
      </c>
      <c r="G8" t="str">
        <f>VLOOKUP(C8,[2]应付款管理!$A$1:$I$35,9,0)</f>
        <v>180</v>
      </c>
      <c r="H8">
        <f t="shared" si="1"/>
        <v>0</v>
      </c>
    </row>
    <row r="9" ht="14.25" spans="1:8">
      <c r="A9" s="1" t="s">
        <v>360</v>
      </c>
      <c r="B9" s="2" t="s">
        <v>367</v>
      </c>
      <c r="C9" s="2">
        <v>1687645</v>
      </c>
      <c r="D9" s="4">
        <v>180</v>
      </c>
      <c r="E9" s="4">
        <v>5990</v>
      </c>
      <c r="F9" t="str">
        <f t="shared" si="0"/>
        <v>,1687645</v>
      </c>
      <c r="G9" t="str">
        <f>VLOOKUP(C9,[2]应付款管理!$A$1:$I$35,9,0)</f>
        <v>180</v>
      </c>
      <c r="H9">
        <f t="shared" si="1"/>
        <v>0</v>
      </c>
    </row>
    <row r="10" ht="14.25" spans="1:8">
      <c r="A10" s="1" t="s">
        <v>360</v>
      </c>
      <c r="B10" s="2" t="s">
        <v>368</v>
      </c>
      <c r="C10" s="2">
        <v>1685582</v>
      </c>
      <c r="D10" s="4">
        <v>420</v>
      </c>
      <c r="E10" s="4">
        <v>5570</v>
      </c>
      <c r="F10" t="str">
        <f t="shared" si="0"/>
        <v>,1685582</v>
      </c>
      <c r="G10" t="str">
        <f>VLOOKUP(C10,[2]应付款管理!$A$1:$I$35,9,0)</f>
        <v>420</v>
      </c>
      <c r="H10">
        <f t="shared" si="1"/>
        <v>0</v>
      </c>
    </row>
    <row r="11" ht="14.25" spans="1:8">
      <c r="A11" s="1" t="s">
        <v>360</v>
      </c>
      <c r="B11" s="2" t="s">
        <v>369</v>
      </c>
      <c r="C11" s="2">
        <v>1685088</v>
      </c>
      <c r="D11" s="4">
        <v>480</v>
      </c>
      <c r="E11" s="4">
        <v>5090</v>
      </c>
      <c r="F11" t="str">
        <f t="shared" si="0"/>
        <v>,1685088</v>
      </c>
      <c r="G11" t="str">
        <f>VLOOKUP(C11,[2]应付款管理!$A$1:$I$35,9,0)</f>
        <v>480</v>
      </c>
      <c r="H11">
        <f t="shared" si="1"/>
        <v>0</v>
      </c>
    </row>
    <row r="12" ht="14.25" spans="1:9">
      <c r="A12" s="1" t="s">
        <v>360</v>
      </c>
      <c r="B12" s="2">
        <v>1141374</v>
      </c>
      <c r="C12" s="5">
        <v>1685058</v>
      </c>
      <c r="D12" s="6">
        <v>480</v>
      </c>
      <c r="E12" s="6">
        <v>4610</v>
      </c>
      <c r="F12" s="7" t="str">
        <f t="shared" si="0"/>
        <v>,1685058</v>
      </c>
      <c r="G12" t="e">
        <f>VLOOKUP(C12,[2]应付款管理!$A$1:$I$35,9,0)</f>
        <v>#N/A</v>
      </c>
      <c r="H12" t="e">
        <f t="shared" si="1"/>
        <v>#N/A</v>
      </c>
      <c r="I12">
        <v>1685085</v>
      </c>
    </row>
    <row r="13" ht="14.25" spans="1:8">
      <c r="A13" s="1" t="s">
        <v>360</v>
      </c>
      <c r="B13" s="2" t="s">
        <v>370</v>
      </c>
      <c r="C13" s="2">
        <v>1685076</v>
      </c>
      <c r="D13" s="4">
        <v>180</v>
      </c>
      <c r="E13" s="4">
        <v>4430</v>
      </c>
      <c r="F13" t="str">
        <f t="shared" si="0"/>
        <v>,1685076</v>
      </c>
      <c r="G13" t="str">
        <f>VLOOKUP(C13,[2]应付款管理!$A$1:$I$35,9,0)</f>
        <v>180</v>
      </c>
      <c r="H13">
        <f t="shared" si="1"/>
        <v>0</v>
      </c>
    </row>
    <row r="14" ht="14.25" spans="1:8">
      <c r="A14" s="1" t="s">
        <v>371</v>
      </c>
      <c r="B14" s="2" t="s">
        <v>372</v>
      </c>
      <c r="C14" s="2">
        <v>1710362</v>
      </c>
      <c r="D14" s="4">
        <v>210</v>
      </c>
      <c r="E14" s="4">
        <v>4220</v>
      </c>
      <c r="F14" t="str">
        <f t="shared" si="0"/>
        <v>,1710362</v>
      </c>
      <c r="G14" t="str">
        <f>VLOOKUP(C14,[2]应付款管理!$A$1:$I$35,9,0)</f>
        <v>210</v>
      </c>
      <c r="H14">
        <f t="shared" si="1"/>
        <v>0</v>
      </c>
    </row>
    <row r="15" ht="14.25" spans="1:8">
      <c r="A15" s="1" t="s">
        <v>371</v>
      </c>
      <c r="B15" s="2" t="s">
        <v>373</v>
      </c>
      <c r="C15" s="2">
        <v>1708667</v>
      </c>
      <c r="D15" s="4">
        <v>900</v>
      </c>
      <c r="E15" s="4">
        <v>3320</v>
      </c>
      <c r="F15" t="str">
        <f t="shared" si="0"/>
        <v>,1708667</v>
      </c>
      <c r="G15" t="str">
        <f>VLOOKUP(C15,[2]应付款管理!$A$1:$I$35,9,0)</f>
        <v>900</v>
      </c>
      <c r="H15">
        <f t="shared" si="1"/>
        <v>0</v>
      </c>
    </row>
    <row r="16" ht="14.25" spans="1:8">
      <c r="A16" s="1" t="s">
        <v>371</v>
      </c>
      <c r="B16" s="2" t="s">
        <v>374</v>
      </c>
      <c r="C16" s="2">
        <v>1707184</v>
      </c>
      <c r="D16" s="4">
        <v>180</v>
      </c>
      <c r="E16" s="4">
        <v>3140</v>
      </c>
      <c r="F16" t="str">
        <f t="shared" si="0"/>
        <v>,1707184</v>
      </c>
      <c r="G16" t="str">
        <f>VLOOKUP(C16,[2]应付款管理!$A$1:$I$35,9,0)</f>
        <v>180</v>
      </c>
      <c r="H16">
        <f t="shared" si="1"/>
        <v>0</v>
      </c>
    </row>
    <row r="17" ht="14.25" spans="1:9">
      <c r="A17" s="1" t="s">
        <v>371</v>
      </c>
      <c r="B17" s="2" t="s">
        <v>375</v>
      </c>
      <c r="C17" s="5">
        <v>1676836</v>
      </c>
      <c r="D17" s="6">
        <v>180</v>
      </c>
      <c r="E17" s="6">
        <v>2960</v>
      </c>
      <c r="F17" s="7" t="str">
        <f t="shared" si="0"/>
        <v>,1676836</v>
      </c>
      <c r="G17" t="e">
        <f>VLOOKUP(C17,[2]应付款管理!$A$1:$I$35,9,0)</f>
        <v>#N/A</v>
      </c>
      <c r="H17" t="e">
        <f t="shared" si="1"/>
        <v>#N/A</v>
      </c>
      <c r="I17">
        <v>1679836</v>
      </c>
    </row>
    <row r="18" ht="14.25" spans="1:8">
      <c r="A18" s="8" t="s">
        <v>371</v>
      </c>
      <c r="B18" s="2" t="s">
        <v>376</v>
      </c>
      <c r="C18" s="2">
        <v>1679830</v>
      </c>
      <c r="D18" s="4">
        <v>180</v>
      </c>
      <c r="E18" s="4">
        <v>2780</v>
      </c>
      <c r="F18" t="str">
        <f>$F$2&amp;C18</f>
        <v>,1679830</v>
      </c>
      <c r="G18" t="str">
        <f>VLOOKUP(C18,[2]应付款管理!$A$1:$I$35,9,0)</f>
        <v>180</v>
      </c>
      <c r="H18">
        <f t="shared" si="1"/>
        <v>0</v>
      </c>
    </row>
    <row r="19" ht="14.25" spans="1:8">
      <c r="A19" s="8" t="s">
        <v>371</v>
      </c>
      <c r="B19" s="2" t="s">
        <v>377</v>
      </c>
      <c r="C19" s="2">
        <v>1679863</v>
      </c>
      <c r="D19" s="4">
        <v>180</v>
      </c>
      <c r="E19" s="4">
        <v>2600</v>
      </c>
      <c r="F19" t="str">
        <f>$F$2&amp;C19</f>
        <v>,1679863</v>
      </c>
      <c r="G19" t="str">
        <f>VLOOKUP(C19,[2]应付款管理!$A$1:$I$35,9,0)</f>
        <v>180</v>
      </c>
      <c r="H19">
        <f t="shared" si="1"/>
        <v>0</v>
      </c>
    </row>
    <row r="20" ht="14.25" spans="1:8">
      <c r="A20" s="8" t="s">
        <v>371</v>
      </c>
      <c r="B20" s="2" t="s">
        <v>378</v>
      </c>
      <c r="C20" s="2">
        <v>1640717</v>
      </c>
      <c r="D20" s="4">
        <v>720</v>
      </c>
      <c r="E20" s="4">
        <v>1880</v>
      </c>
      <c r="F20" t="str">
        <f>$F$2&amp;C20</f>
        <v>,1640717</v>
      </c>
      <c r="G20" t="str">
        <f>VLOOKUP(C20,[2]应付款管理!$A$1:$I$35,9,0)</f>
        <v>720</v>
      </c>
      <c r="H20">
        <f t="shared" si="1"/>
        <v>0</v>
      </c>
    </row>
    <row r="21" ht="14.25" spans="1:9">
      <c r="A21" s="8" t="s">
        <v>379</v>
      </c>
      <c r="B21" s="2" t="s">
        <v>380</v>
      </c>
      <c r="C21" s="2">
        <v>1713517</v>
      </c>
      <c r="D21" s="4">
        <v>340</v>
      </c>
      <c r="E21" s="4">
        <v>1540</v>
      </c>
      <c r="F21" t="str">
        <f>$F$2&amp;C21</f>
        <v>,1713517</v>
      </c>
      <c r="G21" t="str">
        <f>VLOOKUP(C21,[2]应付款管理!$A$1:$I$35,9,0)</f>
        <v>404.08</v>
      </c>
      <c r="H21">
        <f t="shared" si="1"/>
        <v>64.08</v>
      </c>
      <c r="I21" t="s">
        <v>381</v>
      </c>
    </row>
    <row r="22" ht="14.25" spans="1:8">
      <c r="A22" s="8" t="s">
        <v>382</v>
      </c>
      <c r="B22" s="2" t="s">
        <v>383</v>
      </c>
      <c r="C22" s="2">
        <v>1716043</v>
      </c>
      <c r="D22" s="4">
        <v>160</v>
      </c>
      <c r="E22" s="4">
        <v>1380</v>
      </c>
      <c r="F22" t="str">
        <f>$F$2&amp;C22</f>
        <v>,1716043</v>
      </c>
      <c r="G22" t="str">
        <f>VLOOKUP(C22,[2]应付款管理!$A$1:$I$35,9,0)</f>
        <v>160</v>
      </c>
      <c r="H22">
        <f t="shared" si="1"/>
        <v>0</v>
      </c>
    </row>
    <row r="23" ht="14.25" spans="1:8">
      <c r="A23" s="8" t="s">
        <v>382</v>
      </c>
      <c r="B23" s="2" t="s">
        <v>384</v>
      </c>
      <c r="C23" s="2">
        <v>1715956</v>
      </c>
      <c r="D23" s="4">
        <v>840</v>
      </c>
      <c r="E23" s="4">
        <v>540</v>
      </c>
      <c r="F23" t="str">
        <f>$F$2&amp;C23</f>
        <v>,1715956</v>
      </c>
      <c r="G23" t="str">
        <f>VLOOKUP(C23,[2]应付款管理!$A$1:$I$35,9,0)</f>
        <v>840</v>
      </c>
      <c r="H23">
        <f t="shared" si="1"/>
        <v>0</v>
      </c>
    </row>
    <row r="24" ht="14.25" spans="1:8">
      <c r="A24" s="8" t="s">
        <v>382</v>
      </c>
      <c r="B24" s="2" t="s">
        <v>385</v>
      </c>
      <c r="C24" s="2">
        <v>1715181</v>
      </c>
      <c r="D24" s="4">
        <v>200</v>
      </c>
      <c r="E24" s="4">
        <v>340</v>
      </c>
      <c r="F24" t="str">
        <f>$F$2&amp;C24</f>
        <v>,1715181</v>
      </c>
      <c r="G24" t="str">
        <f>VLOOKUP(C24,[2]应付款管理!$A$1:$I$35,9,0)</f>
        <v>200</v>
      </c>
      <c r="H24">
        <f t="shared" si="1"/>
        <v>0</v>
      </c>
    </row>
    <row r="25" spans="4:4">
      <c r="D25">
        <f>SUM(D3:D24)</f>
        <v>7660</v>
      </c>
    </row>
    <row r="26" spans="4:4">
      <c r="D26" s="9" t="s">
        <v>386</v>
      </c>
    </row>
    <row r="27" ht="17.25" spans="1:1">
      <c r="A27" s="10" t="s">
        <v>387</v>
      </c>
    </row>
    <row r="28" ht="17.25" spans="1:1">
      <c r="A28" s="10" t="s">
        <v>388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10.8</vt:lpstr>
      <vt:lpstr>1015</vt:lpstr>
      <vt:lpstr>1025</vt:lpstr>
      <vt:lpstr>1104</vt:lpstr>
      <vt:lpstr>11.25</vt:lpstr>
      <vt:lpstr>1203</vt:lpstr>
      <vt:lpstr>1211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Lucky</cp:lastModifiedBy>
  <dcterms:created xsi:type="dcterms:W3CDTF">2019-09-07T06:55:00Z</dcterms:created>
  <dcterms:modified xsi:type="dcterms:W3CDTF">2019-12-19T09:08:13Z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