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050"/>
  </bookViews>
  <sheets>
    <sheet name="CONVERGENT" sheetId="1" r:id="rId1"/>
  </sheets>
  <externalReferences>
    <externalReference r:id="rId2"/>
    <externalReference r:id="rId3"/>
  </externalReferences>
  <definedNames>
    <definedName name="_xlnm._FilterDatabase" localSheetId="0" hidden="1">CONVERGENT!$B$5:$H$71</definedName>
  </definedNames>
  <calcPr calcId="144525"/>
</workbook>
</file>

<file path=xl/sharedStrings.xml><?xml version="1.0" encoding="utf-8"?>
<sst xmlns="http://schemas.openxmlformats.org/spreadsheetml/2006/main" count="189" uniqueCount="177">
  <si>
    <t>CONVERGENT INTERNATIONAL</t>
  </si>
  <si>
    <t>NO.</t>
  </si>
  <si>
    <t>CONFIRMATION #</t>
  </si>
  <si>
    <t>GUEST NAME</t>
  </si>
  <si>
    <t>BOOKING #</t>
  </si>
  <si>
    <t>ARRIVAL</t>
  </si>
  <si>
    <t>DEPARTURE</t>
  </si>
  <si>
    <t>TOTAL</t>
  </si>
  <si>
    <t>REMARKS</t>
  </si>
  <si>
    <t>CANCELLED SOA'S</t>
  </si>
  <si>
    <t>，</t>
  </si>
  <si>
    <t xml:space="preserve"> SOA #</t>
  </si>
  <si>
    <t>0385</t>
  </si>
  <si>
    <t>Chen Beiyu</t>
  </si>
  <si>
    <t>0398</t>
  </si>
  <si>
    <t>Lu Xingxing</t>
  </si>
  <si>
    <t>0399</t>
  </si>
  <si>
    <t>Shi Yingshan</t>
  </si>
  <si>
    <t>0417</t>
  </si>
  <si>
    <t>Yao Yao</t>
  </si>
  <si>
    <t>0420</t>
  </si>
  <si>
    <t>Liu Zihao</t>
  </si>
  <si>
    <t>0421</t>
  </si>
  <si>
    <t>Chen Qiumei</t>
  </si>
  <si>
    <t>0422</t>
  </si>
  <si>
    <t>Zhu Yanhong</t>
  </si>
  <si>
    <t>0423</t>
  </si>
  <si>
    <t>Gu Qinqin</t>
  </si>
  <si>
    <t>0432</t>
  </si>
  <si>
    <t>Lu Ping</t>
  </si>
  <si>
    <t>0434</t>
  </si>
  <si>
    <t>Xiang Meiqin</t>
  </si>
  <si>
    <t>0449</t>
  </si>
  <si>
    <t>Zhang Xinyue</t>
  </si>
  <si>
    <t>0457</t>
  </si>
  <si>
    <t>Chen Wenchao</t>
  </si>
  <si>
    <t>0458</t>
  </si>
  <si>
    <t>Zhang Lin</t>
  </si>
  <si>
    <t>0468</t>
  </si>
  <si>
    <t>Xi Jinzhen</t>
  </si>
  <si>
    <t>0469</t>
  </si>
  <si>
    <t>He Dandan</t>
  </si>
  <si>
    <t>0476</t>
  </si>
  <si>
    <t>Wu Zipeng</t>
  </si>
  <si>
    <t>0477</t>
  </si>
  <si>
    <t>Ke Aiping</t>
  </si>
  <si>
    <t>0478</t>
  </si>
  <si>
    <t>Zhu Qiurong</t>
  </si>
  <si>
    <t>0479</t>
  </si>
  <si>
    <t>Wu Meirong</t>
  </si>
  <si>
    <t>0480</t>
  </si>
  <si>
    <t>Tan Yongliang</t>
  </si>
  <si>
    <t>0481</t>
  </si>
  <si>
    <t>Guo Yan</t>
  </si>
  <si>
    <t>0482</t>
  </si>
  <si>
    <t>Zheng Chuan</t>
  </si>
  <si>
    <t>0493</t>
  </si>
  <si>
    <t>Yi Man</t>
  </si>
  <si>
    <t>0501</t>
  </si>
  <si>
    <t>Zha Jiajia</t>
  </si>
  <si>
    <t>0502</t>
  </si>
  <si>
    <t xml:space="preserve">Wei Rongmei </t>
  </si>
  <si>
    <t>0503</t>
  </si>
  <si>
    <t>0504</t>
  </si>
  <si>
    <t>Yu Jiaping</t>
  </si>
  <si>
    <t>0505</t>
  </si>
  <si>
    <t>Zhang Jing</t>
  </si>
  <si>
    <t>0514</t>
  </si>
  <si>
    <t>Chen Shinwei</t>
  </si>
  <si>
    <t>0515</t>
  </si>
  <si>
    <t>Shi Wei</t>
  </si>
  <si>
    <t>0516</t>
  </si>
  <si>
    <t>Dai Yue</t>
  </si>
  <si>
    <t>0517</t>
  </si>
  <si>
    <t>TBA Name</t>
  </si>
  <si>
    <t>0518</t>
  </si>
  <si>
    <t>0519</t>
  </si>
  <si>
    <t>Zhou yue</t>
  </si>
  <si>
    <t>0521</t>
  </si>
  <si>
    <t>0532</t>
  </si>
  <si>
    <t>Cheng Yi Ting</t>
  </si>
  <si>
    <t>0536</t>
  </si>
  <si>
    <t>Ren Xilin</t>
  </si>
  <si>
    <t>0537</t>
  </si>
  <si>
    <t>Xu Jiang</t>
  </si>
  <si>
    <t>0538</t>
  </si>
  <si>
    <t>Zhang Yongkang</t>
  </si>
  <si>
    <t>0539</t>
  </si>
  <si>
    <t>Mei Song</t>
  </si>
  <si>
    <t>0540</t>
  </si>
  <si>
    <t>Wang Jin</t>
  </si>
  <si>
    <t>0541</t>
  </si>
  <si>
    <t>Zhu Libo</t>
  </si>
  <si>
    <t>0542</t>
  </si>
  <si>
    <t>0543</t>
  </si>
  <si>
    <t>Yin Lijun</t>
  </si>
  <si>
    <t>0544</t>
  </si>
  <si>
    <t>Yu Mengsi</t>
  </si>
  <si>
    <t>0559</t>
  </si>
  <si>
    <t>Su Yingmei</t>
  </si>
  <si>
    <t>0560</t>
  </si>
  <si>
    <t>Shan Yan</t>
  </si>
  <si>
    <t>48</t>
  </si>
  <si>
    <t>0622</t>
  </si>
  <si>
    <t>Shu Lei</t>
  </si>
  <si>
    <t>23-Jan-20</t>
  </si>
  <si>
    <t>49</t>
  </si>
  <si>
    <t>0637</t>
  </si>
  <si>
    <t>Li Yongkang</t>
  </si>
  <si>
    <t>14-Jan-20</t>
  </si>
  <si>
    <t>50</t>
  </si>
  <si>
    <t>0636</t>
  </si>
  <si>
    <t>Lin Jingquan</t>
  </si>
  <si>
    <t>51</t>
  </si>
  <si>
    <t>0638</t>
  </si>
  <si>
    <t>Yu Zudang</t>
  </si>
  <si>
    <t>52</t>
  </si>
  <si>
    <t>0639</t>
  </si>
  <si>
    <t>Yu Jianhua</t>
  </si>
  <si>
    <t>8-Feb-20</t>
  </si>
  <si>
    <t>53</t>
  </si>
  <si>
    <t>0640</t>
  </si>
  <si>
    <t>Gao Weiyi</t>
  </si>
  <si>
    <t>29-Dec-19</t>
  </si>
  <si>
    <t>54</t>
  </si>
  <si>
    <t>0650</t>
  </si>
  <si>
    <t>Xi Guanrong</t>
  </si>
  <si>
    <t>4-Jan-20</t>
  </si>
  <si>
    <t>55</t>
  </si>
  <si>
    <t>0652</t>
  </si>
  <si>
    <t>WanG Wei</t>
  </si>
  <si>
    <t>3-Feb-20</t>
  </si>
  <si>
    <t>56</t>
  </si>
  <si>
    <t>0676</t>
  </si>
  <si>
    <t>Lu Yanli</t>
  </si>
  <si>
    <t>22-Jan-20</t>
  </si>
  <si>
    <t>57</t>
  </si>
  <si>
    <t>0678</t>
  </si>
  <si>
    <t>Cheng Qian</t>
  </si>
  <si>
    <t>16-Jan.20</t>
  </si>
  <si>
    <t>58</t>
  </si>
  <si>
    <t>0679</t>
  </si>
  <si>
    <t>Wan Jiaxin</t>
  </si>
  <si>
    <t>16-Jan-20</t>
  </si>
  <si>
    <t>59</t>
  </si>
  <si>
    <t>0680</t>
  </si>
  <si>
    <t>Wan Qingqing</t>
  </si>
  <si>
    <t>60</t>
  </si>
  <si>
    <t>0681</t>
  </si>
  <si>
    <t>Wang Nan</t>
  </si>
  <si>
    <t>61</t>
  </si>
  <si>
    <t>0690</t>
  </si>
  <si>
    <t>Xu Guoliang</t>
  </si>
  <si>
    <t>13-Jan-20</t>
  </si>
  <si>
    <t>62</t>
  </si>
  <si>
    <t>0691</t>
  </si>
  <si>
    <t>Zheng Lusi</t>
  </si>
  <si>
    <t>6-Jan-20</t>
  </si>
  <si>
    <t>63</t>
  </si>
  <si>
    <t>0692</t>
  </si>
  <si>
    <t>Zhang Zihao</t>
  </si>
  <si>
    <t>21-Jan-20</t>
  </si>
  <si>
    <t>64</t>
  </si>
  <si>
    <t>0693</t>
  </si>
  <si>
    <t>Ma Yuanmeng</t>
  </si>
  <si>
    <t>65</t>
  </si>
  <si>
    <t>0694</t>
  </si>
  <si>
    <t>66</t>
  </si>
  <si>
    <t>0695</t>
  </si>
  <si>
    <t>10-Feb-20</t>
  </si>
  <si>
    <t>PHP</t>
  </si>
  <si>
    <t>P200113150826589</t>
  </si>
  <si>
    <t>PAYMENTS:</t>
  </si>
  <si>
    <t>(MSA- 2)</t>
  </si>
  <si>
    <t xml:space="preserve">PHP1,000,000.00 </t>
  </si>
  <si>
    <t>TOTAL SOA'S</t>
  </si>
  <si>
    <t>BALANCE</t>
  </si>
</sst>
</file>

<file path=xl/styles.xml><?xml version="1.0" encoding="utf-8"?>
<styleSheet xmlns="http://schemas.openxmlformats.org/spreadsheetml/2006/main">
  <numFmts count="6">
    <numFmt numFmtId="176" formatCode="d\/mmm\/yy"/>
    <numFmt numFmtId="177" formatCode="[$-409]d/mmm/yy;@"/>
    <numFmt numFmtId="178" formatCode="_(* #,##0.00_);_(* \(#,##0.00\);_(* &quot;-&quot;??_);_(@_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20"/>
      <color theme="0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0"/>
      <name val="等线"/>
      <charset val="134"/>
      <scheme val="minor"/>
    </font>
    <font>
      <b/>
      <sz val="12"/>
      <color theme="0"/>
      <name val="等线"/>
      <charset val="134"/>
      <scheme val="minor"/>
    </font>
    <font>
      <b/>
      <sz val="14"/>
      <color rgb="FFFF0000"/>
      <name val="等线"/>
      <charset val="134"/>
      <scheme val="minor"/>
    </font>
    <font>
      <b/>
      <sz val="15"/>
      <color theme="0"/>
      <name val="等线"/>
      <charset val="134"/>
      <scheme val="minor"/>
    </font>
    <font>
      <sz val="10.5"/>
      <color rgb="FF333333"/>
      <name val="Helvetica"/>
      <charset val="134"/>
    </font>
    <font>
      <b/>
      <sz val="13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0.45"/>
      <color rgb="FF000000"/>
      <name val="Calibri"/>
      <charset val="134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25" fillId="19" borderId="5" applyNumberFormat="0" applyAlignment="0" applyProtection="0">
      <alignment vertical="center"/>
    </xf>
    <xf numFmtId="0" fontId="26" fillId="21" borderId="10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177" fontId="0" fillId="3" borderId="1" xfId="0" applyNumberFormat="1" applyFont="1" applyFill="1" applyBorder="1" applyAlignment="1">
      <alignment horizontal="center"/>
    </xf>
    <xf numFmtId="177" fontId="0" fillId="3" borderId="1" xfId="8" applyNumberFormat="1" applyFont="1" applyFill="1" applyBorder="1" applyAlignment="1">
      <alignment horizontal="center"/>
    </xf>
    <xf numFmtId="178" fontId="0" fillId="3" borderId="1" xfId="8" applyFont="1" applyFill="1" applyBorder="1"/>
    <xf numFmtId="176" fontId="0" fillId="3" borderId="1" xfId="8" applyNumberFormat="1" applyFont="1" applyFill="1" applyBorder="1" applyAlignment="1">
      <alignment horizontal="center"/>
    </xf>
    <xf numFmtId="4" fontId="0" fillId="3" borderId="1" xfId="8" applyNumberFormat="1" applyFont="1" applyFill="1" applyBorder="1"/>
    <xf numFmtId="0" fontId="6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178" fontId="1" fillId="0" borderId="2" xfId="8" applyFont="1" applyFill="1" applyBorder="1"/>
    <xf numFmtId="178" fontId="1" fillId="0" borderId="1" xfId="8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right" vertical="center"/>
    </xf>
    <xf numFmtId="178" fontId="7" fillId="2" borderId="4" xfId="8" applyFont="1" applyFill="1" applyBorder="1" applyAlignment="1">
      <alignment vertical="center"/>
    </xf>
    <xf numFmtId="178" fontId="5" fillId="3" borderId="4" xfId="8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8" fillId="0" borderId="0" xfId="0" applyFont="1"/>
    <xf numFmtId="0" fontId="1" fillId="3" borderId="0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78" fontId="1" fillId="6" borderId="1" xfId="8" applyFont="1" applyFill="1" applyBorder="1"/>
    <xf numFmtId="178" fontId="1" fillId="3" borderId="0" xfId="8" applyFont="1" applyFill="1" applyBorder="1"/>
    <xf numFmtId="0" fontId="1" fillId="6" borderId="1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15" fontId="1" fillId="6" borderId="1" xfId="0" applyNumberFormat="1" applyFont="1" applyFill="1" applyBorder="1" applyAlignment="1">
      <alignment horizontal="center"/>
    </xf>
    <xf numFmtId="0" fontId="1" fillId="6" borderId="1" xfId="0" applyFont="1" applyFill="1" applyBorder="1"/>
    <xf numFmtId="0" fontId="1" fillId="3" borderId="0" xfId="0" applyFont="1" applyFill="1" applyBorder="1"/>
    <xf numFmtId="0" fontId="9" fillId="6" borderId="1" xfId="0" applyFont="1" applyFill="1" applyBorder="1" applyAlignment="1">
      <alignment horizontal="center"/>
    </xf>
    <xf numFmtId="178" fontId="10" fillId="6" borderId="1" xfId="0" applyNumberFormat="1" applyFont="1" applyFill="1" applyBorder="1"/>
    <xf numFmtId="178" fontId="1" fillId="3" borderId="0" xfId="0" applyNumberFormat="1" applyFont="1" applyFill="1" applyBorder="1"/>
    <xf numFmtId="0" fontId="11" fillId="0" borderId="0" xfId="0" applyFont="1"/>
    <xf numFmtId="15" fontId="11" fillId="0" borderId="0" xfId="0" applyNumberFormat="1" applyFont="1"/>
    <xf numFmtId="0" fontId="0" fillId="3" borderId="1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3399"/>
      <color rgb="00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1912191615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19122715554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1701768</v>
          </cell>
          <cell r="B2" t="str">
            <v>故事度假村</v>
          </cell>
          <cell r="C2" t="str">
            <v/>
          </cell>
          <cell r="D2" t="str">
            <v>SA#0432</v>
          </cell>
          <cell r="E2" t="str">
            <v/>
          </cell>
          <cell r="F2" t="str">
            <v>1539.57</v>
          </cell>
          <cell r="G2" t="str">
            <v>RMB</v>
          </cell>
          <cell r="H2" t="str">
            <v>1</v>
          </cell>
          <cell r="I2" t="str">
            <v>11100</v>
          </cell>
        </row>
        <row r="3">
          <cell r="A3">
            <v>1696155</v>
          </cell>
          <cell r="B3" t="str">
            <v>故事度假村</v>
          </cell>
          <cell r="C3" t="str">
            <v/>
          </cell>
          <cell r="D3" t="str">
            <v>OFE967</v>
          </cell>
          <cell r="E3" t="str">
            <v/>
          </cell>
          <cell r="F3" t="str">
            <v>1983.41</v>
          </cell>
          <cell r="G3" t="str">
            <v>RMB</v>
          </cell>
          <cell r="H3" t="str">
            <v>1</v>
          </cell>
          <cell r="I3" t="str">
            <v>14300</v>
          </cell>
        </row>
        <row r="4">
          <cell r="A4">
            <v>1714054</v>
          </cell>
          <cell r="B4" t="str">
            <v>故事度假村</v>
          </cell>
          <cell r="C4" t="str">
            <v/>
          </cell>
          <cell r="D4" t="str">
            <v>SA#0541</v>
          </cell>
          <cell r="E4" t="str">
            <v/>
          </cell>
          <cell r="F4" t="str">
            <v>624.15</v>
          </cell>
          <cell r="G4" t="str">
            <v>RMB</v>
          </cell>
          <cell r="H4" t="str">
            <v>1</v>
          </cell>
          <cell r="I4" t="str">
            <v>4500</v>
          </cell>
        </row>
        <row r="5">
          <cell r="A5">
            <v>1713696</v>
          </cell>
          <cell r="B5" t="str">
            <v>故事度假村</v>
          </cell>
          <cell r="C5" t="str">
            <v/>
          </cell>
          <cell r="D5" t="str">
            <v>0537</v>
          </cell>
          <cell r="E5" t="str">
            <v/>
          </cell>
          <cell r="F5" t="str">
            <v>1026.38</v>
          </cell>
          <cell r="G5" t="str">
            <v>RMB</v>
          </cell>
          <cell r="H5" t="str">
            <v>1</v>
          </cell>
          <cell r="I5" t="str">
            <v>7400</v>
          </cell>
        </row>
        <row r="6">
          <cell r="A6">
            <v>1702321</v>
          </cell>
          <cell r="B6" t="str">
            <v>故事度假村</v>
          </cell>
          <cell r="C6" t="str">
            <v/>
          </cell>
          <cell r="D6" t="str">
            <v>0434</v>
          </cell>
          <cell r="E6" t="str">
            <v/>
          </cell>
          <cell r="F6" t="str">
            <v>2871.09</v>
          </cell>
          <cell r="G6" t="str">
            <v>RMB</v>
          </cell>
          <cell r="H6" t="str">
            <v>1</v>
          </cell>
          <cell r="I6" t="str">
            <v>20700</v>
          </cell>
        </row>
        <row r="7">
          <cell r="A7">
            <v>1707820</v>
          </cell>
          <cell r="B7" t="str">
            <v>故事度假村</v>
          </cell>
          <cell r="C7" t="str">
            <v/>
          </cell>
          <cell r="D7" t="str">
            <v>SA#0493.</v>
          </cell>
          <cell r="E7" t="str">
            <v/>
          </cell>
          <cell r="F7" t="str">
            <v>970.9</v>
          </cell>
          <cell r="G7" t="str">
            <v>RMB</v>
          </cell>
          <cell r="H7" t="str">
            <v>1</v>
          </cell>
          <cell r="I7" t="str">
            <v>7000</v>
          </cell>
        </row>
        <row r="8">
          <cell r="A8">
            <v>1709724</v>
          </cell>
          <cell r="B8" t="str">
            <v>故事度假村</v>
          </cell>
          <cell r="C8" t="str">
            <v/>
          </cell>
          <cell r="D8" t="str">
            <v>0501</v>
          </cell>
          <cell r="E8" t="str">
            <v/>
          </cell>
          <cell r="F8" t="str">
            <v>513.19</v>
          </cell>
          <cell r="G8" t="str">
            <v>RMB</v>
          </cell>
          <cell r="H8" t="str">
            <v>1</v>
          </cell>
          <cell r="I8" t="str">
            <v>3700</v>
          </cell>
        </row>
        <row r="9">
          <cell r="A9">
            <v>1714908</v>
          </cell>
          <cell r="B9" t="str">
            <v>故事度假村</v>
          </cell>
          <cell r="C9" t="str">
            <v/>
          </cell>
          <cell r="D9" t="str">
            <v>SA#0544</v>
          </cell>
          <cell r="E9" t="str">
            <v/>
          </cell>
          <cell r="F9" t="str">
            <v>1872.45</v>
          </cell>
          <cell r="G9" t="str">
            <v>RMB</v>
          </cell>
          <cell r="H9" t="str">
            <v>1</v>
          </cell>
          <cell r="I9" t="str">
            <v>13500</v>
          </cell>
        </row>
        <row r="10">
          <cell r="A10">
            <v>1713728</v>
          </cell>
          <cell r="B10" t="str">
            <v>故事度假村</v>
          </cell>
          <cell r="C10" t="str">
            <v/>
          </cell>
          <cell r="D10" t="str">
            <v>0538</v>
          </cell>
          <cell r="E10" t="str">
            <v/>
          </cell>
          <cell r="F10" t="str">
            <v>2052.76</v>
          </cell>
          <cell r="G10" t="str">
            <v>RMB</v>
          </cell>
          <cell r="H10" t="str">
            <v>1</v>
          </cell>
          <cell r="I10" t="str">
            <v>14800</v>
          </cell>
        </row>
        <row r="11">
          <cell r="A11">
            <v>1647160</v>
          </cell>
          <cell r="B11" t="str">
            <v>故事度假村</v>
          </cell>
          <cell r="C11" t="str">
            <v/>
          </cell>
          <cell r="D11" t="str">
            <v>0F4990</v>
          </cell>
          <cell r="E11" t="str">
            <v/>
          </cell>
          <cell r="F11" t="str">
            <v>760.65</v>
          </cell>
          <cell r="G11" t="str">
            <v>RMB</v>
          </cell>
          <cell r="H11" t="str">
            <v>1</v>
          </cell>
          <cell r="I11" t="str">
            <v>5500</v>
          </cell>
        </row>
        <row r="12">
          <cell r="A12">
            <v>1711253</v>
          </cell>
          <cell r="B12" t="str">
            <v>故事度假村</v>
          </cell>
          <cell r="C12" t="str">
            <v/>
          </cell>
          <cell r="D12" t="str">
            <v>0515</v>
          </cell>
          <cell r="E12" t="str">
            <v/>
          </cell>
          <cell r="F12" t="str">
            <v>1872.45</v>
          </cell>
          <cell r="G12" t="str">
            <v>RMB</v>
          </cell>
          <cell r="H12" t="str">
            <v>1</v>
          </cell>
          <cell r="I12" t="str">
            <v>13500</v>
          </cell>
        </row>
        <row r="13">
          <cell r="A13">
            <v>1706381</v>
          </cell>
          <cell r="B13" t="str">
            <v>故事度假村</v>
          </cell>
          <cell r="C13" t="str">
            <v/>
          </cell>
          <cell r="D13" t="str">
            <v/>
          </cell>
          <cell r="E13" t="str">
            <v/>
          </cell>
          <cell r="F13" t="str">
            <v>2496.6</v>
          </cell>
          <cell r="G13" t="str">
            <v>RMB</v>
          </cell>
          <cell r="H13" t="str">
            <v>1</v>
          </cell>
          <cell r="I13" t="str">
            <v>18000</v>
          </cell>
        </row>
        <row r="14">
          <cell r="A14">
            <v>1705448</v>
          </cell>
          <cell r="B14" t="str">
            <v>故事度假村</v>
          </cell>
          <cell r="C14" t="str">
            <v/>
          </cell>
          <cell r="D14" t="str">
            <v>1405448</v>
          </cell>
          <cell r="E14" t="str">
            <v/>
          </cell>
          <cell r="F14" t="str">
            <v>513.19</v>
          </cell>
          <cell r="G14" t="str">
            <v>RMB</v>
          </cell>
          <cell r="H14" t="str">
            <v>1</v>
          </cell>
          <cell r="I14" t="str">
            <v>3700</v>
          </cell>
        </row>
        <row r="15">
          <cell r="A15">
            <v>1696105</v>
          </cell>
          <cell r="B15" t="str">
            <v>故事度假村</v>
          </cell>
          <cell r="C15" t="str">
            <v/>
          </cell>
          <cell r="D15" t="str">
            <v>OF5239</v>
          </cell>
          <cell r="E15" t="str">
            <v/>
          </cell>
          <cell r="F15" t="str">
            <v>8238.78</v>
          </cell>
          <cell r="G15" t="str">
            <v>RMB</v>
          </cell>
          <cell r="H15" t="str">
            <v>1</v>
          </cell>
          <cell r="I15" t="str">
            <v>59400</v>
          </cell>
        </row>
        <row r="16">
          <cell r="A16">
            <v>1714505</v>
          </cell>
          <cell r="B16" t="str">
            <v>故事度假村</v>
          </cell>
          <cell r="C16" t="str">
            <v/>
          </cell>
          <cell r="D16" t="str">
            <v>SA#0559</v>
          </cell>
          <cell r="E16" t="str">
            <v/>
          </cell>
          <cell r="F16" t="str">
            <v>3744.9</v>
          </cell>
          <cell r="G16" t="str">
            <v>RMB</v>
          </cell>
          <cell r="H16" t="str">
            <v>1</v>
          </cell>
          <cell r="I16" t="str">
            <v>27000</v>
          </cell>
        </row>
        <row r="17">
          <cell r="A17">
            <v>1691913</v>
          </cell>
          <cell r="B17" t="str">
            <v>故事度假村</v>
          </cell>
          <cell r="C17" t="str">
            <v/>
          </cell>
          <cell r="D17" t="str">
            <v>SA#0398</v>
          </cell>
          <cell r="E17" t="str">
            <v/>
          </cell>
          <cell r="F17" t="str">
            <v>6176.04</v>
          </cell>
          <cell r="G17" t="str">
            <v>RMB</v>
          </cell>
          <cell r="H17" t="str">
            <v>1</v>
          </cell>
          <cell r="I17" t="str">
            <v>44400</v>
          </cell>
        </row>
        <row r="18">
          <cell r="A18">
            <v>1707851</v>
          </cell>
          <cell r="B18" t="str">
            <v>故事度假村</v>
          </cell>
          <cell r="C18" t="str">
            <v/>
          </cell>
          <cell r="D18" t="str">
            <v>0480</v>
          </cell>
          <cell r="E18" t="str">
            <v/>
          </cell>
          <cell r="F18" t="str">
            <v>4002.88</v>
          </cell>
          <cell r="G18" t="str">
            <v>RMB</v>
          </cell>
          <cell r="H18" t="str">
            <v>1</v>
          </cell>
          <cell r="I18" t="str">
            <v>28860</v>
          </cell>
        </row>
        <row r="19">
          <cell r="A19">
            <v>1695766</v>
          </cell>
          <cell r="B19" t="str">
            <v>故事度假村</v>
          </cell>
          <cell r="C19" t="str">
            <v/>
          </cell>
          <cell r="D19" t="str">
            <v>OF506A</v>
          </cell>
          <cell r="E19" t="str">
            <v/>
          </cell>
          <cell r="F19" t="str">
            <v>1754.56</v>
          </cell>
          <cell r="G19" t="str">
            <v>RMB</v>
          </cell>
          <cell r="H19" t="str">
            <v>1</v>
          </cell>
          <cell r="I19" t="str">
            <v>12650</v>
          </cell>
        </row>
        <row r="20">
          <cell r="A20">
            <v>1704024</v>
          </cell>
          <cell r="B20" t="str">
            <v>故事度假村</v>
          </cell>
          <cell r="C20" t="str">
            <v/>
          </cell>
          <cell r="D20" t="str">
            <v>0468</v>
          </cell>
          <cell r="E20" t="str">
            <v/>
          </cell>
          <cell r="F20" t="str">
            <v>3744.9</v>
          </cell>
          <cell r="G20" t="str">
            <v>RMB</v>
          </cell>
          <cell r="H20" t="str">
            <v>1</v>
          </cell>
          <cell r="I20" t="str">
            <v>27000</v>
          </cell>
        </row>
        <row r="21">
          <cell r="A21">
            <v>1712697</v>
          </cell>
          <cell r="B21" t="str">
            <v>故事度假村</v>
          </cell>
          <cell r="C21" t="str">
            <v/>
          </cell>
          <cell r="D21" t="str">
            <v>0536</v>
          </cell>
          <cell r="E21" t="str">
            <v/>
          </cell>
          <cell r="F21" t="str">
            <v>5617.35</v>
          </cell>
          <cell r="G21" t="str">
            <v>RMB</v>
          </cell>
          <cell r="H21" t="str">
            <v>1</v>
          </cell>
          <cell r="I21" t="str">
            <v>40500</v>
          </cell>
        </row>
        <row r="22">
          <cell r="A22">
            <v>1712305</v>
          </cell>
          <cell r="B22" t="str">
            <v>故事度假村</v>
          </cell>
          <cell r="C22" t="str">
            <v/>
          </cell>
          <cell r="D22" t="str">
            <v>0532</v>
          </cell>
          <cell r="E22" t="str">
            <v/>
          </cell>
          <cell r="F22" t="str">
            <v>2496.6</v>
          </cell>
          <cell r="G22" t="str">
            <v>RMB</v>
          </cell>
          <cell r="H22" t="str">
            <v>1</v>
          </cell>
          <cell r="I22" t="str">
            <v>18000</v>
          </cell>
        </row>
        <row r="23">
          <cell r="A23">
            <v>1707725</v>
          </cell>
          <cell r="B23" t="str">
            <v>故事度假村</v>
          </cell>
          <cell r="C23" t="str">
            <v/>
          </cell>
          <cell r="D23" t="str">
            <v>SA#0476</v>
          </cell>
          <cell r="E23" t="str">
            <v/>
          </cell>
          <cell r="F23" t="str">
            <v>7767.2</v>
          </cell>
          <cell r="G23" t="str">
            <v>RMB</v>
          </cell>
          <cell r="H23" t="str">
            <v>1</v>
          </cell>
          <cell r="I23" t="str">
            <v>56000</v>
          </cell>
        </row>
        <row r="24">
          <cell r="A24">
            <v>1717827</v>
          </cell>
          <cell r="B24" t="str">
            <v>故事度假村</v>
          </cell>
          <cell r="C24" t="str">
            <v/>
          </cell>
          <cell r="D24" t="str">
            <v>SA#0587</v>
          </cell>
          <cell r="E24" t="str">
            <v/>
          </cell>
          <cell r="F24" t="str">
            <v>1026.38</v>
          </cell>
          <cell r="G24" t="str">
            <v>RMB</v>
          </cell>
          <cell r="H24" t="str">
            <v>1</v>
          </cell>
          <cell r="I24" t="str">
            <v>7400</v>
          </cell>
        </row>
        <row r="25">
          <cell r="A25">
            <v>1696241</v>
          </cell>
          <cell r="B25" t="str">
            <v>故事度假村</v>
          </cell>
          <cell r="C25" t="str">
            <v/>
          </cell>
          <cell r="D25" t="str">
            <v>0423</v>
          </cell>
          <cell r="E25" t="str">
            <v/>
          </cell>
          <cell r="F25" t="str">
            <v>832.2</v>
          </cell>
          <cell r="G25" t="str">
            <v>RMB</v>
          </cell>
          <cell r="H25" t="str">
            <v>1</v>
          </cell>
          <cell r="I25" t="str">
            <v>6000</v>
          </cell>
        </row>
        <row r="26">
          <cell r="A26">
            <v>1706380</v>
          </cell>
          <cell r="B26" t="str">
            <v>故事度假村</v>
          </cell>
          <cell r="C26" t="str">
            <v/>
          </cell>
          <cell r="D26" t="str">
            <v/>
          </cell>
          <cell r="E26" t="str">
            <v/>
          </cell>
          <cell r="F26" t="str">
            <v>1040.25</v>
          </cell>
          <cell r="G26" t="str">
            <v>RMB</v>
          </cell>
          <cell r="H26" t="str">
            <v>1</v>
          </cell>
          <cell r="I26" t="str">
            <v>7500</v>
          </cell>
        </row>
        <row r="27">
          <cell r="A27">
            <v>1707757</v>
          </cell>
          <cell r="B27" t="str">
            <v>故事度假村</v>
          </cell>
          <cell r="C27" t="str">
            <v/>
          </cell>
          <cell r="D27" t="str">
            <v>SA#0477</v>
          </cell>
          <cell r="E27" t="str">
            <v/>
          </cell>
          <cell r="F27" t="str">
            <v>7767.2</v>
          </cell>
          <cell r="G27" t="str">
            <v>RMB</v>
          </cell>
          <cell r="H27" t="str">
            <v>1</v>
          </cell>
          <cell r="I27" t="str">
            <v>56000</v>
          </cell>
        </row>
        <row r="28">
          <cell r="A28">
            <v>1696969</v>
          </cell>
          <cell r="B28" t="str">
            <v>故事度假村</v>
          </cell>
          <cell r="C28" t="str">
            <v/>
          </cell>
          <cell r="D28" t="str">
            <v>0417</v>
          </cell>
          <cell r="E28" t="str">
            <v/>
          </cell>
          <cell r="F28" t="str">
            <v>1248.3</v>
          </cell>
          <cell r="G28" t="str">
            <v>RMB</v>
          </cell>
          <cell r="H28" t="str">
            <v>1</v>
          </cell>
          <cell r="I28" t="str">
            <v>9000</v>
          </cell>
        </row>
        <row r="29">
          <cell r="A29">
            <v>1708026</v>
          </cell>
          <cell r="B29" t="str">
            <v>故事度假村</v>
          </cell>
          <cell r="C29" t="str">
            <v/>
          </cell>
          <cell r="D29" t="str">
            <v>0481</v>
          </cell>
          <cell r="E29" t="str">
            <v/>
          </cell>
          <cell r="F29" t="str">
            <v>513.19</v>
          </cell>
          <cell r="G29" t="str">
            <v>RMB</v>
          </cell>
          <cell r="H29" t="str">
            <v>1</v>
          </cell>
          <cell r="I29" t="str">
            <v>3700</v>
          </cell>
        </row>
        <row r="30">
          <cell r="A30">
            <v>1710222</v>
          </cell>
          <cell r="B30" t="str">
            <v>故事度假村</v>
          </cell>
          <cell r="C30" t="str">
            <v/>
          </cell>
          <cell r="D30" t="str">
            <v>0514</v>
          </cell>
          <cell r="E30" t="str">
            <v/>
          </cell>
          <cell r="F30" t="str">
            <v>1872.45</v>
          </cell>
          <cell r="G30" t="str">
            <v>RMB</v>
          </cell>
          <cell r="H30" t="str">
            <v>1</v>
          </cell>
          <cell r="I30" t="str">
            <v>13500</v>
          </cell>
        </row>
        <row r="31">
          <cell r="A31">
            <v>1706902</v>
          </cell>
          <cell r="B31" t="str">
            <v>故事度假村</v>
          </cell>
          <cell r="C31" t="str">
            <v/>
          </cell>
          <cell r="D31" t="str">
            <v>SA#0482</v>
          </cell>
          <cell r="E31" t="str">
            <v/>
          </cell>
          <cell r="F31" t="str">
            <v>1442.48</v>
          </cell>
          <cell r="G31" t="str">
            <v>RMB</v>
          </cell>
          <cell r="H31" t="str">
            <v>1</v>
          </cell>
          <cell r="I31" t="str">
            <v>10400</v>
          </cell>
        </row>
        <row r="32">
          <cell r="A32">
            <v>1709115</v>
          </cell>
          <cell r="B32" t="str">
            <v>故事度假村</v>
          </cell>
          <cell r="C32" t="str">
            <v/>
          </cell>
          <cell r="D32" t="str">
            <v>SA#0504</v>
          </cell>
          <cell r="E32" t="str">
            <v/>
          </cell>
          <cell r="F32" t="str">
            <v>2163.72</v>
          </cell>
          <cell r="G32" t="str">
            <v>RMB</v>
          </cell>
          <cell r="H32" t="str">
            <v>1</v>
          </cell>
          <cell r="I32" t="str">
            <v>15600</v>
          </cell>
        </row>
        <row r="33">
          <cell r="A33">
            <v>1681473</v>
          </cell>
          <cell r="B33" t="str">
            <v>故事度假村</v>
          </cell>
          <cell r="C33" t="str">
            <v/>
          </cell>
          <cell r="D33" t="str">
            <v>SA#0385</v>
          </cell>
          <cell r="E33" t="str">
            <v/>
          </cell>
          <cell r="F33" t="str">
            <v>2569.65</v>
          </cell>
          <cell r="G33" t="str">
            <v>RMB</v>
          </cell>
          <cell r="H33" t="str">
            <v>1</v>
          </cell>
          <cell r="I33" t="str">
            <v>18500</v>
          </cell>
        </row>
        <row r="34">
          <cell r="A34">
            <v>1713953</v>
          </cell>
          <cell r="B34" t="str">
            <v>故事度假村</v>
          </cell>
          <cell r="C34" t="str">
            <v/>
          </cell>
          <cell r="D34" t="str">
            <v>0540</v>
          </cell>
          <cell r="E34" t="str">
            <v/>
          </cell>
          <cell r="F34" t="str">
            <v>5131.9</v>
          </cell>
          <cell r="G34" t="str">
            <v>RMB</v>
          </cell>
          <cell r="H34" t="str">
            <v>1</v>
          </cell>
          <cell r="I34" t="str">
            <v>37000</v>
          </cell>
        </row>
        <row r="35">
          <cell r="A35">
            <v>1693272</v>
          </cell>
          <cell r="B35" t="str">
            <v>故事度假村</v>
          </cell>
          <cell r="C35" t="str">
            <v/>
          </cell>
          <cell r="D35" t="str">
            <v>0399</v>
          </cell>
          <cell r="E35" t="str">
            <v/>
          </cell>
          <cell r="F35" t="str">
            <v>1026.38</v>
          </cell>
          <cell r="G35" t="str">
            <v>RMB</v>
          </cell>
          <cell r="H35" t="str">
            <v>1</v>
          </cell>
          <cell r="I35" t="str">
            <v>7400</v>
          </cell>
        </row>
        <row r="36">
          <cell r="A36">
            <v>1697892</v>
          </cell>
          <cell r="B36" t="str">
            <v>故事度假村</v>
          </cell>
          <cell r="C36" t="str">
            <v/>
          </cell>
          <cell r="D36" t="str">
            <v>0421</v>
          </cell>
          <cell r="E36" t="str">
            <v/>
          </cell>
          <cell r="F36" t="str">
            <v>3079.14</v>
          </cell>
          <cell r="G36" t="str">
            <v>RMB</v>
          </cell>
          <cell r="H36" t="str">
            <v>1</v>
          </cell>
          <cell r="I36" t="str">
            <v>22200</v>
          </cell>
        </row>
        <row r="37">
          <cell r="A37">
            <v>1704292</v>
          </cell>
          <cell r="B37" t="str">
            <v>故事度假村</v>
          </cell>
          <cell r="C37" t="str">
            <v/>
          </cell>
          <cell r="D37" t="str">
            <v>0458</v>
          </cell>
          <cell r="E37" t="str">
            <v/>
          </cell>
          <cell r="F37" t="str">
            <v>2496.6</v>
          </cell>
          <cell r="G37" t="str">
            <v>RMB</v>
          </cell>
          <cell r="H37" t="str">
            <v>1</v>
          </cell>
          <cell r="I37" t="str">
            <v>18000</v>
          </cell>
        </row>
        <row r="38">
          <cell r="A38">
            <v>1717946</v>
          </cell>
          <cell r="B38" t="str">
            <v>故事度假村</v>
          </cell>
          <cell r="C38" t="str">
            <v/>
          </cell>
          <cell r="D38" t="str">
            <v>0588.</v>
          </cell>
          <cell r="E38" t="str">
            <v/>
          </cell>
          <cell r="F38" t="str">
            <v>1539.57</v>
          </cell>
          <cell r="G38" t="str">
            <v>RMB</v>
          </cell>
          <cell r="H38" t="str">
            <v>1</v>
          </cell>
          <cell r="I38" t="str">
            <v>11100</v>
          </cell>
        </row>
        <row r="39">
          <cell r="A39">
            <v>1704553</v>
          </cell>
          <cell r="B39" t="str">
            <v>故事度假村</v>
          </cell>
          <cell r="C39" t="str">
            <v/>
          </cell>
          <cell r="D39" t="str">
            <v>0449</v>
          </cell>
          <cell r="E39" t="str">
            <v/>
          </cell>
          <cell r="F39" t="str">
            <v>3869.73</v>
          </cell>
          <cell r="G39" t="str">
            <v>RMB</v>
          </cell>
          <cell r="H39" t="str">
            <v>1</v>
          </cell>
          <cell r="I39" t="str">
            <v>27900</v>
          </cell>
        </row>
        <row r="40">
          <cell r="A40">
            <v>1717122</v>
          </cell>
          <cell r="B40" t="str">
            <v>故事度假村</v>
          </cell>
          <cell r="C40" t="str">
            <v/>
          </cell>
          <cell r="D40" t="str">
            <v>SA#0567</v>
          </cell>
          <cell r="E40" t="str">
            <v/>
          </cell>
          <cell r="F40" t="str">
            <v>703.21</v>
          </cell>
          <cell r="G40" t="str">
            <v>RMB</v>
          </cell>
          <cell r="H40" t="str">
            <v>1</v>
          </cell>
          <cell r="I40" t="str">
            <v>5070</v>
          </cell>
        </row>
        <row r="41">
          <cell r="A41">
            <v>1699937</v>
          </cell>
          <cell r="B41" t="str">
            <v>故事度假村</v>
          </cell>
          <cell r="C41" t="str">
            <v/>
          </cell>
          <cell r="D41" t="str">
            <v>SA#0422</v>
          </cell>
          <cell r="E41" t="str">
            <v/>
          </cell>
          <cell r="F41" t="str">
            <v>4036.17</v>
          </cell>
          <cell r="G41" t="str">
            <v>RMB</v>
          </cell>
          <cell r="H41" t="str">
            <v>1</v>
          </cell>
          <cell r="I41" t="str">
            <v>29100</v>
          </cell>
        </row>
        <row r="42">
          <cell r="A42">
            <v>1711252</v>
          </cell>
          <cell r="B42" t="str">
            <v>故事度假村</v>
          </cell>
          <cell r="C42" t="str">
            <v/>
          </cell>
          <cell r="D42" t="str">
            <v>0516</v>
          </cell>
          <cell r="E42" t="str">
            <v/>
          </cell>
          <cell r="F42" t="str">
            <v>3079.14</v>
          </cell>
          <cell r="G42" t="str">
            <v>RMB</v>
          </cell>
          <cell r="H42" t="str">
            <v>1</v>
          </cell>
          <cell r="I42" t="str">
            <v>22200</v>
          </cell>
        </row>
        <row r="43">
          <cell r="A43">
            <v>1714209</v>
          </cell>
          <cell r="B43" t="str">
            <v>故事度假村</v>
          </cell>
          <cell r="C43" t="str">
            <v/>
          </cell>
          <cell r="D43" t="str">
            <v>0542</v>
          </cell>
          <cell r="E43" t="str">
            <v/>
          </cell>
          <cell r="F43" t="str">
            <v>1248.3</v>
          </cell>
          <cell r="G43" t="str">
            <v>RMB</v>
          </cell>
          <cell r="H43" t="str">
            <v>1</v>
          </cell>
          <cell r="I43" t="str">
            <v>9000</v>
          </cell>
        </row>
        <row r="44">
          <cell r="A44">
            <v>1709068</v>
          </cell>
          <cell r="B44" t="str">
            <v>故事度假村</v>
          </cell>
          <cell r="C44" t="str">
            <v/>
          </cell>
          <cell r="D44" t="str">
            <v>SA#0505</v>
          </cell>
          <cell r="E44" t="str">
            <v/>
          </cell>
          <cell r="F44" t="str">
            <v>1248.3</v>
          </cell>
          <cell r="G44" t="str">
            <v>RMB</v>
          </cell>
          <cell r="H44" t="str">
            <v>1</v>
          </cell>
          <cell r="I44" t="str">
            <v>9000</v>
          </cell>
        </row>
        <row r="45">
          <cell r="A45">
            <v>1704214</v>
          </cell>
          <cell r="B45" t="str">
            <v>故事度假村</v>
          </cell>
          <cell r="C45" t="str">
            <v/>
          </cell>
          <cell r="D45" t="str">
            <v>0457</v>
          </cell>
          <cell r="E45" t="str">
            <v/>
          </cell>
          <cell r="F45" t="str">
            <v>624.15</v>
          </cell>
          <cell r="G45" t="str">
            <v>RMB</v>
          </cell>
          <cell r="H45" t="str">
            <v>1</v>
          </cell>
          <cell r="I45" t="str">
            <v>4500</v>
          </cell>
        </row>
        <row r="46">
          <cell r="A46">
            <v>1699351</v>
          </cell>
          <cell r="B46" t="str">
            <v>故事度假村</v>
          </cell>
          <cell r="C46" t="str">
            <v/>
          </cell>
          <cell r="D46" t="str">
            <v>420</v>
          </cell>
          <cell r="E46" t="str">
            <v/>
          </cell>
          <cell r="F46" t="str">
            <v>3328.8</v>
          </cell>
          <cell r="G46" t="str">
            <v>RMB</v>
          </cell>
          <cell r="H46" t="str">
            <v>1</v>
          </cell>
          <cell r="I46" t="str">
            <v>24000</v>
          </cell>
        </row>
        <row r="47">
          <cell r="A47">
            <v>1709822</v>
          </cell>
          <cell r="B47" t="str">
            <v>故事度假村</v>
          </cell>
          <cell r="C47" t="str">
            <v/>
          </cell>
          <cell r="D47" t="str">
            <v>0502</v>
          </cell>
          <cell r="E47" t="str">
            <v/>
          </cell>
          <cell r="F47" t="str">
            <v>1872.45</v>
          </cell>
          <cell r="G47" t="str">
            <v>RMB</v>
          </cell>
          <cell r="H47" t="str">
            <v>1</v>
          </cell>
          <cell r="I47" t="str">
            <v>13500</v>
          </cell>
        </row>
        <row r="48">
          <cell r="A48">
            <v>1669521</v>
          </cell>
          <cell r="B48" t="str">
            <v>故事度假村</v>
          </cell>
          <cell r="C48" t="str">
            <v/>
          </cell>
          <cell r="D48" t="str">
            <v>0FAB0A</v>
          </cell>
          <cell r="E48" t="str">
            <v/>
          </cell>
          <cell r="F48" t="str">
            <v>3961.1</v>
          </cell>
          <cell r="G48" t="str">
            <v>RMB</v>
          </cell>
          <cell r="H48" t="str">
            <v>1</v>
          </cell>
          <cell r="I48" t="str">
            <v>28600</v>
          </cell>
        </row>
        <row r="49">
          <cell r="A49">
            <v>1707815</v>
          </cell>
          <cell r="B49" t="str">
            <v>故事度假村</v>
          </cell>
          <cell r="C49" t="str">
            <v/>
          </cell>
          <cell r="D49" t="str">
            <v>SA#0479</v>
          </cell>
          <cell r="E49" t="str">
            <v/>
          </cell>
          <cell r="F49" t="str">
            <v>7767.2</v>
          </cell>
          <cell r="G49" t="str">
            <v>RMB</v>
          </cell>
          <cell r="H49" t="str">
            <v>1</v>
          </cell>
          <cell r="I49" t="str">
            <v>56000</v>
          </cell>
        </row>
        <row r="50">
          <cell r="A50">
            <v>1714700</v>
          </cell>
          <cell r="B50" t="str">
            <v>故事度假村</v>
          </cell>
          <cell r="C50" t="str">
            <v/>
          </cell>
          <cell r="D50" t="str">
            <v>0543</v>
          </cell>
          <cell r="E50" t="str">
            <v/>
          </cell>
          <cell r="F50" t="str">
            <v>3079.14</v>
          </cell>
          <cell r="G50" t="str">
            <v>RMB</v>
          </cell>
          <cell r="H50" t="str">
            <v>1</v>
          </cell>
          <cell r="I50" t="str">
            <v>22200</v>
          </cell>
        </row>
        <row r="51">
          <cell r="A51">
            <v>1710455</v>
          </cell>
          <cell r="B51" t="str">
            <v>故事度假村</v>
          </cell>
          <cell r="C51" t="str">
            <v/>
          </cell>
          <cell r="D51" t="str">
            <v>SA#0519</v>
          </cell>
          <cell r="E51" t="str">
            <v/>
          </cell>
          <cell r="F51" t="str">
            <v>1248.3</v>
          </cell>
          <cell r="G51" t="str">
            <v>RMB</v>
          </cell>
          <cell r="H51" t="str">
            <v>1</v>
          </cell>
          <cell r="I51" t="str">
            <v>9000</v>
          </cell>
        </row>
        <row r="52">
          <cell r="A52">
            <v>1675244</v>
          </cell>
          <cell r="B52" t="str">
            <v>故事度假村</v>
          </cell>
          <cell r="C52" t="str">
            <v/>
          </cell>
          <cell r="D52" t="str">
            <v>OF3A05</v>
          </cell>
          <cell r="E52" t="str">
            <v/>
          </cell>
          <cell r="F52" t="str">
            <v>763.95</v>
          </cell>
          <cell r="G52" t="str">
            <v>RMB</v>
          </cell>
          <cell r="H52" t="str">
            <v>1</v>
          </cell>
          <cell r="I52" t="str">
            <v>5500</v>
          </cell>
        </row>
        <row r="53">
          <cell r="A53">
            <v>1713730</v>
          </cell>
          <cell r="B53" t="str">
            <v>故事度假村</v>
          </cell>
          <cell r="C53" t="str">
            <v/>
          </cell>
          <cell r="D53" t="str">
            <v>SA#0539</v>
          </cell>
          <cell r="E53" t="str">
            <v/>
          </cell>
          <cell r="F53" t="str">
            <v>1026.38</v>
          </cell>
          <cell r="G53" t="str">
            <v>RMB</v>
          </cell>
          <cell r="H53" t="str">
            <v>1</v>
          </cell>
          <cell r="I53" t="str">
            <v>7400</v>
          </cell>
        </row>
        <row r="54">
          <cell r="A54">
            <v>1696475</v>
          </cell>
          <cell r="B54" t="str">
            <v>故事度假村</v>
          </cell>
          <cell r="C54" t="str">
            <v/>
          </cell>
          <cell r="D54" t="str">
            <v>0478</v>
          </cell>
          <cell r="E54" t="str">
            <v/>
          </cell>
          <cell r="F54" t="str">
            <v>2496.6</v>
          </cell>
          <cell r="G54" t="str">
            <v>RMB</v>
          </cell>
          <cell r="H54" t="str">
            <v>1</v>
          </cell>
          <cell r="I54" t="str">
            <v>18000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1710222</v>
          </cell>
          <cell r="B2" t="str">
            <v>故事度假村</v>
          </cell>
          <cell r="C2" t="str">
            <v/>
          </cell>
          <cell r="D2" t="str">
            <v>0514</v>
          </cell>
          <cell r="E2" t="str">
            <v/>
          </cell>
          <cell r="F2" t="str">
            <v>1872.45</v>
          </cell>
          <cell r="G2" t="str">
            <v>RMB</v>
          </cell>
          <cell r="H2" t="str">
            <v>1</v>
          </cell>
          <cell r="I2" t="str">
            <v>13500</v>
          </cell>
        </row>
        <row r="3">
          <cell r="A3">
            <v>1711252</v>
          </cell>
          <cell r="B3" t="str">
            <v>故事度假村</v>
          </cell>
          <cell r="C3" t="str">
            <v/>
          </cell>
          <cell r="D3" t="str">
            <v>0516</v>
          </cell>
          <cell r="E3" t="str">
            <v/>
          </cell>
          <cell r="F3" t="str">
            <v>3079.14</v>
          </cell>
          <cell r="G3" t="str">
            <v>RMB</v>
          </cell>
          <cell r="H3" t="str">
            <v>1</v>
          </cell>
          <cell r="I3" t="str">
            <v>22200</v>
          </cell>
        </row>
        <row r="4">
          <cell r="A4">
            <v>1712305</v>
          </cell>
          <cell r="B4" t="str">
            <v>故事度假村</v>
          </cell>
          <cell r="C4" t="str">
            <v/>
          </cell>
          <cell r="D4" t="str">
            <v>0532</v>
          </cell>
          <cell r="E4" t="str">
            <v/>
          </cell>
          <cell r="F4" t="str">
            <v>2496.6</v>
          </cell>
          <cell r="G4" t="str">
            <v>RMB</v>
          </cell>
          <cell r="H4" t="str">
            <v>1</v>
          </cell>
          <cell r="I4" t="str">
            <v>18000</v>
          </cell>
        </row>
        <row r="5">
          <cell r="A5">
            <v>1727987</v>
          </cell>
          <cell r="B5" t="str">
            <v>故事度假村</v>
          </cell>
          <cell r="C5" t="str">
            <v/>
          </cell>
          <cell r="D5" t="str">
            <v>0693</v>
          </cell>
          <cell r="E5" t="str">
            <v/>
          </cell>
          <cell r="F5" t="str">
            <v>1872.45</v>
          </cell>
          <cell r="G5" t="str">
            <v>RMB</v>
          </cell>
          <cell r="H5" t="str">
            <v>1</v>
          </cell>
          <cell r="I5" t="str">
            <v>13500</v>
          </cell>
        </row>
        <row r="6">
          <cell r="A6">
            <v>1728212</v>
          </cell>
          <cell r="B6" t="str">
            <v>故事度假村</v>
          </cell>
          <cell r="C6" t="str">
            <v/>
          </cell>
          <cell r="D6" t="str">
            <v>0691</v>
          </cell>
          <cell r="E6" t="str">
            <v/>
          </cell>
          <cell r="F6" t="str">
            <v>1664.4</v>
          </cell>
          <cell r="G6" t="str">
            <v>RMB</v>
          </cell>
          <cell r="H6" t="str">
            <v>1</v>
          </cell>
          <cell r="I6" t="str">
            <v>12000</v>
          </cell>
        </row>
        <row r="7">
          <cell r="A7">
            <v>1725080</v>
          </cell>
          <cell r="B7" t="str">
            <v>故事度假村</v>
          </cell>
          <cell r="C7" t="str">
            <v/>
          </cell>
          <cell r="D7" t="str">
            <v>0650</v>
          </cell>
          <cell r="E7" t="str">
            <v/>
          </cell>
          <cell r="F7" t="str">
            <v>1248.3</v>
          </cell>
          <cell r="G7" t="str">
            <v>RMB</v>
          </cell>
          <cell r="H7" t="str">
            <v>1</v>
          </cell>
          <cell r="I7" t="str">
            <v>9000</v>
          </cell>
        </row>
        <row r="8">
          <cell r="A8">
            <v>1722697</v>
          </cell>
          <cell r="B8" t="str">
            <v>故事度假村</v>
          </cell>
          <cell r="C8" t="str">
            <v/>
          </cell>
          <cell r="D8" t="str">
            <v/>
          </cell>
          <cell r="E8" t="str">
            <v/>
          </cell>
          <cell r="F8" t="str">
            <v>3744.9</v>
          </cell>
          <cell r="G8" t="str">
            <v>RMB</v>
          </cell>
          <cell r="H8" t="str">
            <v>1</v>
          </cell>
          <cell r="I8" t="str">
            <v>27000</v>
          </cell>
        </row>
        <row r="9">
          <cell r="A9">
            <v>1699351</v>
          </cell>
          <cell r="B9" t="str">
            <v>故事度假村</v>
          </cell>
          <cell r="C9" t="str">
            <v/>
          </cell>
          <cell r="D9" t="str">
            <v>420</v>
          </cell>
          <cell r="E9" t="str">
            <v/>
          </cell>
          <cell r="F9" t="str">
            <v>3328.8</v>
          </cell>
          <cell r="G9" t="str">
            <v>RMB</v>
          </cell>
          <cell r="H9" t="str">
            <v>1</v>
          </cell>
          <cell r="I9" t="str">
            <v>24000</v>
          </cell>
        </row>
        <row r="10">
          <cell r="A10">
            <v>1699937</v>
          </cell>
          <cell r="B10" t="str">
            <v>故事度假村</v>
          </cell>
          <cell r="C10" t="str">
            <v/>
          </cell>
          <cell r="D10" t="str">
            <v>SA#0422</v>
          </cell>
          <cell r="E10" t="str">
            <v/>
          </cell>
          <cell r="F10" t="str">
            <v>4036.17</v>
          </cell>
          <cell r="G10" t="str">
            <v>RMB</v>
          </cell>
          <cell r="H10" t="str">
            <v>1</v>
          </cell>
          <cell r="I10" t="str">
            <v>29100</v>
          </cell>
        </row>
        <row r="11">
          <cell r="A11">
            <v>1696241</v>
          </cell>
          <cell r="B11" t="str">
            <v>故事度假村</v>
          </cell>
          <cell r="C11" t="str">
            <v/>
          </cell>
          <cell r="D11" t="str">
            <v>0423</v>
          </cell>
          <cell r="E11" t="str">
            <v/>
          </cell>
          <cell r="F11" t="str">
            <v>832.2</v>
          </cell>
          <cell r="G11" t="str">
            <v>RMB</v>
          </cell>
          <cell r="H11" t="str">
            <v>1</v>
          </cell>
          <cell r="I11" t="str">
            <v>6000</v>
          </cell>
        </row>
        <row r="12">
          <cell r="A12">
            <v>1709068</v>
          </cell>
          <cell r="B12" t="str">
            <v>故事度假村</v>
          </cell>
          <cell r="C12" t="str">
            <v/>
          </cell>
          <cell r="D12" t="str">
            <v>SA#0505</v>
          </cell>
          <cell r="E12" t="str">
            <v/>
          </cell>
          <cell r="F12" t="str">
            <v>1248.3</v>
          </cell>
          <cell r="G12" t="str">
            <v>RMB</v>
          </cell>
          <cell r="H12" t="str">
            <v>1</v>
          </cell>
          <cell r="I12" t="str">
            <v>9000</v>
          </cell>
        </row>
        <row r="13">
          <cell r="A13">
            <v>1707815</v>
          </cell>
          <cell r="B13" t="str">
            <v>故事度假村</v>
          </cell>
          <cell r="C13" t="str">
            <v/>
          </cell>
          <cell r="D13" t="str">
            <v>SA#0479</v>
          </cell>
          <cell r="E13" t="str">
            <v/>
          </cell>
          <cell r="F13" t="str">
            <v>7767.2</v>
          </cell>
          <cell r="G13" t="str">
            <v>RMB</v>
          </cell>
          <cell r="H13" t="str">
            <v>1</v>
          </cell>
          <cell r="I13" t="str">
            <v>56000</v>
          </cell>
        </row>
        <row r="14">
          <cell r="A14">
            <v>1707725</v>
          </cell>
          <cell r="B14" t="str">
            <v>故事度假村</v>
          </cell>
          <cell r="C14" t="str">
            <v/>
          </cell>
          <cell r="D14" t="str">
            <v>SA#0476</v>
          </cell>
          <cell r="E14" t="str">
            <v/>
          </cell>
          <cell r="F14" t="str">
            <v>7767.2</v>
          </cell>
          <cell r="G14" t="str">
            <v>RMB</v>
          </cell>
          <cell r="H14" t="str">
            <v>1</v>
          </cell>
          <cell r="I14" t="str">
            <v>56000</v>
          </cell>
        </row>
        <row r="15">
          <cell r="A15">
            <v>1707757</v>
          </cell>
          <cell r="B15" t="str">
            <v>故事度假村</v>
          </cell>
          <cell r="C15" t="str">
            <v/>
          </cell>
          <cell r="D15" t="str">
            <v>SA#0477</v>
          </cell>
          <cell r="E15" t="str">
            <v/>
          </cell>
          <cell r="F15" t="str">
            <v>7767.2</v>
          </cell>
          <cell r="G15" t="str">
            <v>RMB</v>
          </cell>
          <cell r="H15" t="str">
            <v>1</v>
          </cell>
          <cell r="I15" t="str">
            <v>56000</v>
          </cell>
        </row>
        <row r="16">
          <cell r="A16">
            <v>1724301</v>
          </cell>
          <cell r="B16" t="str">
            <v>故事度假村</v>
          </cell>
          <cell r="C16" t="str">
            <v/>
          </cell>
          <cell r="D16" t="str">
            <v>SA#0640</v>
          </cell>
          <cell r="E16" t="str">
            <v/>
          </cell>
          <cell r="F16" t="str">
            <v>3943.24</v>
          </cell>
          <cell r="G16" t="str">
            <v>RMB</v>
          </cell>
          <cell r="H16" t="str">
            <v>1</v>
          </cell>
          <cell r="I16" t="str">
            <v>28430</v>
          </cell>
        </row>
        <row r="17">
          <cell r="A17">
            <v>1724754</v>
          </cell>
          <cell r="B17" t="str">
            <v>故事度假村</v>
          </cell>
          <cell r="C17" t="str">
            <v/>
          </cell>
          <cell r="D17" t="str">
            <v>SA#0679</v>
          </cell>
          <cell r="E17" t="str">
            <v/>
          </cell>
          <cell r="F17" t="str">
            <v>1026.38</v>
          </cell>
          <cell r="G17" t="str">
            <v>RMB</v>
          </cell>
          <cell r="H17" t="str">
            <v>1</v>
          </cell>
          <cell r="I17" t="str">
            <v>7400</v>
          </cell>
        </row>
        <row r="18">
          <cell r="A18">
            <v>1721176</v>
          </cell>
          <cell r="B18" t="str">
            <v>故事度假村</v>
          </cell>
          <cell r="C18" t="str">
            <v/>
          </cell>
          <cell r="D18" t="str">
            <v>SA#0638</v>
          </cell>
          <cell r="E18" t="str">
            <v/>
          </cell>
          <cell r="F18" t="str">
            <v>3592.33</v>
          </cell>
          <cell r="G18" t="str">
            <v>RMB</v>
          </cell>
          <cell r="H18" t="str">
            <v>1</v>
          </cell>
          <cell r="I18" t="str">
            <v>25900</v>
          </cell>
        </row>
        <row r="19">
          <cell r="A19">
            <v>1720323</v>
          </cell>
          <cell r="B19" t="str">
            <v>故事度假村</v>
          </cell>
          <cell r="C19" t="str">
            <v/>
          </cell>
          <cell r="D19" t="str">
            <v>SA#0622</v>
          </cell>
          <cell r="E19" t="str">
            <v/>
          </cell>
          <cell r="F19" t="str">
            <v>624.15</v>
          </cell>
          <cell r="G19" t="str">
            <v>RMB</v>
          </cell>
          <cell r="H19" t="str">
            <v>1</v>
          </cell>
          <cell r="I19" t="str">
            <v>4500</v>
          </cell>
        </row>
        <row r="20">
          <cell r="A20">
            <v>1720159</v>
          </cell>
          <cell r="B20" t="str">
            <v>故事度假村</v>
          </cell>
          <cell r="C20" t="str">
            <v/>
          </cell>
          <cell r="D20" t="str">
            <v>0636</v>
          </cell>
          <cell r="E20" t="str">
            <v/>
          </cell>
          <cell r="F20" t="str">
            <v>4369.05</v>
          </cell>
          <cell r="G20" t="str">
            <v>RMB</v>
          </cell>
          <cell r="H20" t="str">
            <v>1</v>
          </cell>
          <cell r="I20" t="str">
            <v>31500</v>
          </cell>
        </row>
        <row r="21">
          <cell r="A21">
            <v>1720149</v>
          </cell>
          <cell r="B21" t="str">
            <v>故事度假村</v>
          </cell>
          <cell r="C21" t="str">
            <v/>
          </cell>
          <cell r="D21" t="str">
            <v>SA#0637</v>
          </cell>
          <cell r="E21" t="str">
            <v/>
          </cell>
          <cell r="F21" t="str">
            <v>4369.05</v>
          </cell>
          <cell r="G21" t="str">
            <v>RMB</v>
          </cell>
          <cell r="H21" t="str">
            <v>1</v>
          </cell>
          <cell r="I21" t="str">
            <v>31500</v>
          </cell>
        </row>
        <row r="22">
          <cell r="A22">
            <v>1726761</v>
          </cell>
          <cell r="B22" t="str">
            <v>故事度假村</v>
          </cell>
          <cell r="C22" t="str">
            <v/>
          </cell>
          <cell r="D22" t="str">
            <v>SA#0690</v>
          </cell>
          <cell r="E22" t="str">
            <v/>
          </cell>
          <cell r="F22" t="str">
            <v>2565.95</v>
          </cell>
          <cell r="G22" t="str">
            <v>RMB</v>
          </cell>
          <cell r="H22" t="str">
            <v>1</v>
          </cell>
          <cell r="I22" t="str">
            <v>18500</v>
          </cell>
        </row>
        <row r="23">
          <cell r="A23">
            <v>1715469</v>
          </cell>
          <cell r="B23" t="str">
            <v>故事度假村</v>
          </cell>
          <cell r="C23" t="str">
            <v/>
          </cell>
          <cell r="D23" t="str">
            <v>0560</v>
          </cell>
          <cell r="E23" t="str">
            <v/>
          </cell>
          <cell r="F23" t="str">
            <v>1872.45</v>
          </cell>
          <cell r="G23" t="str">
            <v>RMB</v>
          </cell>
          <cell r="H23" t="str">
            <v>1</v>
          </cell>
          <cell r="I23" t="str">
            <v>13500</v>
          </cell>
        </row>
        <row r="24">
          <cell r="A24">
            <v>1714209</v>
          </cell>
          <cell r="B24" t="str">
            <v>故事度假村</v>
          </cell>
          <cell r="C24" t="str">
            <v/>
          </cell>
          <cell r="D24" t="str">
            <v>0542</v>
          </cell>
          <cell r="E24" t="str">
            <v/>
          </cell>
          <cell r="F24" t="str">
            <v>1248.3</v>
          </cell>
          <cell r="G24" t="str">
            <v>RMB</v>
          </cell>
          <cell r="H24" t="str">
            <v>1</v>
          </cell>
          <cell r="I24" t="str">
            <v>9000</v>
          </cell>
        </row>
        <row r="25">
          <cell r="A25">
            <v>1714700</v>
          </cell>
          <cell r="B25" t="str">
            <v>故事度假村</v>
          </cell>
          <cell r="C25" t="str">
            <v/>
          </cell>
          <cell r="D25" t="str">
            <v>0543</v>
          </cell>
          <cell r="E25" t="str">
            <v/>
          </cell>
          <cell r="F25" t="str">
            <v>3079.14</v>
          </cell>
          <cell r="G25" t="str">
            <v>RMB</v>
          </cell>
          <cell r="H25" t="str">
            <v>1</v>
          </cell>
          <cell r="I25" t="str">
            <v>22200</v>
          </cell>
        </row>
        <row r="26">
          <cell r="A26">
            <v>1713730</v>
          </cell>
          <cell r="B26" t="str">
            <v>故事度假村</v>
          </cell>
          <cell r="C26" t="str">
            <v/>
          </cell>
          <cell r="D26" t="str">
            <v>SA#0539</v>
          </cell>
          <cell r="E26" t="str">
            <v/>
          </cell>
          <cell r="F26" t="str">
            <v>1026.38</v>
          </cell>
          <cell r="G26" t="str">
            <v>RMB</v>
          </cell>
          <cell r="H26" t="str">
            <v>1</v>
          </cell>
          <cell r="I26" t="str">
            <v>7400</v>
          </cell>
        </row>
        <row r="27">
          <cell r="A27">
            <v>1712697</v>
          </cell>
          <cell r="B27" t="str">
            <v>故事度假村</v>
          </cell>
          <cell r="C27" t="str">
            <v/>
          </cell>
          <cell r="D27" t="str">
            <v>0536</v>
          </cell>
          <cell r="E27" t="str">
            <v/>
          </cell>
          <cell r="F27" t="str">
            <v>5617.35</v>
          </cell>
          <cell r="G27" t="str">
            <v>RMB</v>
          </cell>
          <cell r="H27" t="str">
            <v>1</v>
          </cell>
          <cell r="I27" t="str">
            <v>40500</v>
          </cell>
        </row>
        <row r="28">
          <cell r="A28">
            <v>1711526</v>
          </cell>
          <cell r="B28" t="str">
            <v>故事度假村</v>
          </cell>
          <cell r="C28" t="str">
            <v/>
          </cell>
          <cell r="D28" t="str">
            <v/>
          </cell>
          <cell r="E28" t="str">
            <v/>
          </cell>
          <cell r="F28" t="str">
            <v>2496.6</v>
          </cell>
          <cell r="G28" t="str">
            <v>RMB</v>
          </cell>
          <cell r="H28" t="str">
            <v>1</v>
          </cell>
          <cell r="I28" t="str">
            <v>18000</v>
          </cell>
        </row>
        <row r="29">
          <cell r="A29">
            <v>1711549</v>
          </cell>
          <cell r="B29" t="str">
            <v>故事度假村</v>
          </cell>
          <cell r="C29" t="str">
            <v/>
          </cell>
          <cell r="D29" t="str">
            <v>SA#0521</v>
          </cell>
          <cell r="E29" t="str">
            <v/>
          </cell>
          <cell r="F29" t="str">
            <v>1334.29</v>
          </cell>
          <cell r="G29" t="str">
            <v>RMB</v>
          </cell>
          <cell r="H29" t="str">
            <v>1</v>
          </cell>
          <cell r="I29" t="str">
            <v>9620</v>
          </cell>
        </row>
        <row r="30">
          <cell r="A30">
            <v>1710455</v>
          </cell>
          <cell r="B30" t="str">
            <v>故事度假村</v>
          </cell>
          <cell r="C30" t="str">
            <v/>
          </cell>
          <cell r="D30" t="str">
            <v>SA#0519</v>
          </cell>
          <cell r="E30" t="str">
            <v/>
          </cell>
          <cell r="F30" t="str">
            <v>1248.3</v>
          </cell>
          <cell r="G30" t="str">
            <v>RMB</v>
          </cell>
          <cell r="H30" t="str">
            <v>1</v>
          </cell>
          <cell r="I30" t="str">
            <v>9000</v>
          </cell>
        </row>
        <row r="31">
          <cell r="A31">
            <v>1709822</v>
          </cell>
          <cell r="B31" t="str">
            <v>故事度假村</v>
          </cell>
          <cell r="C31" t="str">
            <v/>
          </cell>
          <cell r="D31" t="str">
            <v>0502</v>
          </cell>
          <cell r="E31" t="str">
            <v/>
          </cell>
          <cell r="F31" t="str">
            <v>1872.45</v>
          </cell>
          <cell r="G31" t="str">
            <v>RMB</v>
          </cell>
          <cell r="H31" t="str">
            <v>1</v>
          </cell>
          <cell r="I31" t="str">
            <v>13500</v>
          </cell>
        </row>
        <row r="32">
          <cell r="A32">
            <v>1707851</v>
          </cell>
          <cell r="B32" t="str">
            <v>故事度假村</v>
          </cell>
          <cell r="C32" t="str">
            <v/>
          </cell>
          <cell r="D32" t="str">
            <v>0480</v>
          </cell>
          <cell r="E32" t="str">
            <v/>
          </cell>
          <cell r="F32" t="str">
            <v>4002.88</v>
          </cell>
          <cell r="G32" t="str">
            <v>RMB</v>
          </cell>
          <cell r="H32" t="str">
            <v>1</v>
          </cell>
          <cell r="I32" t="str">
            <v>28860</v>
          </cell>
        </row>
        <row r="33">
          <cell r="A33">
            <v>1691913</v>
          </cell>
          <cell r="B33" t="str">
            <v>故事度假村</v>
          </cell>
          <cell r="C33" t="str">
            <v/>
          </cell>
          <cell r="D33" t="str">
            <v>SA#0398</v>
          </cell>
          <cell r="E33" t="str">
            <v/>
          </cell>
          <cell r="F33" t="str">
            <v>6176.04</v>
          </cell>
          <cell r="G33" t="str">
            <v>RMB</v>
          </cell>
          <cell r="H33" t="str">
            <v>1</v>
          </cell>
          <cell r="I33" t="str">
            <v>44400</v>
          </cell>
        </row>
        <row r="34">
          <cell r="A34">
            <v>1708026</v>
          </cell>
          <cell r="B34" t="str">
            <v>故事度假村</v>
          </cell>
          <cell r="C34" t="str">
            <v/>
          </cell>
          <cell r="D34" t="str">
            <v>0481</v>
          </cell>
          <cell r="E34" t="str">
            <v/>
          </cell>
          <cell r="F34" t="str">
            <v>513.19</v>
          </cell>
          <cell r="G34" t="str">
            <v>RMB</v>
          </cell>
          <cell r="H34" t="str">
            <v>1</v>
          </cell>
          <cell r="I34" t="str">
            <v>3700</v>
          </cell>
        </row>
        <row r="35">
          <cell r="A35">
            <v>1696969</v>
          </cell>
          <cell r="B35" t="str">
            <v>故事度假村</v>
          </cell>
          <cell r="C35" t="str">
            <v/>
          </cell>
          <cell r="D35" t="str">
            <v>0417</v>
          </cell>
          <cell r="E35" t="str">
            <v/>
          </cell>
          <cell r="F35" t="str">
            <v>1248.3</v>
          </cell>
          <cell r="G35" t="str">
            <v>RMB</v>
          </cell>
          <cell r="H35" t="str">
            <v>1</v>
          </cell>
          <cell r="I35" t="str">
            <v>9000</v>
          </cell>
        </row>
        <row r="36">
          <cell r="A36">
            <v>1696475</v>
          </cell>
          <cell r="B36" t="str">
            <v>故事度假村</v>
          </cell>
          <cell r="C36" t="str">
            <v/>
          </cell>
          <cell r="D36" t="str">
            <v>0478</v>
          </cell>
          <cell r="E36" t="str">
            <v/>
          </cell>
          <cell r="F36" t="str">
            <v>2496.6</v>
          </cell>
          <cell r="G36" t="str">
            <v>RMB</v>
          </cell>
          <cell r="H36" t="str">
            <v>1</v>
          </cell>
          <cell r="I36" t="str">
            <v>18000</v>
          </cell>
        </row>
        <row r="37">
          <cell r="A37">
            <v>1704024</v>
          </cell>
          <cell r="B37" t="str">
            <v>故事度假村</v>
          </cell>
          <cell r="C37" t="str">
            <v/>
          </cell>
          <cell r="D37" t="str">
            <v>0468</v>
          </cell>
          <cell r="E37" t="str">
            <v/>
          </cell>
          <cell r="F37" t="str">
            <v>3744.9</v>
          </cell>
          <cell r="G37" t="str">
            <v>RMB</v>
          </cell>
          <cell r="H37" t="str">
            <v>1</v>
          </cell>
          <cell r="I37" t="str">
            <v>27000</v>
          </cell>
        </row>
        <row r="38">
          <cell r="A38">
            <v>1704214</v>
          </cell>
          <cell r="B38" t="str">
            <v>故事度假村</v>
          </cell>
          <cell r="C38" t="str">
            <v/>
          </cell>
          <cell r="D38" t="str">
            <v>0457</v>
          </cell>
          <cell r="E38" t="str">
            <v/>
          </cell>
          <cell r="F38" t="str">
            <v>624.15</v>
          </cell>
          <cell r="G38" t="str">
            <v>RMB</v>
          </cell>
          <cell r="H38" t="str">
            <v>1</v>
          </cell>
          <cell r="I38" t="str">
            <v>4500</v>
          </cell>
        </row>
        <row r="39">
          <cell r="A39">
            <v>1709724</v>
          </cell>
          <cell r="B39" t="str">
            <v>故事度假村</v>
          </cell>
          <cell r="C39" t="str">
            <v/>
          </cell>
          <cell r="D39" t="str">
            <v>0501</v>
          </cell>
          <cell r="E39" t="str">
            <v/>
          </cell>
          <cell r="F39" t="str">
            <v>667.15</v>
          </cell>
          <cell r="G39" t="str">
            <v>RMB</v>
          </cell>
          <cell r="H39" t="str">
            <v>1</v>
          </cell>
          <cell r="I39" t="str">
            <v>4810</v>
          </cell>
        </row>
        <row r="40">
          <cell r="A40">
            <v>1711253</v>
          </cell>
          <cell r="B40" t="str">
            <v>故事度假村</v>
          </cell>
          <cell r="C40" t="str">
            <v/>
          </cell>
          <cell r="D40" t="str">
            <v>0515</v>
          </cell>
          <cell r="E40" t="str">
            <v/>
          </cell>
          <cell r="F40" t="str">
            <v>1872.45</v>
          </cell>
          <cell r="G40" t="str">
            <v>RMB</v>
          </cell>
          <cell r="H40" t="str">
            <v>1</v>
          </cell>
          <cell r="I40" t="str">
            <v>13500</v>
          </cell>
        </row>
        <row r="41">
          <cell r="A41">
            <v>1713953</v>
          </cell>
          <cell r="B41" t="str">
            <v>故事度假村</v>
          </cell>
          <cell r="C41" t="str">
            <v/>
          </cell>
          <cell r="D41" t="str">
            <v>0540</v>
          </cell>
          <cell r="E41" t="str">
            <v/>
          </cell>
          <cell r="F41" t="str">
            <v>5131.9</v>
          </cell>
          <cell r="G41" t="str">
            <v>RMB</v>
          </cell>
          <cell r="H41" t="str">
            <v>1</v>
          </cell>
          <cell r="I41" t="str">
            <v>37000</v>
          </cell>
        </row>
        <row r="42">
          <cell r="A42">
            <v>1714908</v>
          </cell>
          <cell r="B42" t="str">
            <v>故事度假村</v>
          </cell>
          <cell r="C42" t="str">
            <v/>
          </cell>
          <cell r="D42" t="str">
            <v>SA#0544</v>
          </cell>
          <cell r="E42" t="str">
            <v/>
          </cell>
          <cell r="F42" t="str">
            <v>1872.45</v>
          </cell>
          <cell r="G42" t="str">
            <v>RMB</v>
          </cell>
          <cell r="H42" t="str">
            <v>1</v>
          </cell>
          <cell r="I42" t="str">
            <v>13500</v>
          </cell>
        </row>
        <row r="43">
          <cell r="A43">
            <v>1727851</v>
          </cell>
          <cell r="B43" t="str">
            <v>故事度假村</v>
          </cell>
          <cell r="C43" t="str">
            <v/>
          </cell>
          <cell r="D43" t="str">
            <v>0694</v>
          </cell>
          <cell r="E43" t="str">
            <v/>
          </cell>
          <cell r="F43" t="str">
            <v>624.15</v>
          </cell>
          <cell r="G43" t="str">
            <v>RMB</v>
          </cell>
          <cell r="H43" t="str">
            <v>1</v>
          </cell>
          <cell r="I43" t="str">
            <v>4500</v>
          </cell>
        </row>
        <row r="44">
          <cell r="A44">
            <v>1725136</v>
          </cell>
          <cell r="B44" t="str">
            <v>故事度假村</v>
          </cell>
          <cell r="C44" t="str">
            <v/>
          </cell>
          <cell r="D44" t="str">
            <v>SA#:0652</v>
          </cell>
          <cell r="E44" t="str">
            <v/>
          </cell>
          <cell r="F44" t="str">
            <v>6158.28</v>
          </cell>
          <cell r="G44" t="str">
            <v>RMB</v>
          </cell>
          <cell r="H44" t="str">
            <v>1</v>
          </cell>
          <cell r="I44" t="str">
            <v>44400</v>
          </cell>
        </row>
        <row r="45">
          <cell r="A45">
            <v>1724659</v>
          </cell>
          <cell r="B45" t="str">
            <v>故事度假村</v>
          </cell>
          <cell r="C45" t="str">
            <v/>
          </cell>
          <cell r="D45" t="str">
            <v>0684</v>
          </cell>
          <cell r="E45" t="str">
            <v/>
          </cell>
          <cell r="F45" t="str">
            <v>513.19</v>
          </cell>
          <cell r="G45" t="str">
            <v>RMB</v>
          </cell>
          <cell r="H45" t="str">
            <v>1</v>
          </cell>
          <cell r="I45" t="str">
            <v>3700</v>
          </cell>
        </row>
        <row r="46">
          <cell r="A46">
            <v>1724058</v>
          </cell>
          <cell r="B46" t="str">
            <v>故事度假村</v>
          </cell>
          <cell r="C46" t="str">
            <v/>
          </cell>
          <cell r="D46" t="str">
            <v>0639</v>
          </cell>
          <cell r="E46" t="str">
            <v/>
          </cell>
          <cell r="F46" t="str">
            <v>2052.76</v>
          </cell>
          <cell r="G46" t="str">
            <v>RMB</v>
          </cell>
          <cell r="H46" t="str">
            <v>1</v>
          </cell>
          <cell r="I46" t="str">
            <v>14800</v>
          </cell>
        </row>
        <row r="47">
          <cell r="A47">
            <v>1693272</v>
          </cell>
          <cell r="B47" t="str">
            <v>故事度假村</v>
          </cell>
          <cell r="C47" t="str">
            <v/>
          </cell>
          <cell r="D47" t="str">
            <v>0399</v>
          </cell>
          <cell r="E47" t="str">
            <v/>
          </cell>
          <cell r="F47" t="str">
            <v>1026.38</v>
          </cell>
          <cell r="G47" t="str">
            <v>RMB</v>
          </cell>
          <cell r="H47" t="str">
            <v>1</v>
          </cell>
          <cell r="I47" t="str">
            <v>7400</v>
          </cell>
        </row>
        <row r="48">
          <cell r="A48">
            <v>1681473</v>
          </cell>
          <cell r="B48" t="str">
            <v>故事度假村</v>
          </cell>
          <cell r="C48" t="str">
            <v/>
          </cell>
          <cell r="D48" t="str">
            <v>SA#0385</v>
          </cell>
          <cell r="E48" t="str">
            <v/>
          </cell>
          <cell r="F48" t="str">
            <v>2569.65</v>
          </cell>
          <cell r="G48" t="str">
            <v>RMB</v>
          </cell>
          <cell r="H48" t="str">
            <v>1</v>
          </cell>
          <cell r="I48" t="str">
            <v>18500</v>
          </cell>
        </row>
        <row r="49">
          <cell r="A49">
            <v>1702321</v>
          </cell>
          <cell r="B49" t="str">
            <v>故事度假村</v>
          </cell>
          <cell r="C49" t="str">
            <v/>
          </cell>
          <cell r="D49" t="str">
            <v>0434</v>
          </cell>
          <cell r="E49" t="str">
            <v/>
          </cell>
          <cell r="F49" t="str">
            <v>2871.09</v>
          </cell>
          <cell r="G49" t="str">
            <v>RMB</v>
          </cell>
          <cell r="H49" t="str">
            <v>1</v>
          </cell>
          <cell r="I49" t="str">
            <v>20700</v>
          </cell>
        </row>
        <row r="50">
          <cell r="A50">
            <v>1701768</v>
          </cell>
          <cell r="B50" t="str">
            <v>故事度假村</v>
          </cell>
          <cell r="C50" t="str">
            <v/>
          </cell>
          <cell r="D50" t="str">
            <v>SA#0432</v>
          </cell>
          <cell r="E50" t="str">
            <v/>
          </cell>
          <cell r="F50" t="str">
            <v>1539.57</v>
          </cell>
          <cell r="G50" t="str">
            <v>RMB</v>
          </cell>
          <cell r="H50" t="str">
            <v>1</v>
          </cell>
          <cell r="I50" t="str">
            <v>11100</v>
          </cell>
        </row>
        <row r="51">
          <cell r="A51">
            <v>1705448</v>
          </cell>
          <cell r="B51" t="str">
            <v>故事度假村</v>
          </cell>
          <cell r="C51" t="str">
            <v/>
          </cell>
          <cell r="D51" t="str">
            <v>1405448</v>
          </cell>
          <cell r="E51" t="str">
            <v/>
          </cell>
          <cell r="F51" t="str">
            <v>513.19</v>
          </cell>
          <cell r="G51" t="str">
            <v>RMB</v>
          </cell>
          <cell r="H51" t="str">
            <v>1</v>
          </cell>
          <cell r="I51" t="str">
            <v>3700</v>
          </cell>
        </row>
        <row r="52">
          <cell r="A52">
            <v>1704292</v>
          </cell>
          <cell r="B52" t="str">
            <v>故事度假村</v>
          </cell>
          <cell r="C52" t="str">
            <v/>
          </cell>
          <cell r="D52" t="str">
            <v>0458</v>
          </cell>
          <cell r="E52" t="str">
            <v/>
          </cell>
          <cell r="F52" t="str">
            <v>2496.6</v>
          </cell>
          <cell r="G52" t="str">
            <v>RMB</v>
          </cell>
          <cell r="H52" t="str">
            <v>1</v>
          </cell>
          <cell r="I52" t="str">
            <v>18000</v>
          </cell>
        </row>
        <row r="53">
          <cell r="A53">
            <v>1709115</v>
          </cell>
          <cell r="B53" t="str">
            <v>故事度假村</v>
          </cell>
          <cell r="C53" t="str">
            <v/>
          </cell>
          <cell r="D53" t="str">
            <v>SA#0504</v>
          </cell>
          <cell r="E53" t="str">
            <v/>
          </cell>
          <cell r="F53" t="str">
            <v>2163.72</v>
          </cell>
          <cell r="G53" t="str">
            <v>RMB</v>
          </cell>
          <cell r="H53" t="str">
            <v>1</v>
          </cell>
          <cell r="I53" t="str">
            <v>15600</v>
          </cell>
        </row>
        <row r="54">
          <cell r="A54">
            <v>1707820</v>
          </cell>
          <cell r="B54" t="str">
            <v>故事度假村</v>
          </cell>
          <cell r="C54" t="str">
            <v/>
          </cell>
          <cell r="D54" t="str">
            <v>SA#0493.</v>
          </cell>
          <cell r="E54" t="str">
            <v/>
          </cell>
          <cell r="F54" t="str">
            <v>970.9</v>
          </cell>
          <cell r="G54" t="str">
            <v>RMB</v>
          </cell>
          <cell r="H54" t="str">
            <v>1</v>
          </cell>
          <cell r="I54" t="str">
            <v>7000</v>
          </cell>
        </row>
        <row r="55">
          <cell r="A55">
            <v>1724760</v>
          </cell>
          <cell r="B55" t="str">
            <v>故事度假村</v>
          </cell>
          <cell r="C55" t="str">
            <v/>
          </cell>
          <cell r="D55" t="str">
            <v>SA#0681</v>
          </cell>
          <cell r="E55" t="str">
            <v/>
          </cell>
          <cell r="F55" t="str">
            <v>1026.38</v>
          </cell>
          <cell r="G55" t="str">
            <v>RMB</v>
          </cell>
          <cell r="H55" t="str">
            <v>1</v>
          </cell>
          <cell r="I55" t="str">
            <v>7400</v>
          </cell>
        </row>
        <row r="56">
          <cell r="A56">
            <v>1724757</v>
          </cell>
          <cell r="B56" t="str">
            <v>故事度假村</v>
          </cell>
          <cell r="C56" t="str">
            <v/>
          </cell>
          <cell r="D56" t="str">
            <v>0678</v>
          </cell>
          <cell r="E56" t="str">
            <v/>
          </cell>
          <cell r="F56" t="str">
            <v>1026.38</v>
          </cell>
          <cell r="G56" t="str">
            <v>RMB</v>
          </cell>
          <cell r="H56" t="str">
            <v>1</v>
          </cell>
          <cell r="I56" t="str">
            <v>7400</v>
          </cell>
        </row>
        <row r="57">
          <cell r="A57">
            <v>1724750</v>
          </cell>
          <cell r="B57" t="str">
            <v>故事度假村</v>
          </cell>
          <cell r="C57" t="str">
            <v/>
          </cell>
          <cell r="D57" t="str">
            <v>SA#0680</v>
          </cell>
          <cell r="E57" t="str">
            <v/>
          </cell>
          <cell r="F57" t="str">
            <v>1026.38</v>
          </cell>
          <cell r="G57" t="str">
            <v>RMB</v>
          </cell>
          <cell r="H57" t="str">
            <v>1</v>
          </cell>
          <cell r="I57" t="str">
            <v>7400</v>
          </cell>
        </row>
        <row r="58">
          <cell r="A58">
            <v>1727482</v>
          </cell>
          <cell r="B58" t="str">
            <v>故事度假村</v>
          </cell>
          <cell r="C58" t="str">
            <v/>
          </cell>
          <cell r="D58" t="str">
            <v/>
          </cell>
          <cell r="E58" t="str">
            <v/>
          </cell>
          <cell r="F58" t="str">
            <v>1026.38</v>
          </cell>
          <cell r="G58" t="str">
            <v>RMB</v>
          </cell>
          <cell r="H58" t="str">
            <v>1</v>
          </cell>
          <cell r="I58" t="str">
            <v>7400</v>
          </cell>
        </row>
        <row r="59">
          <cell r="A59">
            <v>1714054</v>
          </cell>
          <cell r="B59" t="str">
            <v>故事度假村</v>
          </cell>
          <cell r="C59" t="str">
            <v/>
          </cell>
          <cell r="D59" t="str">
            <v>SA#0541</v>
          </cell>
          <cell r="E59" t="str">
            <v/>
          </cell>
          <cell r="F59" t="str">
            <v>624.15</v>
          </cell>
          <cell r="G59" t="str">
            <v>RMB</v>
          </cell>
          <cell r="H59" t="str">
            <v>1</v>
          </cell>
          <cell r="I59" t="str">
            <v>4500</v>
          </cell>
        </row>
        <row r="60">
          <cell r="A60">
            <v>1714505</v>
          </cell>
          <cell r="B60" t="str">
            <v>故事度假村</v>
          </cell>
          <cell r="C60" t="str">
            <v/>
          </cell>
          <cell r="D60" t="str">
            <v>SA#0559</v>
          </cell>
          <cell r="E60" t="str">
            <v/>
          </cell>
          <cell r="F60" t="str">
            <v>3744.9</v>
          </cell>
          <cell r="G60" t="str">
            <v>RMB</v>
          </cell>
          <cell r="H60" t="str">
            <v>1</v>
          </cell>
          <cell r="I60" t="str">
            <v>27000</v>
          </cell>
        </row>
        <row r="61">
          <cell r="A61">
            <v>1713728</v>
          </cell>
          <cell r="B61" t="str">
            <v>故事度假村</v>
          </cell>
          <cell r="C61" t="str">
            <v/>
          </cell>
          <cell r="D61" t="str">
            <v>0538</v>
          </cell>
          <cell r="E61" t="str">
            <v/>
          </cell>
          <cell r="F61" t="str">
            <v>2052.76</v>
          </cell>
          <cell r="G61" t="str">
            <v>RMB</v>
          </cell>
          <cell r="H61" t="str">
            <v>1</v>
          </cell>
          <cell r="I61" t="str">
            <v>14800</v>
          </cell>
        </row>
        <row r="62">
          <cell r="A62">
            <v>1713696</v>
          </cell>
          <cell r="B62" t="str">
            <v>故事度假村</v>
          </cell>
          <cell r="C62" t="str">
            <v/>
          </cell>
          <cell r="D62" t="str">
            <v>0537</v>
          </cell>
          <cell r="E62" t="str">
            <v/>
          </cell>
          <cell r="F62" t="str">
            <v>1026.38</v>
          </cell>
          <cell r="G62" t="str">
            <v>RMB</v>
          </cell>
          <cell r="H62" t="str">
            <v>1</v>
          </cell>
          <cell r="I62" t="str">
            <v>7400</v>
          </cell>
        </row>
        <row r="63">
          <cell r="A63">
            <v>1711531</v>
          </cell>
          <cell r="B63" t="str">
            <v>故事度假村</v>
          </cell>
          <cell r="C63" t="str">
            <v/>
          </cell>
          <cell r="D63" t="str">
            <v/>
          </cell>
          <cell r="E63" t="str">
            <v/>
          </cell>
          <cell r="F63" t="str">
            <v>1248.3</v>
          </cell>
          <cell r="G63" t="str">
            <v>RMB</v>
          </cell>
          <cell r="H63" t="str">
            <v>1</v>
          </cell>
          <cell r="I63" t="str">
            <v>9000</v>
          </cell>
        </row>
        <row r="64">
          <cell r="A64">
            <v>1697892</v>
          </cell>
          <cell r="B64" t="str">
            <v>故事度假村</v>
          </cell>
          <cell r="C64" t="str">
            <v/>
          </cell>
          <cell r="D64" t="str">
            <v>0421</v>
          </cell>
          <cell r="E64" t="str">
            <v/>
          </cell>
          <cell r="F64" t="str">
            <v>3079.14</v>
          </cell>
          <cell r="G64" t="str">
            <v>RMB</v>
          </cell>
          <cell r="H64" t="str">
            <v>1</v>
          </cell>
          <cell r="I64" t="str">
            <v>22200</v>
          </cell>
        </row>
        <row r="65">
          <cell r="A65">
            <v>1706902</v>
          </cell>
          <cell r="B65" t="str">
            <v>故事度假村</v>
          </cell>
          <cell r="C65" t="str">
            <v/>
          </cell>
          <cell r="D65" t="str">
            <v>SA#0482</v>
          </cell>
          <cell r="E65" t="str">
            <v/>
          </cell>
          <cell r="F65" t="str">
            <v>1442.48</v>
          </cell>
          <cell r="G65" t="str">
            <v>RMB</v>
          </cell>
          <cell r="H65" t="str">
            <v>1</v>
          </cell>
          <cell r="I65" t="str">
            <v>10400</v>
          </cell>
        </row>
        <row r="66">
          <cell r="A66">
            <v>1706381</v>
          </cell>
          <cell r="B66" t="str">
            <v>故事度假村</v>
          </cell>
          <cell r="C66" t="str">
            <v/>
          </cell>
          <cell r="D66" t="str">
            <v/>
          </cell>
          <cell r="E66" t="str">
            <v/>
          </cell>
          <cell r="F66" t="str">
            <v>2496.6</v>
          </cell>
          <cell r="G66" t="str">
            <v>RMB</v>
          </cell>
          <cell r="H66" t="str">
            <v>1</v>
          </cell>
          <cell r="I66" t="str">
            <v>18000</v>
          </cell>
        </row>
        <row r="67">
          <cell r="A67">
            <v>1704553</v>
          </cell>
          <cell r="B67" t="str">
            <v>故事度假村</v>
          </cell>
          <cell r="C67" t="str">
            <v/>
          </cell>
          <cell r="D67" t="str">
            <v>0449</v>
          </cell>
          <cell r="E67" t="str">
            <v/>
          </cell>
          <cell r="F67" t="str">
            <v>3869.73</v>
          </cell>
          <cell r="G67" t="str">
            <v>RMB</v>
          </cell>
          <cell r="H67" t="str">
            <v>1</v>
          </cell>
          <cell r="I67" t="str">
            <v>27900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80"/>
  <sheetViews>
    <sheetView tabSelected="1" topLeftCell="A49" workbookViewId="0">
      <selection activeCell="N80" sqref="N80"/>
    </sheetView>
  </sheetViews>
  <sheetFormatPr defaultColWidth="9" defaultRowHeight="13.5"/>
  <cols>
    <col min="1" max="1" width="6.70833333333333" style="3" customWidth="1"/>
    <col min="2" max="2" width="16.1416666666667" style="3" customWidth="1"/>
    <col min="3" max="3" width="28.2833333333333" style="3" customWidth="1"/>
    <col min="4" max="4" width="15.2833333333333" style="3" customWidth="1"/>
    <col min="5" max="5" width="18.8583333333333" style="3" customWidth="1"/>
    <col min="6" max="6" width="18.8583333333333" style="4" customWidth="1"/>
    <col min="7" max="7" width="22.8583333333333" style="4" customWidth="1"/>
    <col min="8" max="8" width="21.1416666666667" style="4" hidden="1" customWidth="1"/>
    <col min="9" max="10" width="13.8583333333333" style="4" hidden="1" customWidth="1"/>
    <col min="11" max="11" width="18.8583333333333" style="4" hidden="1" customWidth="1"/>
    <col min="12" max="16379" width="9.14166666666667" style="4"/>
    <col min="16380" max="16384" width="9" style="4"/>
  </cols>
  <sheetData>
    <row r="2" ht="25.5" spans="1:8">
      <c r="A2" s="5"/>
      <c r="B2" s="6" t="s">
        <v>0</v>
      </c>
      <c r="C2" s="6"/>
      <c r="D2" s="6"/>
      <c r="E2" s="6"/>
      <c r="F2" s="6"/>
      <c r="G2" s="6"/>
      <c r="H2" s="6"/>
    </row>
    <row r="3" ht="20.25" spans="2:8">
      <c r="B3" s="7"/>
      <c r="C3" s="7"/>
      <c r="D3" s="7"/>
      <c r="E3" s="7"/>
      <c r="F3" s="7"/>
      <c r="G3" s="7"/>
      <c r="H3" s="7"/>
    </row>
    <row r="4" s="1" customFormat="1" ht="28.5" spans="1:11">
      <c r="A4" s="8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K4" s="19" t="s">
        <v>9</v>
      </c>
    </row>
    <row r="5" spans="1:11">
      <c r="A5" s="10"/>
      <c r="B5" s="10"/>
      <c r="C5" s="10"/>
      <c r="D5" s="10"/>
      <c r="E5" s="10"/>
      <c r="F5" s="11"/>
      <c r="G5" s="11"/>
      <c r="H5" s="11" t="s">
        <v>10</v>
      </c>
      <c r="K5" s="20" t="s">
        <v>11</v>
      </c>
    </row>
    <row r="6" s="2" customFormat="1" spans="1:11">
      <c r="A6" s="12">
        <v>1</v>
      </c>
      <c r="B6" s="49" t="s">
        <v>12</v>
      </c>
      <c r="C6" s="13" t="s">
        <v>13</v>
      </c>
      <c r="D6" s="13">
        <v>1681473</v>
      </c>
      <c r="E6" s="14">
        <v>43866</v>
      </c>
      <c r="F6" s="15">
        <v>43867</v>
      </c>
      <c r="G6" s="16">
        <v>18500</v>
      </c>
      <c r="H6" s="16" t="str">
        <f>$H$5&amp;D6</f>
        <v>，1681473</v>
      </c>
      <c r="I6" s="2" t="str">
        <f>VLOOKUP(D6,[1]应付款管理!$A$1:$I$54,9,0)</f>
        <v>18500</v>
      </c>
      <c r="J6" s="2">
        <f>I6-G6</f>
        <v>0</v>
      </c>
      <c r="K6" s="21">
        <f>VLOOKUP(D6,[2]应付款管理!$A$1:$I$67,9,0)-G6</f>
        <v>0</v>
      </c>
    </row>
    <row r="7" s="2" customFormat="1" spans="1:11">
      <c r="A7" s="12">
        <v>2</v>
      </c>
      <c r="B7" s="49" t="s">
        <v>14</v>
      </c>
      <c r="C7" s="13" t="s">
        <v>15</v>
      </c>
      <c r="D7" s="13">
        <v>1691913</v>
      </c>
      <c r="E7" s="14">
        <v>43862</v>
      </c>
      <c r="F7" s="15">
        <v>43865</v>
      </c>
      <c r="G7" s="16">
        <v>44400</v>
      </c>
      <c r="H7" s="16" t="str">
        <f t="shared" ref="H7:H38" si="0">$H$5&amp;D7</f>
        <v>，1691913</v>
      </c>
      <c r="I7" s="2" t="str">
        <f>VLOOKUP(D7,[1]应付款管理!$A$1:$I$54,9,0)</f>
        <v>44400</v>
      </c>
      <c r="J7" s="2">
        <f t="shared" ref="J7:J27" si="1">I7-G7</f>
        <v>0</v>
      </c>
      <c r="K7" s="21">
        <f>VLOOKUP(D7,[2]应付款管理!$A$1:$I$67,9,0)-G7</f>
        <v>0</v>
      </c>
    </row>
    <row r="8" s="2" customFormat="1" spans="1:11">
      <c r="A8" s="12">
        <v>3</v>
      </c>
      <c r="B8" s="49" t="s">
        <v>16</v>
      </c>
      <c r="C8" s="13" t="s">
        <v>17</v>
      </c>
      <c r="D8" s="13">
        <v>1693272</v>
      </c>
      <c r="E8" s="14">
        <v>43872</v>
      </c>
      <c r="F8" s="15">
        <v>43874</v>
      </c>
      <c r="G8" s="16">
        <v>7400</v>
      </c>
      <c r="H8" s="16" t="str">
        <f t="shared" si="0"/>
        <v>，1693272</v>
      </c>
      <c r="I8" s="2" t="str">
        <f>VLOOKUP(D8,[1]应付款管理!$A$1:$I$54,9,0)</f>
        <v>7400</v>
      </c>
      <c r="J8" s="2">
        <f t="shared" si="1"/>
        <v>0</v>
      </c>
      <c r="K8" s="21">
        <f>VLOOKUP(D8,[2]应付款管理!$A$1:$I$67,9,0)-G8</f>
        <v>0</v>
      </c>
    </row>
    <row r="9" s="2" customFormat="1" spans="1:11">
      <c r="A9" s="12">
        <v>4</v>
      </c>
      <c r="B9" s="49" t="s">
        <v>18</v>
      </c>
      <c r="C9" s="13" t="s">
        <v>19</v>
      </c>
      <c r="D9" s="13">
        <v>1696969</v>
      </c>
      <c r="E9" s="14">
        <v>43851</v>
      </c>
      <c r="F9" s="15">
        <v>43853</v>
      </c>
      <c r="G9" s="16">
        <v>9000</v>
      </c>
      <c r="H9" s="16" t="str">
        <f t="shared" si="0"/>
        <v>，1696969</v>
      </c>
      <c r="I9" s="2" t="str">
        <f>VLOOKUP(D9,[1]应付款管理!$A$1:$I$54,9,0)</f>
        <v>9000</v>
      </c>
      <c r="J9" s="2">
        <f t="shared" si="1"/>
        <v>0</v>
      </c>
      <c r="K9" s="21">
        <f>VLOOKUP(D9,[2]应付款管理!$A$1:$I$67,9,0)-G9</f>
        <v>0</v>
      </c>
    </row>
    <row r="10" s="2" customFormat="1" spans="1:11">
      <c r="A10" s="12">
        <v>5</v>
      </c>
      <c r="B10" s="49" t="s">
        <v>20</v>
      </c>
      <c r="C10" s="13" t="s">
        <v>21</v>
      </c>
      <c r="D10" s="13">
        <v>1699351</v>
      </c>
      <c r="E10" s="14">
        <v>43862</v>
      </c>
      <c r="F10" s="15">
        <v>43866</v>
      </c>
      <c r="G10" s="16">
        <v>24000</v>
      </c>
      <c r="H10" s="16" t="str">
        <f t="shared" si="0"/>
        <v>，1699351</v>
      </c>
      <c r="I10" s="2" t="str">
        <f>VLOOKUP(D10,[1]应付款管理!$A$1:$I$54,9,0)</f>
        <v>24000</v>
      </c>
      <c r="J10" s="2">
        <f t="shared" si="1"/>
        <v>0</v>
      </c>
      <c r="K10" s="21">
        <f>VLOOKUP(D10,[2]应付款管理!$A$1:$I$67,9,0)-G10</f>
        <v>0</v>
      </c>
    </row>
    <row r="11" s="2" customFormat="1" spans="1:11">
      <c r="A11" s="13">
        <v>6</v>
      </c>
      <c r="B11" s="49" t="s">
        <v>22</v>
      </c>
      <c r="C11" s="13" t="s">
        <v>23</v>
      </c>
      <c r="D11" s="13">
        <v>1697892</v>
      </c>
      <c r="E11" s="14">
        <v>43850</v>
      </c>
      <c r="F11" s="15">
        <v>43852</v>
      </c>
      <c r="G11" s="16">
        <v>22200</v>
      </c>
      <c r="H11" s="16" t="str">
        <f t="shared" si="0"/>
        <v>，1697892</v>
      </c>
      <c r="I11" s="2" t="str">
        <f>VLOOKUP(D11,[1]应付款管理!$A$1:$I$54,9,0)</f>
        <v>22200</v>
      </c>
      <c r="J11" s="2">
        <f t="shared" si="1"/>
        <v>0</v>
      </c>
      <c r="K11" s="21">
        <f>VLOOKUP(D11,[2]应付款管理!$A$1:$I$67,9,0)-G11</f>
        <v>0</v>
      </c>
    </row>
    <row r="12" s="2" customFormat="1" spans="1:11">
      <c r="A12" s="13">
        <v>7</v>
      </c>
      <c r="B12" s="49" t="s">
        <v>24</v>
      </c>
      <c r="C12" s="13" t="s">
        <v>25</v>
      </c>
      <c r="D12" s="13">
        <v>1699937</v>
      </c>
      <c r="E12" s="14">
        <v>43863</v>
      </c>
      <c r="F12" s="15">
        <v>43866</v>
      </c>
      <c r="G12" s="16">
        <v>29100</v>
      </c>
      <c r="H12" s="16" t="str">
        <f t="shared" si="0"/>
        <v>，1699937</v>
      </c>
      <c r="I12" s="2" t="str">
        <f>VLOOKUP(D12,[1]应付款管理!$A$1:$I$54,9,0)</f>
        <v>29100</v>
      </c>
      <c r="J12" s="2">
        <f t="shared" si="1"/>
        <v>0</v>
      </c>
      <c r="K12" s="21">
        <f>VLOOKUP(D12,[2]应付款管理!$A$1:$I$67,9,0)-G12</f>
        <v>0</v>
      </c>
    </row>
    <row r="13" s="2" customFormat="1" spans="1:11">
      <c r="A13" s="13">
        <v>8</v>
      </c>
      <c r="B13" s="49" t="s">
        <v>26</v>
      </c>
      <c r="C13" s="13" t="s">
        <v>27</v>
      </c>
      <c r="D13" s="13">
        <v>1696241</v>
      </c>
      <c r="E13" s="14">
        <v>43850</v>
      </c>
      <c r="F13" s="15">
        <v>43851</v>
      </c>
      <c r="G13" s="16">
        <v>6000</v>
      </c>
      <c r="H13" s="16" t="str">
        <f t="shared" si="0"/>
        <v>，1696241</v>
      </c>
      <c r="I13" s="2" t="str">
        <f>VLOOKUP(D13,[1]应付款管理!$A$1:$I$54,9,0)</f>
        <v>6000</v>
      </c>
      <c r="J13" s="2">
        <f t="shared" si="1"/>
        <v>0</v>
      </c>
      <c r="K13" s="21">
        <f>VLOOKUP(D13,[2]应付款管理!$A$1:$I$67,9,0)-G13</f>
        <v>0</v>
      </c>
    </row>
    <row r="14" s="2" customFormat="1" spans="1:11">
      <c r="A14" s="13">
        <v>9</v>
      </c>
      <c r="B14" s="49" t="s">
        <v>28</v>
      </c>
      <c r="C14" s="13" t="s">
        <v>29</v>
      </c>
      <c r="D14" s="13">
        <v>1701768</v>
      </c>
      <c r="E14" s="14">
        <v>43853</v>
      </c>
      <c r="F14" s="15">
        <v>43854</v>
      </c>
      <c r="G14" s="16">
        <v>11100</v>
      </c>
      <c r="H14" s="16" t="str">
        <f t="shared" si="0"/>
        <v>，1701768</v>
      </c>
      <c r="I14" s="2" t="str">
        <f>VLOOKUP(D14,[1]应付款管理!$A$1:$I$54,9,0)</f>
        <v>11100</v>
      </c>
      <c r="J14" s="2">
        <f t="shared" si="1"/>
        <v>0</v>
      </c>
      <c r="K14" s="21">
        <f>VLOOKUP(D14,[2]应付款管理!$A$1:$I$67,9,0)-G14</f>
        <v>0</v>
      </c>
    </row>
    <row r="15" s="2" customFormat="1" spans="1:11">
      <c r="A15" s="13">
        <v>10</v>
      </c>
      <c r="B15" s="49" t="s">
        <v>30</v>
      </c>
      <c r="C15" s="13" t="s">
        <v>31</v>
      </c>
      <c r="D15" s="13">
        <v>1702321</v>
      </c>
      <c r="E15" s="14">
        <v>43853</v>
      </c>
      <c r="F15" s="15">
        <v>43855</v>
      </c>
      <c r="G15" s="16">
        <v>20700</v>
      </c>
      <c r="H15" s="16" t="str">
        <f t="shared" si="0"/>
        <v>，1702321</v>
      </c>
      <c r="I15" s="2" t="str">
        <f>VLOOKUP(D15,[1]应付款管理!$A$1:$I$54,9,0)</f>
        <v>20700</v>
      </c>
      <c r="J15" s="2">
        <f t="shared" si="1"/>
        <v>0</v>
      </c>
      <c r="K15" s="21">
        <f>VLOOKUP(D15,[2]应付款管理!$A$1:$I$67,9,0)-G15</f>
        <v>0</v>
      </c>
    </row>
    <row r="16" s="2" customFormat="1" spans="1:11">
      <c r="A16" s="13">
        <v>11</v>
      </c>
      <c r="B16" s="49" t="s">
        <v>32</v>
      </c>
      <c r="C16" s="13" t="s">
        <v>33</v>
      </c>
      <c r="D16" s="13">
        <v>1704553</v>
      </c>
      <c r="E16" s="14">
        <v>43830</v>
      </c>
      <c r="F16" s="15">
        <v>43832</v>
      </c>
      <c r="G16" s="16">
        <v>27900</v>
      </c>
      <c r="H16" s="16" t="str">
        <f t="shared" si="0"/>
        <v>，1704553</v>
      </c>
      <c r="I16" s="2" t="str">
        <f>VLOOKUP(D16,[1]应付款管理!$A$1:$I$54,9,0)</f>
        <v>27900</v>
      </c>
      <c r="J16" s="2">
        <f t="shared" si="1"/>
        <v>0</v>
      </c>
      <c r="K16" s="21">
        <f>VLOOKUP(D16,[2]应付款管理!$A$1:$I$67,9,0)-G16</f>
        <v>0</v>
      </c>
    </row>
    <row r="17" s="2" customFormat="1" spans="1:11">
      <c r="A17" s="13">
        <v>12</v>
      </c>
      <c r="B17" s="49" t="s">
        <v>34</v>
      </c>
      <c r="C17" s="13" t="s">
        <v>35</v>
      </c>
      <c r="D17" s="13">
        <v>1704214</v>
      </c>
      <c r="E17" s="14">
        <v>43865</v>
      </c>
      <c r="F17" s="15">
        <v>43866</v>
      </c>
      <c r="G17" s="16">
        <v>4500</v>
      </c>
      <c r="H17" s="16" t="str">
        <f t="shared" si="0"/>
        <v>，1704214</v>
      </c>
      <c r="I17" s="2" t="str">
        <f>VLOOKUP(D17,[1]应付款管理!$A$1:$I$54,9,0)</f>
        <v>4500</v>
      </c>
      <c r="J17" s="2">
        <f t="shared" si="1"/>
        <v>0</v>
      </c>
      <c r="K17" s="21">
        <f>VLOOKUP(D17,[2]应付款管理!$A$1:$I$67,9,0)-G17</f>
        <v>0</v>
      </c>
    </row>
    <row r="18" s="2" customFormat="1" spans="1:11">
      <c r="A18" s="13">
        <v>13</v>
      </c>
      <c r="B18" s="49" t="s">
        <v>36</v>
      </c>
      <c r="C18" s="13" t="s">
        <v>37</v>
      </c>
      <c r="D18" s="13">
        <v>1704292</v>
      </c>
      <c r="E18" s="14">
        <v>43876</v>
      </c>
      <c r="F18" s="15">
        <v>43879</v>
      </c>
      <c r="G18" s="16">
        <v>18000</v>
      </c>
      <c r="H18" s="16" t="str">
        <f t="shared" si="0"/>
        <v>，1704292</v>
      </c>
      <c r="I18" s="2" t="str">
        <f>VLOOKUP(D18,[1]应付款管理!$A$1:$I$54,9,0)</f>
        <v>18000</v>
      </c>
      <c r="J18" s="2">
        <f t="shared" si="1"/>
        <v>0</v>
      </c>
      <c r="K18" s="21">
        <f>VLOOKUP(D18,[2]应付款管理!$A$1:$I$67,9,0)-G18</f>
        <v>0</v>
      </c>
    </row>
    <row r="19" s="2" customFormat="1" spans="1:11">
      <c r="A19" s="13">
        <v>14</v>
      </c>
      <c r="B19" s="49" t="s">
        <v>38</v>
      </c>
      <c r="C19" s="13" t="s">
        <v>39</v>
      </c>
      <c r="D19" s="13">
        <v>1704024</v>
      </c>
      <c r="E19" s="14">
        <v>43846</v>
      </c>
      <c r="F19" s="15">
        <v>43849</v>
      </c>
      <c r="G19" s="16">
        <v>27000</v>
      </c>
      <c r="H19" s="16" t="str">
        <f t="shared" si="0"/>
        <v>，1704024</v>
      </c>
      <c r="I19" s="2" t="str">
        <f>VLOOKUP(D19,[1]应付款管理!$A$1:$I$54,9,0)</f>
        <v>27000</v>
      </c>
      <c r="J19" s="2">
        <f t="shared" si="1"/>
        <v>0</v>
      </c>
      <c r="K19" s="21">
        <f>VLOOKUP(D19,[2]应付款管理!$A$1:$I$67,9,0)-G19</f>
        <v>0</v>
      </c>
    </row>
    <row r="20" s="2" customFormat="1" spans="1:11">
      <c r="A20" s="13">
        <v>15</v>
      </c>
      <c r="B20" s="49" t="s">
        <v>40</v>
      </c>
      <c r="C20" s="13" t="s">
        <v>41</v>
      </c>
      <c r="D20" s="13">
        <v>1705448</v>
      </c>
      <c r="E20" s="14">
        <v>43862</v>
      </c>
      <c r="F20" s="15">
        <v>43863</v>
      </c>
      <c r="G20" s="16">
        <v>3700</v>
      </c>
      <c r="H20" s="16" t="str">
        <f t="shared" si="0"/>
        <v>，1705448</v>
      </c>
      <c r="I20" s="2" t="str">
        <f>VLOOKUP(D20,[1]应付款管理!$A$1:$I$54,9,0)</f>
        <v>3700</v>
      </c>
      <c r="J20" s="2">
        <f t="shared" si="1"/>
        <v>0</v>
      </c>
      <c r="K20" s="21">
        <f>VLOOKUP(D20,[2]应付款管理!$A$1:$I$67,9,0)-G20</f>
        <v>0</v>
      </c>
    </row>
    <row r="21" s="2" customFormat="1" spans="1:11">
      <c r="A21" s="13">
        <v>16</v>
      </c>
      <c r="B21" s="49" t="s">
        <v>42</v>
      </c>
      <c r="C21" s="13" t="s">
        <v>43</v>
      </c>
      <c r="D21" s="13">
        <v>1707725</v>
      </c>
      <c r="E21" s="14">
        <v>43835</v>
      </c>
      <c r="F21" s="15">
        <v>43837</v>
      </c>
      <c r="G21" s="16">
        <v>56000</v>
      </c>
      <c r="H21" s="16" t="str">
        <f t="shared" si="0"/>
        <v>，1707725</v>
      </c>
      <c r="I21" s="2" t="str">
        <f>VLOOKUP(D21,[1]应付款管理!$A$1:$I$54,9,0)</f>
        <v>56000</v>
      </c>
      <c r="J21" s="2">
        <f t="shared" si="1"/>
        <v>0</v>
      </c>
      <c r="K21" s="21">
        <f>VLOOKUP(D21,[2]应付款管理!$A$1:$I$67,9,0)-G21</f>
        <v>0</v>
      </c>
    </row>
    <row r="22" s="2" customFormat="1" spans="1:11">
      <c r="A22" s="13">
        <v>17</v>
      </c>
      <c r="B22" s="49" t="s">
        <v>44</v>
      </c>
      <c r="C22" s="13" t="s">
        <v>45</v>
      </c>
      <c r="D22" s="13">
        <v>1707757</v>
      </c>
      <c r="E22" s="14">
        <v>43835</v>
      </c>
      <c r="F22" s="15">
        <v>43837</v>
      </c>
      <c r="G22" s="16">
        <v>56000</v>
      </c>
      <c r="H22" s="16" t="str">
        <f t="shared" si="0"/>
        <v>，1707757</v>
      </c>
      <c r="I22" s="2" t="str">
        <f>VLOOKUP(D22,[1]应付款管理!$A$1:$I$54,9,0)</f>
        <v>56000</v>
      </c>
      <c r="J22" s="2">
        <f t="shared" si="1"/>
        <v>0</v>
      </c>
      <c r="K22" s="21">
        <f>VLOOKUP(D22,[2]应付款管理!$A$1:$I$67,9,0)-G22</f>
        <v>0</v>
      </c>
    </row>
    <row r="23" s="2" customFormat="1" spans="1:11">
      <c r="A23" s="13">
        <v>18</v>
      </c>
      <c r="B23" s="49" t="s">
        <v>46</v>
      </c>
      <c r="C23" s="13" t="s">
        <v>47</v>
      </c>
      <c r="D23" s="13">
        <v>1696475</v>
      </c>
      <c r="E23" s="14">
        <v>43865</v>
      </c>
      <c r="F23" s="15">
        <v>43867</v>
      </c>
      <c r="G23" s="16">
        <v>18000</v>
      </c>
      <c r="H23" s="16" t="str">
        <f t="shared" si="0"/>
        <v>，1696475</v>
      </c>
      <c r="I23" s="2" t="str">
        <f>VLOOKUP(D23,[1]应付款管理!$A$1:$I$54,9,0)</f>
        <v>18000</v>
      </c>
      <c r="J23" s="2">
        <f t="shared" si="1"/>
        <v>0</v>
      </c>
      <c r="K23" s="21">
        <f>VLOOKUP(D23,[2]应付款管理!$A$1:$I$67,9,0)-G23</f>
        <v>0</v>
      </c>
    </row>
    <row r="24" s="2" customFormat="1" spans="1:11">
      <c r="A24" s="13">
        <v>19</v>
      </c>
      <c r="B24" s="49" t="s">
        <v>48</v>
      </c>
      <c r="C24" s="13" t="s">
        <v>49</v>
      </c>
      <c r="D24" s="13">
        <v>1707815</v>
      </c>
      <c r="E24" s="14">
        <v>43835</v>
      </c>
      <c r="F24" s="15">
        <v>43837</v>
      </c>
      <c r="G24" s="16">
        <v>56000</v>
      </c>
      <c r="H24" s="16" t="str">
        <f t="shared" si="0"/>
        <v>，1707815</v>
      </c>
      <c r="I24" s="2" t="str">
        <f>VLOOKUP(D24,[1]应付款管理!$A$1:$I$54,9,0)</f>
        <v>56000</v>
      </c>
      <c r="J24" s="2">
        <f t="shared" si="1"/>
        <v>0</v>
      </c>
      <c r="K24" s="21">
        <f>VLOOKUP(D24,[2]应付款管理!$A$1:$I$67,9,0)-G24</f>
        <v>0</v>
      </c>
    </row>
    <row r="25" s="2" customFormat="1" spans="1:11">
      <c r="A25" s="13">
        <v>20</v>
      </c>
      <c r="B25" s="49" t="s">
        <v>50</v>
      </c>
      <c r="C25" s="13" t="s">
        <v>51</v>
      </c>
      <c r="D25" s="13">
        <v>1707851</v>
      </c>
      <c r="E25" s="14">
        <v>43831</v>
      </c>
      <c r="F25" s="15">
        <v>43834</v>
      </c>
      <c r="G25" s="16">
        <v>28860</v>
      </c>
      <c r="H25" s="16" t="str">
        <f t="shared" si="0"/>
        <v>，1707851</v>
      </c>
      <c r="I25" s="2" t="str">
        <f>VLOOKUP(D25,[1]应付款管理!$A$1:$I$54,9,0)</f>
        <v>28860</v>
      </c>
      <c r="J25" s="2">
        <f t="shared" si="1"/>
        <v>0</v>
      </c>
      <c r="K25" s="21">
        <f>VLOOKUP(D25,[2]应付款管理!$A$1:$I$67,9,0)-G25</f>
        <v>0</v>
      </c>
    </row>
    <row r="26" s="2" customFormat="1" spans="1:11">
      <c r="A26" s="13">
        <v>21</v>
      </c>
      <c r="B26" s="49" t="s">
        <v>52</v>
      </c>
      <c r="C26" s="13" t="s">
        <v>53</v>
      </c>
      <c r="D26" s="13">
        <v>1708026</v>
      </c>
      <c r="E26" s="14">
        <v>43846</v>
      </c>
      <c r="F26" s="15">
        <v>43847</v>
      </c>
      <c r="G26" s="16">
        <v>3700</v>
      </c>
      <c r="H26" s="16" t="str">
        <f t="shared" si="0"/>
        <v>，1708026</v>
      </c>
      <c r="I26" s="2" t="str">
        <f>VLOOKUP(D26,[1]应付款管理!$A$1:$I$54,9,0)</f>
        <v>3700</v>
      </c>
      <c r="J26" s="2">
        <f t="shared" si="1"/>
        <v>0</v>
      </c>
      <c r="K26" s="21">
        <f>VLOOKUP(D26,[2]应付款管理!$A$1:$I$67,9,0)-G26</f>
        <v>0</v>
      </c>
    </row>
    <row r="27" s="2" customFormat="1" spans="1:11">
      <c r="A27" s="13">
        <v>22</v>
      </c>
      <c r="B27" s="49" t="s">
        <v>54</v>
      </c>
      <c r="C27" s="13" t="s">
        <v>55</v>
      </c>
      <c r="D27" s="13">
        <v>1706902</v>
      </c>
      <c r="E27" s="14">
        <v>43865</v>
      </c>
      <c r="F27" s="15">
        <v>43867</v>
      </c>
      <c r="G27" s="16">
        <v>10400</v>
      </c>
      <c r="H27" s="16" t="str">
        <f t="shared" si="0"/>
        <v>，1706902</v>
      </c>
      <c r="I27" s="2" t="str">
        <f>VLOOKUP(D27,[1]应付款管理!$A$1:$I$54,9,0)</f>
        <v>10400</v>
      </c>
      <c r="J27" s="2">
        <f t="shared" si="1"/>
        <v>0</v>
      </c>
      <c r="K27" s="21">
        <f>VLOOKUP(D27,[2]应付款管理!$A$1:$I$67,9,0)-G27</f>
        <v>0</v>
      </c>
    </row>
    <row r="28" s="2" customFormat="1" spans="1:11">
      <c r="A28" s="13">
        <v>23</v>
      </c>
      <c r="B28" s="49" t="s">
        <v>56</v>
      </c>
      <c r="C28" s="13" t="s">
        <v>57</v>
      </c>
      <c r="D28" s="13">
        <v>1707820</v>
      </c>
      <c r="E28" s="14">
        <v>43835</v>
      </c>
      <c r="F28" s="15">
        <v>43837</v>
      </c>
      <c r="G28" s="16">
        <v>7000</v>
      </c>
      <c r="H28" s="16" t="str">
        <f t="shared" si="0"/>
        <v>，1707820</v>
      </c>
      <c r="I28" s="2" t="str">
        <f>VLOOKUP(D28,[1]应付款管理!$A$1:$I$54,9,0)</f>
        <v>7000</v>
      </c>
      <c r="J28" s="2">
        <f t="shared" ref="J28:J53" si="2">I28-G28</f>
        <v>0</v>
      </c>
      <c r="K28" s="21">
        <f>VLOOKUP(D28,[2]应付款管理!$A$1:$I$67,9,0)-G28</f>
        <v>0</v>
      </c>
    </row>
    <row r="29" s="2" customFormat="1" spans="1:11">
      <c r="A29" s="13">
        <v>24</v>
      </c>
      <c r="B29" s="49" t="s">
        <v>58</v>
      </c>
      <c r="C29" s="13" t="s">
        <v>59</v>
      </c>
      <c r="D29" s="13">
        <v>1709724</v>
      </c>
      <c r="E29" s="14">
        <v>43833</v>
      </c>
      <c r="F29" s="15">
        <v>43834</v>
      </c>
      <c r="G29" s="16">
        <v>4810</v>
      </c>
      <c r="H29" s="16" t="str">
        <f t="shared" si="0"/>
        <v>，1709724</v>
      </c>
      <c r="I29" s="2" t="str">
        <f>VLOOKUP(D29,[1]应付款管理!$A$1:$I$54,9,0)</f>
        <v>3700</v>
      </c>
      <c r="J29" s="2">
        <f t="shared" si="2"/>
        <v>-1110</v>
      </c>
      <c r="K29" s="21">
        <f>VLOOKUP(D29,[2]应付款管理!$A$1:$I$67,9,0)-G29</f>
        <v>0</v>
      </c>
    </row>
    <row r="30" s="2" customFormat="1" spans="1:11">
      <c r="A30" s="13">
        <v>25</v>
      </c>
      <c r="B30" s="49" t="s">
        <v>60</v>
      </c>
      <c r="C30" s="13" t="s">
        <v>61</v>
      </c>
      <c r="D30" s="13">
        <v>1709822</v>
      </c>
      <c r="E30" s="14">
        <v>43848</v>
      </c>
      <c r="F30" s="15">
        <v>43851</v>
      </c>
      <c r="G30" s="16">
        <v>13500</v>
      </c>
      <c r="H30" s="16" t="str">
        <f t="shared" si="0"/>
        <v>，1709822</v>
      </c>
      <c r="I30" s="2" t="str">
        <f>VLOOKUP(D30,[1]应付款管理!$A$1:$I$54,9,0)</f>
        <v>13500</v>
      </c>
      <c r="J30" s="2">
        <f t="shared" si="2"/>
        <v>0</v>
      </c>
      <c r="K30" s="21">
        <f>VLOOKUP(D30,[2]应付款管理!$A$1:$I$67,9,0)-G30</f>
        <v>0</v>
      </c>
    </row>
    <row r="31" s="2" customFormat="1" spans="1:11">
      <c r="A31" s="13">
        <v>26</v>
      </c>
      <c r="B31" s="49" t="s">
        <v>62</v>
      </c>
      <c r="C31" s="13" t="s">
        <v>55</v>
      </c>
      <c r="D31" s="13">
        <v>1706381</v>
      </c>
      <c r="E31" s="14">
        <v>43863</v>
      </c>
      <c r="F31" s="15">
        <v>43865</v>
      </c>
      <c r="G31" s="16">
        <v>18000</v>
      </c>
      <c r="H31" s="16" t="str">
        <f t="shared" si="0"/>
        <v>，1706381</v>
      </c>
      <c r="I31" s="2" t="str">
        <f>VLOOKUP(D31,[1]应付款管理!$A$1:$I$54,9,0)</f>
        <v>18000</v>
      </c>
      <c r="J31" s="2">
        <f t="shared" si="2"/>
        <v>0</v>
      </c>
      <c r="K31" s="21">
        <f>VLOOKUP(D31,[2]应付款管理!$A$1:$I$67,9,0)-G31</f>
        <v>0</v>
      </c>
    </row>
    <row r="32" s="2" customFormat="1" spans="1:11">
      <c r="A32" s="13">
        <v>27</v>
      </c>
      <c r="B32" s="49" t="s">
        <v>63</v>
      </c>
      <c r="C32" s="13" t="s">
        <v>64</v>
      </c>
      <c r="D32" s="13">
        <v>1709115</v>
      </c>
      <c r="E32" s="14">
        <v>43865</v>
      </c>
      <c r="F32" s="15">
        <v>43868</v>
      </c>
      <c r="G32" s="16">
        <v>15600</v>
      </c>
      <c r="H32" s="16" t="str">
        <f t="shared" si="0"/>
        <v>，1709115</v>
      </c>
      <c r="I32" s="2" t="str">
        <f>VLOOKUP(D32,[1]应付款管理!$A$1:$I$54,9,0)</f>
        <v>15600</v>
      </c>
      <c r="J32" s="2">
        <f t="shared" si="2"/>
        <v>0</v>
      </c>
      <c r="K32" s="21">
        <f>VLOOKUP(D32,[2]应付款管理!$A$1:$I$67,9,0)-G32</f>
        <v>0</v>
      </c>
    </row>
    <row r="33" s="2" customFormat="1" spans="1:11">
      <c r="A33" s="13">
        <v>28</v>
      </c>
      <c r="B33" s="49" t="s">
        <v>65</v>
      </c>
      <c r="C33" s="13" t="s">
        <v>66</v>
      </c>
      <c r="D33" s="13">
        <v>1709068</v>
      </c>
      <c r="E33" s="14">
        <v>43868</v>
      </c>
      <c r="F33" s="15">
        <v>43870</v>
      </c>
      <c r="G33" s="16">
        <v>9000</v>
      </c>
      <c r="H33" s="16" t="str">
        <f t="shared" si="0"/>
        <v>，1709068</v>
      </c>
      <c r="I33" s="2" t="str">
        <f>VLOOKUP(D33,[1]应付款管理!$A$1:$I$54,9,0)</f>
        <v>9000</v>
      </c>
      <c r="J33" s="2">
        <f t="shared" si="2"/>
        <v>0</v>
      </c>
      <c r="K33" s="21">
        <f>VLOOKUP(D33,[2]应付款管理!$A$1:$I$67,9,0)-G33</f>
        <v>0</v>
      </c>
    </row>
    <row r="34" s="2" customFormat="1" spans="1:11">
      <c r="A34" s="13">
        <v>29</v>
      </c>
      <c r="B34" s="49" t="s">
        <v>67</v>
      </c>
      <c r="C34" s="13" t="s">
        <v>68</v>
      </c>
      <c r="D34" s="13">
        <v>1710222</v>
      </c>
      <c r="E34" s="14">
        <v>43886</v>
      </c>
      <c r="F34" s="15">
        <v>43889</v>
      </c>
      <c r="G34" s="16">
        <v>13500</v>
      </c>
      <c r="H34" s="16" t="str">
        <f t="shared" si="0"/>
        <v>，1710222</v>
      </c>
      <c r="I34" s="2" t="str">
        <f>VLOOKUP(D34,[1]应付款管理!$A$1:$I$54,9,0)</f>
        <v>13500</v>
      </c>
      <c r="J34" s="2">
        <f t="shared" si="2"/>
        <v>0</v>
      </c>
      <c r="K34" s="21">
        <f>VLOOKUP(D34,[2]应付款管理!$A$1:$I$67,9,0)-G34</f>
        <v>0</v>
      </c>
    </row>
    <row r="35" s="2" customFormat="1" spans="1:11">
      <c r="A35" s="13">
        <v>30</v>
      </c>
      <c r="B35" s="49" t="s">
        <v>69</v>
      </c>
      <c r="C35" s="13" t="s">
        <v>70</v>
      </c>
      <c r="D35" s="13">
        <v>1711253</v>
      </c>
      <c r="E35" s="14">
        <v>43850</v>
      </c>
      <c r="F35" s="15">
        <v>43853</v>
      </c>
      <c r="G35" s="16">
        <v>13500</v>
      </c>
      <c r="H35" s="16" t="str">
        <f t="shared" si="0"/>
        <v>，1711253</v>
      </c>
      <c r="I35" s="2" t="str">
        <f>VLOOKUP(D35,[1]应付款管理!$A$1:$I$54,9,0)</f>
        <v>13500</v>
      </c>
      <c r="J35" s="2">
        <f t="shared" si="2"/>
        <v>0</v>
      </c>
      <c r="K35" s="21">
        <f>VLOOKUP(D35,[2]应付款管理!$A$1:$I$67,9,0)-G35</f>
        <v>0</v>
      </c>
    </row>
    <row r="36" s="2" customFormat="1" spans="1:11">
      <c r="A36" s="13">
        <v>31</v>
      </c>
      <c r="B36" s="49" t="s">
        <v>71</v>
      </c>
      <c r="C36" s="13" t="s">
        <v>72</v>
      </c>
      <c r="D36" s="13">
        <v>1711252</v>
      </c>
      <c r="E36" s="14">
        <v>43850</v>
      </c>
      <c r="F36" s="15">
        <v>43853</v>
      </c>
      <c r="G36" s="16">
        <v>22200</v>
      </c>
      <c r="H36" s="16" t="str">
        <f t="shared" si="0"/>
        <v>，1711252</v>
      </c>
      <c r="I36" s="2" t="str">
        <f>VLOOKUP(D36,[1]应付款管理!$A$1:$I$54,9,0)</f>
        <v>22200</v>
      </c>
      <c r="J36" s="2">
        <f t="shared" si="2"/>
        <v>0</v>
      </c>
      <c r="K36" s="21">
        <f>VLOOKUP(D36,[2]应付款管理!$A$1:$I$67,9,0)-G36</f>
        <v>0</v>
      </c>
    </row>
    <row r="37" s="2" customFormat="1" spans="1:11">
      <c r="A37" s="13">
        <v>32</v>
      </c>
      <c r="B37" s="49" t="s">
        <v>73</v>
      </c>
      <c r="C37" s="13" t="s">
        <v>74</v>
      </c>
      <c r="D37" s="13">
        <v>1711526</v>
      </c>
      <c r="E37" s="14">
        <v>43862</v>
      </c>
      <c r="F37" s="15">
        <v>43863</v>
      </c>
      <c r="G37" s="16">
        <v>18000</v>
      </c>
      <c r="H37" s="16" t="str">
        <f t="shared" si="0"/>
        <v>，1711526</v>
      </c>
      <c r="I37" s="2" t="e">
        <f>VLOOKUP(D37,[1]应付款管理!$A$1:$I$54,9,0)</f>
        <v>#N/A</v>
      </c>
      <c r="J37" s="2" t="e">
        <f t="shared" si="2"/>
        <v>#N/A</v>
      </c>
      <c r="K37" s="21">
        <f>VLOOKUP(D37,[2]应付款管理!$A$1:$I$67,9,0)-G37</f>
        <v>0</v>
      </c>
    </row>
    <row r="38" s="2" customFormat="1" spans="1:11">
      <c r="A38" s="13">
        <v>33</v>
      </c>
      <c r="B38" s="49" t="s">
        <v>75</v>
      </c>
      <c r="C38" s="13" t="s">
        <v>74</v>
      </c>
      <c r="D38" s="13">
        <v>1711531</v>
      </c>
      <c r="E38" s="14">
        <v>43863</v>
      </c>
      <c r="F38" s="15">
        <v>43864</v>
      </c>
      <c r="G38" s="16">
        <v>9000</v>
      </c>
      <c r="H38" s="16" t="str">
        <f t="shared" si="0"/>
        <v>，1711531</v>
      </c>
      <c r="I38" s="2" t="e">
        <f>VLOOKUP(D38,[1]应付款管理!$A$1:$I$54,9,0)</f>
        <v>#N/A</v>
      </c>
      <c r="J38" s="2" t="e">
        <f t="shared" si="2"/>
        <v>#N/A</v>
      </c>
      <c r="K38" s="21">
        <f>VLOOKUP(D38,[2]应付款管理!$A$1:$I$67,9,0)-G38</f>
        <v>0</v>
      </c>
    </row>
    <row r="39" s="2" customFormat="1" spans="1:11">
      <c r="A39" s="13">
        <v>34</v>
      </c>
      <c r="B39" s="49" t="s">
        <v>76</v>
      </c>
      <c r="C39" s="13" t="s">
        <v>77</v>
      </c>
      <c r="D39" s="13">
        <v>1710455</v>
      </c>
      <c r="E39" s="14">
        <v>43836</v>
      </c>
      <c r="F39" s="15">
        <v>43838</v>
      </c>
      <c r="G39" s="16">
        <v>9000</v>
      </c>
      <c r="H39" s="16" t="str">
        <f t="shared" ref="H39:H71" si="3">$H$5&amp;D39</f>
        <v>，1710455</v>
      </c>
      <c r="I39" s="2" t="str">
        <f>VLOOKUP(D39,[1]应付款管理!$A$1:$I$54,9,0)</f>
        <v>9000</v>
      </c>
      <c r="J39" s="2">
        <f t="shared" si="2"/>
        <v>0</v>
      </c>
      <c r="K39" s="21">
        <f>VLOOKUP(D39,[2]应付款管理!$A$1:$I$67,9,0)-G39</f>
        <v>0</v>
      </c>
    </row>
    <row r="40" s="2" customFormat="1" spans="1:11">
      <c r="A40" s="13">
        <v>35</v>
      </c>
      <c r="B40" s="49" t="s">
        <v>78</v>
      </c>
      <c r="C40" s="13" t="s">
        <v>74</v>
      </c>
      <c r="D40" s="13">
        <v>1711549</v>
      </c>
      <c r="E40" s="14">
        <v>43858</v>
      </c>
      <c r="F40" s="15">
        <v>43859</v>
      </c>
      <c r="G40" s="16">
        <v>9620</v>
      </c>
      <c r="H40" s="16" t="str">
        <f t="shared" si="3"/>
        <v>，1711549</v>
      </c>
      <c r="I40" s="2" t="e">
        <f>VLOOKUP(D40,[1]应付款管理!$A$1:$I$54,9,0)</f>
        <v>#N/A</v>
      </c>
      <c r="J40" s="2" t="e">
        <f t="shared" si="2"/>
        <v>#N/A</v>
      </c>
      <c r="K40" s="21">
        <f>VLOOKUP(D40,[2]应付款管理!$A$1:$I$67,9,0)-G40</f>
        <v>0</v>
      </c>
    </row>
    <row r="41" s="2" customFormat="1" spans="1:11">
      <c r="A41" s="13">
        <v>36</v>
      </c>
      <c r="B41" s="49" t="s">
        <v>79</v>
      </c>
      <c r="C41" s="13" t="s">
        <v>80</v>
      </c>
      <c r="D41" s="13">
        <v>1712305</v>
      </c>
      <c r="E41" s="14">
        <v>43888</v>
      </c>
      <c r="F41" s="15">
        <v>43890</v>
      </c>
      <c r="G41" s="16">
        <v>18000</v>
      </c>
      <c r="H41" s="16" t="str">
        <f t="shared" si="3"/>
        <v>，1712305</v>
      </c>
      <c r="I41" s="2" t="str">
        <f>VLOOKUP(D41,[1]应付款管理!$A$1:$I$54,9,0)</f>
        <v>18000</v>
      </c>
      <c r="J41" s="2">
        <f t="shared" si="2"/>
        <v>0</v>
      </c>
      <c r="K41" s="21">
        <f>VLOOKUP(D41,[2]应付款管理!$A$1:$I$67,9,0)-G41</f>
        <v>0</v>
      </c>
    </row>
    <row r="42" s="2" customFormat="1" spans="1:11">
      <c r="A42" s="13">
        <v>37</v>
      </c>
      <c r="B42" s="49" t="s">
        <v>81</v>
      </c>
      <c r="C42" s="13" t="s">
        <v>82</v>
      </c>
      <c r="D42" s="13">
        <v>1712697</v>
      </c>
      <c r="E42" s="14">
        <v>43843</v>
      </c>
      <c r="F42" s="15">
        <v>43846</v>
      </c>
      <c r="G42" s="16">
        <v>40500</v>
      </c>
      <c r="H42" s="16" t="str">
        <f t="shared" si="3"/>
        <v>，1712697</v>
      </c>
      <c r="I42" s="2" t="str">
        <f>VLOOKUP(D42,[1]应付款管理!$A$1:$I$54,9,0)</f>
        <v>40500</v>
      </c>
      <c r="J42" s="2">
        <f t="shared" si="2"/>
        <v>0</v>
      </c>
      <c r="K42" s="21">
        <f>VLOOKUP(D42,[2]应付款管理!$A$1:$I$67,9,0)-G42</f>
        <v>0</v>
      </c>
    </row>
    <row r="43" s="2" customFormat="1" spans="1:11">
      <c r="A43" s="13">
        <v>38</v>
      </c>
      <c r="B43" s="49" t="s">
        <v>83</v>
      </c>
      <c r="C43" s="13" t="s">
        <v>84</v>
      </c>
      <c r="D43" s="13">
        <v>1713696</v>
      </c>
      <c r="E43" s="14">
        <v>43869</v>
      </c>
      <c r="F43" s="15">
        <v>43871</v>
      </c>
      <c r="G43" s="16">
        <v>7400</v>
      </c>
      <c r="H43" s="16" t="str">
        <f t="shared" si="3"/>
        <v>，1713696</v>
      </c>
      <c r="I43" s="2" t="str">
        <f>VLOOKUP(D43,[1]应付款管理!$A$1:$I$54,9,0)</f>
        <v>7400</v>
      </c>
      <c r="J43" s="2">
        <f t="shared" si="2"/>
        <v>0</v>
      </c>
      <c r="K43" s="21">
        <f>VLOOKUP(D43,[2]应付款管理!$A$1:$I$67,9,0)-G43</f>
        <v>0</v>
      </c>
    </row>
    <row r="44" s="2" customFormat="1" spans="1:11">
      <c r="A44" s="13">
        <v>39</v>
      </c>
      <c r="B44" s="49" t="s">
        <v>85</v>
      </c>
      <c r="C44" s="13" t="s">
        <v>86</v>
      </c>
      <c r="D44" s="13">
        <v>1713728</v>
      </c>
      <c r="E44" s="14">
        <v>43869</v>
      </c>
      <c r="F44" s="15">
        <v>43871</v>
      </c>
      <c r="G44" s="16">
        <v>14800</v>
      </c>
      <c r="H44" s="16" t="str">
        <f t="shared" si="3"/>
        <v>，1713728</v>
      </c>
      <c r="I44" s="2" t="str">
        <f>VLOOKUP(D44,[1]应付款管理!$A$1:$I$54,9,0)</f>
        <v>14800</v>
      </c>
      <c r="J44" s="2">
        <f t="shared" si="2"/>
        <v>0</v>
      </c>
      <c r="K44" s="21">
        <f>VLOOKUP(D44,[2]应付款管理!$A$1:$I$67,9,0)-G44</f>
        <v>0</v>
      </c>
    </row>
    <row r="45" s="2" customFormat="1" spans="1:11">
      <c r="A45" s="13">
        <v>40</v>
      </c>
      <c r="B45" s="49" t="s">
        <v>87</v>
      </c>
      <c r="C45" s="13" t="s">
        <v>88</v>
      </c>
      <c r="D45" s="13">
        <v>1713730</v>
      </c>
      <c r="E45" s="14">
        <v>43869</v>
      </c>
      <c r="F45" s="15">
        <v>43871</v>
      </c>
      <c r="G45" s="16">
        <v>7400</v>
      </c>
      <c r="H45" s="16" t="str">
        <f t="shared" si="3"/>
        <v>，1713730</v>
      </c>
      <c r="I45" s="2" t="str">
        <f>VLOOKUP(D45,[1]应付款管理!$A$1:$I$54,9,0)</f>
        <v>7400</v>
      </c>
      <c r="J45" s="2">
        <f t="shared" si="2"/>
        <v>0</v>
      </c>
      <c r="K45" s="21">
        <f>VLOOKUP(D45,[2]应付款管理!$A$1:$I$67,9,0)-G45</f>
        <v>0</v>
      </c>
    </row>
    <row r="46" s="2" customFormat="1" spans="1:11">
      <c r="A46" s="13">
        <v>41</v>
      </c>
      <c r="B46" s="49" t="s">
        <v>89</v>
      </c>
      <c r="C46" s="13" t="s">
        <v>90</v>
      </c>
      <c r="D46" s="13">
        <v>1713953</v>
      </c>
      <c r="E46" s="14">
        <v>43864</v>
      </c>
      <c r="F46" s="15">
        <v>43874</v>
      </c>
      <c r="G46" s="16">
        <v>37000</v>
      </c>
      <c r="H46" s="16" t="str">
        <f t="shared" si="3"/>
        <v>，1713953</v>
      </c>
      <c r="I46" s="2" t="str">
        <f>VLOOKUP(D46,[1]应付款管理!$A$1:$I$54,9,0)</f>
        <v>37000</v>
      </c>
      <c r="J46" s="2">
        <f t="shared" si="2"/>
        <v>0</v>
      </c>
      <c r="K46" s="21">
        <f>VLOOKUP(D46,[2]应付款管理!$A$1:$I$67,9,0)-G46</f>
        <v>0</v>
      </c>
    </row>
    <row r="47" s="2" customFormat="1" spans="1:11">
      <c r="A47" s="13">
        <v>42</v>
      </c>
      <c r="B47" s="49" t="s">
        <v>91</v>
      </c>
      <c r="C47" s="13" t="s">
        <v>92</v>
      </c>
      <c r="D47" s="13">
        <v>1714054</v>
      </c>
      <c r="E47" s="14">
        <v>43847</v>
      </c>
      <c r="F47" s="15">
        <v>43848</v>
      </c>
      <c r="G47" s="16">
        <v>4500</v>
      </c>
      <c r="H47" s="16" t="str">
        <f t="shared" si="3"/>
        <v>，1714054</v>
      </c>
      <c r="I47" s="2" t="str">
        <f>VLOOKUP(D47,[1]应付款管理!$A$1:$I$54,9,0)</f>
        <v>4500</v>
      </c>
      <c r="J47" s="2">
        <f t="shared" si="2"/>
        <v>0</v>
      </c>
      <c r="K47" s="21">
        <f>VLOOKUP(D47,[2]应付款管理!$A$1:$I$67,9,0)-G47</f>
        <v>0</v>
      </c>
    </row>
    <row r="48" s="2" customFormat="1" spans="1:11">
      <c r="A48" s="13">
        <v>43</v>
      </c>
      <c r="B48" s="49" t="s">
        <v>93</v>
      </c>
      <c r="C48" s="13" t="s">
        <v>92</v>
      </c>
      <c r="D48" s="13">
        <v>1714209</v>
      </c>
      <c r="E48" s="15">
        <v>43848</v>
      </c>
      <c r="F48" s="15">
        <v>43850</v>
      </c>
      <c r="G48" s="16">
        <v>9000</v>
      </c>
      <c r="H48" s="16" t="str">
        <f t="shared" si="3"/>
        <v>，1714209</v>
      </c>
      <c r="I48" s="2" t="str">
        <f>VLOOKUP(D48,[1]应付款管理!$A$1:$I$54,9,0)</f>
        <v>9000</v>
      </c>
      <c r="J48" s="2">
        <f t="shared" si="2"/>
        <v>0</v>
      </c>
      <c r="K48" s="21">
        <f>VLOOKUP(D48,[2]应付款管理!$A$1:$I$67,9,0)-G48</f>
        <v>0</v>
      </c>
    </row>
    <row r="49" s="2" customFormat="1" spans="1:11">
      <c r="A49" s="13">
        <v>44</v>
      </c>
      <c r="B49" s="49" t="s">
        <v>94</v>
      </c>
      <c r="C49" s="13" t="s">
        <v>95</v>
      </c>
      <c r="D49" s="13">
        <v>1714700</v>
      </c>
      <c r="E49" s="14">
        <v>43865</v>
      </c>
      <c r="F49" s="15">
        <v>43867</v>
      </c>
      <c r="G49" s="16">
        <v>22200</v>
      </c>
      <c r="H49" s="16" t="str">
        <f t="shared" si="3"/>
        <v>，1714700</v>
      </c>
      <c r="I49" s="2" t="str">
        <f>VLOOKUP(D49,[1]应付款管理!$A$1:$I$54,9,0)</f>
        <v>22200</v>
      </c>
      <c r="J49" s="2">
        <f t="shared" si="2"/>
        <v>0</v>
      </c>
      <c r="K49" s="21">
        <f>VLOOKUP(D49,[2]应付款管理!$A$1:$I$67,9,0)-G49</f>
        <v>0</v>
      </c>
    </row>
    <row r="50" s="2" customFormat="1" spans="1:11">
      <c r="A50" s="13">
        <v>45</v>
      </c>
      <c r="B50" s="49" t="s">
        <v>96</v>
      </c>
      <c r="C50" s="13" t="s">
        <v>97</v>
      </c>
      <c r="D50" s="13">
        <v>1714908</v>
      </c>
      <c r="E50" s="14">
        <v>43850</v>
      </c>
      <c r="F50" s="15">
        <v>43853</v>
      </c>
      <c r="G50" s="16">
        <v>13500</v>
      </c>
      <c r="H50" s="16" t="str">
        <f t="shared" si="3"/>
        <v>，1714908</v>
      </c>
      <c r="I50" s="2" t="str">
        <f>VLOOKUP(D50,[1]应付款管理!$A$1:$I$54,9,0)</f>
        <v>13500</v>
      </c>
      <c r="J50" s="2">
        <f t="shared" si="2"/>
        <v>0</v>
      </c>
      <c r="K50" s="21">
        <f>VLOOKUP(D50,[2]应付款管理!$A$1:$I$67,9,0)-G50</f>
        <v>0</v>
      </c>
    </row>
    <row r="51" s="2" customFormat="1" spans="1:11">
      <c r="A51" s="13">
        <v>46</v>
      </c>
      <c r="B51" s="49" t="s">
        <v>98</v>
      </c>
      <c r="C51" s="13" t="s">
        <v>99</v>
      </c>
      <c r="D51" s="13">
        <v>1714505</v>
      </c>
      <c r="E51" s="14">
        <v>43851</v>
      </c>
      <c r="F51" s="15">
        <v>43853</v>
      </c>
      <c r="G51" s="16">
        <v>27000</v>
      </c>
      <c r="H51" s="16" t="str">
        <f t="shared" si="3"/>
        <v>，1714505</v>
      </c>
      <c r="I51" s="2" t="str">
        <f>VLOOKUP(D51,[1]应付款管理!$A$1:$I$54,9,0)</f>
        <v>27000</v>
      </c>
      <c r="J51" s="2">
        <f t="shared" si="2"/>
        <v>0</v>
      </c>
      <c r="K51" s="21">
        <f>VLOOKUP(D51,[2]应付款管理!$A$1:$I$67,9,0)-G51</f>
        <v>0</v>
      </c>
    </row>
    <row r="52" s="2" customFormat="1" spans="1:11">
      <c r="A52" s="13">
        <v>47</v>
      </c>
      <c r="B52" s="49" t="s">
        <v>100</v>
      </c>
      <c r="C52" s="13" t="s">
        <v>101</v>
      </c>
      <c r="D52" s="13">
        <v>1715469</v>
      </c>
      <c r="E52" s="14">
        <v>43871</v>
      </c>
      <c r="F52" s="15">
        <v>43874</v>
      </c>
      <c r="G52" s="16">
        <v>13500</v>
      </c>
      <c r="H52" s="16" t="str">
        <f t="shared" si="3"/>
        <v>，1715469</v>
      </c>
      <c r="I52" s="2" t="e">
        <f>VLOOKUP(D52,[1]应付款管理!$A$1:$I$54,9,0)</f>
        <v>#N/A</v>
      </c>
      <c r="K52" s="21">
        <f>VLOOKUP(D52,[2]应付款管理!$A$1:$I$67,9,0)-G52</f>
        <v>0</v>
      </c>
    </row>
    <row r="53" s="2" customFormat="1" spans="1:11">
      <c r="A53" s="13" t="s">
        <v>102</v>
      </c>
      <c r="B53" s="13" t="s">
        <v>103</v>
      </c>
      <c r="C53" s="13" t="s">
        <v>104</v>
      </c>
      <c r="D53" s="12">
        <v>1720323</v>
      </c>
      <c r="E53" s="14" t="s">
        <v>105</v>
      </c>
      <c r="F53" s="17">
        <v>7329</v>
      </c>
      <c r="G53" s="18">
        <v>4500</v>
      </c>
      <c r="H53" s="16" t="str">
        <f t="shared" si="3"/>
        <v>，1720323</v>
      </c>
      <c r="K53" s="21">
        <f>VLOOKUP(D53,[2]应付款管理!$A$1:$I$67,9,0)-G53</f>
        <v>0</v>
      </c>
    </row>
    <row r="54" s="2" customFormat="1" spans="1:11">
      <c r="A54" s="13" t="s">
        <v>106</v>
      </c>
      <c r="B54" s="13" t="s">
        <v>107</v>
      </c>
      <c r="C54" s="13" t="s">
        <v>108</v>
      </c>
      <c r="D54" s="12">
        <v>1720149</v>
      </c>
      <c r="E54" s="14" t="s">
        <v>109</v>
      </c>
      <c r="F54" s="17">
        <v>7326</v>
      </c>
      <c r="G54" s="18">
        <v>31500</v>
      </c>
      <c r="H54" s="16" t="str">
        <f t="shared" si="3"/>
        <v>，1720149</v>
      </c>
      <c r="K54" s="21">
        <f>VLOOKUP(D54,[2]应付款管理!$A$1:$I$67,9,0)-G54</f>
        <v>0</v>
      </c>
    </row>
    <row r="55" s="2" customFormat="1" spans="1:11">
      <c r="A55" s="13" t="s">
        <v>110</v>
      </c>
      <c r="B55" s="13" t="s">
        <v>111</v>
      </c>
      <c r="C55" s="13" t="s">
        <v>112</v>
      </c>
      <c r="D55" s="12">
        <v>1720159</v>
      </c>
      <c r="E55" s="14" t="s">
        <v>109</v>
      </c>
      <c r="F55" s="17">
        <v>7326</v>
      </c>
      <c r="G55" s="18">
        <v>31500</v>
      </c>
      <c r="H55" s="16" t="str">
        <f t="shared" si="3"/>
        <v>，1720159</v>
      </c>
      <c r="K55" s="21">
        <f>VLOOKUP(D55,[2]应付款管理!$A$1:$I$67,9,0)-G55</f>
        <v>0</v>
      </c>
    </row>
    <row r="56" s="2" customFormat="1" spans="1:11">
      <c r="A56" s="13" t="s">
        <v>113</v>
      </c>
      <c r="B56" s="13" t="s">
        <v>114</v>
      </c>
      <c r="C56" s="13" t="s">
        <v>115</v>
      </c>
      <c r="D56" s="12">
        <v>1721176</v>
      </c>
      <c r="E56" s="14" t="s">
        <v>109</v>
      </c>
      <c r="F56" s="17">
        <v>7326</v>
      </c>
      <c r="G56" s="18">
        <v>25900</v>
      </c>
      <c r="H56" s="16" t="str">
        <f t="shared" si="3"/>
        <v>，1721176</v>
      </c>
      <c r="K56" s="21">
        <f>VLOOKUP(D56,[2]应付款管理!$A$1:$I$67,9,0)-G56</f>
        <v>0</v>
      </c>
    </row>
    <row r="57" s="2" customFormat="1" spans="1:11">
      <c r="A57" s="13" t="s">
        <v>116</v>
      </c>
      <c r="B57" s="13" t="s">
        <v>117</v>
      </c>
      <c r="C57" s="13" t="s">
        <v>118</v>
      </c>
      <c r="D57" s="12">
        <v>1724058</v>
      </c>
      <c r="E57" s="14" t="s">
        <v>119</v>
      </c>
      <c r="F57" s="17">
        <v>7346</v>
      </c>
      <c r="G57" s="18">
        <v>14800</v>
      </c>
      <c r="H57" s="16" t="str">
        <f t="shared" si="3"/>
        <v>，1724058</v>
      </c>
      <c r="K57" s="21">
        <f>VLOOKUP(D57,[2]应付款管理!$A$1:$I$67,9,0)-G57</f>
        <v>0</v>
      </c>
    </row>
    <row r="58" s="2" customFormat="1" spans="1:11">
      <c r="A58" s="13" t="s">
        <v>120</v>
      </c>
      <c r="B58" s="13" t="s">
        <v>121</v>
      </c>
      <c r="C58" s="13" t="s">
        <v>122</v>
      </c>
      <c r="D58" s="12">
        <v>1724301</v>
      </c>
      <c r="E58" s="14" t="s">
        <v>123</v>
      </c>
      <c r="F58" s="17">
        <v>7308</v>
      </c>
      <c r="G58" s="18">
        <v>28430</v>
      </c>
      <c r="H58" s="16" t="str">
        <f t="shared" si="3"/>
        <v>，1724301</v>
      </c>
      <c r="K58" s="21">
        <f>VLOOKUP(D58,[2]应付款管理!$A$1:$I$67,9,0)-G58</f>
        <v>0</v>
      </c>
    </row>
    <row r="59" s="2" customFormat="1" spans="1:11">
      <c r="A59" s="13" t="s">
        <v>124</v>
      </c>
      <c r="B59" s="13" t="s">
        <v>125</v>
      </c>
      <c r="C59" s="13" t="s">
        <v>126</v>
      </c>
      <c r="D59" s="12">
        <v>1725080</v>
      </c>
      <c r="E59" s="14" t="s">
        <v>127</v>
      </c>
      <c r="F59" s="17">
        <v>7311</v>
      </c>
      <c r="G59" s="18">
        <v>9000</v>
      </c>
      <c r="H59" s="16" t="str">
        <f t="shared" si="3"/>
        <v>，1725080</v>
      </c>
      <c r="K59" s="21">
        <f>VLOOKUP(D59,[2]应付款管理!$A$1:$I$67,9,0)-G59</f>
        <v>0</v>
      </c>
    </row>
    <row r="60" s="2" customFormat="1" spans="1:11">
      <c r="A60" s="13" t="s">
        <v>128</v>
      </c>
      <c r="B60" s="13" t="s">
        <v>129</v>
      </c>
      <c r="C60" s="13" t="s">
        <v>130</v>
      </c>
      <c r="D60" s="12">
        <v>1725136</v>
      </c>
      <c r="E60" s="14" t="s">
        <v>131</v>
      </c>
      <c r="F60" s="17">
        <v>7342</v>
      </c>
      <c r="G60" s="18">
        <v>44400</v>
      </c>
      <c r="H60" s="16" t="str">
        <f t="shared" si="3"/>
        <v>，1725136</v>
      </c>
      <c r="K60" s="21">
        <f>VLOOKUP(D60,[2]应付款管理!$A$1:$I$67,9,0)-G60</f>
        <v>0</v>
      </c>
    </row>
    <row r="61" s="2" customFormat="1" spans="1:11">
      <c r="A61" s="13" t="s">
        <v>132</v>
      </c>
      <c r="B61" s="13" t="s">
        <v>133</v>
      </c>
      <c r="C61" s="13" t="s">
        <v>134</v>
      </c>
      <c r="D61" s="12">
        <v>1724659</v>
      </c>
      <c r="E61" s="14" t="s">
        <v>135</v>
      </c>
      <c r="F61" s="17">
        <v>7328</v>
      </c>
      <c r="G61" s="18">
        <v>3700</v>
      </c>
      <c r="H61" s="16" t="str">
        <f t="shared" si="3"/>
        <v>，1724659</v>
      </c>
      <c r="K61" s="21">
        <f>VLOOKUP(D61,[2]应付款管理!$A$1:$I$67,9,0)-G61</f>
        <v>0</v>
      </c>
    </row>
    <row r="62" s="2" customFormat="1" spans="1:11">
      <c r="A62" s="13" t="s">
        <v>136</v>
      </c>
      <c r="B62" s="13" t="s">
        <v>137</v>
      </c>
      <c r="C62" s="13" t="s">
        <v>138</v>
      </c>
      <c r="D62" s="12">
        <v>1724757</v>
      </c>
      <c r="E62" s="14" t="s">
        <v>139</v>
      </c>
      <c r="F62" s="17">
        <v>7323</v>
      </c>
      <c r="G62" s="18">
        <v>7400</v>
      </c>
      <c r="H62" s="16" t="str">
        <f t="shared" si="3"/>
        <v>，1724757</v>
      </c>
      <c r="K62" s="21">
        <f>VLOOKUP(D62,[2]应付款管理!$A$1:$I$67,9,0)-G62</f>
        <v>0</v>
      </c>
    </row>
    <row r="63" s="2" customFormat="1" spans="1:11">
      <c r="A63" s="13" t="s">
        <v>140</v>
      </c>
      <c r="B63" s="13" t="s">
        <v>141</v>
      </c>
      <c r="C63" s="13" t="s">
        <v>142</v>
      </c>
      <c r="D63" s="12">
        <v>1724754</v>
      </c>
      <c r="E63" s="14" t="s">
        <v>143</v>
      </c>
      <c r="F63" s="17">
        <v>7323</v>
      </c>
      <c r="G63" s="18">
        <v>7400</v>
      </c>
      <c r="H63" s="16" t="str">
        <f t="shared" si="3"/>
        <v>，1724754</v>
      </c>
      <c r="K63" s="21">
        <f>VLOOKUP(D63,[2]应付款管理!$A$1:$I$67,9,0)-G63</f>
        <v>0</v>
      </c>
    </row>
    <row r="64" s="2" customFormat="1" spans="1:11">
      <c r="A64" s="13" t="s">
        <v>144</v>
      </c>
      <c r="B64" s="13" t="s">
        <v>145</v>
      </c>
      <c r="C64" s="13" t="s">
        <v>146</v>
      </c>
      <c r="D64" s="12">
        <v>1724750</v>
      </c>
      <c r="E64" s="14" t="s">
        <v>143</v>
      </c>
      <c r="F64" s="17">
        <v>7323</v>
      </c>
      <c r="G64" s="18">
        <v>7400</v>
      </c>
      <c r="H64" s="16" t="str">
        <f t="shared" si="3"/>
        <v>，1724750</v>
      </c>
      <c r="K64" s="21">
        <f>VLOOKUP(D64,[2]应付款管理!$A$1:$I$67,9,0)-G64</f>
        <v>0</v>
      </c>
    </row>
    <row r="65" s="2" customFormat="1" spans="1:11">
      <c r="A65" s="13" t="s">
        <v>147</v>
      </c>
      <c r="B65" s="13" t="s">
        <v>148</v>
      </c>
      <c r="C65" s="13" t="s">
        <v>149</v>
      </c>
      <c r="D65" s="12">
        <v>1724760</v>
      </c>
      <c r="E65" s="14" t="s">
        <v>143</v>
      </c>
      <c r="F65" s="17">
        <v>7323</v>
      </c>
      <c r="G65" s="18">
        <v>7400</v>
      </c>
      <c r="H65" s="16" t="str">
        <f t="shared" si="3"/>
        <v>，1724760</v>
      </c>
      <c r="K65" s="21">
        <f>VLOOKUP(D65,[2]应付款管理!$A$1:$I$67,9,0)-G65</f>
        <v>0</v>
      </c>
    </row>
    <row r="66" s="2" customFormat="1" spans="1:11">
      <c r="A66" s="13" t="s">
        <v>150</v>
      </c>
      <c r="B66" s="13" t="s">
        <v>151</v>
      </c>
      <c r="C66" s="13" t="s">
        <v>152</v>
      </c>
      <c r="D66" s="12">
        <v>1726761</v>
      </c>
      <c r="E66" s="14" t="s">
        <v>153</v>
      </c>
      <c r="F66" s="17">
        <v>7323</v>
      </c>
      <c r="G66" s="18">
        <v>18500</v>
      </c>
      <c r="H66" s="16" t="str">
        <f t="shared" si="3"/>
        <v>，1726761</v>
      </c>
      <c r="K66" s="21">
        <f>VLOOKUP(D66,[2]应付款管理!$A$1:$I$67,9,0)-G66</f>
        <v>0</v>
      </c>
    </row>
    <row r="67" s="2" customFormat="1" spans="1:11">
      <c r="A67" s="13" t="s">
        <v>154</v>
      </c>
      <c r="B67" s="13" t="s">
        <v>155</v>
      </c>
      <c r="C67" s="13" t="s">
        <v>156</v>
      </c>
      <c r="D67" s="12">
        <v>1728212</v>
      </c>
      <c r="E67" s="14" t="s">
        <v>157</v>
      </c>
      <c r="F67" s="17">
        <v>7313</v>
      </c>
      <c r="G67" s="18">
        <v>12000</v>
      </c>
      <c r="H67" s="16" t="str">
        <f t="shared" si="3"/>
        <v>，1728212</v>
      </c>
      <c r="K67" s="21">
        <f>VLOOKUP(D67,[2]应付款管理!$A$1:$I$67,9,0)-G67</f>
        <v>0</v>
      </c>
    </row>
    <row r="68" s="2" customFormat="1" spans="1:11">
      <c r="A68" s="13" t="s">
        <v>158</v>
      </c>
      <c r="B68" s="13" t="s">
        <v>159</v>
      </c>
      <c r="C68" s="13" t="s">
        <v>160</v>
      </c>
      <c r="D68" s="12">
        <v>1722697</v>
      </c>
      <c r="E68" s="14" t="s">
        <v>161</v>
      </c>
      <c r="F68" s="17">
        <v>7329</v>
      </c>
      <c r="G68" s="18">
        <v>27000</v>
      </c>
      <c r="H68" s="16" t="str">
        <f t="shared" si="3"/>
        <v>，1722697</v>
      </c>
      <c r="K68" s="21">
        <f>VLOOKUP(D68,[2]应付款管理!$A$1:$I$67,9,0)-G68</f>
        <v>0</v>
      </c>
    </row>
    <row r="69" s="2" customFormat="1" spans="1:11">
      <c r="A69" s="13" t="s">
        <v>162</v>
      </c>
      <c r="B69" s="13" t="s">
        <v>163</v>
      </c>
      <c r="C69" s="13" t="s">
        <v>164</v>
      </c>
      <c r="D69" s="12">
        <v>1727987</v>
      </c>
      <c r="E69" s="14" t="s">
        <v>161</v>
      </c>
      <c r="F69" s="17">
        <v>7329</v>
      </c>
      <c r="G69" s="18">
        <v>13500</v>
      </c>
      <c r="H69" s="16" t="str">
        <f t="shared" si="3"/>
        <v>，1727987</v>
      </c>
      <c r="K69" s="21">
        <f>VLOOKUP(D69,[2]应付款管理!$A$1:$I$67,9,0)-G69</f>
        <v>0</v>
      </c>
    </row>
    <row r="70" s="2" customFormat="1" spans="1:11">
      <c r="A70" s="13" t="s">
        <v>165</v>
      </c>
      <c r="B70" s="13" t="s">
        <v>166</v>
      </c>
      <c r="C70" s="13" t="s">
        <v>84</v>
      </c>
      <c r="D70" s="12">
        <v>1727851</v>
      </c>
      <c r="E70" s="14" t="s">
        <v>105</v>
      </c>
      <c r="F70" s="17">
        <v>7329</v>
      </c>
      <c r="G70" s="18">
        <v>4500</v>
      </c>
      <c r="H70" s="16" t="str">
        <f t="shared" si="3"/>
        <v>，1727851</v>
      </c>
      <c r="K70" s="21">
        <f>VLOOKUP(D70,[2]应付款管理!$A$1:$I$67,9,0)-G70</f>
        <v>0</v>
      </c>
    </row>
    <row r="71" s="2" customFormat="1" spans="1:11">
      <c r="A71" s="13" t="s">
        <v>167</v>
      </c>
      <c r="B71" s="13" t="s">
        <v>168</v>
      </c>
      <c r="C71" s="13" t="s">
        <v>118</v>
      </c>
      <c r="D71" s="12">
        <v>1727482</v>
      </c>
      <c r="E71" s="14" t="s">
        <v>169</v>
      </c>
      <c r="F71" s="17">
        <v>7347</v>
      </c>
      <c r="G71" s="18">
        <v>7400</v>
      </c>
      <c r="H71" s="16" t="str">
        <f t="shared" si="3"/>
        <v>，1727482</v>
      </c>
      <c r="K71" s="21">
        <f>VLOOKUP(D71,[2]应付款管理!$A$1:$I$67,9,0)-G71</f>
        <v>0</v>
      </c>
    </row>
    <row r="72" spans="1:8">
      <c r="A72" s="22"/>
      <c r="B72" s="23"/>
      <c r="C72" s="23"/>
      <c r="D72" s="23"/>
      <c r="E72" s="23"/>
      <c r="F72" s="24"/>
      <c r="G72" s="25"/>
      <c r="H72" s="26"/>
    </row>
    <row r="73" s="1" customFormat="1" ht="26.25" customHeight="1" spans="1:8">
      <c r="A73" s="27"/>
      <c r="B73" s="28"/>
      <c r="C73" s="28"/>
      <c r="D73" s="29"/>
      <c r="E73" s="29"/>
      <c r="F73" s="30" t="s">
        <v>170</v>
      </c>
      <c r="G73" s="31">
        <f>SUM(G5:G71)</f>
        <v>1186220</v>
      </c>
      <c r="H73" s="32"/>
    </row>
    <row r="74" spans="2:8">
      <c r="B74" s="33"/>
      <c r="C74" s="33"/>
      <c r="D74" s="33"/>
      <c r="E74" s="33"/>
      <c r="F74" s="33"/>
      <c r="G74" s="34" t="s">
        <v>171</v>
      </c>
      <c r="H74" s="33"/>
    </row>
    <row r="75" spans="2:8">
      <c r="B75" s="33"/>
      <c r="C75" s="33"/>
      <c r="D75" s="33"/>
      <c r="E75" s="33"/>
      <c r="F75" s="33"/>
      <c r="G75" s="33"/>
      <c r="H75" s="35"/>
    </row>
    <row r="76" spans="2:8">
      <c r="B76" s="36" t="s">
        <v>172</v>
      </c>
      <c r="C76" s="36" t="s">
        <v>173</v>
      </c>
      <c r="D76" s="35"/>
      <c r="F76" s="36"/>
      <c r="G76" s="37">
        <v>1000000</v>
      </c>
      <c r="H76" s="38"/>
    </row>
    <row r="77" spans="2:8">
      <c r="B77" s="36"/>
      <c r="C77" s="36"/>
      <c r="D77" s="35"/>
      <c r="F77" s="36"/>
      <c r="G77" s="37">
        <v>1000000</v>
      </c>
      <c r="H77" s="38"/>
    </row>
    <row r="78" spans="2:8">
      <c r="B78" s="36"/>
      <c r="C78" s="39"/>
      <c r="D78" s="40"/>
      <c r="F78" s="36"/>
      <c r="G78" s="37"/>
      <c r="H78" s="38"/>
    </row>
    <row r="79" spans="2:8">
      <c r="B79" s="41">
        <v>43773</v>
      </c>
      <c r="C79" s="36" t="s">
        <v>174</v>
      </c>
      <c r="D79" s="35"/>
      <c r="F79" s="36" t="s">
        <v>175</v>
      </c>
      <c r="G79" s="37">
        <f>G73</f>
        <v>1186220</v>
      </c>
      <c r="H79" s="38"/>
    </row>
    <row r="80" spans="2:8">
      <c r="B80" s="36"/>
      <c r="C80" s="36"/>
      <c r="D80" s="35"/>
      <c r="F80" s="36"/>
      <c r="G80" s="42"/>
      <c r="H80" s="43"/>
    </row>
    <row r="81" ht="18.75" spans="2:8">
      <c r="B81" s="36"/>
      <c r="C81" s="36"/>
      <c r="D81" s="35"/>
      <c r="F81" s="44" t="s">
        <v>176</v>
      </c>
      <c r="G81" s="45">
        <f>G77+G76-G79</f>
        <v>813780</v>
      </c>
      <c r="H81" s="46"/>
    </row>
    <row r="87" ht="14.25" spans="2:2">
      <c r="B87" s="47"/>
    </row>
    <row r="88" ht="14.25" spans="2:2">
      <c r="B88" s="47"/>
    </row>
    <row r="89" ht="14.25" spans="2:2">
      <c r="B89" s="47"/>
    </row>
    <row r="90" ht="14.25" spans="2:2">
      <c r="B90" s="48"/>
    </row>
    <row r="91" ht="14.25" spans="2:2">
      <c r="B91" s="47"/>
    </row>
    <row r="92" ht="14.25" spans="2:2">
      <c r="B92" s="47"/>
    </row>
    <row r="93" ht="14.25" spans="2:2">
      <c r="B93" s="47"/>
    </row>
    <row r="94" ht="14.25" spans="2:2">
      <c r="B94" s="47"/>
    </row>
    <row r="95" ht="14.25" spans="2:2">
      <c r="B95" s="48"/>
    </row>
    <row r="96" ht="14.25" spans="2:2">
      <c r="B96" s="47"/>
    </row>
    <row r="97" ht="14.25" spans="2:2">
      <c r="B97" s="47"/>
    </row>
    <row r="98" ht="14.25" spans="2:2">
      <c r="B98" s="47"/>
    </row>
    <row r="99" ht="14.25" spans="2:2">
      <c r="B99" s="47"/>
    </row>
    <row r="100" ht="14.25" spans="2:2">
      <c r="B100" s="48"/>
    </row>
    <row r="101" ht="14.25" spans="2:2">
      <c r="B101" s="47"/>
    </row>
    <row r="102" ht="14.25" spans="2:2">
      <c r="B102" s="47"/>
    </row>
    <row r="103" ht="14.25" spans="2:2">
      <c r="B103" s="47"/>
    </row>
    <row r="104" ht="14.25" spans="2:2">
      <c r="B104" s="47"/>
    </row>
    <row r="105" ht="14.25" spans="2:2">
      <c r="B105" s="48"/>
    </row>
    <row r="106" ht="14.25" spans="2:2">
      <c r="B106" s="47"/>
    </row>
    <row r="107" ht="14.25" spans="2:2">
      <c r="B107" s="47"/>
    </row>
    <row r="108" ht="14.25" spans="2:2">
      <c r="B108" s="47"/>
    </row>
    <row r="109" ht="14.25" spans="2:2">
      <c r="B109" s="47"/>
    </row>
    <row r="110" ht="14.25" spans="2:2">
      <c r="B110" s="48"/>
    </row>
    <row r="111" ht="14.25" spans="2:2">
      <c r="B111" s="47"/>
    </row>
    <row r="112" ht="14.25" spans="2:2">
      <c r="B112" s="47"/>
    </row>
    <row r="113" ht="14.25" spans="2:2">
      <c r="B113" s="47"/>
    </row>
    <row r="114" ht="14.25" spans="2:2">
      <c r="B114" s="47"/>
    </row>
    <row r="115" ht="14.25" spans="2:2">
      <c r="B115" s="48"/>
    </row>
    <row r="116" ht="14.25" spans="2:2">
      <c r="B116" s="47"/>
    </row>
    <row r="117" ht="14.25" spans="2:2">
      <c r="B117" s="47"/>
    </row>
    <row r="118" ht="14.25" spans="2:2">
      <c r="B118" s="47"/>
    </row>
    <row r="119" ht="14.25" spans="2:2">
      <c r="B119" s="47"/>
    </row>
    <row r="120" ht="14.25" spans="2:2">
      <c r="B120" s="48"/>
    </row>
    <row r="121" ht="14.25" spans="2:2">
      <c r="B121" s="47"/>
    </row>
    <row r="122" ht="14.25" spans="2:2">
      <c r="B122" s="47"/>
    </row>
    <row r="123" ht="14.25" spans="2:2">
      <c r="B123" s="47"/>
    </row>
    <row r="124" ht="14.25" spans="2:2">
      <c r="B124" s="47"/>
    </row>
    <row r="125" ht="14.25" spans="2:2">
      <c r="B125" s="48"/>
    </row>
    <row r="126" ht="14.25" spans="2:2">
      <c r="B126" s="47"/>
    </row>
    <row r="127" ht="14.25" spans="2:2">
      <c r="B127" s="47"/>
    </row>
    <row r="128" ht="14.25" spans="2:2">
      <c r="B128" s="47"/>
    </row>
    <row r="129" ht="14.25" spans="2:2">
      <c r="B129" s="47"/>
    </row>
    <row r="130" ht="14.25" spans="2:2">
      <c r="B130" s="48"/>
    </row>
    <row r="131" ht="14.25" spans="2:2">
      <c r="B131" s="47"/>
    </row>
    <row r="132" ht="14.25" spans="2:2">
      <c r="B132" s="47"/>
    </row>
    <row r="133" ht="14.25" spans="2:2">
      <c r="B133" s="47"/>
    </row>
    <row r="134" ht="14.25" spans="2:2">
      <c r="B134" s="47"/>
    </row>
    <row r="135" ht="14.25" spans="2:2">
      <c r="B135" s="47"/>
    </row>
    <row r="136" ht="14.25" spans="2:2">
      <c r="B136" s="47"/>
    </row>
    <row r="137" ht="14.25" spans="2:2">
      <c r="B137" s="47"/>
    </row>
    <row r="138" ht="14.25" spans="2:2">
      <c r="B138" s="47"/>
    </row>
    <row r="139" ht="14.25" spans="2:2">
      <c r="B139" s="47"/>
    </row>
    <row r="140" ht="14.25" spans="2:2">
      <c r="B140" s="48"/>
    </row>
    <row r="141" ht="14.25" spans="2:2">
      <c r="B141" s="47"/>
    </row>
    <row r="142" ht="14.25" spans="2:2">
      <c r="B142" s="47"/>
    </row>
    <row r="143" ht="14.25" spans="2:2">
      <c r="B143" s="47"/>
    </row>
    <row r="144" ht="14.25" spans="2:2">
      <c r="B144" s="47"/>
    </row>
    <row r="145" ht="14.25" spans="2:2">
      <c r="B145" s="48"/>
    </row>
    <row r="146" ht="14.25" spans="2:2">
      <c r="B146" s="47"/>
    </row>
    <row r="147" ht="14.25" spans="2:2">
      <c r="B147" s="47"/>
    </row>
    <row r="148" ht="14.25" spans="2:2">
      <c r="B148" s="47"/>
    </row>
    <row r="149" ht="14.25" spans="2:2">
      <c r="B149" s="47"/>
    </row>
    <row r="150" ht="14.25" spans="2:2">
      <c r="B150" s="48"/>
    </row>
    <row r="151" ht="14.25" spans="2:2">
      <c r="B151" s="47"/>
    </row>
    <row r="152" ht="14.25" spans="2:2">
      <c r="B152" s="47"/>
    </row>
    <row r="153" ht="14.25" spans="2:2">
      <c r="B153" s="47"/>
    </row>
    <row r="154" ht="14.25" spans="2:2">
      <c r="B154" s="47"/>
    </row>
    <row r="155" ht="14.25" spans="2:2">
      <c r="B155" s="48"/>
    </row>
    <row r="156" ht="14.25" spans="2:2">
      <c r="B156" s="47"/>
    </row>
    <row r="157" ht="14.25" spans="2:2">
      <c r="B157" s="47"/>
    </row>
    <row r="158" ht="14.25" spans="2:2">
      <c r="B158" s="47"/>
    </row>
    <row r="159" ht="14.25" spans="2:2">
      <c r="B159" s="47"/>
    </row>
    <row r="160" ht="14.25" spans="2:2">
      <c r="B160" s="48"/>
    </row>
    <row r="161" ht="14.25" spans="2:2">
      <c r="B161" s="47"/>
    </row>
    <row r="162" ht="14.25" spans="2:2">
      <c r="B162" s="47"/>
    </row>
    <row r="163" ht="14.25" spans="2:2">
      <c r="B163" s="47"/>
    </row>
    <row r="164" ht="14.25" spans="2:2">
      <c r="B164" s="47"/>
    </row>
    <row r="165" ht="14.25" spans="2:2">
      <c r="B165" s="48"/>
    </row>
    <row r="166" ht="14.25" spans="2:2">
      <c r="B166" s="47"/>
    </row>
    <row r="167" ht="14.25" spans="2:2">
      <c r="B167" s="47"/>
    </row>
    <row r="168" ht="14.25" spans="2:2">
      <c r="B168" s="47"/>
    </row>
    <row r="169" ht="14.25" spans="2:2">
      <c r="B169" s="47"/>
    </row>
    <row r="170" ht="14.25" spans="2:2">
      <c r="B170" s="48"/>
    </row>
    <row r="171" ht="14.25" spans="2:2">
      <c r="B171" s="47"/>
    </row>
    <row r="172" ht="14.25" spans="2:2">
      <c r="B172" s="47"/>
    </row>
    <row r="173" ht="14.25" spans="2:2">
      <c r="B173" s="47"/>
    </row>
    <row r="174" ht="14.25" spans="2:2">
      <c r="B174" s="47"/>
    </row>
    <row r="175" ht="14.25" spans="2:2">
      <c r="B175" s="48"/>
    </row>
    <row r="176" ht="14.25" spans="2:2">
      <c r="B176" s="47"/>
    </row>
    <row r="177" ht="14.25" spans="2:2">
      <c r="B177" s="47"/>
    </row>
    <row r="178" ht="14.25" spans="2:2">
      <c r="B178" s="47"/>
    </row>
    <row r="179" ht="14.25" spans="2:2">
      <c r="B179" s="47"/>
    </row>
    <row r="180" ht="14.25" spans="2:2">
      <c r="B180" s="48"/>
    </row>
  </sheetData>
  <autoFilter ref="B5:H71">
    <extLst/>
  </autoFilter>
  <mergeCells count="1">
    <mergeCell ref="B2:G2"/>
  </mergeCells>
  <conditionalFormatting sqref="D6:D71">
    <cfRule type="duplicateValues" dxfId="0" priority="1"/>
  </conditionalFormatting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CONVERGENT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Lucky</cp:lastModifiedBy>
  <dcterms:created xsi:type="dcterms:W3CDTF">2019-12-17T10:35:00Z</dcterms:created>
  <dcterms:modified xsi:type="dcterms:W3CDTF">2020-01-13T07:10:49Z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