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activeTab="6"/>
  </bookViews>
  <sheets>
    <sheet name="9" sheetId="1" r:id="rId1"/>
    <sheet name="10" sheetId="2" r:id="rId2"/>
    <sheet name="11" sheetId="3" r:id="rId3"/>
    <sheet name="12" sheetId="4" r:id="rId4"/>
    <sheet name="jan20" sheetId="5" r:id="rId5"/>
    <sheet name="FEB20" sheetId="6" r:id="rId6"/>
    <sheet name="Mar20" sheetId="7" r:id="rId7"/>
  </sheets>
  <calcPr calcId="144525"/>
</workbook>
</file>

<file path=xl/sharedStrings.xml><?xml version="1.0" encoding="utf-8"?>
<sst xmlns="http://schemas.openxmlformats.org/spreadsheetml/2006/main" count="2691" uniqueCount="945">
  <si>
    <r>
      <rPr>
        <b/>
        <sz val="10"/>
        <rFont val="Calibri"/>
        <charset val="134"/>
      </rPr>
      <t>Hotel</t>
    </r>
  </si>
  <si>
    <r>
      <rPr>
        <b/>
        <sz val="10"/>
        <rFont val="Calibri"/>
        <charset val="134"/>
      </rPr>
      <t>Arr.Date</t>
    </r>
  </si>
  <si>
    <r>
      <rPr>
        <b/>
        <sz val="10"/>
        <rFont val="Calibri"/>
        <charset val="134"/>
      </rPr>
      <t>Dep.Date</t>
    </r>
  </si>
  <si>
    <r>
      <rPr>
        <b/>
        <sz val="10"/>
        <rFont val="Calibri"/>
        <charset val="134"/>
      </rPr>
      <t>Room</t>
    </r>
  </si>
  <si>
    <r>
      <rPr>
        <b/>
        <sz val="10"/>
        <rFont val="Calibri"/>
        <charset val="134"/>
      </rPr>
      <t>Day</t>
    </r>
  </si>
  <si>
    <r>
      <rPr>
        <b/>
        <sz val="10"/>
        <rFont val="Calibri"/>
        <charset val="134"/>
      </rPr>
      <t>Confirmed Booking</t>
    </r>
  </si>
  <si>
    <r>
      <rPr>
        <b/>
        <sz val="10"/>
        <rFont val="Calibri"/>
        <charset val="134"/>
      </rPr>
      <t>Customer Name</t>
    </r>
  </si>
  <si>
    <r>
      <rPr>
        <b/>
        <sz val="10"/>
        <rFont val="Calibri"/>
        <charset val="134"/>
      </rPr>
      <t>Room rate</t>
    </r>
  </si>
  <si>
    <r>
      <rPr>
        <b/>
        <sz val="10"/>
        <rFont val="Calibri"/>
        <charset val="134"/>
      </rPr>
      <t>Hotel Invoice</t>
    </r>
  </si>
  <si>
    <r>
      <rPr>
        <b/>
        <sz val="10"/>
        <rFont val="Calibri"/>
        <charset val="134"/>
      </rPr>
      <t>CIT Deposit</t>
    </r>
  </si>
  <si>
    <r>
      <rPr>
        <sz val="9"/>
        <rFont val="Calibri"/>
        <charset val="134"/>
      </rPr>
      <t>720,000</t>
    </r>
  </si>
  <si>
    <r>
      <rPr>
        <sz val="9"/>
        <rFont val="Calibri"/>
        <charset val="134"/>
      </rPr>
      <t>Amari Watergate</t>
    </r>
  </si>
  <si>
    <r>
      <rPr>
        <sz val="9"/>
        <rFont val="Calibri"/>
        <charset val="134"/>
      </rPr>
      <t>03/09/2019</t>
    </r>
  </si>
  <si>
    <r>
      <rPr>
        <sz val="9"/>
        <rFont val="Calibri"/>
        <charset val="134"/>
      </rPr>
      <t>06/09/2019</t>
    </r>
  </si>
  <si>
    <r>
      <rPr>
        <sz val="9"/>
        <rFont val="Calibri"/>
        <charset val="134"/>
      </rPr>
      <t>1</t>
    </r>
  </si>
  <si>
    <r>
      <rPr>
        <sz val="9"/>
        <rFont val="Calibri"/>
        <charset val="134"/>
      </rPr>
      <t>3</t>
    </r>
  </si>
  <si>
    <r>
      <rPr>
        <sz val="9"/>
        <rFont val="Calibri"/>
        <charset val="134"/>
      </rPr>
      <t>1599425</t>
    </r>
  </si>
  <si>
    <r>
      <rPr>
        <sz val="9"/>
        <rFont val="Calibri"/>
        <charset val="134"/>
      </rPr>
      <t>Limin Al Wenya</t>
    </r>
  </si>
  <si>
    <r>
      <rPr>
        <sz val="9"/>
        <rFont val="Calibri"/>
        <charset val="134"/>
      </rPr>
      <t>2,430</t>
    </r>
  </si>
  <si>
    <r>
      <rPr>
        <sz val="9"/>
        <rFont val="Calibri"/>
        <charset val="134"/>
      </rPr>
      <t>7,290</t>
    </r>
  </si>
  <si>
    <r>
      <rPr>
        <sz val="9"/>
        <rFont val="Calibri"/>
        <charset val="134"/>
      </rPr>
      <t>2</t>
    </r>
  </si>
  <si>
    <r>
      <rPr>
        <sz val="9"/>
        <rFont val="Calibri"/>
        <charset val="134"/>
      </rPr>
      <t>1601448</t>
    </r>
  </si>
  <si>
    <r>
      <rPr>
        <sz val="9"/>
        <rFont val="Calibri"/>
        <charset val="134"/>
      </rPr>
      <t>LiJia Zheng Wanjil</t>
    </r>
  </si>
  <si>
    <r>
      <rPr>
        <sz val="9"/>
        <rFont val="Calibri"/>
        <charset val="134"/>
      </rPr>
      <t>4,860</t>
    </r>
  </si>
  <si>
    <r>
      <rPr>
        <sz val="9"/>
        <rFont val="Calibri"/>
        <charset val="134"/>
      </rPr>
      <t>07/09/2019</t>
    </r>
  </si>
  <si>
    <r>
      <rPr>
        <sz val="9"/>
        <rFont val="Calibri"/>
        <charset val="134"/>
      </rPr>
      <t>08/09/2019</t>
    </r>
  </si>
  <si>
    <r>
      <rPr>
        <sz val="9"/>
        <rFont val="Calibri"/>
        <charset val="134"/>
      </rPr>
      <t>1601031</t>
    </r>
  </si>
  <si>
    <r>
      <rPr>
        <sz val="9"/>
        <rFont val="Calibri"/>
        <charset val="134"/>
      </rPr>
      <t>Xiong Chunhua</t>
    </r>
  </si>
  <si>
    <r>
      <rPr>
        <sz val="9"/>
        <rFont val="Calibri"/>
        <charset val="134"/>
      </rPr>
      <t>1604896</t>
    </r>
  </si>
  <si>
    <r>
      <rPr>
        <sz val="9"/>
        <rFont val="Calibri"/>
        <charset val="134"/>
      </rPr>
      <t>Chin Li Ching</t>
    </r>
  </si>
  <si>
    <r>
      <rPr>
        <sz val="9"/>
        <rFont val="Calibri"/>
        <charset val="134"/>
      </rPr>
      <t>2,880</t>
    </r>
  </si>
  <si>
    <r>
      <rPr>
        <sz val="9"/>
        <rFont val="Calibri"/>
        <charset val="134"/>
      </rPr>
      <t>1604011</t>
    </r>
  </si>
  <si>
    <r>
      <rPr>
        <sz val="9"/>
        <rFont val="Calibri"/>
        <charset val="134"/>
      </rPr>
      <t>09/09/2019</t>
    </r>
  </si>
  <si>
    <r>
      <rPr>
        <sz val="9"/>
        <rFont val="Calibri"/>
        <charset val="134"/>
      </rPr>
      <t>1601611</t>
    </r>
  </si>
  <si>
    <r>
      <rPr>
        <sz val="9"/>
        <rFont val="Calibri"/>
        <charset val="134"/>
      </rPr>
      <t>Chan Vking Ki Fung</t>
    </r>
  </si>
  <si>
    <r>
      <rPr>
        <sz val="9"/>
        <rFont val="Calibri"/>
        <charset val="134"/>
      </rPr>
      <t>10/09/2019</t>
    </r>
  </si>
  <si>
    <r>
      <rPr>
        <sz val="9"/>
        <rFont val="Calibri"/>
        <charset val="134"/>
      </rPr>
      <t>4</t>
    </r>
  </si>
  <si>
    <r>
      <rPr>
        <sz val="9"/>
        <rFont val="Calibri"/>
        <charset val="134"/>
      </rPr>
      <t>1604049</t>
    </r>
  </si>
  <si>
    <r>
      <rPr>
        <sz val="9"/>
        <rFont val="Calibri"/>
        <charset val="134"/>
      </rPr>
      <t>Man Yee Chui</t>
    </r>
  </si>
  <si>
    <r>
      <rPr>
        <sz val="9"/>
        <rFont val="Calibri"/>
        <charset val="134"/>
      </rPr>
      <t>9,720</t>
    </r>
  </si>
  <si>
    <r>
      <rPr>
        <sz val="9"/>
        <rFont val="Calibri"/>
        <charset val="134"/>
      </rPr>
      <t>1594798</t>
    </r>
  </si>
  <si>
    <r>
      <rPr>
        <sz val="9"/>
        <rFont val="Calibri"/>
        <charset val="134"/>
      </rPr>
      <t>Lui Yuan Feng</t>
    </r>
  </si>
  <si>
    <r>
      <rPr>
        <sz val="9"/>
        <rFont val="Calibri"/>
        <charset val="134"/>
      </rPr>
      <t>11,520</t>
    </r>
  </si>
  <si>
    <r>
      <rPr>
        <sz val="9"/>
        <rFont val="Calibri"/>
        <charset val="134"/>
      </rPr>
      <t>1594791</t>
    </r>
  </si>
  <si>
    <r>
      <rPr>
        <sz val="9"/>
        <rFont val="Calibri"/>
        <charset val="134"/>
      </rPr>
      <t>Hu Han Yun Chen Ning</t>
    </r>
  </si>
  <si>
    <r>
      <rPr>
        <sz val="9"/>
        <rFont val="Calibri"/>
        <charset val="134"/>
      </rPr>
      <t>1608653</t>
    </r>
  </si>
  <si>
    <r>
      <rPr>
        <sz val="9"/>
        <rFont val="Calibri"/>
        <charset val="134"/>
      </rPr>
      <t>Che Chengming</t>
    </r>
  </si>
  <si>
    <r>
      <rPr>
        <sz val="9"/>
        <rFont val="Calibri"/>
        <charset val="134"/>
      </rPr>
      <t>1607493</t>
    </r>
  </si>
  <si>
    <r>
      <rPr>
        <sz val="9"/>
        <rFont val="Calibri"/>
        <charset val="134"/>
      </rPr>
      <t>Chen Xingguo Lin</t>
    </r>
  </si>
  <si>
    <r>
      <rPr>
        <sz val="9"/>
        <rFont val="Calibri"/>
        <charset val="134"/>
      </rPr>
      <t>11/09/2019</t>
    </r>
  </si>
  <si>
    <r>
      <rPr>
        <sz val="9"/>
        <rFont val="Calibri"/>
        <charset val="134"/>
      </rPr>
      <t>1604778</t>
    </r>
  </si>
  <si>
    <r>
      <rPr>
        <sz val="9"/>
        <rFont val="Calibri"/>
        <charset val="134"/>
      </rPr>
      <t>Li KexnTan</t>
    </r>
  </si>
  <si>
    <r>
      <rPr>
        <sz val="9"/>
        <rFont val="Calibri"/>
        <charset val="134"/>
      </rPr>
      <t>14,580</t>
    </r>
  </si>
  <si>
    <r>
      <rPr>
        <sz val="9"/>
        <rFont val="Calibri"/>
        <charset val="134"/>
      </rPr>
      <t>1607755</t>
    </r>
  </si>
  <si>
    <r>
      <rPr>
        <sz val="9"/>
        <rFont val="Calibri"/>
        <charset val="134"/>
      </rPr>
      <t>Xu Lifang Li Lin</t>
    </r>
  </si>
  <si>
    <r>
      <rPr>
        <sz val="9"/>
        <rFont val="Calibri"/>
        <charset val="134"/>
      </rPr>
      <t>12/09/2019</t>
    </r>
  </si>
  <si>
    <r>
      <rPr>
        <sz val="9"/>
        <rFont val="Calibri"/>
        <charset val="134"/>
      </rPr>
      <t>1607714</t>
    </r>
  </si>
  <si>
    <r>
      <rPr>
        <sz val="9"/>
        <rFont val="Calibri"/>
        <charset val="134"/>
      </rPr>
      <t>Wu Di</t>
    </r>
  </si>
  <si>
    <r>
      <rPr>
        <sz val="9"/>
        <rFont val="Calibri"/>
        <charset val="134"/>
      </rPr>
      <t>13/09/2019</t>
    </r>
  </si>
  <si>
    <r>
      <rPr>
        <sz val="9"/>
        <rFont val="Calibri"/>
        <charset val="134"/>
      </rPr>
      <t>1595538</t>
    </r>
  </si>
  <si>
    <r>
      <rPr>
        <sz val="9"/>
        <rFont val="Calibri"/>
        <charset val="134"/>
      </rPr>
      <t>Shen Kan /Chen Ying</t>
    </r>
  </si>
  <si>
    <r>
      <rPr>
        <sz val="9"/>
        <rFont val="Calibri"/>
        <charset val="134"/>
      </rPr>
      <t>5,760</t>
    </r>
  </si>
  <si>
    <r>
      <rPr>
        <sz val="9"/>
        <rFont val="Calibri"/>
        <charset val="134"/>
      </rPr>
      <t>1597246</t>
    </r>
  </si>
  <si>
    <r>
      <rPr>
        <sz val="9"/>
        <rFont val="Calibri"/>
        <charset val="134"/>
      </rPr>
      <t>WongSiu Mun Chan Ho Ngai</t>
    </r>
  </si>
  <si>
    <r>
      <rPr>
        <sz val="9"/>
        <rFont val="Calibri"/>
        <charset val="134"/>
      </rPr>
      <t>8,640</t>
    </r>
  </si>
  <si>
    <r>
      <rPr>
        <sz val="9"/>
        <rFont val="Calibri"/>
        <charset val="134"/>
      </rPr>
      <t>1608324</t>
    </r>
  </si>
  <si>
    <r>
      <rPr>
        <sz val="9"/>
        <rFont val="Calibri"/>
        <charset val="134"/>
      </rPr>
      <t>Feng Li</t>
    </r>
  </si>
  <si>
    <r>
      <rPr>
        <sz val="9"/>
        <rFont val="Calibri"/>
        <charset val="134"/>
      </rPr>
      <t>1600367</t>
    </r>
  </si>
  <si>
    <r>
      <rPr>
        <sz val="9"/>
        <rFont val="Calibri"/>
        <charset val="134"/>
      </rPr>
      <t>Wang Zhen Han</t>
    </r>
  </si>
  <si>
    <r>
      <rPr>
        <sz val="9"/>
        <rFont val="Calibri"/>
        <charset val="134"/>
      </rPr>
      <t>29,160</t>
    </r>
  </si>
  <si>
    <r>
      <rPr>
        <sz val="9"/>
        <rFont val="Calibri"/>
        <charset val="134"/>
      </rPr>
      <t>1608928</t>
    </r>
  </si>
  <si>
    <r>
      <rPr>
        <sz val="9"/>
        <rFont val="Calibri"/>
        <charset val="134"/>
      </rPr>
      <t>Zhou Xia</t>
    </r>
  </si>
  <si>
    <r>
      <rPr>
        <sz val="9"/>
        <rFont val="Calibri"/>
        <charset val="134"/>
      </rPr>
      <t>1600379</t>
    </r>
  </si>
  <si>
    <r>
      <rPr>
        <sz val="9"/>
        <rFont val="Calibri"/>
        <charset val="134"/>
      </rPr>
      <t>Chen Si Zhang Ji</t>
    </r>
  </si>
  <si>
    <r>
      <rPr>
        <sz val="9"/>
        <rFont val="Calibri"/>
        <charset val="134"/>
      </rPr>
      <t>34,560</t>
    </r>
  </si>
  <si>
    <r>
      <rPr>
        <sz val="9"/>
        <rFont val="Calibri"/>
        <charset val="134"/>
      </rPr>
      <t>1610870</t>
    </r>
  </si>
  <si>
    <r>
      <rPr>
        <sz val="9"/>
        <rFont val="Calibri"/>
        <charset val="134"/>
      </rPr>
      <t>Huang Yongming</t>
    </r>
  </si>
  <si>
    <r>
      <rPr>
        <sz val="9"/>
        <rFont val="Calibri"/>
        <charset val="134"/>
      </rPr>
      <t>14/09/2019</t>
    </r>
  </si>
  <si>
    <r>
      <rPr>
        <sz val="9"/>
        <rFont val="Calibri"/>
        <charset val="134"/>
      </rPr>
      <t>1609409</t>
    </r>
  </si>
  <si>
    <r>
      <rPr>
        <sz val="9"/>
        <rFont val="Calibri"/>
        <charset val="134"/>
      </rPr>
      <t>Wang Weixuan Wang Jun</t>
    </r>
  </si>
  <si>
    <r>
      <rPr>
        <sz val="9"/>
        <rFont val="Calibri"/>
        <charset val="134"/>
      </rPr>
      <t>1601267</t>
    </r>
  </si>
  <si>
    <r>
      <rPr>
        <sz val="9"/>
        <rFont val="Calibri"/>
        <charset val="134"/>
      </rPr>
      <t>Chu Pinchia</t>
    </r>
  </si>
  <si>
    <r>
      <rPr>
        <sz val="9"/>
        <rFont val="Calibri"/>
        <charset val="134"/>
      </rPr>
      <t>1607562</t>
    </r>
  </si>
  <si>
    <r>
      <rPr>
        <sz val="9"/>
        <rFont val="Calibri"/>
        <charset val="134"/>
      </rPr>
      <t>Chai Kimfatt</t>
    </r>
  </si>
  <si>
    <r>
      <rPr>
        <sz val="9"/>
        <rFont val="Calibri"/>
        <charset val="134"/>
      </rPr>
      <t>1604119</t>
    </r>
  </si>
  <si>
    <r>
      <rPr>
        <sz val="9"/>
        <rFont val="Calibri"/>
        <charset val="134"/>
      </rPr>
      <t>Lin ZacSicheng</t>
    </r>
  </si>
  <si>
    <r>
      <rPr>
        <sz val="9"/>
        <rFont val="Calibri"/>
        <charset val="134"/>
      </rPr>
      <t>15/09/2019</t>
    </r>
  </si>
  <si>
    <r>
      <rPr>
        <sz val="9"/>
        <rFont val="Calibri"/>
        <charset val="134"/>
      </rPr>
      <t>1607299</t>
    </r>
  </si>
  <si>
    <r>
      <rPr>
        <sz val="9"/>
        <rFont val="Calibri"/>
        <charset val="134"/>
      </rPr>
      <t>Cai Jianying</t>
    </r>
  </si>
  <si>
    <r>
      <rPr>
        <sz val="9"/>
        <rFont val="Calibri"/>
        <charset val="134"/>
      </rPr>
      <t>6</t>
    </r>
  </si>
  <si>
    <r>
      <rPr>
        <sz val="9"/>
        <rFont val="Calibri"/>
        <charset val="134"/>
      </rPr>
      <t>1600476</t>
    </r>
  </si>
  <si>
    <r>
      <rPr>
        <sz val="9"/>
        <rFont val="Calibri"/>
        <charset val="134"/>
      </rPr>
      <t>Shangguan Ziying</t>
    </r>
  </si>
  <si>
    <r>
      <rPr>
        <sz val="9"/>
        <rFont val="Calibri"/>
        <charset val="134"/>
      </rPr>
      <t>1595541</t>
    </r>
  </si>
  <si>
    <r>
      <rPr>
        <sz val="9"/>
        <rFont val="Calibri"/>
        <charset val="134"/>
      </rPr>
      <t>Shen Kan Wang</t>
    </r>
  </si>
  <si>
    <r>
      <rPr>
        <sz val="9"/>
        <rFont val="Calibri"/>
        <charset val="134"/>
      </rPr>
      <t>1595532</t>
    </r>
  </si>
  <si>
    <r>
      <rPr>
        <sz val="9"/>
        <rFont val="Calibri"/>
        <charset val="134"/>
      </rPr>
      <t>Yang Fei Yang Lan</t>
    </r>
  </si>
  <si>
    <r>
      <rPr>
        <b/>
        <sz val="10"/>
        <rFont val="Calibri"/>
        <charset val="134"/>
      </rPr>
      <t>i</t>
    </r>
  </si>
  <si>
    <r>
      <rPr>
        <sz val="9"/>
        <rFont val="Calibri"/>
        <charset val="134"/>
      </rPr>
      <t>1602453</t>
    </r>
  </si>
  <si>
    <r>
      <rPr>
        <sz val="9"/>
        <rFont val="Calibri"/>
        <charset val="134"/>
      </rPr>
      <t>Zhang Yiying</t>
    </r>
  </si>
  <si>
    <r>
      <rPr>
        <sz val="9"/>
        <rFont val="Calibri"/>
        <charset val="134"/>
      </rPr>
      <t>1597107</t>
    </r>
  </si>
  <si>
    <r>
      <rPr>
        <sz val="9"/>
        <rFont val="Calibri"/>
        <charset val="134"/>
      </rPr>
      <t>Zha Luqi Zhou</t>
    </r>
  </si>
  <si>
    <r>
      <rPr>
        <sz val="9"/>
        <rFont val="Calibri"/>
        <charset val="134"/>
      </rPr>
      <t>16/09/2019</t>
    </r>
  </si>
  <si>
    <r>
      <rPr>
        <sz val="9"/>
        <rFont val="Calibri"/>
        <charset val="134"/>
      </rPr>
      <t>1598073</t>
    </r>
  </si>
  <si>
    <r>
      <rPr>
        <sz val="9"/>
        <rFont val="Calibri"/>
        <charset val="134"/>
      </rPr>
      <t>Hsieh Wei Ting Fang</t>
    </r>
  </si>
  <si>
    <r>
      <rPr>
        <sz val="9"/>
        <rFont val="Calibri"/>
        <charset val="134"/>
      </rPr>
      <t>17/09/2019</t>
    </r>
  </si>
  <si>
    <r>
      <rPr>
        <sz val="9"/>
        <rFont val="Calibri"/>
        <charset val="134"/>
      </rPr>
      <t>1594814</t>
    </r>
  </si>
  <si>
    <r>
      <rPr>
        <sz val="9"/>
        <rFont val="Calibri"/>
        <charset val="134"/>
      </rPr>
      <t>Zhu Panpan Song</t>
    </r>
  </si>
  <si>
    <r>
      <rPr>
        <sz val="9"/>
        <rFont val="Calibri"/>
        <charset val="134"/>
      </rPr>
      <t>18/09/2019</t>
    </r>
  </si>
  <si>
    <r>
      <rPr>
        <sz val="9"/>
        <rFont val="Calibri"/>
        <charset val="134"/>
      </rPr>
      <t>19/09/2019</t>
    </r>
  </si>
  <si>
    <r>
      <rPr>
        <sz val="9"/>
        <rFont val="Calibri"/>
        <charset val="134"/>
      </rPr>
      <t>1613825</t>
    </r>
  </si>
  <si>
    <r>
      <rPr>
        <sz val="9"/>
        <rFont val="Calibri"/>
        <charset val="134"/>
      </rPr>
      <t>Chan Ying Ling</t>
    </r>
  </si>
  <si>
    <r>
      <rPr>
        <sz val="9"/>
        <rFont val="Calibri"/>
        <charset val="134"/>
      </rPr>
      <t>20/09/2019</t>
    </r>
  </si>
  <si>
    <r>
      <rPr>
        <sz val="9"/>
        <rFont val="Calibri"/>
        <charset val="134"/>
      </rPr>
      <t>1609875</t>
    </r>
  </si>
  <si>
    <r>
      <rPr>
        <sz val="9"/>
        <rFont val="Calibri"/>
        <charset val="134"/>
      </rPr>
      <t>Zhao Humin Yu Ze</t>
    </r>
  </si>
  <si>
    <r>
      <rPr>
        <sz val="9"/>
        <rFont val="Calibri"/>
        <charset val="134"/>
      </rPr>
      <t>1612693</t>
    </r>
  </si>
  <si>
    <r>
      <rPr>
        <sz val="9"/>
        <rFont val="Calibri"/>
        <charset val="134"/>
      </rPr>
      <t>Shao YuanYuan</t>
    </r>
  </si>
  <si>
    <r>
      <rPr>
        <sz val="9"/>
        <rFont val="Calibri"/>
        <charset val="134"/>
      </rPr>
      <t>1613857</t>
    </r>
  </si>
  <si>
    <r>
      <rPr>
        <sz val="9"/>
        <rFont val="Calibri"/>
        <charset val="134"/>
      </rPr>
      <t>Jiang Chengbin</t>
    </r>
  </si>
  <si>
    <r>
      <rPr>
        <sz val="9"/>
        <rFont val="Calibri"/>
        <charset val="134"/>
      </rPr>
      <t>1615760</t>
    </r>
  </si>
  <si>
    <r>
      <rPr>
        <sz val="9"/>
        <rFont val="Calibri"/>
        <charset val="134"/>
      </rPr>
      <t>Zhu Mei</t>
    </r>
  </si>
  <si>
    <r>
      <rPr>
        <sz val="9"/>
        <rFont val="Calibri"/>
        <charset val="134"/>
      </rPr>
      <t>1614964</t>
    </r>
  </si>
  <si>
    <r>
      <rPr>
        <sz val="9"/>
        <rFont val="Calibri"/>
        <charset val="134"/>
      </rPr>
      <t>Zheng Wenxue</t>
    </r>
  </si>
  <si>
    <r>
      <rPr>
        <sz val="9"/>
        <rFont val="Calibri"/>
        <charset val="134"/>
      </rPr>
      <t>21/09/2019</t>
    </r>
  </si>
  <si>
    <r>
      <rPr>
        <sz val="9"/>
        <rFont val="Calibri"/>
        <charset val="134"/>
      </rPr>
      <t>1609764</t>
    </r>
  </si>
  <si>
    <r>
      <rPr>
        <sz val="9"/>
        <rFont val="Calibri"/>
        <charset val="134"/>
      </rPr>
      <t>Chan Shung Fai</t>
    </r>
  </si>
  <si>
    <r>
      <rPr>
        <sz val="9"/>
        <rFont val="Calibri"/>
        <charset val="134"/>
      </rPr>
      <t>1616712</t>
    </r>
  </si>
  <si>
    <r>
      <rPr>
        <sz val="9"/>
        <rFont val="Calibri"/>
        <charset val="134"/>
      </rPr>
      <t>1597857</t>
    </r>
  </si>
  <si>
    <r>
      <rPr>
        <sz val="9"/>
        <rFont val="Calibri"/>
        <charset val="134"/>
      </rPr>
      <t>Lee Sinkeng Zhou Yu</t>
    </r>
  </si>
  <si>
    <r>
      <rPr>
        <sz val="9"/>
        <rFont val="Calibri"/>
        <charset val="134"/>
      </rPr>
      <t>1610413</t>
    </r>
  </si>
  <si>
    <r>
      <rPr>
        <sz val="9"/>
        <rFont val="Calibri"/>
        <charset val="134"/>
      </rPr>
      <t>Lin Chao Zhang Biyue</t>
    </r>
  </si>
  <si>
    <r>
      <rPr>
        <sz val="9"/>
        <rFont val="Calibri"/>
        <charset val="134"/>
      </rPr>
      <t>1605679</t>
    </r>
  </si>
  <si>
    <r>
      <rPr>
        <sz val="9"/>
        <rFont val="Calibri"/>
        <charset val="134"/>
      </rPr>
      <t>Shen Yaqi Wu</t>
    </r>
  </si>
  <si>
    <r>
      <rPr>
        <sz val="9"/>
        <rFont val="Calibri"/>
        <charset val="134"/>
      </rPr>
      <t>4,080</t>
    </r>
  </si>
  <si>
    <r>
      <rPr>
        <sz val="9"/>
        <rFont val="Calibri"/>
        <charset val="134"/>
      </rPr>
      <t>8,160</t>
    </r>
  </si>
  <si>
    <r>
      <rPr>
        <sz val="9"/>
        <rFont val="Calibri"/>
        <charset val="134"/>
      </rPr>
      <t>1612483</t>
    </r>
  </si>
  <si>
    <r>
      <rPr>
        <sz val="9"/>
        <rFont val="Calibri"/>
        <charset val="134"/>
      </rPr>
      <t>Lau Pui Lan</t>
    </r>
  </si>
  <si>
    <r>
      <rPr>
        <sz val="9"/>
        <rFont val="Calibri"/>
        <charset val="134"/>
      </rPr>
      <t>1614534</t>
    </r>
  </si>
  <si>
    <r>
      <rPr>
        <sz val="9"/>
        <rFont val="Calibri"/>
        <charset val="134"/>
      </rPr>
      <t>Ren Siyu Zhu Yinda</t>
    </r>
  </si>
  <si>
    <r>
      <rPr>
        <sz val="9"/>
        <rFont val="Calibri"/>
        <charset val="134"/>
      </rPr>
      <t>22/09/2019</t>
    </r>
  </si>
  <si>
    <r>
      <rPr>
        <sz val="9"/>
        <rFont val="Calibri"/>
        <charset val="134"/>
      </rPr>
      <t>1611538</t>
    </r>
  </si>
  <si>
    <r>
      <rPr>
        <sz val="9"/>
        <rFont val="Calibri"/>
        <charset val="134"/>
      </rPr>
      <t>Liu Junhao Zhao</t>
    </r>
  </si>
  <si>
    <r>
      <rPr>
        <sz val="9"/>
        <rFont val="Calibri"/>
        <charset val="134"/>
      </rPr>
      <t>1611236</t>
    </r>
  </si>
  <si>
    <r>
      <rPr>
        <sz val="9"/>
        <rFont val="Calibri"/>
        <charset val="134"/>
      </rPr>
      <t>Tong Kin Long</t>
    </r>
  </si>
  <si>
    <r>
      <rPr>
        <sz val="9"/>
        <rFont val="Calibri"/>
        <charset val="134"/>
      </rPr>
      <t>1608062</t>
    </r>
  </si>
  <si>
    <r>
      <rPr>
        <sz val="9"/>
        <rFont val="Calibri"/>
        <charset val="134"/>
      </rPr>
      <t>Zhang Jianquan Liu Haiwei</t>
    </r>
  </si>
  <si>
    <r>
      <rPr>
        <sz val="9"/>
        <rFont val="Calibri"/>
        <charset val="134"/>
      </rPr>
      <t>23/09/2019</t>
    </r>
  </si>
  <si>
    <r>
      <rPr>
        <sz val="9"/>
        <rFont val="Calibri"/>
        <charset val="134"/>
      </rPr>
      <t>1609782</t>
    </r>
  </si>
  <si>
    <r>
      <rPr>
        <sz val="9"/>
        <rFont val="Calibri"/>
        <charset val="134"/>
      </rPr>
      <t>Lu Jiajing</t>
    </r>
  </si>
  <si>
    <r>
      <rPr>
        <sz val="9"/>
        <rFont val="Calibri"/>
        <charset val="134"/>
      </rPr>
      <t>1607830</t>
    </r>
  </si>
  <si>
    <r>
      <rPr>
        <sz val="9"/>
        <rFont val="Calibri"/>
        <charset val="134"/>
      </rPr>
      <t>Zhang Yan Zhao</t>
    </r>
  </si>
  <si>
    <r>
      <rPr>
        <sz val="9"/>
        <rFont val="Calibri"/>
        <charset val="134"/>
      </rPr>
      <t>1615020</t>
    </r>
  </si>
  <si>
    <r>
      <rPr>
        <sz val="9"/>
        <rFont val="Calibri"/>
        <charset val="134"/>
      </rPr>
      <t>Shang Wen Xin</t>
    </r>
  </si>
  <si>
    <r>
      <rPr>
        <sz val="9"/>
        <rFont val="Calibri"/>
        <charset val="134"/>
      </rPr>
      <t>1613461</t>
    </r>
  </si>
  <si>
    <r>
      <rPr>
        <sz val="9"/>
        <rFont val="Calibri"/>
        <charset val="134"/>
      </rPr>
      <t>LiQj</t>
    </r>
  </si>
  <si>
    <r>
      <rPr>
        <sz val="9"/>
        <rFont val="Calibri"/>
        <charset val="134"/>
      </rPr>
      <t>5</t>
    </r>
  </si>
  <si>
    <r>
      <rPr>
        <sz val="9"/>
        <rFont val="Calibri"/>
        <charset val="134"/>
      </rPr>
      <t>1604131</t>
    </r>
  </si>
  <si>
    <r>
      <rPr>
        <sz val="9"/>
        <rFont val="Calibri"/>
        <charset val="134"/>
      </rPr>
      <t>Ouyang Xiqin</t>
    </r>
  </si>
  <si>
    <r>
      <rPr>
        <sz val="9"/>
        <rFont val="Calibri"/>
        <charset val="134"/>
      </rPr>
      <t>12,150</t>
    </r>
  </si>
  <si>
    <r>
      <rPr>
        <sz val="9"/>
        <rFont val="Calibri"/>
        <charset val="134"/>
      </rPr>
      <t>24/09/2019</t>
    </r>
  </si>
  <si>
    <r>
      <rPr>
        <sz val="9"/>
        <rFont val="Calibri"/>
        <charset val="134"/>
      </rPr>
      <t>1609693</t>
    </r>
  </si>
  <si>
    <r>
      <rPr>
        <sz val="9"/>
        <rFont val="Calibri"/>
        <charset val="134"/>
      </rPr>
      <t>Li Kefeng Xu Yue</t>
    </r>
  </si>
  <si>
    <r>
      <rPr>
        <sz val="9"/>
        <rFont val="Calibri"/>
        <charset val="134"/>
      </rPr>
      <t>1609187</t>
    </r>
  </si>
  <si>
    <r>
      <rPr>
        <sz val="9"/>
        <rFont val="Calibri"/>
        <charset val="134"/>
      </rPr>
      <t>Guan Jian Liu Liu</t>
    </r>
  </si>
  <si>
    <r>
      <rPr>
        <sz val="9"/>
        <rFont val="Calibri"/>
        <charset val="134"/>
      </rPr>
      <t>1604028</t>
    </r>
  </si>
  <si>
    <r>
      <rPr>
        <sz val="9"/>
        <rFont val="Calibri"/>
        <charset val="134"/>
      </rPr>
      <t>Wang Wening</t>
    </r>
  </si>
  <si>
    <r>
      <rPr>
        <sz val="9"/>
        <rFont val="Calibri"/>
        <charset val="134"/>
      </rPr>
      <t>25/09/2019</t>
    </r>
  </si>
  <si>
    <r>
      <rPr>
        <sz val="9"/>
        <rFont val="Calibri"/>
        <charset val="134"/>
      </rPr>
      <t>1620138</t>
    </r>
  </si>
  <si>
    <r>
      <rPr>
        <sz val="9"/>
        <rFont val="Calibri"/>
        <charset val="134"/>
      </rPr>
      <t>Yang Shanshan Chen</t>
    </r>
  </si>
  <si>
    <r>
      <rPr>
        <sz val="9"/>
        <rFont val="Calibri"/>
        <charset val="134"/>
      </rPr>
      <t>26/09/2019</t>
    </r>
  </si>
  <si>
    <r>
      <rPr>
        <sz val="9"/>
        <rFont val="Calibri"/>
        <charset val="134"/>
      </rPr>
      <t>1617959</t>
    </r>
  </si>
  <si>
    <r>
      <rPr>
        <sz val="9"/>
        <rFont val="Calibri"/>
        <charset val="134"/>
      </rPr>
      <t>Guan Yunying</t>
    </r>
  </si>
  <si>
    <r>
      <rPr>
        <sz val="9"/>
        <rFont val="Calibri"/>
        <charset val="134"/>
      </rPr>
      <t>27/09/2019</t>
    </r>
  </si>
  <si>
    <r>
      <rPr>
        <sz val="9"/>
        <rFont val="Calibri"/>
        <charset val="134"/>
      </rPr>
      <t>1615180</t>
    </r>
  </si>
  <si>
    <r>
      <rPr>
        <sz val="9"/>
        <rFont val="Calibri"/>
        <charset val="134"/>
      </rPr>
      <t>Dawson Yil</t>
    </r>
  </si>
  <si>
    <r>
      <rPr>
        <sz val="9"/>
        <rFont val="Calibri"/>
        <charset val="134"/>
      </rPr>
      <t>1615184</t>
    </r>
  </si>
  <si>
    <r>
      <rPr>
        <sz val="9"/>
        <rFont val="Calibri"/>
        <charset val="134"/>
      </rPr>
      <t>Chan Siu Fong</t>
    </r>
  </si>
  <si>
    <r>
      <rPr>
        <sz val="9"/>
        <rFont val="Calibri"/>
        <charset val="134"/>
      </rPr>
      <t>1615872</t>
    </r>
  </si>
  <si>
    <r>
      <rPr>
        <sz val="9"/>
        <rFont val="Calibri"/>
        <charset val="134"/>
      </rPr>
      <t>Wu Luping Lao</t>
    </r>
  </si>
  <si>
    <r>
      <rPr>
        <sz val="9"/>
        <rFont val="Calibri"/>
        <charset val="134"/>
      </rPr>
      <t>1611370</t>
    </r>
  </si>
  <si>
    <r>
      <rPr>
        <sz val="9"/>
        <rFont val="Calibri"/>
        <charset val="134"/>
      </rPr>
      <t>Chen Xiao Dong</t>
    </r>
  </si>
  <si>
    <r>
      <rPr>
        <sz val="9"/>
        <rFont val="Calibri"/>
        <charset val="134"/>
      </rPr>
      <t>1621483</t>
    </r>
  </si>
  <si>
    <r>
      <rPr>
        <sz val="9"/>
        <rFont val="Calibri"/>
        <charset val="134"/>
      </rPr>
      <t>Zhang Yuqin</t>
    </r>
  </si>
  <si>
    <r>
      <rPr>
        <sz val="9"/>
        <rFont val="Calibri"/>
        <charset val="134"/>
      </rPr>
      <t>1620025</t>
    </r>
  </si>
  <si>
    <r>
      <rPr>
        <sz val="9"/>
        <rFont val="Calibri"/>
        <charset val="134"/>
      </rPr>
      <t>Fang Weinan Fang</t>
    </r>
  </si>
  <si>
    <r>
      <rPr>
        <sz val="9"/>
        <rFont val="Calibri"/>
        <charset val="134"/>
      </rPr>
      <t>2,790</t>
    </r>
  </si>
  <si>
    <r>
      <rPr>
        <sz val="9"/>
        <rFont val="Calibri"/>
        <charset val="134"/>
      </rPr>
      <t>5,580</t>
    </r>
  </si>
  <si>
    <r>
      <rPr>
        <sz val="9"/>
        <rFont val="Calibri"/>
        <charset val="134"/>
      </rPr>
      <t>1619666</t>
    </r>
  </si>
  <si>
    <r>
      <rPr>
        <sz val="9"/>
        <rFont val="Calibri"/>
        <charset val="134"/>
      </rPr>
      <t>Liu Xinming</t>
    </r>
  </si>
  <si>
    <r>
      <rPr>
        <sz val="9"/>
        <rFont val="Calibri"/>
        <charset val="134"/>
      </rPr>
      <t>28/09/2019</t>
    </r>
  </si>
  <si>
    <r>
      <rPr>
        <sz val="9"/>
        <rFont val="Calibri"/>
        <charset val="134"/>
      </rPr>
      <t>1605579</t>
    </r>
  </si>
  <si>
    <r>
      <rPr>
        <sz val="9"/>
        <rFont val="Calibri"/>
        <charset val="134"/>
      </rPr>
      <t>Feng Jian Cheng</t>
    </r>
  </si>
  <si>
    <r>
      <rPr>
        <sz val="9"/>
        <rFont val="Calibri"/>
        <charset val="134"/>
      </rPr>
      <t>1605558</t>
    </r>
  </si>
  <si>
    <r>
      <rPr>
        <sz val="9"/>
        <rFont val="Calibri"/>
        <charset val="134"/>
      </rPr>
      <t>Huang Wanmin Feng</t>
    </r>
  </si>
  <si>
    <r>
      <rPr>
        <sz val="9"/>
        <rFont val="Calibri"/>
        <charset val="134"/>
      </rPr>
      <t>30/09/2019</t>
    </r>
  </si>
  <si>
    <r>
      <rPr>
        <sz val="9"/>
        <rFont val="Calibri"/>
        <charset val="134"/>
      </rPr>
      <t>1595029</t>
    </r>
  </si>
  <si>
    <r>
      <rPr>
        <sz val="9"/>
        <rFont val="Calibri"/>
        <charset val="134"/>
      </rPr>
      <t>Yang Xiaoyun</t>
    </r>
  </si>
  <si>
    <r>
      <rPr>
        <sz val="8"/>
        <rFont val="Calibri"/>
        <charset val="134"/>
      </rPr>
      <t>152</t>
    </r>
  </si>
  <si>
    <r>
      <rPr>
        <sz val="8"/>
        <rFont val="Calibri"/>
        <charset val="134"/>
      </rPr>
      <t>467</t>
    </r>
    <r>
      <rPr>
        <sz val="19"/>
        <rFont val="Calibri"/>
        <charset val="134"/>
      </rPr>
      <t>,</t>
    </r>
    <r>
      <rPr>
        <sz val="8"/>
        <rFont val="Calibri"/>
        <charset val="134"/>
      </rPr>
      <t>340.00</t>
    </r>
  </si>
  <si>
    <t>P191021160450489</t>
  </si>
  <si>
    <r>
      <rPr>
        <sz val="10"/>
        <rFont val="Arial"/>
        <charset val="134"/>
      </rPr>
      <t>9</t>
    </r>
    <r>
      <rPr>
        <sz val="10"/>
        <rFont val="宋体"/>
        <charset val="134"/>
      </rPr>
      <t>月剩余包房款</t>
    </r>
  </si>
  <si>
    <r>
      <rPr>
        <b/>
        <sz val="10"/>
        <rFont val="Calibri"/>
        <charset val="134"/>
      </rPr>
      <t>Balance</t>
    </r>
  </si>
  <si>
    <r>
      <rPr>
        <b/>
        <sz val="10"/>
        <rFont val="Calibri"/>
        <charset val="134"/>
      </rPr>
      <t>720,000</t>
    </r>
  </si>
  <si>
    <r>
      <rPr>
        <sz val="9"/>
        <rFont val="Calibri"/>
        <charset val="134"/>
      </rPr>
      <t>02/10/2019</t>
    </r>
  </si>
  <si>
    <r>
      <rPr>
        <sz val="9"/>
        <rFont val="Calibri"/>
        <charset val="134"/>
      </rPr>
      <t>.1</t>
    </r>
  </si>
  <si>
    <r>
      <rPr>
        <sz val="9"/>
        <rFont val="Calibri"/>
        <charset val="134"/>
      </rPr>
      <t>1626008</t>
    </r>
  </si>
  <si>
    <r>
      <rPr>
        <sz val="9"/>
        <rFont val="Calibri"/>
        <charset val="134"/>
      </rPr>
      <t>Chai Chengwei</t>
    </r>
  </si>
  <si>
    <r>
      <rPr>
        <b/>
        <sz val="10"/>
        <rFont val="Calibri"/>
        <charset val="134"/>
      </rPr>
      <t>715,140</t>
    </r>
  </si>
  <si>
    <r>
      <rPr>
        <sz val="9"/>
        <rFont val="Calibri"/>
        <charset val="134"/>
      </rPr>
      <t>04/10/2019</t>
    </r>
  </si>
  <si>
    <r>
      <rPr>
        <sz val="9"/>
        <rFont val="Calibri"/>
        <charset val="134"/>
      </rPr>
      <t>1625526</t>
    </r>
  </si>
  <si>
    <r>
      <rPr>
        <sz val="9"/>
        <rFont val="Calibri"/>
        <charset val="134"/>
      </rPr>
      <t>Xue Hui</t>
    </r>
  </si>
  <si>
    <r>
      <rPr>
        <b/>
        <sz val="10"/>
        <rFont val="Calibri"/>
        <charset val="134"/>
      </rPr>
      <t>710,280</t>
    </r>
  </si>
  <si>
    <r>
      <rPr>
        <sz val="9"/>
        <rFont val="Calibri"/>
        <charset val="134"/>
      </rPr>
      <t>03/10/2019</t>
    </r>
  </si>
  <si>
    <r>
      <rPr>
        <sz val="9"/>
        <rFont val="Calibri"/>
        <charset val="134"/>
      </rPr>
      <t>05/10/2019</t>
    </r>
  </si>
  <si>
    <r>
      <rPr>
        <sz val="9"/>
        <rFont val="Calibri"/>
        <charset val="134"/>
      </rPr>
      <t>1623426</t>
    </r>
  </si>
  <si>
    <r>
      <rPr>
        <sz val="9"/>
        <rFont val="Calibri"/>
        <charset val="134"/>
      </rPr>
      <t>Liu Xueying Zhang</t>
    </r>
  </si>
  <si>
    <r>
      <rPr>
        <b/>
        <sz val="10"/>
        <rFont val="Calibri"/>
        <charset val="134"/>
      </rPr>
      <t>705,420</t>
    </r>
  </si>
  <si>
    <r>
      <rPr>
        <sz val="9"/>
        <rFont val="Calibri"/>
        <charset val="134"/>
      </rPr>
      <t>1625077</t>
    </r>
  </si>
  <si>
    <r>
      <rPr>
        <sz val="9"/>
        <rFont val="Calibri"/>
        <charset val="134"/>
      </rPr>
      <t>Ye Manman Peng Xuie</t>
    </r>
  </si>
  <si>
    <r>
      <rPr>
        <b/>
        <sz val="10"/>
        <rFont val="Calibri"/>
        <charset val="134"/>
      </rPr>
      <t>699,660</t>
    </r>
  </si>
  <si>
    <r>
      <rPr>
        <sz val="9"/>
        <rFont val="Calibri"/>
        <charset val="134"/>
      </rPr>
      <t>i</t>
    </r>
  </si>
  <si>
    <r>
      <rPr>
        <sz val="9"/>
        <rFont val="Calibri"/>
        <charset val="134"/>
      </rPr>
      <t>1625534</t>
    </r>
  </si>
  <si>
    <r>
      <rPr>
        <sz val="9"/>
        <rFont val="Calibri"/>
        <charset val="134"/>
      </rPr>
      <t>Xue</t>
    </r>
  </si>
  <si>
    <r>
      <rPr>
        <b/>
        <sz val="10"/>
        <rFont val="Calibri"/>
        <charset val="134"/>
      </rPr>
      <t>697,230</t>
    </r>
  </si>
  <si>
    <r>
      <rPr>
        <sz val="9"/>
        <rFont val="Calibri"/>
        <charset val="134"/>
      </rPr>
      <t>06/10/2019</t>
    </r>
  </si>
  <si>
    <r>
      <rPr>
        <sz val="9"/>
        <rFont val="Calibri"/>
        <charset val="134"/>
      </rPr>
      <t>1622855</t>
    </r>
  </si>
  <si>
    <r>
      <rPr>
        <sz val="9"/>
        <rFont val="Calibri"/>
        <charset val="134"/>
      </rPr>
      <t>Gu JialEI Zhang Jun</t>
    </r>
  </si>
  <si>
    <r>
      <rPr>
        <b/>
        <sz val="10"/>
        <rFont val="Calibri"/>
        <charset val="134"/>
      </rPr>
      <t>689,940</t>
    </r>
  </si>
  <si>
    <r>
      <rPr>
        <sz val="9"/>
        <rFont val="Calibri"/>
        <charset val="134"/>
      </rPr>
      <t>1616168</t>
    </r>
  </si>
  <si>
    <r>
      <rPr>
        <sz val="9"/>
        <rFont val="Calibri"/>
        <charset val="134"/>
      </rPr>
      <t>Zhan Hongkal Zhang</t>
    </r>
  </si>
  <si>
    <r>
      <rPr>
        <b/>
        <sz val="10"/>
        <rFont val="Calibri"/>
        <charset val="134"/>
      </rPr>
      <t>682,650</t>
    </r>
  </si>
  <si>
    <r>
      <rPr>
        <b/>
        <sz val="10"/>
        <rFont val="Calibri"/>
        <charset val="134"/>
      </rPr>
      <t>675,360</t>
    </r>
  </si>
  <si>
    <r>
      <rPr>
        <sz val="9"/>
        <rFont val="Calibri"/>
        <charset val="134"/>
      </rPr>
      <t>1621651</t>
    </r>
  </si>
  <si>
    <r>
      <rPr>
        <sz val="9"/>
        <rFont val="Calibri"/>
        <charset val="134"/>
      </rPr>
      <t>Zhang Wei Liao Lin</t>
    </r>
  </si>
  <si>
    <r>
      <rPr>
        <b/>
        <sz val="10"/>
        <rFont val="Calibri"/>
        <charset val="134"/>
      </rPr>
      <t>668,070</t>
    </r>
  </si>
  <si>
    <r>
      <rPr>
        <sz val="9"/>
        <rFont val="Calibri"/>
        <charset val="134"/>
      </rPr>
      <t>1622372</t>
    </r>
  </si>
  <si>
    <r>
      <rPr>
        <sz val="9"/>
        <rFont val="Calibri"/>
        <charset val="134"/>
      </rPr>
      <t>Lin Min</t>
    </r>
  </si>
  <si>
    <r>
      <rPr>
        <b/>
        <sz val="10"/>
        <rFont val="Calibri"/>
        <charset val="134"/>
      </rPr>
      <t>660,780</t>
    </r>
  </si>
  <si>
    <r>
      <rPr>
        <sz val="9"/>
        <rFont val="Calibri"/>
        <charset val="134"/>
      </rPr>
      <t>1626147</t>
    </r>
  </si>
  <si>
    <r>
      <rPr>
        <sz val="9"/>
        <rFont val="Calibri"/>
        <charset val="134"/>
      </rPr>
      <t>Chen Xiangkul</t>
    </r>
  </si>
  <si>
    <r>
      <rPr>
        <b/>
        <sz val="10"/>
        <rFont val="Calibri"/>
        <charset val="134"/>
      </rPr>
      <t>652,140</t>
    </r>
  </si>
  <si>
    <r>
      <rPr>
        <sz val="9"/>
        <rFont val="Calibri"/>
        <charset val="134"/>
      </rPr>
      <t>07/10/2019</t>
    </r>
  </si>
  <si>
    <r>
      <rPr>
        <sz val="9"/>
        <rFont val="Calibri"/>
        <charset val="134"/>
      </rPr>
      <t>1622086</t>
    </r>
  </si>
  <si>
    <r>
      <rPr>
        <sz val="9"/>
        <rFont val="Calibri"/>
        <charset val="134"/>
      </rPr>
      <t>Li Yann Yin</t>
    </r>
  </si>
  <si>
    <r>
      <rPr>
        <b/>
        <sz val="10"/>
        <rFont val="Calibri"/>
        <charset val="134"/>
      </rPr>
      <t>647,280</t>
    </r>
  </si>
  <si>
    <r>
      <rPr>
        <sz val="9"/>
        <rFont val="Calibri"/>
        <charset val="134"/>
      </rPr>
      <t>1624615</t>
    </r>
  </si>
  <si>
    <r>
      <rPr>
        <sz val="9"/>
        <rFont val="Calibri"/>
        <charset val="134"/>
      </rPr>
      <t>Lu Hong</t>
    </r>
  </si>
  <si>
    <r>
      <rPr>
        <b/>
        <sz val="10"/>
        <rFont val="Calibri"/>
        <charset val="134"/>
      </rPr>
      <t>642,420</t>
    </r>
  </si>
  <si>
    <r>
      <rPr>
        <sz val="9"/>
        <rFont val="Calibri"/>
        <charset val="134"/>
      </rPr>
      <t>08/10/2019</t>
    </r>
  </si>
  <si>
    <r>
      <rPr>
        <sz val="9"/>
        <rFont val="Calibri"/>
        <charset val="134"/>
      </rPr>
      <t>1630306</t>
    </r>
  </si>
  <si>
    <r>
      <rPr>
        <sz val="9"/>
        <rFont val="Calibri"/>
        <charset val="134"/>
      </rPr>
      <t>Zhou Zhengxiang</t>
    </r>
  </si>
  <si>
    <r>
      <rPr>
        <b/>
        <sz val="10"/>
        <rFont val="Calibri"/>
        <charset val="134"/>
      </rPr>
      <t>637,560</t>
    </r>
  </si>
  <si>
    <r>
      <rPr>
        <b/>
        <sz val="10"/>
        <rFont val="Calibri"/>
        <charset val="134"/>
      </rPr>
      <t>632,700</t>
    </r>
  </si>
  <si>
    <r>
      <rPr>
        <sz val="9"/>
        <rFont val="Calibri"/>
        <charset val="134"/>
      </rPr>
      <t>1630538</t>
    </r>
  </si>
  <si>
    <r>
      <rPr>
        <sz val="9"/>
        <rFont val="Calibri"/>
        <charset val="134"/>
      </rPr>
      <t>Wang Hong</t>
    </r>
  </si>
  <si>
    <r>
      <rPr>
        <b/>
        <sz val="10"/>
        <rFont val="Calibri"/>
        <charset val="134"/>
      </rPr>
      <t>627,840</t>
    </r>
  </si>
  <si>
    <r>
      <rPr>
        <sz val="9"/>
        <rFont val="Calibri"/>
        <charset val="134"/>
      </rPr>
      <t>Xu Xiao Giang</t>
    </r>
  </si>
  <si>
    <r>
      <rPr>
        <b/>
        <sz val="10"/>
        <rFont val="Calibri"/>
        <charset val="134"/>
      </rPr>
      <t>622,980</t>
    </r>
  </si>
  <si>
    <r>
      <rPr>
        <sz val="9"/>
        <rFont val="Calibri"/>
        <charset val="134"/>
      </rPr>
      <t>1630536</t>
    </r>
  </si>
  <si>
    <r>
      <rPr>
        <sz val="9"/>
        <rFont val="Calibri"/>
        <charset val="134"/>
      </rPr>
      <t>Zuo Xia Oxiao</t>
    </r>
  </si>
  <si>
    <r>
      <rPr>
        <b/>
        <sz val="10"/>
        <rFont val="Calibri"/>
        <charset val="134"/>
      </rPr>
      <t>618,120</t>
    </r>
  </si>
  <si>
    <r>
      <rPr>
        <sz val="9"/>
        <rFont val="Calibri"/>
        <charset val="134"/>
      </rPr>
      <t>1626964</t>
    </r>
  </si>
  <si>
    <r>
      <rPr>
        <sz val="9"/>
        <rFont val="Calibri"/>
        <charset val="134"/>
      </rPr>
      <t>Wang Wenfang</t>
    </r>
  </si>
  <si>
    <r>
      <rPr>
        <b/>
        <sz val="10"/>
        <rFont val="Calibri"/>
        <charset val="134"/>
      </rPr>
      <t>615,690</t>
    </r>
  </si>
  <si>
    <r>
      <rPr>
        <sz val="9"/>
        <rFont val="Calibri"/>
        <charset val="134"/>
      </rPr>
      <t>09/10/2019</t>
    </r>
  </si>
  <si>
    <r>
      <rPr>
        <sz val="9"/>
        <rFont val="Calibri"/>
        <charset val="134"/>
      </rPr>
      <t>1631869</t>
    </r>
  </si>
  <si>
    <r>
      <rPr>
        <sz val="9"/>
        <rFont val="Calibri"/>
        <charset val="134"/>
      </rPr>
      <t>Sui Xin</t>
    </r>
  </si>
  <si>
    <r>
      <rPr>
        <b/>
        <sz val="10"/>
        <rFont val="Calibri"/>
        <charset val="134"/>
      </rPr>
      <t>613,260</t>
    </r>
  </si>
  <si>
    <r>
      <rPr>
        <sz val="9"/>
        <rFont val="Calibri"/>
        <charset val="134"/>
      </rPr>
      <t>1632079</t>
    </r>
  </si>
  <si>
    <r>
      <rPr>
        <sz val="9"/>
        <rFont val="Calibri"/>
        <charset val="134"/>
      </rPr>
      <t>Zhng Huina</t>
    </r>
  </si>
  <si>
    <r>
      <rPr>
        <b/>
        <sz val="10"/>
        <rFont val="Calibri"/>
        <charset val="134"/>
      </rPr>
      <t>610,830</t>
    </r>
  </si>
  <si>
    <r>
      <rPr>
        <sz val="9"/>
        <rFont val="Calibri"/>
        <charset val="134"/>
      </rPr>
      <t>10/10/2019</t>
    </r>
  </si>
  <si>
    <r>
      <rPr>
        <sz val="9"/>
        <rFont val="Calibri"/>
        <charset val="134"/>
      </rPr>
      <t>1632922</t>
    </r>
  </si>
  <si>
    <r>
      <rPr>
        <sz val="9"/>
        <rFont val="Calibri"/>
        <charset val="134"/>
      </rPr>
      <t>Xu Huokang Wu Chen</t>
    </r>
  </si>
  <si>
    <r>
      <rPr>
        <b/>
        <sz val="10"/>
        <rFont val="Calibri"/>
        <charset val="134"/>
      </rPr>
      <t>608,400</t>
    </r>
  </si>
  <si>
    <r>
      <rPr>
        <sz val="9"/>
        <rFont val="Calibri"/>
        <charset val="134"/>
      </rPr>
      <t>1623248</t>
    </r>
  </si>
  <si>
    <r>
      <rPr>
        <sz val="9"/>
        <rFont val="Calibri"/>
        <charset val="134"/>
      </rPr>
      <t>Chan Pui Fan</t>
    </r>
  </si>
  <si>
    <r>
      <rPr>
        <b/>
        <sz val="10"/>
        <rFont val="Calibri"/>
        <charset val="134"/>
      </rPr>
      <t>602,640</t>
    </r>
  </si>
  <si>
    <r>
      <rPr>
        <sz val="9"/>
        <rFont val="Calibri"/>
        <charset val="134"/>
      </rPr>
      <t>1618082</t>
    </r>
  </si>
  <si>
    <r>
      <rPr>
        <sz val="9"/>
        <rFont val="Calibri"/>
        <charset val="134"/>
      </rPr>
      <t>Xu Baoqiang</t>
    </r>
  </si>
  <si>
    <r>
      <rPr>
        <b/>
        <sz val="10"/>
        <rFont val="Calibri"/>
        <charset val="134"/>
      </rPr>
      <t>600,210</t>
    </r>
  </si>
  <si>
    <r>
      <rPr>
        <sz val="9"/>
        <rFont val="Calibri"/>
        <charset val="134"/>
      </rPr>
      <t>11/10/2019</t>
    </r>
  </si>
  <si>
    <r>
      <rPr>
        <sz val="9"/>
        <rFont val="Calibri"/>
        <charset val="134"/>
      </rPr>
      <t>1510976</t>
    </r>
  </si>
  <si>
    <r>
      <rPr>
        <sz val="9"/>
        <rFont val="Calibri"/>
        <charset val="134"/>
      </rPr>
      <t>Chen Weny</t>
    </r>
  </si>
  <si>
    <r>
      <rPr>
        <sz val="9"/>
        <rFont val="Calibri"/>
        <charset val="134"/>
      </rPr>
      <t>3,300</t>
    </r>
  </si>
  <si>
    <r>
      <rPr>
        <b/>
        <sz val="10"/>
        <rFont val="Calibri"/>
        <charset val="134"/>
      </rPr>
      <t>593,610</t>
    </r>
  </si>
  <si>
    <r>
      <rPr>
        <sz val="9"/>
        <rFont val="Calibri"/>
        <charset val="134"/>
      </rPr>
      <t>Chen Huichuan Chiaf</t>
    </r>
  </si>
  <si>
    <r>
      <rPr>
        <b/>
        <sz val="10"/>
        <rFont val="Calibri"/>
        <charset val="134"/>
      </rPr>
      <t>587,010</t>
    </r>
  </si>
  <si>
    <r>
      <rPr>
        <sz val="9"/>
        <rFont val="Calibri"/>
        <charset val="134"/>
      </rPr>
      <t>Tu Yy Chen Tsai</t>
    </r>
  </si>
  <si>
    <r>
      <rPr>
        <b/>
        <sz val="10"/>
        <rFont val="Calibri"/>
        <charset val="134"/>
      </rPr>
      <t>580,410</t>
    </r>
  </si>
  <si>
    <r>
      <rPr>
        <sz val="9"/>
        <rFont val="Calibri"/>
        <charset val="134"/>
      </rPr>
      <t>1631972</t>
    </r>
  </si>
  <si>
    <r>
      <rPr>
        <sz val="9"/>
        <rFont val="Calibri"/>
        <charset val="134"/>
      </rPr>
      <t>Zhao Rongguo</t>
    </r>
  </si>
  <si>
    <r>
      <rPr>
        <b/>
        <sz val="10"/>
        <rFont val="Calibri"/>
        <charset val="134"/>
      </rPr>
      <t>577,980</t>
    </r>
  </si>
  <si>
    <r>
      <rPr>
        <sz val="9"/>
        <rFont val="Calibri"/>
        <charset val="134"/>
      </rPr>
      <t>1629661</t>
    </r>
  </si>
  <si>
    <r>
      <rPr>
        <sz val="9"/>
        <rFont val="Calibri"/>
        <charset val="134"/>
      </rPr>
      <t>Wang Ning</t>
    </r>
  </si>
  <si>
    <r>
      <rPr>
        <b/>
        <sz val="10"/>
        <rFont val="Calibri"/>
        <charset val="134"/>
      </rPr>
      <t>570,690</t>
    </r>
  </si>
  <si>
    <r>
      <rPr>
        <sz val="9"/>
        <rFont val="Calibri"/>
        <charset val="134"/>
      </rPr>
      <t>1632499</t>
    </r>
  </si>
  <si>
    <r>
      <rPr>
        <sz val="9"/>
        <rFont val="Calibri"/>
        <charset val="134"/>
      </rPr>
      <t>Wong Siu Wah</t>
    </r>
  </si>
  <si>
    <r>
      <rPr>
        <b/>
        <sz val="10"/>
        <rFont val="Calibri"/>
        <charset val="134"/>
      </rPr>
      <t>567,900</t>
    </r>
  </si>
  <si>
    <r>
      <rPr>
        <sz val="9"/>
        <rFont val="Calibri"/>
        <charset val="134"/>
      </rPr>
      <t>1632664</t>
    </r>
  </si>
  <si>
    <r>
      <rPr>
        <b/>
        <sz val="10"/>
        <rFont val="Calibri"/>
        <charset val="134"/>
      </rPr>
      <t>565,110</t>
    </r>
  </si>
  <si>
    <r>
      <rPr>
        <sz val="9"/>
        <rFont val="Calibri"/>
        <charset val="134"/>
      </rPr>
      <t>Huang Shiyuan</t>
    </r>
  </si>
  <si>
    <r>
      <rPr>
        <b/>
        <sz val="10"/>
        <rFont val="Calibri"/>
        <charset val="134"/>
      </rPr>
      <t>562,320</t>
    </r>
  </si>
  <si>
    <r>
      <rPr>
        <sz val="9"/>
        <rFont val="Calibri"/>
        <charset val="134"/>
      </rPr>
      <t>Shen Qiang</t>
    </r>
  </si>
  <si>
    <r>
      <rPr>
        <b/>
        <sz val="10"/>
        <rFont val="Calibri"/>
        <charset val="134"/>
      </rPr>
      <t>559,530</t>
    </r>
  </si>
  <si>
    <r>
      <rPr>
        <sz val="9"/>
        <rFont val="Calibri"/>
        <charset val="134"/>
      </rPr>
      <t>1632742</t>
    </r>
  </si>
  <si>
    <r>
      <rPr>
        <sz val="9"/>
        <rFont val="Calibri"/>
        <charset val="134"/>
      </rPr>
      <t>Ng Hiu Wan</t>
    </r>
  </si>
  <si>
    <r>
      <rPr>
        <b/>
        <sz val="10"/>
        <rFont val="Calibri"/>
        <charset val="134"/>
      </rPr>
      <t>557,100</t>
    </r>
  </si>
  <si>
    <r>
      <rPr>
        <sz val="9"/>
        <rFont val="Calibri"/>
        <charset val="134"/>
      </rPr>
      <t>Mai Jie Jieng</t>
    </r>
  </si>
  <si>
    <r>
      <rPr>
        <b/>
        <sz val="10"/>
        <rFont val="Calibri"/>
        <charset val="134"/>
      </rPr>
      <t>554,670</t>
    </r>
  </si>
  <si>
    <r>
      <rPr>
        <sz val="9"/>
        <rFont val="Calibri"/>
        <charset val="134"/>
      </rPr>
      <t>1629211</t>
    </r>
  </si>
  <si>
    <r>
      <rPr>
        <sz val="9"/>
        <rFont val="Calibri"/>
        <charset val="134"/>
      </rPr>
      <t>Lin Po Heng</t>
    </r>
  </si>
  <si>
    <r>
      <rPr>
        <b/>
        <sz val="10"/>
        <rFont val="Calibri"/>
        <charset val="134"/>
      </rPr>
      <t>552,240</t>
    </r>
  </si>
  <si>
    <r>
      <rPr>
        <sz val="9"/>
        <rFont val="Calibri"/>
        <charset val="134"/>
      </rPr>
      <t>13/10/2019</t>
    </r>
  </si>
  <si>
    <r>
      <rPr>
        <sz val="9"/>
        <rFont val="Calibri"/>
        <charset val="134"/>
      </rPr>
      <t>1626804</t>
    </r>
  </si>
  <si>
    <r>
      <rPr>
        <sz val="9"/>
        <rFont val="Calibri"/>
        <charset val="134"/>
      </rPr>
      <t>Chung Hauyi</t>
    </r>
  </si>
  <si>
    <r>
      <rPr>
        <b/>
        <sz val="10"/>
        <rFont val="Calibri"/>
        <charset val="134"/>
      </rPr>
      <t>542,520</t>
    </r>
  </si>
  <si>
    <r>
      <rPr>
        <sz val="9"/>
        <rFont val="Calibri"/>
        <charset val="134"/>
      </rPr>
      <t>1619005</t>
    </r>
  </si>
  <si>
    <r>
      <rPr>
        <sz val="9"/>
        <rFont val="Calibri"/>
        <charset val="134"/>
      </rPr>
      <t>Jianhong Wu</t>
    </r>
  </si>
  <si>
    <r>
      <rPr>
        <b/>
        <sz val="10"/>
        <rFont val="Calibri"/>
        <charset val="134"/>
      </rPr>
      <t>535,230</t>
    </r>
  </si>
  <si>
    <r>
      <rPr>
        <sz val="9"/>
        <rFont val="Calibri"/>
        <charset val="134"/>
      </rPr>
      <t>12/10/2019</t>
    </r>
  </si>
  <si>
    <r>
      <rPr>
        <sz val="9"/>
        <rFont val="Calibri"/>
        <charset val="134"/>
      </rPr>
      <t>14/10/2019</t>
    </r>
  </si>
  <si>
    <r>
      <rPr>
        <sz val="9"/>
        <rFont val="Calibri"/>
        <charset val="134"/>
      </rPr>
      <t>1614691</t>
    </r>
  </si>
  <si>
    <r>
      <rPr>
        <sz val="9"/>
        <rFont val="Calibri"/>
        <charset val="134"/>
      </rPr>
      <t>Tai Hulikit Sin</t>
    </r>
  </si>
  <si>
    <r>
      <rPr>
        <sz val="9"/>
        <rFont val="Calibri"/>
        <charset val="134"/>
      </rPr>
      <t>3,430</t>
    </r>
  </si>
  <si>
    <r>
      <rPr>
        <b/>
        <sz val="10"/>
        <rFont val="Calibri"/>
        <charset val="134"/>
      </rPr>
      <t>528,370</t>
    </r>
  </si>
  <si>
    <r>
      <rPr>
        <sz val="9"/>
        <rFont val="Calibri"/>
        <charset val="134"/>
      </rPr>
      <t>15/10/2019</t>
    </r>
  </si>
  <si>
    <r>
      <rPr>
        <sz val="9"/>
        <rFont val="Calibri"/>
        <charset val="134"/>
      </rPr>
      <t>1621054</t>
    </r>
  </si>
  <si>
    <r>
      <rPr>
        <sz val="9"/>
        <rFont val="Calibri"/>
        <charset val="134"/>
      </rPr>
      <t>Leung Kai Lam Ng</t>
    </r>
  </si>
  <si>
    <r>
      <rPr>
        <b/>
        <sz val="10"/>
        <rFont val="Calibri"/>
        <charset val="134"/>
      </rPr>
      <t>518,650</t>
    </r>
  </si>
  <si>
    <r>
      <rPr>
        <sz val="9"/>
        <rFont val="Calibri"/>
        <charset val="134"/>
      </rPr>
      <t>1636997</t>
    </r>
  </si>
  <si>
    <r>
      <rPr>
        <sz val="9"/>
        <rFont val="Calibri"/>
        <charset val="134"/>
      </rPr>
      <t>Lin Zhongquan</t>
    </r>
  </si>
  <si>
    <r>
      <rPr>
        <b/>
        <sz val="10"/>
        <rFont val="Calibri"/>
        <charset val="134"/>
      </rPr>
      <t>516,220</t>
    </r>
  </si>
  <si>
    <r>
      <rPr>
        <sz val="9"/>
        <rFont val="Calibri"/>
        <charset val="134"/>
      </rPr>
      <t>1620312</t>
    </r>
  </si>
  <si>
    <r>
      <rPr>
        <sz val="9"/>
        <rFont val="Calibri"/>
        <charset val="134"/>
      </rPr>
      <t>Cheng Kwong</t>
    </r>
  </si>
  <si>
    <r>
      <rPr>
        <b/>
        <sz val="10"/>
        <rFont val="Calibri"/>
        <charset val="134"/>
      </rPr>
      <t>507,580</t>
    </r>
  </si>
  <si>
    <r>
      <rPr>
        <sz val="9"/>
        <rFont val="Calibri"/>
        <charset val="134"/>
      </rPr>
      <t>Mok Wai Ching</t>
    </r>
  </si>
  <si>
    <r>
      <rPr>
        <b/>
        <sz val="10"/>
        <rFont val="Calibri"/>
        <charset val="134"/>
      </rPr>
      <t>498,940</t>
    </r>
  </si>
  <si>
    <r>
      <rPr>
        <sz val="9"/>
        <rFont val="Calibri"/>
        <charset val="134"/>
      </rPr>
      <t>1625774</t>
    </r>
  </si>
  <si>
    <r>
      <rPr>
        <sz val="9"/>
        <rFont val="Calibri"/>
        <charset val="134"/>
      </rPr>
      <t>Chan Yuen Chi</t>
    </r>
  </si>
  <si>
    <r>
      <rPr>
        <b/>
        <sz val="10"/>
        <rFont val="Calibri"/>
        <charset val="134"/>
      </rPr>
      <t>496,060</t>
    </r>
  </si>
  <si>
    <r>
      <rPr>
        <sz val="9"/>
        <rFont val="Calibri"/>
        <charset val="134"/>
      </rPr>
      <t>1637191</t>
    </r>
  </si>
  <si>
    <r>
      <rPr>
        <sz val="9"/>
        <rFont val="Calibri"/>
        <charset val="134"/>
      </rPr>
      <t>Fang Danyu</t>
    </r>
  </si>
  <si>
    <r>
      <rPr>
        <b/>
        <sz val="10"/>
        <rFont val="Calibri"/>
        <charset val="134"/>
      </rPr>
      <t>493,630</t>
    </r>
  </si>
  <si>
    <r>
      <rPr>
        <sz val="9"/>
        <rFont val="Calibri"/>
        <charset val="134"/>
      </rPr>
      <t>16/10/2019</t>
    </r>
  </si>
  <si>
    <r>
      <rPr>
        <sz val="9"/>
        <rFont val="Calibri"/>
        <charset val="134"/>
      </rPr>
      <t>1632111</t>
    </r>
  </si>
  <si>
    <r>
      <rPr>
        <sz val="9"/>
        <rFont val="Calibri"/>
        <charset val="134"/>
      </rPr>
      <t>Gong Zhen</t>
    </r>
  </si>
  <si>
    <r>
      <rPr>
        <b/>
        <sz val="10"/>
        <rFont val="Calibri"/>
        <charset val="134"/>
      </rPr>
      <t>491,200</t>
    </r>
  </si>
  <si>
    <r>
      <rPr>
        <sz val="9"/>
        <rFont val="Calibri"/>
        <charset val="134"/>
      </rPr>
      <t>17/10/2019</t>
    </r>
  </si>
  <si>
    <r>
      <rPr>
        <sz val="9"/>
        <rFont val="Calibri"/>
        <charset val="134"/>
      </rPr>
      <t>1619743</t>
    </r>
  </si>
  <si>
    <r>
      <rPr>
        <sz val="9"/>
        <rFont val="Calibri"/>
        <charset val="134"/>
      </rPr>
      <t>Liu Xin Kou</t>
    </r>
  </si>
  <si>
    <r>
      <rPr>
        <b/>
        <sz val="10"/>
        <rFont val="Calibri"/>
        <charset val="134"/>
      </rPr>
      <t>481,480</t>
    </r>
  </si>
  <si>
    <r>
      <rPr>
        <sz val="9"/>
        <rFont val="Calibri"/>
        <charset val="134"/>
      </rPr>
      <t>1638653</t>
    </r>
  </si>
  <si>
    <r>
      <rPr>
        <sz val="9"/>
        <rFont val="Calibri"/>
        <charset val="134"/>
      </rPr>
      <t>Lee Thithao</t>
    </r>
  </si>
  <si>
    <r>
      <rPr>
        <b/>
        <sz val="10"/>
        <rFont val="Calibri"/>
        <charset val="134"/>
      </rPr>
      <t>479,050</t>
    </r>
  </si>
  <si>
    <r>
      <rPr>
        <sz val="9"/>
        <rFont val="Calibri"/>
        <charset val="134"/>
      </rPr>
      <t>Lu Xu</t>
    </r>
  </si>
  <si>
    <r>
      <rPr>
        <b/>
        <sz val="10"/>
        <rFont val="Calibri"/>
        <charset val="134"/>
      </rPr>
      <t>476,620</t>
    </r>
  </si>
  <si>
    <r>
      <rPr>
        <sz val="9"/>
        <rFont val="Calibri"/>
        <charset val="134"/>
      </rPr>
      <t>1620181</t>
    </r>
  </si>
  <si>
    <r>
      <rPr>
        <sz val="9"/>
        <rFont val="Calibri"/>
        <charset val="134"/>
      </rPr>
      <t>Wong Sze Wing</t>
    </r>
  </si>
  <si>
    <r>
      <rPr>
        <b/>
        <sz val="10"/>
        <rFont val="Calibri"/>
        <charset val="134"/>
      </rPr>
      <t>464,470</t>
    </r>
  </si>
  <si>
    <r>
      <rPr>
        <sz val="9"/>
        <rFont val="Calibri"/>
        <charset val="134"/>
      </rPr>
      <t>1631955</t>
    </r>
  </si>
  <si>
    <r>
      <rPr>
        <sz val="9"/>
        <rFont val="Calibri"/>
        <charset val="134"/>
      </rPr>
      <t>Wang Haiying</t>
    </r>
  </si>
  <si>
    <r>
      <rPr>
        <b/>
        <sz val="10"/>
        <rFont val="Calibri"/>
        <charset val="134"/>
      </rPr>
      <t>457,180</t>
    </r>
  </si>
  <si>
    <r>
      <rPr>
        <sz val="9"/>
        <rFont val="Calibri"/>
        <charset val="134"/>
      </rPr>
      <t>18/10/2019</t>
    </r>
  </si>
  <si>
    <r>
      <rPr>
        <sz val="9"/>
        <rFont val="Calibri"/>
        <charset val="134"/>
      </rPr>
      <t>1584030</t>
    </r>
  </si>
  <si>
    <r>
      <rPr>
        <sz val="9"/>
        <rFont val="Calibri"/>
        <charset val="134"/>
      </rPr>
      <t>Lo Shin Wah</t>
    </r>
  </si>
  <si>
    <r>
      <rPr>
        <b/>
        <sz val="10"/>
        <rFont val="Calibri"/>
        <charset val="134"/>
      </rPr>
      <t>445,660</t>
    </r>
  </si>
  <si>
    <r>
      <rPr>
        <sz val="9"/>
        <rFont val="Calibri"/>
        <charset val="134"/>
      </rPr>
      <t>19/10/2019</t>
    </r>
  </si>
  <si>
    <r>
      <rPr>
        <sz val="9"/>
        <rFont val="Calibri"/>
        <charset val="134"/>
      </rPr>
      <t>1611576</t>
    </r>
  </si>
  <si>
    <r>
      <rPr>
        <sz val="9"/>
        <rFont val="Calibri"/>
        <charset val="134"/>
      </rPr>
      <t>Kwok Chi Sing</t>
    </r>
  </si>
  <si>
    <r>
      <rPr>
        <b/>
        <sz val="10"/>
        <rFont val="Calibri"/>
        <charset val="134"/>
      </rPr>
      <t>440,800</t>
    </r>
  </si>
  <si>
    <r>
      <rPr>
        <sz val="9"/>
        <rFont val="Calibri"/>
        <charset val="134"/>
      </rPr>
      <t>Kwok Po Yan</t>
    </r>
  </si>
  <si>
    <r>
      <rPr>
        <b/>
        <sz val="10"/>
        <rFont val="Calibri"/>
        <charset val="134"/>
      </rPr>
      <t>435,940</t>
    </r>
  </si>
  <si>
    <r>
      <rPr>
        <sz val="9"/>
        <rFont val="Calibri"/>
        <charset val="134"/>
      </rPr>
      <t>1622399</t>
    </r>
  </si>
  <si>
    <r>
      <rPr>
        <sz val="9"/>
        <rFont val="Calibri"/>
        <charset val="134"/>
      </rPr>
      <t>Chen Dun</t>
    </r>
  </si>
  <si>
    <r>
      <rPr>
        <b/>
        <sz val="10"/>
        <rFont val="Calibri"/>
        <charset val="134"/>
      </rPr>
      <t>433,510</t>
    </r>
  </si>
  <si>
    <r>
      <rPr>
        <sz val="9"/>
        <rFont val="Calibri"/>
        <charset val="134"/>
      </rPr>
      <t>1630636</t>
    </r>
  </si>
  <si>
    <r>
      <rPr>
        <sz val="9"/>
        <rFont val="Calibri"/>
        <charset val="134"/>
      </rPr>
      <t>Lee Mi Yi</t>
    </r>
  </si>
  <si>
    <r>
      <rPr>
        <b/>
        <sz val="10"/>
        <rFont val="Calibri"/>
        <charset val="134"/>
      </rPr>
      <t>427,750</t>
    </r>
  </si>
  <si>
    <r>
      <rPr>
        <sz val="9"/>
        <rFont val="Calibri"/>
        <charset val="134"/>
      </rPr>
      <t>20/10/2019</t>
    </r>
  </si>
  <si>
    <r>
      <rPr>
        <sz val="9"/>
        <rFont val="Calibri"/>
        <charset val="134"/>
      </rPr>
      <t>1632292</t>
    </r>
  </si>
  <si>
    <r>
      <rPr>
        <sz val="9"/>
        <rFont val="Calibri"/>
        <charset val="134"/>
      </rPr>
      <t>Feng Yuchen Yue</t>
    </r>
  </si>
  <si>
    <r>
      <rPr>
        <b/>
        <sz val="10"/>
        <rFont val="Calibri"/>
        <charset val="134"/>
      </rPr>
      <t>420,460</t>
    </r>
  </si>
  <si>
    <r>
      <rPr>
        <sz val="9"/>
        <rFont val="Calibri"/>
        <charset val="134"/>
      </rPr>
      <t>1634298</t>
    </r>
  </si>
  <si>
    <r>
      <rPr>
        <sz val="9"/>
        <rFont val="Calibri"/>
        <charset val="134"/>
      </rPr>
      <t>Wang Haiming Li Lie</t>
    </r>
  </si>
  <si>
    <r>
      <rPr>
        <b/>
        <sz val="10"/>
        <rFont val="Calibri"/>
        <charset val="134"/>
      </rPr>
      <t>408,310</t>
    </r>
  </si>
  <si>
    <r>
      <rPr>
        <sz val="9"/>
        <rFont val="Calibri"/>
        <charset val="134"/>
      </rPr>
      <t>1638292</t>
    </r>
  </si>
  <si>
    <r>
      <rPr>
        <sz val="9"/>
        <rFont val="Calibri"/>
        <charset val="134"/>
      </rPr>
      <t>Eng Sreyneang</t>
    </r>
  </si>
  <si>
    <r>
      <rPr>
        <b/>
        <sz val="10"/>
        <rFont val="Calibri"/>
        <charset val="134"/>
      </rPr>
      <t>402,730</t>
    </r>
  </si>
  <si>
    <r>
      <rPr>
        <sz val="9"/>
        <rFont val="Calibri"/>
        <charset val="134"/>
      </rPr>
      <t>21/10/2019</t>
    </r>
  </si>
  <si>
    <r>
      <rPr>
        <sz val="9"/>
        <rFont val="Calibri"/>
        <charset val="134"/>
      </rPr>
      <t>1633149</t>
    </r>
  </si>
  <si>
    <r>
      <rPr>
        <sz val="9"/>
        <rFont val="Calibri"/>
        <charset val="134"/>
      </rPr>
      <t>Li Bin Yuan</t>
    </r>
  </si>
  <si>
    <r>
      <rPr>
        <b/>
        <sz val="10"/>
        <rFont val="Calibri"/>
        <charset val="134"/>
      </rPr>
      <t>400</t>
    </r>
    <r>
      <rPr>
        <b/>
        <vertAlign val="subscript"/>
        <sz val="10"/>
        <rFont val="Calibri"/>
        <charset val="134"/>
      </rPr>
      <t>;</t>
    </r>
    <r>
      <rPr>
        <b/>
        <sz val="10"/>
        <rFont val="Calibri"/>
        <charset val="134"/>
      </rPr>
      <t>3</t>
    </r>
    <r>
      <rPr>
        <sz val="9"/>
        <rFont val="SimHei"/>
        <charset val="134"/>
      </rPr>
      <t>〇〇</t>
    </r>
  </si>
  <si>
    <r>
      <rPr>
        <sz val="9"/>
        <rFont val="Calibri"/>
        <charset val="134"/>
      </rPr>
      <t>1635667</t>
    </r>
  </si>
  <si>
    <r>
      <rPr>
        <sz val="9"/>
        <rFont val="Calibri"/>
        <charset val="134"/>
      </rPr>
      <t>Chen Changping</t>
    </r>
  </si>
  <si>
    <r>
      <rPr>
        <b/>
        <sz val="10"/>
        <rFont val="Calibri"/>
        <charset val="134"/>
      </rPr>
      <t>383,980</t>
    </r>
  </si>
  <si>
    <r>
      <rPr>
        <sz val="9"/>
        <rFont val="Calibri"/>
        <charset val="134"/>
      </rPr>
      <t>22/10/2019</t>
    </r>
  </si>
  <si>
    <r>
      <rPr>
        <sz val="9"/>
        <rFont val="Calibri"/>
        <charset val="134"/>
      </rPr>
      <t>1637404</t>
    </r>
  </si>
  <si>
    <r>
      <rPr>
        <sz val="9"/>
        <rFont val="Calibri"/>
        <charset val="134"/>
      </rPr>
      <t>Xia Xincheng</t>
    </r>
  </si>
  <si>
    <r>
      <rPr>
        <b/>
        <sz val="10"/>
        <rFont val="Calibri"/>
        <charset val="134"/>
      </rPr>
      <t>376,690</t>
    </r>
  </si>
  <si>
    <r>
      <rPr>
        <sz val="9"/>
        <rFont val="Calibri"/>
        <charset val="134"/>
      </rPr>
      <t>1639710</t>
    </r>
  </si>
  <si>
    <r>
      <rPr>
        <sz val="9"/>
        <rFont val="Calibri"/>
        <charset val="134"/>
      </rPr>
      <t>Lyu Mewen Zhang</t>
    </r>
  </si>
  <si>
    <r>
      <rPr>
        <b/>
        <sz val="10"/>
        <rFont val="Calibri"/>
        <charset val="134"/>
      </rPr>
      <t>370,930</t>
    </r>
  </si>
  <si>
    <r>
      <rPr>
        <sz val="9"/>
        <rFont val="Calibri"/>
        <charset val="134"/>
      </rPr>
      <t>1604333</t>
    </r>
  </si>
  <si>
    <r>
      <rPr>
        <sz val="9"/>
        <rFont val="Calibri"/>
        <charset val="134"/>
      </rPr>
      <t>Chak Wah Cheng</t>
    </r>
  </si>
  <si>
    <r>
      <rPr>
        <b/>
        <sz val="10"/>
        <rFont val="Calibri"/>
        <charset val="134"/>
      </rPr>
      <t>366,070</t>
    </r>
  </si>
  <si>
    <r>
      <rPr>
        <sz val="9"/>
        <rFont val="Calibri"/>
        <charset val="134"/>
      </rPr>
      <t>23/10/2019</t>
    </r>
  </si>
  <si>
    <r>
      <rPr>
        <sz val="9"/>
        <rFont val="Calibri"/>
        <charset val="134"/>
      </rPr>
      <t>1638557</t>
    </r>
  </si>
  <si>
    <r>
      <rPr>
        <sz val="9"/>
        <rFont val="Calibri"/>
        <charset val="134"/>
      </rPr>
      <t>Shen Jin Long</t>
    </r>
  </si>
  <si>
    <r>
      <rPr>
        <b/>
        <sz val="10"/>
        <rFont val="Calibri"/>
        <charset val="134"/>
      </rPr>
      <t>361,210</t>
    </r>
  </si>
  <si>
    <r>
      <rPr>
        <sz val="9"/>
        <rFont val="Calibri"/>
        <charset val="134"/>
      </rPr>
      <t>1626657</t>
    </r>
  </si>
  <si>
    <r>
      <rPr>
        <sz val="9"/>
        <rFont val="Calibri"/>
        <charset val="134"/>
      </rPr>
      <t>Ho Kin Kwok</t>
    </r>
  </si>
  <si>
    <r>
      <rPr>
        <b/>
        <sz val="10"/>
        <rFont val="Calibri"/>
        <charset val="134"/>
      </rPr>
      <t>353,920</t>
    </r>
  </si>
  <si>
    <r>
      <rPr>
        <sz val="9"/>
        <rFont val="Calibri"/>
        <charset val="134"/>
      </rPr>
      <t>1629584</t>
    </r>
  </si>
  <si>
    <r>
      <rPr>
        <sz val="9"/>
        <rFont val="Calibri"/>
        <charset val="134"/>
      </rPr>
      <t>Tai Wai Fung</t>
    </r>
  </si>
  <si>
    <r>
      <rPr>
        <b/>
        <sz val="10"/>
        <rFont val="Calibri"/>
        <charset val="134"/>
      </rPr>
      <t>346,630</t>
    </r>
  </si>
  <si>
    <r>
      <rPr>
        <sz val="9"/>
        <rFont val="Calibri"/>
        <charset val="134"/>
      </rPr>
      <t>1632822</t>
    </r>
  </si>
  <si>
    <r>
      <rPr>
        <sz val="9"/>
        <rFont val="Calibri"/>
        <charset val="134"/>
      </rPr>
      <t>Liu Yan Li Zhu</t>
    </r>
  </si>
  <si>
    <r>
      <rPr>
        <b/>
        <sz val="10"/>
        <rFont val="Calibri"/>
        <charset val="134"/>
      </rPr>
      <t>334,480</t>
    </r>
  </si>
  <si>
    <r>
      <rPr>
        <sz val="9"/>
        <rFont val="Calibri"/>
        <charset val="134"/>
      </rPr>
      <t>24/10/2019</t>
    </r>
  </si>
  <si>
    <r>
      <rPr>
        <sz val="9"/>
        <rFont val="Calibri"/>
        <charset val="134"/>
      </rPr>
      <t>1642815</t>
    </r>
  </si>
  <si>
    <r>
      <rPr>
        <sz val="9"/>
        <rFont val="Calibri"/>
        <charset val="134"/>
      </rPr>
      <t>Choi Pakkun</t>
    </r>
  </si>
  <si>
    <r>
      <rPr>
        <b/>
        <sz val="10"/>
        <rFont val="Calibri"/>
        <charset val="134"/>
      </rPr>
      <t>332,050</t>
    </r>
  </si>
  <si>
    <r>
      <rPr>
        <sz val="9"/>
        <rFont val="Calibri"/>
        <charset val="134"/>
      </rPr>
      <t>1633943</t>
    </r>
  </si>
  <si>
    <r>
      <rPr>
        <sz val="9"/>
        <rFont val="Calibri"/>
        <charset val="134"/>
      </rPr>
      <t>Jiang Xiaofan</t>
    </r>
  </si>
  <si>
    <r>
      <rPr>
        <b/>
        <sz val="10"/>
        <rFont val="Calibri"/>
        <charset val="134"/>
      </rPr>
      <t>327,190</t>
    </r>
  </si>
  <si>
    <r>
      <rPr>
        <sz val="9"/>
        <rFont val="Calibri"/>
        <charset val="134"/>
      </rPr>
      <t>25/10/2019</t>
    </r>
  </si>
  <si>
    <r>
      <rPr>
        <sz val="9"/>
        <rFont val="Calibri"/>
        <charset val="134"/>
      </rPr>
      <t>1644529</t>
    </r>
  </si>
  <si>
    <r>
      <rPr>
        <sz val="9"/>
        <rFont val="Calibri"/>
        <charset val="134"/>
      </rPr>
      <t>Lin Huai You</t>
    </r>
  </si>
  <si>
    <r>
      <rPr>
        <b/>
        <sz val="10"/>
        <rFont val="Calibri"/>
        <charset val="134"/>
      </rPr>
      <t>321,610</t>
    </r>
  </si>
  <si>
    <r>
      <rPr>
        <sz val="9"/>
        <rFont val="Calibri"/>
        <charset val="134"/>
      </rPr>
      <t>26/10/2019</t>
    </r>
  </si>
  <si>
    <r>
      <rPr>
        <sz val="9"/>
        <rFont val="Calibri"/>
        <charset val="134"/>
      </rPr>
      <t>1626267</t>
    </r>
  </si>
  <si>
    <r>
      <rPr>
        <sz val="9"/>
        <rFont val="Calibri"/>
        <charset val="134"/>
      </rPr>
      <t>Yang Hua</t>
    </r>
  </si>
  <si>
    <r>
      <rPr>
        <b/>
        <sz val="10"/>
        <rFont val="Calibri"/>
        <charset val="134"/>
      </rPr>
      <t>319,180</t>
    </r>
  </si>
  <si>
    <r>
      <rPr>
        <sz val="9"/>
        <rFont val="Calibri"/>
        <charset val="134"/>
      </rPr>
      <t>1617648</t>
    </r>
  </si>
  <si>
    <r>
      <rPr>
        <sz val="9"/>
        <rFont val="Calibri"/>
        <charset val="134"/>
      </rPr>
      <t>Tang Qingbin</t>
    </r>
  </si>
  <si>
    <r>
      <rPr>
        <b/>
        <sz val="10"/>
        <rFont val="Calibri"/>
        <charset val="134"/>
      </rPr>
      <t>313,420</t>
    </r>
  </si>
  <si>
    <r>
      <rPr>
        <sz val="9"/>
        <rFont val="Calibri"/>
        <charset val="134"/>
      </rPr>
      <t>Luo Xu</t>
    </r>
  </si>
  <si>
    <r>
      <rPr>
        <b/>
        <sz val="10"/>
        <rFont val="Calibri"/>
        <charset val="134"/>
      </rPr>
      <t>307,660</t>
    </r>
  </si>
  <si>
    <r>
      <rPr>
        <sz val="9"/>
        <rFont val="Calibri"/>
        <charset val="134"/>
      </rPr>
      <t>Liu Guodong</t>
    </r>
  </si>
  <si>
    <r>
      <rPr>
        <b/>
        <sz val="10"/>
        <rFont val="Calibri"/>
        <charset val="134"/>
      </rPr>
      <t>301,900</t>
    </r>
  </si>
  <si>
    <r>
      <rPr>
        <sz val="9"/>
        <rFont val="Calibri"/>
        <charset val="134"/>
      </rPr>
      <t>1620645</t>
    </r>
  </si>
  <si>
    <r>
      <rPr>
        <sz val="9"/>
        <rFont val="Calibri"/>
        <charset val="134"/>
      </rPr>
      <t>Zhu Jinshan</t>
    </r>
  </si>
  <si>
    <r>
      <rPr>
        <b/>
        <sz val="10"/>
        <rFont val="Calibri"/>
        <charset val="134"/>
      </rPr>
      <t>296,140</t>
    </r>
  </si>
  <si>
    <r>
      <rPr>
        <sz val="9"/>
        <rFont val="Calibri"/>
        <charset val="134"/>
      </rPr>
      <t>1622965</t>
    </r>
  </si>
  <si>
    <r>
      <rPr>
        <sz val="9"/>
        <rFont val="Calibri"/>
        <charset val="134"/>
      </rPr>
      <t>Fang Yue Lu</t>
    </r>
  </si>
  <si>
    <r>
      <rPr>
        <b/>
        <sz val="10"/>
        <rFont val="Calibri"/>
        <charset val="134"/>
      </rPr>
      <t>293,710</t>
    </r>
  </si>
  <si>
    <r>
      <rPr>
        <sz val="9"/>
        <rFont val="Calibri"/>
        <charset val="134"/>
      </rPr>
      <t>Kai Zhang</t>
    </r>
  </si>
  <si>
    <r>
      <rPr>
        <b/>
        <sz val="10"/>
        <rFont val="Calibri"/>
        <charset val="134"/>
      </rPr>
      <t>291,280</t>
    </r>
  </si>
  <si>
    <r>
      <rPr>
        <sz val="9"/>
        <rFont val="Calibri"/>
        <charset val="134"/>
      </rPr>
      <t>1634016</t>
    </r>
  </si>
  <si>
    <r>
      <rPr>
        <b/>
        <sz val="10"/>
        <rFont val="Calibri"/>
        <charset val="134"/>
      </rPr>
      <t>285,520</t>
    </r>
  </si>
  <si>
    <r>
      <rPr>
        <sz val="9"/>
        <rFont val="Calibri"/>
        <charset val="134"/>
      </rPr>
      <t>27/10/2019</t>
    </r>
  </si>
  <si>
    <r>
      <rPr>
        <sz val="9"/>
        <rFont val="Calibri"/>
        <charset val="134"/>
      </rPr>
      <t>1626272</t>
    </r>
  </si>
  <si>
    <r>
      <rPr>
        <sz val="9"/>
        <rFont val="Calibri"/>
        <charset val="134"/>
      </rPr>
      <t>Yang Hua Guo</t>
    </r>
  </si>
  <si>
    <r>
      <rPr>
        <sz val="9"/>
        <rFont val="Calibri"/>
        <charset val="134"/>
      </rPr>
      <t>283,090</t>
    </r>
  </si>
  <si>
    <r>
      <rPr>
        <sz val="9"/>
        <rFont val="Calibri"/>
        <charset val="134"/>
      </rPr>
      <t>1632275</t>
    </r>
  </si>
  <si>
    <r>
      <rPr>
        <sz val="9"/>
        <rFont val="Calibri"/>
        <charset val="134"/>
      </rPr>
      <t>Chen Liuying</t>
    </r>
  </si>
  <si>
    <r>
      <rPr>
        <b/>
        <sz val="10"/>
        <rFont val="Calibri"/>
        <charset val="134"/>
      </rPr>
      <t>271,570</t>
    </r>
  </si>
  <si>
    <r>
      <rPr>
        <sz val="9"/>
        <rFont val="Calibri"/>
        <charset val="134"/>
      </rPr>
      <t>1630560</t>
    </r>
  </si>
  <si>
    <r>
      <rPr>
        <sz val="9"/>
        <rFont val="Calibri"/>
        <charset val="134"/>
      </rPr>
      <t>Chen Ya Chen</t>
    </r>
  </si>
  <si>
    <r>
      <rPr>
        <sz val="9"/>
        <rFont val="Calibri"/>
        <charset val="134"/>
      </rPr>
      <t>268,690</t>
    </r>
  </si>
  <si>
    <r>
      <rPr>
        <sz val="9"/>
        <rFont val="Calibri"/>
        <charset val="134"/>
      </rPr>
      <t>1633020</t>
    </r>
  </si>
  <si>
    <r>
      <rPr>
        <sz val="9"/>
        <rFont val="Calibri"/>
        <charset val="134"/>
      </rPr>
      <t>Huo Fum</t>
    </r>
  </si>
  <si>
    <r>
      <rPr>
        <b/>
        <sz val="10"/>
        <rFont val="Calibri"/>
        <charset val="134"/>
      </rPr>
      <t>261,400</t>
    </r>
  </si>
  <si>
    <r>
      <rPr>
        <sz val="9"/>
        <rFont val="Calibri"/>
        <charset val="134"/>
      </rPr>
      <t>1625981</t>
    </r>
  </si>
  <si>
    <r>
      <rPr>
        <sz val="9"/>
        <rFont val="Calibri"/>
        <charset val="134"/>
      </rPr>
      <t>He Xiaofan Dong</t>
    </r>
  </si>
  <si>
    <r>
      <rPr>
        <b/>
        <sz val="10"/>
        <rFont val="Calibri"/>
        <charset val="134"/>
      </rPr>
      <t>249,250</t>
    </r>
  </si>
  <si>
    <r>
      <rPr>
        <sz val="9"/>
        <rFont val="Calibri"/>
        <charset val="134"/>
      </rPr>
      <t>1620790</t>
    </r>
  </si>
  <si>
    <r>
      <rPr>
        <sz val="9"/>
        <rFont val="Calibri"/>
        <charset val="134"/>
      </rPr>
      <t>Chiu Kin Hei</t>
    </r>
  </si>
  <si>
    <r>
      <rPr>
        <b/>
        <sz val="10"/>
        <rFont val="Calibri"/>
        <charset val="134"/>
      </rPr>
      <t>241,960</t>
    </r>
  </si>
  <si>
    <r>
      <rPr>
        <sz val="9"/>
        <rFont val="Calibri"/>
        <charset val="134"/>
      </rPr>
      <t>28/10/2019</t>
    </r>
  </si>
  <si>
    <r>
      <rPr>
        <sz val="9"/>
        <rFont val="Calibri"/>
        <charset val="134"/>
      </rPr>
      <t>1626275</t>
    </r>
  </si>
  <si>
    <r>
      <rPr>
        <b/>
        <sz val="10"/>
        <rFont val="Calibri"/>
        <charset val="134"/>
      </rPr>
      <t>239,530</t>
    </r>
  </si>
  <si>
    <r>
      <rPr>
        <sz val="9"/>
        <rFont val="Calibri"/>
        <charset val="134"/>
      </rPr>
      <t>1634471</t>
    </r>
  </si>
  <si>
    <r>
      <rPr>
        <b/>
        <sz val="10"/>
        <rFont val="Calibri"/>
        <charset val="134"/>
      </rPr>
      <t>227,290</t>
    </r>
  </si>
  <si>
    <r>
      <rPr>
        <sz val="9"/>
        <rFont val="Calibri"/>
        <charset val="134"/>
      </rPr>
      <t>1620961</t>
    </r>
  </si>
  <si>
    <r>
      <rPr>
        <sz val="9"/>
        <rFont val="Calibri"/>
        <charset val="134"/>
      </rPr>
      <t>Tang Miu Fan</t>
    </r>
  </si>
  <si>
    <r>
      <rPr>
        <b/>
        <sz val="10"/>
        <rFont val="Calibri"/>
        <charset val="134"/>
      </rPr>
      <t>221,530</t>
    </r>
  </si>
  <si>
    <r>
      <rPr>
        <sz val="9"/>
        <rFont val="Calibri"/>
        <charset val="134"/>
      </rPr>
      <t>Chan Choi</t>
    </r>
  </si>
  <si>
    <r>
      <rPr>
        <b/>
        <sz val="10"/>
        <rFont val="Calibri"/>
        <charset val="134"/>
      </rPr>
      <t>215,770</t>
    </r>
  </si>
  <si>
    <r>
      <rPr>
        <sz val="9"/>
        <rFont val="Calibri"/>
        <charset val="134"/>
      </rPr>
      <t>Fat Chan Wing</t>
    </r>
  </si>
  <si>
    <r>
      <rPr>
        <b/>
        <sz val="10"/>
        <rFont val="Calibri"/>
        <charset val="134"/>
      </rPr>
      <t>210,010</t>
    </r>
  </si>
  <si>
    <r>
      <rPr>
        <b/>
        <sz val="10"/>
        <rFont val="Calibri"/>
        <charset val="134"/>
      </rPr>
      <t>197,770</t>
    </r>
  </si>
  <si>
    <r>
      <rPr>
        <sz val="9"/>
        <rFont val="Calibri"/>
        <charset val="134"/>
      </rPr>
      <t>29/10/2019</t>
    </r>
  </si>
  <si>
    <r>
      <rPr>
        <sz val="9"/>
        <rFont val="Calibri"/>
        <charset val="134"/>
      </rPr>
      <t>1620581</t>
    </r>
  </si>
  <si>
    <r>
      <rPr>
        <sz val="9"/>
        <rFont val="Calibri"/>
        <charset val="134"/>
      </rPr>
      <t>Lu Yi Liu</t>
    </r>
  </si>
  <si>
    <r>
      <rPr>
        <b/>
        <sz val="10"/>
        <rFont val="Calibri"/>
        <charset val="134"/>
      </rPr>
      <t>192,010</t>
    </r>
  </si>
  <si>
    <r>
      <rPr>
        <sz val="9"/>
        <rFont val="Calibri"/>
        <charset val="134"/>
      </rPr>
      <t>1636847</t>
    </r>
  </si>
  <si>
    <r>
      <rPr>
        <sz val="9"/>
        <rFont val="Calibri"/>
        <charset val="134"/>
      </rPr>
      <t>Wang Gengwei</t>
    </r>
  </si>
  <si>
    <r>
      <rPr>
        <b/>
        <sz val="10"/>
        <rFont val="Calibri"/>
        <charset val="134"/>
      </rPr>
      <t>183,370</t>
    </r>
  </si>
  <si>
    <r>
      <rPr>
        <sz val="9"/>
        <rFont val="Calibri"/>
        <charset val="134"/>
      </rPr>
      <t>1645645</t>
    </r>
  </si>
  <si>
    <r>
      <rPr>
        <sz val="9"/>
        <rFont val="Calibri"/>
        <charset val="134"/>
      </rPr>
      <t>Li Yu Wang</t>
    </r>
  </si>
  <si>
    <r>
      <rPr>
        <b/>
        <sz val="10"/>
        <rFont val="Calibri"/>
        <charset val="134"/>
      </rPr>
      <t>178,510</t>
    </r>
  </si>
  <si>
    <r>
      <rPr>
        <sz val="9"/>
        <rFont val="Calibri"/>
        <charset val="134"/>
      </rPr>
      <t>30/10/2019</t>
    </r>
  </si>
  <si>
    <r>
      <rPr>
        <sz val="9"/>
        <rFont val="Calibri"/>
        <charset val="134"/>
      </rPr>
      <t>1651461</t>
    </r>
  </si>
  <si>
    <r>
      <rPr>
        <sz val="9"/>
        <rFont val="Calibri"/>
        <charset val="134"/>
      </rPr>
      <t>Cheoi Meng</t>
    </r>
  </si>
  <si>
    <r>
      <rPr>
        <b/>
        <sz val="10"/>
        <rFont val="Calibri"/>
        <charset val="134"/>
      </rPr>
      <t>176,080</t>
    </r>
  </si>
  <si>
    <r>
      <rPr>
        <sz val="9"/>
        <rFont val="Calibri"/>
        <charset val="134"/>
      </rPr>
      <t>31/10/2019</t>
    </r>
  </si>
  <si>
    <r>
      <rPr>
        <sz val="9"/>
        <rFont val="Calibri"/>
        <charset val="134"/>
      </rPr>
      <t>1651516</t>
    </r>
  </si>
  <si>
    <r>
      <rPr>
        <sz val="9"/>
        <rFont val="Calibri"/>
        <charset val="134"/>
      </rPr>
      <t>Zhou Yijing</t>
    </r>
  </si>
  <si>
    <r>
      <rPr>
        <b/>
        <sz val="10"/>
        <rFont val="Calibri"/>
        <charset val="134"/>
      </rPr>
      <t>170,500</t>
    </r>
  </si>
  <si>
    <r>
      <rPr>
        <sz val="9"/>
        <rFont val="Calibri"/>
        <charset val="134"/>
      </rPr>
      <t>1643600</t>
    </r>
  </si>
  <si>
    <r>
      <rPr>
        <sz val="9"/>
        <rFont val="Calibri"/>
        <charset val="134"/>
      </rPr>
      <t>Liao Haiyan Liu</t>
    </r>
  </si>
  <si>
    <r>
      <rPr>
        <b/>
        <sz val="10"/>
        <rFont val="Calibri"/>
        <charset val="134"/>
      </rPr>
      <t>163,210</t>
    </r>
  </si>
  <si>
    <r>
      <rPr>
        <sz val="8"/>
        <rFont val="Calibri"/>
        <charset val="134"/>
      </rPr>
      <t>206</t>
    </r>
  </si>
  <si>
    <t>P191105113542489</t>
  </si>
  <si>
    <r>
      <rPr>
        <sz val="10"/>
        <rFont val="Arial"/>
        <charset val="134"/>
      </rPr>
      <t>10</t>
    </r>
    <r>
      <rPr>
        <sz val="10"/>
        <rFont val="宋体"/>
        <charset val="134"/>
      </rPr>
      <t>月剩余包房款</t>
    </r>
  </si>
  <si>
    <r>
      <rPr>
        <sz val="10"/>
        <rFont val="Arial"/>
        <charset val="134"/>
      </rPr>
      <t>9,10</t>
    </r>
    <r>
      <rPr>
        <sz val="10"/>
        <rFont val="宋体"/>
        <charset val="134"/>
      </rPr>
      <t>月共剩</t>
    </r>
  </si>
  <si>
    <r>
      <rPr>
        <b/>
        <sz val="10"/>
        <rFont val="Calibri"/>
        <charset val="134"/>
      </rPr>
      <t>Air. Date</t>
    </r>
  </si>
  <si>
    <r>
      <rPr>
        <sz val="9"/>
        <rFont val="Calibri"/>
        <charset val="134"/>
      </rPr>
      <t>810,000</t>
    </r>
  </si>
  <si>
    <r>
      <rPr>
        <b/>
        <sz val="10"/>
        <rFont val="Calibri"/>
        <charset val="134"/>
      </rPr>
      <t>810,000</t>
    </r>
  </si>
  <si>
    <r>
      <rPr>
        <sz val="9"/>
        <rFont val="Calibri"/>
        <charset val="134"/>
      </rPr>
      <t>02/11/2019</t>
    </r>
  </si>
  <si>
    <r>
      <rPr>
        <sz val="9"/>
        <rFont val="Calibri"/>
        <charset val="134"/>
      </rPr>
      <t>Xi Ying Zhang Shu</t>
    </r>
  </si>
  <si>
    <r>
      <rPr>
        <b/>
        <sz val="10"/>
        <rFont val="Calibri"/>
        <charset val="134"/>
      </rPr>
      <t>798,480</t>
    </r>
  </si>
  <si>
    <r>
      <rPr>
        <sz val="9"/>
        <rFont val="Calibri"/>
        <charset val="134"/>
      </rPr>
      <t>Lyu Milo</t>
    </r>
  </si>
  <si>
    <r>
      <rPr>
        <b/>
        <sz val="10"/>
        <rFont val="Calibri"/>
        <charset val="134"/>
      </rPr>
      <t>793,170</t>
    </r>
  </si>
  <si>
    <r>
      <rPr>
        <sz val="9"/>
        <rFont val="Calibri"/>
        <charset val="134"/>
      </rPr>
      <t>Xin Shang</t>
    </r>
  </si>
  <si>
    <r>
      <rPr>
        <b/>
        <sz val="10"/>
        <rFont val="Calibri"/>
        <charset val="134"/>
      </rPr>
      <t>787,860</t>
    </r>
  </si>
  <si>
    <r>
      <rPr>
        <sz val="9"/>
        <rFont val="Calibri"/>
        <charset val="134"/>
      </rPr>
      <t>Jiamin Li</t>
    </r>
  </si>
  <si>
    <r>
      <rPr>
        <b/>
        <sz val="10"/>
        <rFont val="Calibri"/>
        <charset val="134"/>
      </rPr>
      <t>782,550</t>
    </r>
  </si>
  <si>
    <r>
      <rPr>
        <sz val="9"/>
        <rFont val="Calibri"/>
        <charset val="134"/>
      </rPr>
      <t>Jianghong Yao</t>
    </r>
  </si>
  <si>
    <r>
      <rPr>
        <b/>
        <sz val="10"/>
        <rFont val="Calibri"/>
        <charset val="134"/>
      </rPr>
      <t>777,240</t>
    </r>
  </si>
  <si>
    <r>
      <rPr>
        <sz val="9"/>
        <rFont val="Calibri"/>
        <charset val="134"/>
      </rPr>
      <t>03/11/2019</t>
    </r>
  </si>
  <si>
    <r>
      <rPr>
        <sz val="9"/>
        <rFont val="Calibri"/>
        <charset val="134"/>
      </rPr>
      <t>Chung Chor</t>
    </r>
  </si>
  <si>
    <r>
      <rPr>
        <b/>
        <sz val="10"/>
        <rFont val="Calibri"/>
        <charset val="134"/>
      </rPr>
      <t>774,360</t>
    </r>
  </si>
  <si>
    <r>
      <rPr>
        <sz val="9"/>
        <rFont val="Calibri"/>
        <charset val="134"/>
      </rPr>
      <t>04/11/2019</t>
    </r>
  </si>
  <si>
    <r>
      <rPr>
        <sz val="9"/>
        <rFont val="Calibri"/>
        <charset val="134"/>
      </rPr>
      <t>05/11/2019</t>
    </r>
  </si>
  <si>
    <r>
      <rPr>
        <sz val="9"/>
        <rFont val="Calibri"/>
        <charset val="134"/>
      </rPr>
      <t>Wu Yuuan Cui Lina</t>
    </r>
  </si>
  <si>
    <r>
      <rPr>
        <b/>
        <sz val="10"/>
        <rFont val="Calibri"/>
        <charset val="134"/>
      </rPr>
      <t>771,480</t>
    </r>
  </si>
  <si>
    <r>
      <rPr>
        <sz val="9"/>
        <rFont val="Calibri"/>
        <charset val="134"/>
      </rPr>
      <t>Kwan Ching Leong</t>
    </r>
  </si>
  <si>
    <r>
      <rPr>
        <b/>
        <sz val="10"/>
        <rFont val="Calibri"/>
        <charset val="134"/>
      </rPr>
      <t>762,840</t>
    </r>
  </si>
  <si>
    <r>
      <rPr>
        <sz val="9"/>
        <rFont val="Calibri"/>
        <charset val="134"/>
      </rPr>
      <t>04/07/2019</t>
    </r>
  </si>
  <si>
    <r>
      <rPr>
        <sz val="9"/>
        <rFont val="Calibri"/>
        <charset val="134"/>
      </rPr>
      <t>07/11/2019</t>
    </r>
  </si>
  <si>
    <r>
      <rPr>
        <sz val="9"/>
        <rFont val="Calibri"/>
        <charset val="134"/>
      </rPr>
      <t>Cao Xin</t>
    </r>
  </si>
  <si>
    <r>
      <rPr>
        <b/>
        <sz val="10"/>
        <rFont val="Calibri"/>
        <charset val="134"/>
      </rPr>
      <t>754,200</t>
    </r>
  </si>
  <si>
    <r>
      <rPr>
        <sz val="9"/>
        <rFont val="Calibri"/>
        <charset val="134"/>
      </rPr>
      <t>God Ping</t>
    </r>
  </si>
  <si>
    <r>
      <rPr>
        <b/>
        <sz val="10"/>
        <rFont val="Calibri"/>
        <charset val="134"/>
      </rPr>
      <t>745,560</t>
    </r>
  </si>
  <si>
    <r>
      <rPr>
        <sz val="9"/>
        <rFont val="Calibri"/>
        <charset val="134"/>
      </rPr>
      <t>Li Xiu fen</t>
    </r>
  </si>
  <si>
    <r>
      <rPr>
        <b/>
        <sz val="10"/>
        <rFont val="Calibri"/>
        <charset val="134"/>
      </rPr>
      <t>736,920</t>
    </r>
  </si>
  <si>
    <r>
      <rPr>
        <sz val="9"/>
        <rFont val="Calibri"/>
        <charset val="134"/>
      </rPr>
      <t>08/11/2019</t>
    </r>
  </si>
  <si>
    <r>
      <rPr>
        <sz val="9"/>
        <rFont val="Calibri"/>
        <charset val="134"/>
      </rPr>
      <t>Lu Xun</t>
    </r>
  </si>
  <si>
    <r>
      <rPr>
        <b/>
        <sz val="10"/>
        <rFont val="Calibri"/>
        <charset val="134"/>
      </rPr>
      <t>734,040</t>
    </r>
  </si>
  <si>
    <r>
      <rPr>
        <b/>
        <sz val="10"/>
        <rFont val="Calibri"/>
        <charset val="134"/>
      </rPr>
      <t>l</t>
    </r>
  </si>
  <si>
    <r>
      <rPr>
        <sz val="9"/>
        <rFont val="Calibri"/>
        <charset val="134"/>
      </rPr>
      <t>Liang Siwei</t>
    </r>
  </si>
  <si>
    <r>
      <rPr>
        <b/>
        <sz val="10"/>
        <rFont val="Calibri"/>
        <charset val="134"/>
      </rPr>
      <t>722,520</t>
    </r>
  </si>
  <si>
    <r>
      <rPr>
        <sz val="9"/>
        <rFont val="Calibri"/>
        <charset val="134"/>
      </rPr>
      <t>Zhong Zhuojin</t>
    </r>
  </si>
  <si>
    <r>
      <rPr>
        <b/>
        <sz val="10"/>
        <rFont val="Calibri"/>
        <charset val="134"/>
      </rPr>
      <t>711,000</t>
    </r>
  </si>
  <si>
    <r>
      <rPr>
        <sz val="9"/>
        <rFont val="Calibri"/>
        <charset val="134"/>
      </rPr>
      <t>Feng Feng</t>
    </r>
  </si>
  <si>
    <r>
      <rPr>
        <b/>
        <sz val="10"/>
        <rFont val="Calibri"/>
        <charset val="134"/>
      </rPr>
      <t>699,480</t>
    </r>
  </si>
  <si>
    <r>
      <rPr>
        <sz val="9"/>
        <rFont val="Calibri"/>
        <charset val="134"/>
      </rPr>
      <t>Yang Dan</t>
    </r>
  </si>
  <si>
    <r>
      <rPr>
        <sz val="9"/>
        <rFont val="Calibri"/>
        <charset val="134"/>
      </rPr>
      <t>3,240</t>
    </r>
  </si>
  <si>
    <r>
      <rPr>
        <b/>
        <sz val="10"/>
        <rFont val="Calibri"/>
        <charset val="134"/>
      </rPr>
      <t>686,520</t>
    </r>
  </si>
  <si>
    <r>
      <rPr>
        <sz val="9"/>
        <rFont val="Calibri"/>
        <charset val="134"/>
      </rPr>
      <t>06/11/2019</t>
    </r>
  </si>
  <si>
    <r>
      <rPr>
        <sz val="9"/>
        <rFont val="Calibri"/>
        <charset val="134"/>
      </rPr>
      <t>10/11/2019</t>
    </r>
  </si>
  <si>
    <r>
      <rPr>
        <sz val="9"/>
        <rFont val="Calibri"/>
        <charset val="134"/>
      </rPr>
      <t>LiuTongtong</t>
    </r>
  </si>
  <si>
    <r>
      <rPr>
        <b/>
        <sz val="10"/>
        <rFont val="Calibri"/>
        <charset val="134"/>
      </rPr>
      <t>673,560</t>
    </r>
  </si>
  <si>
    <r>
      <rPr>
        <b/>
        <sz val="10"/>
        <rFont val="Calibri"/>
        <charset val="134"/>
      </rPr>
      <t>667,800</t>
    </r>
  </si>
  <si>
    <r>
      <rPr>
        <sz val="9"/>
        <rFont val="Calibri"/>
        <charset val="134"/>
      </rPr>
      <t>09/11/2019</t>
    </r>
  </si>
  <si>
    <r>
      <rPr>
        <sz val="9"/>
        <rFont val="Calibri"/>
        <charset val="134"/>
      </rPr>
      <t>Ching Kwong Leung</t>
    </r>
  </si>
  <si>
    <r>
      <rPr>
        <b/>
        <sz val="10"/>
        <rFont val="Calibri"/>
        <charset val="134"/>
      </rPr>
      <t>664,920</t>
    </r>
  </si>
  <si>
    <r>
      <rPr>
        <sz val="9"/>
        <rFont val="Calibri"/>
        <charset val="134"/>
      </rPr>
      <t>Yu Yunhan</t>
    </r>
  </si>
  <si>
    <r>
      <rPr>
        <b/>
        <sz val="10"/>
        <rFont val="Calibri"/>
        <charset val="134"/>
      </rPr>
      <t>655,200</t>
    </r>
  </si>
  <si>
    <r>
      <rPr>
        <sz val="9"/>
        <rFont val="Calibri"/>
        <charset val="134"/>
      </rPr>
      <t>Huang He</t>
    </r>
  </si>
  <si>
    <r>
      <rPr>
        <b/>
        <sz val="10"/>
        <rFont val="Calibri"/>
        <charset val="134"/>
      </rPr>
      <t>645,480</t>
    </r>
  </si>
  <si>
    <r>
      <rPr>
        <sz val="9"/>
        <rFont val="Calibri"/>
        <charset val="134"/>
      </rPr>
      <t>Yang Shuyi</t>
    </r>
  </si>
  <si>
    <r>
      <rPr>
        <b/>
        <sz val="10"/>
        <rFont val="Calibri"/>
        <charset val="134"/>
      </rPr>
      <t>635,760</t>
    </r>
  </si>
  <si>
    <r>
      <rPr>
        <sz val="9"/>
        <rFont val="Calibri"/>
        <charset val="134"/>
      </rPr>
      <t>11/11/2019</t>
    </r>
  </si>
  <si>
    <r>
      <rPr>
        <sz val="9"/>
        <rFont val="Calibri"/>
        <charset val="134"/>
      </rPr>
      <t>Zhang Guo Jie Han</t>
    </r>
  </si>
  <si>
    <r>
      <rPr>
        <b/>
        <sz val="10"/>
        <rFont val="Calibri"/>
        <charset val="134"/>
      </rPr>
      <t>621,360</t>
    </r>
  </si>
  <si>
    <r>
      <rPr>
        <sz val="9"/>
        <rFont val="Calibri"/>
        <charset val="134"/>
      </rPr>
      <t>Li Yang</t>
    </r>
  </si>
  <si>
    <r>
      <rPr>
        <b/>
        <sz val="10"/>
        <rFont val="Calibri"/>
        <charset val="134"/>
      </rPr>
      <t>618,480</t>
    </r>
  </si>
  <si>
    <r>
      <rPr>
        <sz val="9"/>
        <rFont val="Calibri"/>
        <charset val="134"/>
      </rPr>
      <t>MengTao</t>
    </r>
  </si>
  <si>
    <r>
      <rPr>
        <b/>
        <sz val="10"/>
        <rFont val="Calibri"/>
        <charset val="134"/>
      </rPr>
      <t>612,720</t>
    </r>
  </si>
  <si>
    <r>
      <rPr>
        <sz val="9"/>
        <rFont val="Calibri"/>
        <charset val="134"/>
      </rPr>
      <t>Xu Jintao</t>
    </r>
  </si>
  <si>
    <r>
      <rPr>
        <b/>
        <sz val="10"/>
        <rFont val="Calibri"/>
        <charset val="134"/>
      </rPr>
      <t>606,960</t>
    </r>
  </si>
  <si>
    <r>
      <rPr>
        <sz val="9"/>
        <rFont val="Calibri"/>
        <charset val="134"/>
      </rPr>
      <t>Chen Yuxian</t>
    </r>
  </si>
  <si>
    <r>
      <rPr>
        <b/>
        <sz val="10"/>
        <rFont val="Calibri"/>
        <charset val="134"/>
      </rPr>
      <t>600,480</t>
    </r>
  </si>
  <si>
    <r>
      <rPr>
        <sz val="9"/>
        <rFont val="Calibri"/>
        <charset val="134"/>
      </rPr>
      <t>12/11/2019</t>
    </r>
  </si>
  <si>
    <r>
      <rPr>
        <sz val="9"/>
        <rFont val="Calibri"/>
        <charset val="134"/>
      </rPr>
      <t>Li Zenan</t>
    </r>
  </si>
  <si>
    <r>
      <rPr>
        <b/>
        <sz val="10"/>
        <rFont val="Calibri"/>
        <charset val="134"/>
      </rPr>
      <t>591,840</t>
    </r>
  </si>
  <si>
    <r>
      <rPr>
        <sz val="9"/>
        <rFont val="Calibri"/>
        <charset val="134"/>
      </rPr>
      <t>13/11/2019</t>
    </r>
  </si>
  <si>
    <r>
      <rPr>
        <sz val="9"/>
        <rFont val="Calibri"/>
        <charset val="134"/>
      </rPr>
      <t>Chen Menging</t>
    </r>
  </si>
  <si>
    <r>
      <rPr>
        <b/>
        <sz val="10"/>
        <rFont val="Calibri"/>
        <charset val="134"/>
      </rPr>
      <t>580,320</t>
    </r>
  </si>
  <si>
    <r>
      <rPr>
        <sz val="9"/>
        <rFont val="Calibri"/>
        <charset val="134"/>
      </rPr>
      <t>Chen Guo Rong</t>
    </r>
  </si>
  <si>
    <r>
      <rPr>
        <b/>
        <sz val="10"/>
        <rFont val="Calibri"/>
        <charset val="134"/>
      </rPr>
      <t>577,440</t>
    </r>
  </si>
  <si>
    <r>
      <rPr>
        <sz val="9"/>
        <rFont val="Calibri"/>
        <charset val="134"/>
      </rPr>
      <t>14/11/2019</t>
    </r>
  </si>
  <si>
    <r>
      <rPr>
        <sz val="9"/>
        <rFont val="Calibri"/>
        <charset val="134"/>
      </rPr>
      <t>Xiaoxue Gao</t>
    </r>
  </si>
  <si>
    <r>
      <rPr>
        <b/>
        <sz val="10"/>
        <rFont val="Calibri"/>
        <charset val="134"/>
      </rPr>
      <t>571,680</t>
    </r>
  </si>
  <si>
    <r>
      <rPr>
        <sz val="9"/>
        <rFont val="Calibri"/>
        <charset val="134"/>
      </rPr>
      <t>Chen Qiuling</t>
    </r>
  </si>
  <si>
    <r>
      <rPr>
        <b/>
        <sz val="10"/>
        <rFont val="Calibri"/>
        <charset val="134"/>
      </rPr>
      <t>565,920</t>
    </r>
  </si>
  <si>
    <r>
      <rPr>
        <sz val="9"/>
        <rFont val="Calibri"/>
        <charset val="134"/>
      </rPr>
      <t>Zhang Huizhen</t>
    </r>
  </si>
  <si>
    <r>
      <rPr>
        <b/>
        <sz val="10"/>
        <rFont val="Calibri"/>
        <charset val="134"/>
      </rPr>
      <t>559,440</t>
    </r>
  </si>
  <si>
    <r>
      <rPr>
        <sz val="9"/>
        <rFont val="Calibri"/>
        <charset val="134"/>
      </rPr>
      <t>Lai Sofia</t>
    </r>
  </si>
  <si>
    <r>
      <rPr>
        <b/>
        <sz val="10"/>
        <rFont val="Calibri"/>
        <charset val="134"/>
      </rPr>
      <t>550,800</t>
    </r>
  </si>
  <si>
    <r>
      <rPr>
        <sz val="9"/>
        <rFont val="Calibri"/>
        <charset val="134"/>
      </rPr>
      <t>15/11/2019</t>
    </r>
  </si>
  <si>
    <r>
      <rPr>
        <sz val="9"/>
        <rFont val="Calibri"/>
        <charset val="134"/>
      </rPr>
      <t>Jia Cuo</t>
    </r>
  </si>
  <si>
    <r>
      <rPr>
        <b/>
        <sz val="10"/>
        <rFont val="Calibri"/>
        <charset val="134"/>
      </rPr>
      <t>547,560</t>
    </r>
  </si>
  <si>
    <r>
      <rPr>
        <sz val="9"/>
        <rFont val="Calibri"/>
        <charset val="134"/>
      </rPr>
      <t>16/11/2019</t>
    </r>
  </si>
  <si>
    <r>
      <rPr>
        <sz val="9"/>
        <rFont val="Calibri"/>
        <charset val="134"/>
      </rPr>
      <t>Liu Jian</t>
    </r>
  </si>
  <si>
    <r>
      <rPr>
        <b/>
        <sz val="10"/>
        <rFont val="Calibri"/>
        <charset val="134"/>
      </rPr>
      <t>541,800</t>
    </r>
  </si>
  <si>
    <r>
      <rPr>
        <sz val="9"/>
        <rFont val="Calibri"/>
        <charset val="134"/>
      </rPr>
      <t>Wen Junfeng</t>
    </r>
  </si>
  <si>
    <r>
      <rPr>
        <b/>
        <sz val="10"/>
        <rFont val="Calibri"/>
        <charset val="134"/>
      </rPr>
      <t>536,040</t>
    </r>
  </si>
  <si>
    <r>
      <rPr>
        <sz val="9"/>
        <rFont val="Calibri"/>
        <charset val="134"/>
      </rPr>
      <t>Tang Guili</t>
    </r>
  </si>
  <si>
    <r>
      <rPr>
        <b/>
        <sz val="10"/>
        <rFont val="Calibri"/>
        <charset val="134"/>
      </rPr>
      <t>530,280</t>
    </r>
  </si>
  <si>
    <r>
      <rPr>
        <sz val="9"/>
        <rFont val="Calibri"/>
        <charset val="134"/>
      </rPr>
      <t>Lyu Xin</t>
    </r>
  </si>
  <si>
    <r>
      <rPr>
        <b/>
        <sz val="10"/>
        <rFont val="Calibri"/>
        <charset val="134"/>
      </rPr>
      <t>524,520</t>
    </r>
  </si>
  <si>
    <r>
      <rPr>
        <sz val="9"/>
        <rFont val="Calibri"/>
        <charset val="134"/>
      </rPr>
      <t>17/11/2019</t>
    </r>
  </si>
  <si>
    <r>
      <rPr>
        <sz val="9"/>
        <rFont val="Calibri"/>
        <charset val="134"/>
      </rPr>
      <t>Wong Shuk Yin</t>
    </r>
  </si>
  <si>
    <r>
      <rPr>
        <b/>
        <sz val="10"/>
        <rFont val="Calibri"/>
        <charset val="134"/>
      </rPr>
      <t>518,760</t>
    </r>
  </si>
  <si>
    <r>
      <rPr>
        <sz val="9"/>
        <rFont val="Calibri"/>
        <charset val="134"/>
      </rPr>
      <t>19/11/2019</t>
    </r>
  </si>
  <si>
    <r>
      <rPr>
        <sz val="9"/>
        <rFont val="Calibri"/>
        <charset val="134"/>
      </rPr>
      <t>Wang Kai</t>
    </r>
  </si>
  <si>
    <r>
      <rPr>
        <b/>
        <sz val="10"/>
        <rFont val="Calibri"/>
        <charset val="134"/>
      </rPr>
      <t>505,800</t>
    </r>
  </si>
  <si>
    <r>
      <rPr>
        <sz val="9"/>
        <rFont val="Calibri"/>
        <charset val="134"/>
      </rPr>
      <t>Zhang Xif Eng</t>
    </r>
  </si>
  <si>
    <r>
      <rPr>
        <b/>
        <sz val="10"/>
        <rFont val="Calibri"/>
        <charset val="134"/>
      </rPr>
      <t>496,080</t>
    </r>
  </si>
  <si>
    <r>
      <rPr>
        <sz val="9"/>
        <rFont val="Calibri"/>
        <charset val="134"/>
      </rPr>
      <t>18/11/2019</t>
    </r>
  </si>
  <si>
    <r>
      <rPr>
        <sz val="9"/>
        <rFont val="Calibri"/>
        <charset val="134"/>
      </rPr>
      <t>21/11/2019</t>
    </r>
  </si>
  <si>
    <r>
      <rPr>
        <sz val="9"/>
        <rFont val="Calibri"/>
        <charset val="134"/>
      </rPr>
      <t>Zhang Liang Liu</t>
    </r>
  </si>
  <si>
    <r>
      <rPr>
        <b/>
        <sz val="10"/>
        <rFont val="Calibri"/>
        <charset val="134"/>
      </rPr>
      <t>487,440</t>
    </r>
  </si>
  <si>
    <r>
      <rPr>
        <sz val="9"/>
        <rFont val="Calibri"/>
        <charset val="134"/>
      </rPr>
      <t>22/11/2019</t>
    </r>
  </si>
  <si>
    <r>
      <rPr>
        <sz val="9"/>
        <rFont val="Calibri"/>
        <charset val="134"/>
      </rPr>
      <t>Zhai Yanun</t>
    </r>
  </si>
  <si>
    <r>
      <rPr>
        <b/>
        <sz val="10"/>
        <rFont val="Calibri"/>
        <charset val="134"/>
      </rPr>
      <t>484,200</t>
    </r>
  </si>
  <si>
    <r>
      <rPr>
        <sz val="9"/>
        <rFont val="Calibri"/>
        <charset val="134"/>
      </rPr>
      <t>Bao Xiao</t>
    </r>
  </si>
  <si>
    <r>
      <rPr>
        <b/>
        <sz val="10"/>
        <rFont val="Calibri"/>
        <charset val="134"/>
      </rPr>
      <t>480,960</t>
    </r>
  </si>
  <si>
    <r>
      <rPr>
        <sz val="9"/>
        <rFont val="Calibri"/>
        <charset val="134"/>
      </rPr>
      <t>Li Yunlong</t>
    </r>
  </si>
  <si>
    <r>
      <rPr>
        <sz val="9"/>
        <rFont val="Calibri"/>
        <charset val="134"/>
      </rPr>
      <t>3,600</t>
    </r>
  </si>
  <si>
    <r>
      <rPr>
        <b/>
        <sz val="10"/>
        <rFont val="Calibri"/>
        <charset val="134"/>
      </rPr>
      <t>477,360</t>
    </r>
  </si>
  <si>
    <r>
      <rPr>
        <b/>
        <sz val="10"/>
        <rFont val="Calibri"/>
        <charset val="134"/>
      </rPr>
      <t>1</t>
    </r>
  </si>
  <si>
    <r>
      <rPr>
        <sz val="9"/>
        <rFont val="Calibri"/>
        <charset val="134"/>
      </rPr>
      <t>Zhou Peng</t>
    </r>
  </si>
  <si>
    <r>
      <rPr>
        <b/>
        <sz val="10"/>
        <rFont val="Calibri"/>
        <charset val="134"/>
      </rPr>
      <t>468,720</t>
    </r>
  </si>
  <si>
    <r>
      <rPr>
        <sz val="9"/>
        <rFont val="Calibri"/>
        <charset val="134"/>
      </rPr>
      <t>23/11/2019</t>
    </r>
  </si>
  <si>
    <r>
      <rPr>
        <sz val="9"/>
        <rFont val="Calibri"/>
        <charset val="134"/>
      </rPr>
      <t>Chan Pui</t>
    </r>
  </si>
  <si>
    <r>
      <rPr>
        <b/>
        <sz val="10"/>
        <rFont val="Calibri"/>
        <charset val="134"/>
      </rPr>
      <t>462,240</t>
    </r>
  </si>
  <si>
    <r>
      <rPr>
        <sz val="9"/>
        <rFont val="Calibri"/>
        <charset val="134"/>
      </rPr>
      <t>Li Xufen</t>
    </r>
  </si>
  <si>
    <r>
      <rPr>
        <b/>
        <sz val="10"/>
        <rFont val="Calibri"/>
        <charset val="134"/>
      </rPr>
      <t>455,760</t>
    </r>
  </si>
  <si>
    <r>
      <rPr>
        <sz val="9"/>
        <rFont val="Calibri"/>
        <charset val="134"/>
      </rPr>
      <t>Shan Dan</t>
    </r>
  </si>
  <si>
    <r>
      <rPr>
        <b/>
        <sz val="10"/>
        <rFont val="Calibri"/>
        <charset val="134"/>
      </rPr>
      <t>449,280</t>
    </r>
  </si>
  <si>
    <r>
      <rPr>
        <sz val="9"/>
        <rFont val="Calibri"/>
        <charset val="134"/>
      </rPr>
      <t>24/11/2019</t>
    </r>
  </si>
  <si>
    <r>
      <rPr>
        <sz val="9"/>
        <rFont val="Calibri"/>
        <charset val="134"/>
      </rPr>
      <t>Li Shuyao</t>
    </r>
  </si>
  <si>
    <r>
      <rPr>
        <b/>
        <sz val="10"/>
        <rFont val="Calibri"/>
        <charset val="134"/>
      </rPr>
      <t>442,800</t>
    </r>
  </si>
  <si>
    <r>
      <rPr>
        <sz val="9"/>
        <rFont val="Calibri"/>
        <charset val="134"/>
      </rPr>
      <t>Wang Meisheng</t>
    </r>
  </si>
  <si>
    <r>
      <rPr>
        <b/>
        <sz val="10"/>
        <rFont val="Calibri"/>
        <charset val="134"/>
      </rPr>
      <t>436,320</t>
    </r>
  </si>
  <si>
    <r>
      <rPr>
        <sz val="9"/>
        <rFont val="Calibri"/>
        <charset val="134"/>
      </rPr>
      <t>Luo Wenge</t>
    </r>
  </si>
  <si>
    <r>
      <rPr>
        <b/>
        <sz val="10"/>
        <rFont val="Calibri"/>
        <charset val="134"/>
      </rPr>
      <t>429,840</t>
    </r>
  </si>
  <si>
    <r>
      <rPr>
        <sz val="9"/>
        <rFont val="Calibri"/>
        <charset val="134"/>
      </rPr>
      <t>21/11/20219</t>
    </r>
  </si>
  <si>
    <r>
      <rPr>
        <sz val="9"/>
        <rFont val="Calibri"/>
        <charset val="134"/>
      </rPr>
      <t>25/11/2019</t>
    </r>
  </si>
  <si>
    <r>
      <rPr>
        <sz val="9"/>
        <rFont val="Calibri"/>
        <charset val="134"/>
      </rPr>
      <t>Cheng Chun</t>
    </r>
  </si>
  <si>
    <r>
      <rPr>
        <b/>
        <sz val="10"/>
        <rFont val="Calibri"/>
        <charset val="134"/>
      </rPr>
      <t>418,320</t>
    </r>
  </si>
  <si>
    <r>
      <rPr>
        <sz val="9"/>
        <rFont val="Calibri"/>
        <charset val="134"/>
      </rPr>
      <t>Liu Weihui</t>
    </r>
  </si>
  <si>
    <r>
      <rPr>
        <b/>
        <sz val="10"/>
        <rFont val="Calibri"/>
        <charset val="134"/>
      </rPr>
      <t>415,080</t>
    </r>
  </si>
  <si>
    <r>
      <rPr>
        <sz val="9"/>
        <rFont val="Calibri"/>
        <charset val="134"/>
      </rPr>
      <t>26/11/2019</t>
    </r>
  </si>
  <si>
    <r>
      <rPr>
        <sz val="9"/>
        <rFont val="Calibri"/>
        <charset val="134"/>
      </rPr>
      <t>Cai Lina</t>
    </r>
  </si>
  <si>
    <r>
      <rPr>
        <b/>
        <sz val="10"/>
        <rFont val="Calibri"/>
        <charset val="134"/>
      </rPr>
      <t>411,840</t>
    </r>
  </si>
  <si>
    <r>
      <rPr>
        <sz val="9"/>
        <rFont val="Calibri"/>
        <charset val="134"/>
      </rPr>
      <t>Yin Ani</t>
    </r>
  </si>
  <si>
    <r>
      <rPr>
        <b/>
        <sz val="10"/>
        <rFont val="Calibri"/>
        <charset val="134"/>
      </rPr>
      <t>408,600</t>
    </r>
  </si>
  <si>
    <r>
      <rPr>
        <sz val="9"/>
        <rFont val="Calibri"/>
        <charset val="134"/>
      </rPr>
      <t>Liu Xiaobin</t>
    </r>
  </si>
  <si>
    <r>
      <rPr>
        <b/>
        <sz val="10"/>
        <rFont val="Calibri"/>
        <charset val="134"/>
      </rPr>
      <t>398,880</t>
    </r>
  </si>
  <si>
    <r>
      <rPr>
        <sz val="9"/>
        <rFont val="Calibri"/>
        <charset val="134"/>
      </rPr>
      <t>27/11/2019</t>
    </r>
  </si>
  <si>
    <r>
      <rPr>
        <sz val="9"/>
        <rFont val="Calibri"/>
        <charset val="134"/>
      </rPr>
      <t>Chen Zewei</t>
    </r>
  </si>
  <si>
    <r>
      <rPr>
        <b/>
        <sz val="10"/>
        <rFont val="Calibri"/>
        <charset val="134"/>
      </rPr>
      <t>396,000</t>
    </r>
  </si>
  <si>
    <r>
      <rPr>
        <sz val="9"/>
        <rFont val="Calibri"/>
        <charset val="134"/>
      </rPr>
      <t>28/11/2019</t>
    </r>
  </si>
  <si>
    <r>
      <rPr>
        <sz val="9"/>
        <rFont val="Calibri"/>
        <charset val="134"/>
      </rPr>
      <t>Cao Dongyun</t>
    </r>
  </si>
  <si>
    <r>
      <rPr>
        <b/>
        <sz val="10"/>
        <rFont val="Calibri"/>
        <charset val="134"/>
      </rPr>
      <t>393,120</t>
    </r>
  </si>
  <si>
    <r>
      <rPr>
        <sz val="9"/>
        <rFont val="Calibri"/>
        <charset val="134"/>
      </rPr>
      <t>30/11/2019</t>
    </r>
  </si>
  <si>
    <r>
      <rPr>
        <sz val="9"/>
        <rFont val="Calibri"/>
        <charset val="134"/>
      </rPr>
      <t>Chen Chaoqi</t>
    </r>
  </si>
  <si>
    <r>
      <rPr>
        <b/>
        <sz val="10"/>
        <rFont val="Calibri"/>
        <charset val="134"/>
      </rPr>
      <t>387,360</t>
    </r>
  </si>
  <si>
    <r>
      <rPr>
        <sz val="9"/>
        <rFont val="Calibri"/>
        <charset val="134"/>
      </rPr>
      <t>Hu Lianghai</t>
    </r>
  </si>
  <si>
    <r>
      <rPr>
        <b/>
        <sz val="10"/>
        <rFont val="Calibri"/>
        <charset val="134"/>
      </rPr>
      <t>381,600</t>
    </r>
  </si>
  <si>
    <r>
      <rPr>
        <sz val="9"/>
        <rFont val="Calibri"/>
        <charset val="134"/>
      </rPr>
      <t>Huang Xuran</t>
    </r>
  </si>
  <si>
    <r>
      <rPr>
        <b/>
        <sz val="10"/>
        <rFont val="Calibri"/>
        <charset val="134"/>
      </rPr>
      <t>375,840</t>
    </r>
  </si>
  <si>
    <r>
      <rPr>
        <sz val="9"/>
        <rFont val="Calibri"/>
        <charset val="134"/>
      </rPr>
      <t>01/12/2019</t>
    </r>
  </si>
  <si>
    <r>
      <rPr>
        <sz val="9"/>
        <rFont val="Calibri"/>
        <charset val="134"/>
      </rPr>
      <t>Hu Haihua</t>
    </r>
  </si>
  <si>
    <r>
      <rPr>
        <b/>
        <sz val="10"/>
        <rFont val="Calibri"/>
        <charset val="134"/>
      </rPr>
      <t>372,960</t>
    </r>
  </si>
  <si>
    <r>
      <rPr>
        <sz val="9"/>
        <rFont val="Calibri"/>
        <charset val="134"/>
      </rPr>
      <t>Zhou Huiying</t>
    </r>
  </si>
  <si>
    <r>
      <rPr>
        <b/>
        <sz val="10"/>
        <rFont val="Calibri"/>
        <charset val="134"/>
      </rPr>
      <t>370,080</t>
    </r>
  </si>
  <si>
    <r>
      <rPr>
        <b/>
        <sz val="8"/>
        <rFont val="Calibri"/>
        <charset val="134"/>
      </rPr>
      <t>147</t>
    </r>
  </si>
  <si>
    <r>
      <rPr>
        <b/>
        <sz val="8"/>
        <rFont val="Calibri"/>
        <charset val="134"/>
      </rPr>
      <t>439</t>
    </r>
    <r>
      <rPr>
        <b/>
        <sz val="15"/>
        <rFont val="Calibri"/>
        <charset val="134"/>
      </rPr>
      <t>,</t>
    </r>
    <r>
      <rPr>
        <b/>
        <sz val="8"/>
        <rFont val="Calibri"/>
        <charset val="134"/>
      </rPr>
      <t>920.00</t>
    </r>
  </si>
  <si>
    <r>
      <rPr>
        <b/>
        <sz val="8"/>
        <rFont val="Calibri"/>
        <charset val="134"/>
      </rPr>
      <t>810,000</t>
    </r>
  </si>
  <si>
    <r>
      <rPr>
        <b/>
        <sz val="11"/>
        <rFont val="Calibri"/>
        <charset val="134"/>
      </rPr>
      <t>-370,080.00</t>
    </r>
  </si>
  <si>
    <t>P191204113903489</t>
  </si>
  <si>
    <r>
      <rPr>
        <sz val="10"/>
        <rFont val="Arial"/>
        <charset val="134"/>
      </rPr>
      <t>11</t>
    </r>
    <r>
      <rPr>
        <sz val="10"/>
        <rFont val="宋体"/>
        <charset val="134"/>
      </rPr>
      <t>月总剩余</t>
    </r>
  </si>
  <si>
    <t>Hotel</t>
  </si>
  <si>
    <t>Arr.Date</t>
  </si>
  <si>
    <t>Dep.Date</t>
  </si>
  <si>
    <t>Room</t>
  </si>
  <si>
    <t>Day</t>
  </si>
  <si>
    <t>Confirmed Booking</t>
  </si>
  <si>
    <t>Customer Name</t>
  </si>
  <si>
    <t>Room rate</t>
  </si>
  <si>
    <t xml:space="preserve">Hotel Invoice </t>
  </si>
  <si>
    <t>CIT Deposit</t>
  </si>
  <si>
    <t>Balance</t>
  </si>
  <si>
    <t xml:space="preserve">Amari Watergate </t>
  </si>
  <si>
    <t>Hu Haihua</t>
  </si>
  <si>
    <t>Zhang Lei</t>
  </si>
  <si>
    <t>Huang Xialian</t>
  </si>
  <si>
    <t>Huang Jikai</t>
  </si>
  <si>
    <t>Wei Qingxum</t>
  </si>
  <si>
    <t>Chiu Man Lee</t>
  </si>
  <si>
    <t>Guo Xiankai</t>
  </si>
  <si>
    <t>GuOo Minglong</t>
  </si>
  <si>
    <t>Zhou Huan</t>
  </si>
  <si>
    <t>Yang Menglin</t>
  </si>
  <si>
    <t>Ho Cham</t>
  </si>
  <si>
    <t>Barreto Philomena</t>
  </si>
  <si>
    <t>Pan Ning</t>
  </si>
  <si>
    <t>Uaajiarapan</t>
  </si>
  <si>
    <t>Ho Yun Shan</t>
  </si>
  <si>
    <t>Li Lin</t>
  </si>
  <si>
    <t>Huang Xudong</t>
  </si>
  <si>
    <t>Zhang Ziye</t>
  </si>
  <si>
    <t>Xu Zhenxing</t>
  </si>
  <si>
    <t>Xu Jinming</t>
  </si>
  <si>
    <t>Lin Tsai Fei</t>
  </si>
  <si>
    <t>Wu Guihong</t>
  </si>
  <si>
    <t>Xu  Yinjie</t>
  </si>
  <si>
    <t>Li Quanlin</t>
  </si>
  <si>
    <t>Dai Bo</t>
  </si>
  <si>
    <t>Hong Jhen Ning</t>
  </si>
  <si>
    <t>Zeng Huayi</t>
  </si>
  <si>
    <t>Li Zhun Ching</t>
  </si>
  <si>
    <t>Fang Meihua</t>
  </si>
  <si>
    <t>Jia Shan</t>
  </si>
  <si>
    <t>Fu Haitao</t>
  </si>
  <si>
    <t>Sun Yingguang</t>
  </si>
  <si>
    <t>Jiang Yan</t>
  </si>
  <si>
    <t>Sha Yunhai</t>
  </si>
  <si>
    <t>Hu Naishan</t>
  </si>
  <si>
    <t>Yang Mongzheng</t>
  </si>
  <si>
    <t>Yang Yusheng</t>
  </si>
  <si>
    <t xml:space="preserve">YIng Wang </t>
  </si>
  <si>
    <t>Soo Mun Kong</t>
  </si>
  <si>
    <t>Subramaniam Raman</t>
  </si>
  <si>
    <t>Chui Kam Loong</t>
  </si>
  <si>
    <t>Shi Zhan</t>
  </si>
  <si>
    <t>Deng Jing</t>
  </si>
  <si>
    <t>Zhao Xingke</t>
  </si>
  <si>
    <t>Zhao Ting</t>
  </si>
  <si>
    <t>Chen Wei</t>
  </si>
  <si>
    <t>Wang Di</t>
  </si>
  <si>
    <t>Xiao Tingtiing</t>
  </si>
  <si>
    <t>Zuio Dan</t>
  </si>
  <si>
    <t>Xu Zhouyi</t>
  </si>
  <si>
    <t>Zhang Zhimin</t>
  </si>
  <si>
    <t>Wei Bokun</t>
  </si>
  <si>
    <t>Xiao Tingting</t>
  </si>
  <si>
    <t>Zuo Dam</t>
  </si>
  <si>
    <t>Zhang Yan</t>
  </si>
  <si>
    <t>Ren Yuhui</t>
  </si>
  <si>
    <t>Liu Bin</t>
  </si>
  <si>
    <t>Wu Winghong</t>
  </si>
  <si>
    <t>Qiu Yuanyuan</t>
  </si>
  <si>
    <t/>
  </si>
  <si>
    <t>P200109093128489</t>
  </si>
  <si>
    <r>
      <rPr>
        <sz val="10"/>
        <rFont val="Arial"/>
        <charset val="134"/>
      </rPr>
      <t>12</t>
    </r>
    <r>
      <rPr>
        <sz val="10"/>
        <rFont val="宋体"/>
        <charset val="134"/>
      </rPr>
      <t>月总剩余</t>
    </r>
  </si>
  <si>
    <t>Ho Anthony Chuen</t>
  </si>
  <si>
    <t xml:space="preserve">Yeung Candy Ching </t>
  </si>
  <si>
    <t>Liu Lili</t>
  </si>
  <si>
    <t>Feng Guijin</t>
  </si>
  <si>
    <t>Liu LiLi</t>
  </si>
  <si>
    <t>Man Hao</t>
  </si>
  <si>
    <t>Choi Pak Kun</t>
  </si>
  <si>
    <t>Zhu Wen</t>
  </si>
  <si>
    <t>Xia Baochen</t>
  </si>
  <si>
    <t>Kwok Ka Lai</t>
  </si>
  <si>
    <t>Kan Jianing</t>
  </si>
  <si>
    <t>Cheang Ka Lei</t>
  </si>
  <si>
    <t>Wang Hong</t>
  </si>
  <si>
    <t>Xu Yang Song</t>
  </si>
  <si>
    <t>Zhang Wendi</t>
  </si>
  <si>
    <t>Ho/Sik</t>
  </si>
  <si>
    <t>Chen Jifa</t>
  </si>
  <si>
    <t>Yeung Joni</t>
  </si>
  <si>
    <t>Song Yan</t>
  </si>
  <si>
    <t>Hong Yanyan</t>
  </si>
  <si>
    <t>Shang Liping</t>
  </si>
  <si>
    <t>Li Xiang</t>
  </si>
  <si>
    <t>Cao Xiaoling</t>
  </si>
  <si>
    <t>Chan Lok Hin</t>
  </si>
  <si>
    <t xml:space="preserve">Zhao Nan </t>
  </si>
  <si>
    <t>Yang Ming</t>
  </si>
  <si>
    <t>Lin Xilei</t>
  </si>
  <si>
    <t xml:space="preserve">Ke Yun </t>
  </si>
  <si>
    <t>Wng Haizhang</t>
  </si>
  <si>
    <t>Huo Xiaoya</t>
  </si>
  <si>
    <t>Hu Yuji</t>
  </si>
  <si>
    <t>Peng Hihai</t>
  </si>
  <si>
    <t xml:space="preserve">Zhang Hong Lai </t>
  </si>
  <si>
    <t>Poon Harris</t>
  </si>
  <si>
    <t>Wang Zhihua</t>
  </si>
  <si>
    <t>Wang Zhibo</t>
  </si>
  <si>
    <t>Zhang Liwei</t>
  </si>
  <si>
    <t>Lo Wai Man</t>
  </si>
  <si>
    <t xml:space="preserve">Wu Ping </t>
  </si>
  <si>
    <t>Meng Liqiong</t>
  </si>
  <si>
    <t>Zhai Yan</t>
  </si>
  <si>
    <t>Wang Huiyi</t>
  </si>
  <si>
    <t>Chen Jing</t>
  </si>
  <si>
    <t>Chen Yixing</t>
  </si>
  <si>
    <t>Xu Ying</t>
  </si>
  <si>
    <t>Zhao Qi</t>
  </si>
  <si>
    <t xml:space="preserve">Zhang Han </t>
  </si>
  <si>
    <t>Tou Lijin</t>
  </si>
  <si>
    <t>Cheung Dorcas</t>
  </si>
  <si>
    <t>Cheung Rebecca</t>
  </si>
  <si>
    <t>Wang Shufang</t>
  </si>
  <si>
    <t>Meng Fantao</t>
  </si>
  <si>
    <t>Jin Yanxin</t>
  </si>
  <si>
    <t>Shangguan Tuming</t>
  </si>
  <si>
    <t>Pan Biao</t>
  </si>
  <si>
    <t>Shi Jinren</t>
  </si>
  <si>
    <t>Li Tong</t>
  </si>
  <si>
    <t>Chen Wanqi</t>
  </si>
  <si>
    <t>Zhang Zuxing</t>
  </si>
  <si>
    <t>Liu Xiaodi</t>
  </si>
  <si>
    <t>So Cheung Shing</t>
  </si>
  <si>
    <t>Guan Peng Lim</t>
  </si>
  <si>
    <t>Hao Jun</t>
  </si>
  <si>
    <t xml:space="preserve">Gong </t>
  </si>
  <si>
    <t>Xu Min</t>
  </si>
  <si>
    <t>Zhao Jiajun</t>
  </si>
  <si>
    <t>Yang Huijuan</t>
  </si>
  <si>
    <t>Kong Zhongyuan</t>
  </si>
  <si>
    <t>Li Geng</t>
  </si>
  <si>
    <t>He Fanggege</t>
  </si>
  <si>
    <t>Chen Zeguang</t>
  </si>
  <si>
    <t xml:space="preserve">Jin Shan </t>
  </si>
  <si>
    <t>Zheng Zhixiang</t>
  </si>
  <si>
    <t>Wu Feng</t>
  </si>
  <si>
    <t>Lu Hu</t>
  </si>
  <si>
    <t>Qi Junguo</t>
  </si>
  <si>
    <t>Wang Shutian</t>
  </si>
  <si>
    <t>Liu Manrong</t>
  </si>
  <si>
    <t>Ma Rui</t>
  </si>
  <si>
    <t>Deng Zhong</t>
  </si>
  <si>
    <t>Deng Biyang</t>
  </si>
  <si>
    <t>Lin Shaoyin</t>
  </si>
  <si>
    <t>Bai Kaifeng</t>
  </si>
  <si>
    <t>Guo Qing</t>
  </si>
  <si>
    <t>Cao Hong</t>
  </si>
  <si>
    <t>Xiong Fang</t>
  </si>
  <si>
    <t xml:space="preserve">Ren Ping </t>
  </si>
  <si>
    <t>Bu Feng</t>
  </si>
  <si>
    <t>Liang Hui</t>
  </si>
  <si>
    <t>Wu Qingqing</t>
  </si>
  <si>
    <t>Yang Wenjun</t>
  </si>
  <si>
    <t>Liu Xiaochen</t>
  </si>
  <si>
    <t>Zou Yuyu</t>
  </si>
  <si>
    <t>Yu Qingjing</t>
  </si>
  <si>
    <t>Yu Yang</t>
  </si>
  <si>
    <t>Li Cuijuan</t>
  </si>
  <si>
    <t xml:space="preserve">Wnag Ying </t>
  </si>
  <si>
    <t>Chan Janet</t>
  </si>
  <si>
    <t>He Xumin</t>
  </si>
  <si>
    <t>Chan Sze</t>
  </si>
  <si>
    <t>Mak Lik</t>
  </si>
  <si>
    <t>Lee Ka San</t>
  </si>
  <si>
    <t>Liu Jing</t>
  </si>
  <si>
    <t>Li Jianwen</t>
  </si>
  <si>
    <t>Li Yuen Ling</t>
  </si>
  <si>
    <t>Liao Weichih</t>
  </si>
  <si>
    <t>Zhu Pengfei</t>
  </si>
  <si>
    <t>Zhang Wei</t>
  </si>
  <si>
    <t>P200205170400489</t>
  </si>
  <si>
    <t>总剩余</t>
  </si>
  <si>
    <t>Tai Long</t>
  </si>
  <si>
    <t>Wang Aiqun</t>
  </si>
  <si>
    <t>Zhou Qi Zhou</t>
  </si>
  <si>
    <t>Vong Ingan</t>
  </si>
  <si>
    <t>Zhao Canxia</t>
  </si>
  <si>
    <t>Li Yaoming</t>
  </si>
  <si>
    <t>Zhou Weihuan</t>
  </si>
  <si>
    <t>Montiel Jose</t>
  </si>
  <si>
    <t>Rao Xuan</t>
  </si>
  <si>
    <t>Zhao Caihua</t>
  </si>
  <si>
    <t>Jia Xiufang</t>
  </si>
  <si>
    <t>Xu Ruying</t>
  </si>
  <si>
    <t>Weng Hanie</t>
  </si>
  <si>
    <t>Zhao Lingyu</t>
  </si>
  <si>
    <t>Rao Xujan</t>
  </si>
  <si>
    <t>Chen Chen</t>
  </si>
  <si>
    <t>Chen Jiongzhen</t>
  </si>
  <si>
    <t>Xu Ruiying Cui</t>
  </si>
  <si>
    <t>Zhou Qizhou</t>
  </si>
  <si>
    <t>Yip Wingkin</t>
  </si>
  <si>
    <t>Cui Xiajun</t>
  </si>
  <si>
    <t>Mai Yundeng</t>
  </si>
  <si>
    <t>11./02/2020</t>
  </si>
  <si>
    <t>Sun Yongiun</t>
  </si>
  <si>
    <t>Quan Lixia Lin</t>
  </si>
  <si>
    <t>Mai Yuandeng</t>
  </si>
  <si>
    <t>Li Lianfen</t>
  </si>
  <si>
    <t>Chen Jiangen</t>
  </si>
  <si>
    <t>Du Jianhong</t>
  </si>
  <si>
    <t>Wang Mengming</t>
  </si>
  <si>
    <t>Sun Tiezheng</t>
  </si>
  <si>
    <t>Ren Yuze</t>
  </si>
  <si>
    <t>Yeung Bik Kei</t>
  </si>
  <si>
    <t>Hong Liqing</t>
  </si>
  <si>
    <t>Fan Kaichih</t>
  </si>
  <si>
    <t>15./02/2020</t>
  </si>
  <si>
    <t xml:space="preserve">Hu Hong </t>
  </si>
  <si>
    <t>Long Siyuan</t>
  </si>
  <si>
    <t>Xiao Long</t>
  </si>
  <si>
    <t>He Yingxin</t>
  </si>
  <si>
    <t>Zhou Qi,Zhou</t>
  </si>
  <si>
    <t>Zhou Li</t>
  </si>
  <si>
    <t>Shi Yannan Qian</t>
  </si>
  <si>
    <t>Li Xin</t>
  </si>
  <si>
    <t>Lin Anming</t>
  </si>
  <si>
    <t>Wang Bingsen</t>
  </si>
  <si>
    <t>Huang Yonghong</t>
  </si>
  <si>
    <t>Zhao Yue</t>
  </si>
  <si>
    <t>Li Jialiang</t>
  </si>
  <si>
    <t>Wang Kewei</t>
  </si>
  <si>
    <t>Jiang Shuhang</t>
  </si>
  <si>
    <t>Cai Weiduo</t>
  </si>
  <si>
    <t>Yu Zhiyuan Lou</t>
  </si>
  <si>
    <t>Cheng Wedong</t>
  </si>
  <si>
    <t>Ming Liu</t>
  </si>
  <si>
    <t>P200309160420489</t>
  </si>
  <si>
    <t>剩余</t>
  </si>
  <si>
    <t>Tan Man Chuan</t>
  </si>
  <si>
    <t xml:space="preserve">Ke Sdoe Liu </t>
  </si>
  <si>
    <t xml:space="preserve">Yu Zhou </t>
  </si>
  <si>
    <t>Li Pengyun</t>
  </si>
  <si>
    <t>Li Xxin</t>
  </si>
  <si>
    <t>Zhang Yanan</t>
  </si>
  <si>
    <t>Wang Haoyu</t>
  </si>
  <si>
    <t>Qian Zhuomin Shi</t>
  </si>
  <si>
    <t>Chen Jierui</t>
  </si>
  <si>
    <t>Song Jingna</t>
  </si>
  <si>
    <t>Wu Qina You</t>
  </si>
  <si>
    <t>Yu Zhiyuan Luo</t>
  </si>
  <si>
    <t>Gu Minjiao</t>
  </si>
  <si>
    <t>Lau Yim Ebol</t>
  </si>
  <si>
    <t>So Billy</t>
  </si>
  <si>
    <t>Zhang YuanYuan</t>
  </si>
  <si>
    <t>Chen Nan</t>
  </si>
  <si>
    <t>Qin Peng</t>
  </si>
  <si>
    <t>Spyridon</t>
  </si>
  <si>
    <t>Zhan Zecheng</t>
  </si>
  <si>
    <t>Yan Hailin Zhang</t>
  </si>
  <si>
    <t>Liu Yi</t>
  </si>
  <si>
    <t>Zong Zuan</t>
  </si>
  <si>
    <t>Fung Sinmancaren</t>
  </si>
  <si>
    <t>P200408163444489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</si>
</sst>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59">
    <font>
      <sz val="10"/>
      <name val="Arial"/>
      <charset val="134"/>
    </font>
    <font>
      <b/>
      <sz val="10"/>
      <color indexed="8"/>
      <name val="Calibri"/>
      <charset val="134"/>
    </font>
    <font>
      <sz val="9"/>
      <color indexed="8"/>
      <name val="Calibri"/>
      <charset val="134"/>
    </font>
    <font>
      <sz val="11"/>
      <color theme="1"/>
      <name val="宋体"/>
      <charset val="134"/>
      <scheme val="minor"/>
    </font>
    <font>
      <b/>
      <sz val="12"/>
      <color indexed="8"/>
      <name val="Calibri"/>
      <charset val="134"/>
    </font>
    <font>
      <sz val="10"/>
      <color theme="1"/>
      <name val="Calibri"/>
      <charset val="134"/>
    </font>
    <font>
      <b/>
      <sz val="9"/>
      <color rgb="FF7030A0"/>
      <name val="Calibri"/>
      <charset val="134"/>
    </font>
    <font>
      <b/>
      <sz val="10"/>
      <color rgb="FF000000"/>
      <name val="宋体"/>
      <charset val="134"/>
    </font>
    <font>
      <sz val="11"/>
      <color rgb="FF0000CC"/>
      <name val="Calibri"/>
      <charset val="134"/>
    </font>
    <font>
      <sz val="12"/>
      <color theme="1"/>
      <name val="Calibri"/>
      <charset val="134"/>
    </font>
    <font>
      <sz val="9"/>
      <color rgb="FF0000CC"/>
      <name val="Calibri"/>
      <charset val="134"/>
    </font>
    <font>
      <b/>
      <sz val="9"/>
      <color indexed="8"/>
      <name val="Calibri"/>
      <charset val="134"/>
    </font>
    <font>
      <b/>
      <sz val="12"/>
      <color rgb="FF0000CC"/>
      <name val="Calibri"/>
      <charset val="134"/>
    </font>
    <font>
      <sz val="11.25"/>
      <color rgb="FF333333"/>
      <name val="Helvetica"/>
      <charset val="134"/>
    </font>
    <font>
      <sz val="9"/>
      <color indexed="8"/>
      <name val="Calibri"/>
      <charset val="134"/>
    </font>
    <font>
      <b/>
      <sz val="12"/>
      <color indexed="8"/>
      <name val="Calibri"/>
      <charset val="134"/>
    </font>
    <font>
      <sz val="10"/>
      <color theme="1"/>
      <name val="Calibri"/>
      <charset val="134"/>
    </font>
    <font>
      <sz val="11"/>
      <color rgb="FF0000CC"/>
      <name val="Calibri"/>
      <charset val="134"/>
    </font>
    <font>
      <sz val="12"/>
      <color theme="1"/>
      <name val="Calibri"/>
      <charset val="134"/>
    </font>
    <font>
      <sz val="9"/>
      <color rgb="FF0000CC"/>
      <name val="Calibri"/>
      <charset val="134"/>
    </font>
    <font>
      <b/>
      <sz val="9"/>
      <color rgb="FF7030A0"/>
      <name val="Calibri"/>
      <charset val="134"/>
    </font>
    <font>
      <b/>
      <sz val="9"/>
      <color indexed="8"/>
      <name val="Calibri"/>
      <charset val="134"/>
    </font>
    <font>
      <b/>
      <sz val="12"/>
      <color rgb="FF0000CC"/>
      <name val="Calibri"/>
      <charset val="134"/>
    </font>
    <font>
      <sz val="10.5"/>
      <color rgb="FF333333"/>
      <name val="Helvetica"/>
      <charset val="134"/>
    </font>
    <font>
      <b/>
      <sz val="9"/>
      <color rgb="FF000000"/>
      <name val="宋体"/>
      <charset val="134"/>
    </font>
    <font>
      <b/>
      <sz val="10"/>
      <color indexed="8"/>
      <name val="Calibri"/>
      <charset val="134"/>
    </font>
    <font>
      <sz val="11"/>
      <color theme="1"/>
      <name val="宋体"/>
      <charset val="134"/>
      <scheme val="minor"/>
    </font>
    <font>
      <b/>
      <sz val="10"/>
      <color rgb="FF000000"/>
      <name val="宋体"/>
      <charset val="134"/>
    </font>
    <font>
      <sz val="10.6"/>
      <color rgb="FF333333"/>
      <name val="Helvetica"/>
      <charset val="134"/>
    </font>
    <font>
      <sz val="10"/>
      <color rgb="FF0291D4"/>
      <name val="Helvetica"/>
      <charset val="134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0"/>
      <name val="Calibri"/>
      <charset val="134"/>
    </font>
    <font>
      <sz val="9"/>
      <name val="Calibri"/>
      <charset val="134"/>
    </font>
    <font>
      <b/>
      <sz val="8"/>
      <name val="Calibri"/>
      <charset val="134"/>
    </font>
    <font>
      <b/>
      <sz val="15"/>
      <name val="Calibri"/>
      <charset val="134"/>
    </font>
    <font>
      <b/>
      <sz val="11"/>
      <name val="Calibri"/>
      <charset val="134"/>
    </font>
    <font>
      <b/>
      <vertAlign val="subscript"/>
      <sz val="10"/>
      <name val="Calibri"/>
      <charset val="134"/>
    </font>
    <font>
      <sz val="9"/>
      <name val="SimHei"/>
      <charset val="134"/>
    </font>
    <font>
      <sz val="8"/>
      <name val="Calibri"/>
      <charset val="134"/>
    </font>
    <font>
      <sz val="19"/>
      <name val="Calibri"/>
      <charset val="134"/>
    </font>
  </fonts>
  <fills count="3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medium">
        <color auto="1"/>
      </left>
      <right style="dashed">
        <color auto="1"/>
      </right>
      <top style="medium">
        <color auto="1"/>
      </top>
      <bottom/>
      <diagonal/>
    </border>
    <border>
      <left style="dashed">
        <color auto="1"/>
      </left>
      <right style="dashed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ashed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rgb="FFDDDDDD"/>
      </left>
      <right style="medium">
        <color rgb="FFDDDDDD"/>
      </right>
      <top style="medium">
        <color rgb="FFDDDDDD"/>
      </top>
      <bottom style="medium">
        <color rgb="FFDDDDDD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26" fillId="0" borderId="0" applyFont="0" applyFill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2" fillId="13" borderId="9" applyNumberFormat="0" applyAlignment="0" applyProtection="0">
      <alignment vertical="center"/>
    </xf>
    <xf numFmtId="44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43" fontId="26" fillId="0" borderId="0" applyFont="0" applyFill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6" fillId="12" borderId="8" applyNumberFormat="0" applyFont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5" fillId="0" borderId="12" applyNumberFormat="0" applyFill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8" fillId="19" borderId="10" applyNumberFormat="0" applyAlignment="0" applyProtection="0">
      <alignment vertical="center"/>
    </xf>
    <xf numFmtId="0" fontId="40" fillId="19" borderId="9" applyNumberFormat="0" applyAlignment="0" applyProtection="0">
      <alignment vertical="center"/>
    </xf>
    <xf numFmtId="0" fontId="42" fillId="20" borderId="11" applyNumberFormat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47" fillId="0" borderId="15" applyNumberFormat="0" applyFill="0" applyAlignment="0" applyProtection="0">
      <alignment vertical="center"/>
    </xf>
    <xf numFmtId="0" fontId="48" fillId="24" borderId="0" applyNumberFormat="0" applyBorder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</cellStyleXfs>
  <cellXfs count="104">
    <xf numFmtId="0" fontId="0" fillId="0" borderId="0" xfId="0" applyFont="1">
      <alignment vertical="center"/>
    </xf>
    <xf numFmtId="0" fontId="1" fillId="0" borderId="0" xfId="0" applyFont="1" applyFill="1" applyAlignment="1">
      <alignment horizontal="center"/>
    </xf>
    <xf numFmtId="0" fontId="2" fillId="2" borderId="0" xfId="0" applyFont="1" applyFill="1" applyAlignment="1"/>
    <xf numFmtId="0" fontId="3" fillId="0" borderId="0" xfId="0" applyFont="1" applyFill="1" applyAlignment="1"/>
    <xf numFmtId="0" fontId="2" fillId="0" borderId="0" xfId="0" applyFont="1" applyFill="1" applyAlignment="1"/>
    <xf numFmtId="0" fontId="2" fillId="0" borderId="0" xfId="0" applyFont="1" applyFill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4" fillId="0" borderId="2" xfId="0" applyFont="1" applyFill="1" applyBorder="1" applyAlignment="1">
      <alignment horizontal="center"/>
    </xf>
    <xf numFmtId="0" fontId="5" fillId="3" borderId="3" xfId="0" applyFont="1" applyFill="1" applyBorder="1" applyAlignment="1"/>
    <xf numFmtId="14" fontId="5" fillId="3" borderId="3" xfId="0" applyNumberFormat="1" applyFont="1" applyFill="1" applyBorder="1" applyAlignment="1">
      <alignment horizontal="left"/>
    </xf>
    <xf numFmtId="0" fontId="5" fillId="3" borderId="3" xfId="0" applyFont="1" applyFill="1" applyBorder="1" applyAlignment="1">
      <alignment horizontal="center"/>
    </xf>
    <xf numFmtId="3" fontId="5" fillId="3" borderId="3" xfId="0" applyNumberFormat="1" applyFont="1" applyFill="1" applyBorder="1" applyAlignment="1">
      <alignment horizontal="center"/>
    </xf>
    <xf numFmtId="0" fontId="5" fillId="3" borderId="3" xfId="0" applyFont="1" applyFill="1" applyBorder="1" applyAlignment="1">
      <alignment horizontal="left"/>
    </xf>
    <xf numFmtId="4" fontId="5" fillId="3" borderId="3" xfId="0" applyNumberFormat="1" applyFont="1" applyFill="1" applyBorder="1" applyAlignment="1">
      <alignment horizontal="center"/>
    </xf>
    <xf numFmtId="0" fontId="2" fillId="0" borderId="3" xfId="0" applyFont="1" applyFill="1" applyBorder="1" applyAlignment="1"/>
    <xf numFmtId="0" fontId="6" fillId="0" borderId="3" xfId="0" applyFont="1" applyFill="1" applyBorder="1" applyAlignment="1">
      <alignment horizontal="center"/>
    </xf>
    <xf numFmtId="0" fontId="2" fillId="0" borderId="3" xfId="0" applyFont="1" applyFill="1" applyBorder="1" applyAlignment="1">
      <alignment horizontal="center"/>
    </xf>
    <xf numFmtId="0" fontId="4" fillId="0" borderId="2" xfId="0" applyFont="1" applyFill="1" applyBorder="1" applyAlignment="1">
      <alignment horizontal="center" wrapText="1"/>
    </xf>
    <xf numFmtId="0" fontId="4" fillId="0" borderId="4" xfId="0" applyFont="1" applyFill="1" applyBorder="1" applyAlignment="1">
      <alignment horizontal="center"/>
    </xf>
    <xf numFmtId="0" fontId="7" fillId="0" borderId="0" xfId="0" applyFont="1" applyFill="1" applyAlignment="1">
      <alignment horizontal="center"/>
    </xf>
    <xf numFmtId="3" fontId="5" fillId="3" borderId="3" xfId="0" applyNumberFormat="1" applyFont="1" applyFill="1" applyBorder="1" applyAlignment="1"/>
    <xf numFmtId="3" fontId="8" fillId="4" borderId="3" xfId="0" applyNumberFormat="1" applyFont="1" applyFill="1" applyBorder="1" applyAlignment="1"/>
    <xf numFmtId="3" fontId="9" fillId="0" borderId="3" xfId="0" applyNumberFormat="1" applyFont="1" applyFill="1" applyBorder="1" applyAlignment="1"/>
    <xf numFmtId="3" fontId="2" fillId="0" borderId="0" xfId="0" applyNumberFormat="1" applyFont="1" applyFill="1" applyAlignment="1"/>
    <xf numFmtId="3" fontId="10" fillId="2" borderId="3" xfId="0" applyNumberFormat="1" applyFont="1" applyFill="1" applyBorder="1" applyAlignment="1"/>
    <xf numFmtId="3" fontId="2" fillId="2" borderId="3" xfId="0" applyNumberFormat="1" applyFont="1" applyFill="1" applyBorder="1" applyAlignment="1"/>
    <xf numFmtId="4" fontId="11" fillId="0" borderId="3" xfId="0" applyNumberFormat="1" applyFont="1" applyFill="1" applyBorder="1" applyAlignment="1"/>
    <xf numFmtId="3" fontId="11" fillId="0" borderId="3" xfId="0" applyNumberFormat="1" applyFont="1" applyFill="1" applyBorder="1" applyAlignment="1"/>
    <xf numFmtId="4" fontId="12" fillId="2" borderId="3" xfId="0" applyNumberFormat="1" applyFont="1" applyFill="1" applyBorder="1" applyAlignment="1"/>
    <xf numFmtId="4" fontId="2" fillId="0" borderId="0" xfId="0" applyNumberFormat="1" applyFont="1" applyFill="1" applyAlignment="1"/>
    <xf numFmtId="0" fontId="13" fillId="0" borderId="0" xfId="0" applyFont="1">
      <alignment vertical="center"/>
    </xf>
    <xf numFmtId="0" fontId="11" fillId="0" borderId="0" xfId="0" applyFont="1" applyFill="1" applyAlignment="1"/>
    <xf numFmtId="0" fontId="14" fillId="0" borderId="0" xfId="0" applyFont="1" applyFill="1" applyAlignment="1"/>
    <xf numFmtId="0" fontId="14" fillId="0" borderId="0" xfId="0" applyFont="1" applyFill="1" applyAlignment="1">
      <alignment horizontal="center"/>
    </xf>
    <xf numFmtId="0" fontId="15" fillId="0" borderId="1" xfId="0" applyFont="1" applyFill="1" applyBorder="1" applyAlignment="1">
      <alignment horizontal="center"/>
    </xf>
    <xf numFmtId="0" fontId="15" fillId="0" borderId="2" xfId="0" applyFont="1" applyFill="1" applyBorder="1" applyAlignment="1">
      <alignment horizontal="center"/>
    </xf>
    <xf numFmtId="0" fontId="16" fillId="3" borderId="3" xfId="0" applyFont="1" applyFill="1" applyBorder="1" applyAlignment="1"/>
    <xf numFmtId="14" fontId="16" fillId="3" borderId="3" xfId="0" applyNumberFormat="1" applyFont="1" applyFill="1" applyBorder="1" applyAlignment="1">
      <alignment horizontal="left"/>
    </xf>
    <xf numFmtId="0" fontId="16" fillId="3" borderId="3" xfId="0" applyFont="1" applyFill="1" applyBorder="1" applyAlignment="1">
      <alignment horizontal="center"/>
    </xf>
    <xf numFmtId="3" fontId="16" fillId="3" borderId="3" xfId="0" applyNumberFormat="1" applyFont="1" applyFill="1" applyBorder="1" applyAlignment="1">
      <alignment horizontal="center"/>
    </xf>
    <xf numFmtId="0" fontId="16" fillId="3" borderId="3" xfId="0" applyFont="1" applyFill="1" applyBorder="1" applyAlignment="1">
      <alignment horizontal="left"/>
    </xf>
    <xf numFmtId="0" fontId="15" fillId="0" borderId="2" xfId="0" applyFont="1" applyFill="1" applyBorder="1" applyAlignment="1">
      <alignment horizontal="center" wrapText="1"/>
    </xf>
    <xf numFmtId="0" fontId="15" fillId="0" borderId="4" xfId="0" applyFont="1" applyFill="1" applyBorder="1" applyAlignment="1">
      <alignment horizontal="center"/>
    </xf>
    <xf numFmtId="3" fontId="16" fillId="3" borderId="3" xfId="0" applyNumberFormat="1" applyFont="1" applyFill="1" applyBorder="1" applyAlignment="1"/>
    <xf numFmtId="3" fontId="17" fillId="5" borderId="3" xfId="0" applyNumberFormat="1" applyFont="1" applyFill="1" applyBorder="1" applyAlignment="1"/>
    <xf numFmtId="3" fontId="18" fillId="0" borderId="3" xfId="0" applyNumberFormat="1" applyFont="1" applyFill="1" applyBorder="1" applyAlignment="1"/>
    <xf numFmtId="3" fontId="19" fillId="2" borderId="3" xfId="0" applyNumberFormat="1" applyFont="1" applyFill="1" applyBorder="1" applyAlignment="1"/>
    <xf numFmtId="3" fontId="14" fillId="2" borderId="3" xfId="0" applyNumberFormat="1" applyFont="1" applyFill="1" applyBorder="1" applyAlignment="1"/>
    <xf numFmtId="4" fontId="16" fillId="3" borderId="3" xfId="0" applyNumberFormat="1" applyFont="1" applyFill="1" applyBorder="1" applyAlignment="1">
      <alignment horizontal="center"/>
    </xf>
    <xf numFmtId="0" fontId="14" fillId="0" borderId="3" xfId="0" applyFont="1" applyFill="1" applyBorder="1" applyAlignment="1"/>
    <xf numFmtId="0" fontId="20" fillId="0" borderId="3" xfId="0" applyFont="1" applyFill="1" applyBorder="1" applyAlignment="1">
      <alignment horizontal="center"/>
    </xf>
    <xf numFmtId="0" fontId="14" fillId="0" borderId="3" xfId="0" applyFont="1" applyFill="1" applyBorder="1" applyAlignment="1">
      <alignment horizontal="center"/>
    </xf>
    <xf numFmtId="4" fontId="21" fillId="0" borderId="3" xfId="0" applyNumberFormat="1" applyFont="1" applyFill="1" applyBorder="1" applyAlignment="1"/>
    <xf numFmtId="3" fontId="21" fillId="0" borderId="3" xfId="0" applyNumberFormat="1" applyFont="1" applyFill="1" applyBorder="1" applyAlignment="1"/>
    <xf numFmtId="4" fontId="22" fillId="2" borderId="3" xfId="0" applyNumberFormat="1" applyFont="1" applyFill="1" applyBorder="1" applyAlignment="1"/>
    <xf numFmtId="0" fontId="23" fillId="6" borderId="5" xfId="0" applyFont="1" applyFill="1" applyBorder="1" applyAlignment="1">
      <alignment vertical="center"/>
    </xf>
    <xf numFmtId="4" fontId="14" fillId="0" borderId="0" xfId="0" applyNumberFormat="1" applyFont="1" applyFill="1" applyAlignment="1"/>
    <xf numFmtId="3" fontId="14" fillId="0" borderId="0" xfId="0" applyNumberFormat="1" applyFont="1" applyFill="1" applyAlignment="1"/>
    <xf numFmtId="0" fontId="24" fillId="0" borderId="0" xfId="0" applyFont="1" applyFill="1" applyAlignment="1"/>
    <xf numFmtId="0" fontId="21" fillId="0" borderId="0" xfId="0" applyFont="1" applyFill="1" applyAlignment="1"/>
    <xf numFmtId="0" fontId="25" fillId="0" borderId="0" xfId="0" applyFont="1" applyFill="1" applyAlignment="1">
      <alignment horizontal="center"/>
    </xf>
    <xf numFmtId="0" fontId="14" fillId="2" borderId="0" xfId="0" applyFont="1" applyFill="1" applyAlignment="1"/>
    <xf numFmtId="0" fontId="26" fillId="0" borderId="0" xfId="0" applyFont="1" applyFill="1" applyAlignment="1"/>
    <xf numFmtId="0" fontId="27" fillId="0" borderId="0" xfId="0" applyFont="1" applyFill="1" applyAlignment="1">
      <alignment horizontal="center"/>
    </xf>
    <xf numFmtId="0" fontId="16" fillId="0" borderId="3" xfId="0" applyFont="1" applyFill="1" applyBorder="1" applyAlignment="1">
      <alignment horizontal="center"/>
    </xf>
    <xf numFmtId="0" fontId="28" fillId="0" borderId="0" xfId="0" applyFont="1">
      <alignment vertical="center"/>
    </xf>
    <xf numFmtId="0" fontId="29" fillId="0" borderId="0" xfId="0" applyFont="1">
      <alignment vertical="center"/>
    </xf>
    <xf numFmtId="0" fontId="0" fillId="0" borderId="6" xfId="0" applyFont="1" applyFill="1" applyBorder="1" applyAlignment="1">
      <alignment horizontal="center"/>
    </xf>
    <xf numFmtId="0" fontId="0" fillId="0" borderId="6" xfId="0" applyFont="1" applyFill="1" applyBorder="1" applyAlignment="1">
      <alignment horizontal="left" indent="1"/>
    </xf>
    <xf numFmtId="0" fontId="0" fillId="0" borderId="6" xfId="0" applyFont="1" applyFill="1" applyBorder="1" applyAlignment="1">
      <alignment horizontal="left"/>
    </xf>
    <xf numFmtId="0" fontId="0" fillId="0" borderId="6" xfId="0" applyFont="1" applyFill="1" applyBorder="1" applyAlignment="1">
      <alignment horizontal="left" vertical="top"/>
    </xf>
    <xf numFmtId="0" fontId="0" fillId="0" borderId="6" xfId="0" applyFont="1" applyFill="1" applyBorder="1" applyAlignment="1">
      <alignment horizontal="left" vertical="top" indent="1"/>
    </xf>
    <xf numFmtId="0" fontId="0" fillId="0" borderId="6" xfId="0" applyNumberFormat="1" applyFont="1" applyFill="1" applyBorder="1" applyAlignment="1">
      <alignment horizontal="center"/>
    </xf>
    <xf numFmtId="0" fontId="0" fillId="0" borderId="6" xfId="0" applyFont="1" applyFill="1" applyBorder="1" applyAlignment="1">
      <alignment horizontal="right"/>
    </xf>
    <xf numFmtId="0" fontId="0" fillId="0" borderId="6" xfId="0" applyFont="1" applyFill="1" applyBorder="1" applyAlignment="1">
      <alignment horizontal="left" vertical="center"/>
    </xf>
    <xf numFmtId="0" fontId="0" fillId="0" borderId="6" xfId="0" applyFont="1" applyFill="1" applyBorder="1" applyAlignment="1">
      <alignment horizontal="center" vertical="center"/>
    </xf>
    <xf numFmtId="0" fontId="0" fillId="0" borderId="6" xfId="0" applyNumberFormat="1" applyFont="1" applyFill="1" applyBorder="1" applyAlignment="1">
      <alignment horizontal="center" vertical="center"/>
    </xf>
    <xf numFmtId="3" fontId="0" fillId="0" borderId="6" xfId="0" applyNumberFormat="1" applyFont="1" applyFill="1" applyBorder="1" applyAlignment="1">
      <alignment horizontal="right"/>
    </xf>
    <xf numFmtId="3" fontId="0" fillId="0" borderId="6" xfId="0" applyNumberFormat="1" applyFont="1" applyFill="1" applyBorder="1" applyAlignment="1">
      <alignment horizontal="right" vertical="center"/>
    </xf>
    <xf numFmtId="0" fontId="0" fillId="0" borderId="6" xfId="0" applyFont="1" applyFill="1" applyBorder="1" applyAlignment="1">
      <alignment horizontal="right" vertical="center"/>
    </xf>
    <xf numFmtId="0" fontId="0" fillId="0" borderId="0" xfId="0" applyFont="1" applyFill="1" applyAlignment="1">
      <alignment vertical="center"/>
    </xf>
    <xf numFmtId="0" fontId="0" fillId="0" borderId="6" xfId="0" applyFont="1" applyFill="1" applyBorder="1" applyAlignment="1">
      <alignment horizontal="right" vertical="top"/>
    </xf>
    <xf numFmtId="0" fontId="0" fillId="0" borderId="6" xfId="0" applyFont="1" applyFill="1" applyBorder="1" applyAlignment="1">
      <alignment horizontal="left" vertical="top" indent="2"/>
    </xf>
    <xf numFmtId="0" fontId="0" fillId="7" borderId="6" xfId="0" applyFont="1" applyFill="1" applyBorder="1" applyAlignment="1">
      <alignment horizontal="left"/>
    </xf>
    <xf numFmtId="0" fontId="0" fillId="7" borderId="6" xfId="0" applyFont="1" applyFill="1" applyBorder="1" applyAlignment="1">
      <alignment horizontal="center"/>
    </xf>
    <xf numFmtId="0" fontId="0" fillId="7" borderId="6" xfId="0" applyFont="1" applyFill="1" applyBorder="1" applyAlignment="1">
      <alignment horizontal="right"/>
    </xf>
    <xf numFmtId="0" fontId="0" fillId="7" borderId="6" xfId="0" applyFont="1" applyFill="1" applyBorder="1" applyAlignment="1">
      <alignment horizontal="left" vertical="top"/>
    </xf>
    <xf numFmtId="4" fontId="0" fillId="0" borderId="6" xfId="0" applyNumberFormat="1" applyFont="1" applyFill="1" applyBorder="1" applyAlignment="1">
      <alignment horizontal="right" vertical="top"/>
    </xf>
    <xf numFmtId="0" fontId="23" fillId="0" borderId="0" xfId="0" applyFont="1">
      <alignment vertical="center"/>
    </xf>
    <xf numFmtId="0" fontId="0" fillId="0" borderId="6" xfId="0" applyFont="1" applyBorder="1" applyAlignment="1">
      <alignment horizontal="center"/>
    </xf>
    <xf numFmtId="0" fontId="0" fillId="0" borderId="6" xfId="0" applyFont="1" applyBorder="1" applyAlignment="1">
      <alignment horizontal="left" indent="1"/>
    </xf>
    <xf numFmtId="0" fontId="0" fillId="0" borderId="6" xfId="0" applyFont="1" applyBorder="1" applyAlignment="1">
      <alignment horizontal="left"/>
    </xf>
    <xf numFmtId="0" fontId="0" fillId="0" borderId="6" xfId="0" applyFont="1" applyBorder="1" applyAlignment="1">
      <alignment horizontal="left" vertical="top"/>
    </xf>
    <xf numFmtId="0" fontId="0" fillId="0" borderId="6" xfId="0" applyFont="1" applyBorder="1" applyAlignment="1">
      <alignment horizontal="left" vertical="top" indent="1"/>
    </xf>
    <xf numFmtId="0" fontId="0" fillId="0" borderId="6" xfId="0" applyFont="1" applyBorder="1" applyAlignment="1">
      <alignment horizontal="right"/>
    </xf>
    <xf numFmtId="0" fontId="30" fillId="0" borderId="0" xfId="0" applyFont="1">
      <alignment vertical="center"/>
    </xf>
    <xf numFmtId="0" fontId="0" fillId="0" borderId="7" xfId="0" applyFont="1" applyBorder="1" applyAlignment="1">
      <alignment horizontal="left" vertical="top"/>
    </xf>
    <xf numFmtId="0" fontId="0" fillId="0" borderId="7" xfId="0" applyFont="1" applyBorder="1" applyAlignment="1">
      <alignment horizontal="left" vertical="top" indent="1"/>
    </xf>
    <xf numFmtId="0" fontId="0" fillId="0" borderId="3" xfId="0" applyFont="1" applyBorder="1" applyAlignment="1">
      <alignment horizontal="left" vertical="top"/>
    </xf>
    <xf numFmtId="0" fontId="0" fillId="0" borderId="3" xfId="0" applyFont="1" applyBorder="1" applyAlignment="1">
      <alignment horizontal="left" indent="1"/>
    </xf>
    <xf numFmtId="0" fontId="0" fillId="0" borderId="3" xfId="0" applyFont="1" applyBorder="1" applyAlignment="1">
      <alignment horizontal="left" vertical="top" indent="1"/>
    </xf>
    <xf numFmtId="0" fontId="0" fillId="0" borderId="3" xfId="0" applyFont="1" applyBorder="1">
      <alignment vertical="center"/>
    </xf>
    <xf numFmtId="0" fontId="0" fillId="0" borderId="3" xfId="0" applyFont="1" applyBorder="1" applyAlignment="1">
      <alignment horizontal="right"/>
    </xf>
    <xf numFmtId="3" fontId="0" fillId="0" borderId="3" xfId="0" applyNumberFormat="1" applyFont="1" applyBorder="1" applyAlignment="1">
      <alignment horizontal="right"/>
    </xf>
    <xf numFmtId="14" fontId="16" fillId="3" borderId="3" xfId="0" applyNumberFormat="1" applyFont="1" applyFill="1" applyBorder="1" applyAlignment="1" quotePrefix="1">
      <alignment horizontal="left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77"/>
  <sheetViews>
    <sheetView topLeftCell="A52" workbookViewId="0">
      <selection activeCell="K77" sqref="K77"/>
    </sheetView>
  </sheetViews>
  <sheetFormatPr defaultColWidth="10.2857142857143" defaultRowHeight="12.75"/>
  <cols>
    <col min="1" max="1" width="18"/>
    <col min="2" max="2" width="14"/>
    <col min="3" max="3" width="13"/>
    <col min="4" max="4" width="8"/>
    <col min="5" max="5" width="7"/>
    <col min="6" max="6" width="26"/>
    <col min="7" max="7" width="29"/>
    <col min="8" max="8" width="15"/>
    <col min="9" max="9" width="17"/>
    <col min="10" max="10" width="13"/>
  </cols>
  <sheetData>
    <row r="1" ht="13.5" spans="1:10">
      <c r="A1" s="89" t="s">
        <v>0</v>
      </c>
      <c r="B1" s="90" t="s">
        <v>1</v>
      </c>
      <c r="C1" s="91" t="s">
        <v>2</v>
      </c>
      <c r="D1" s="91" t="s">
        <v>3</v>
      </c>
      <c r="E1" s="91" t="s">
        <v>4</v>
      </c>
      <c r="F1" s="90" t="s">
        <v>5</v>
      </c>
      <c r="G1" s="89" t="s">
        <v>6</v>
      </c>
      <c r="H1" s="90" t="s">
        <v>7</v>
      </c>
      <c r="I1" s="91" t="s">
        <v>8</v>
      </c>
      <c r="J1" s="94" t="s">
        <v>9</v>
      </c>
    </row>
    <row r="2" ht="13.5" spans="1:12">
      <c r="A2" s="92"/>
      <c r="B2" s="92"/>
      <c r="C2" s="92"/>
      <c r="D2" s="92"/>
      <c r="E2" s="92"/>
      <c r="F2" s="93"/>
      <c r="G2" s="92"/>
      <c r="H2" s="93"/>
      <c r="I2" s="92"/>
      <c r="J2" s="94" t="s">
        <v>10</v>
      </c>
      <c r="L2" s="95"/>
    </row>
    <row r="3" ht="13.5" spans="1:10">
      <c r="A3" s="91" t="s">
        <v>11</v>
      </c>
      <c r="B3" s="91" t="s">
        <v>12</v>
      </c>
      <c r="C3" s="91" t="s">
        <v>13</v>
      </c>
      <c r="D3" s="89" t="s">
        <v>14</v>
      </c>
      <c r="E3" s="89" t="s">
        <v>15</v>
      </c>
      <c r="F3" s="89" t="s">
        <v>16</v>
      </c>
      <c r="G3" s="91" t="s">
        <v>17</v>
      </c>
      <c r="H3" s="89" t="s">
        <v>18</v>
      </c>
      <c r="I3" s="94" t="s">
        <v>19</v>
      </c>
      <c r="J3" s="92"/>
    </row>
    <row r="4" ht="13.5" spans="1:10">
      <c r="A4" s="91" t="s">
        <v>11</v>
      </c>
      <c r="B4" s="91" t="s">
        <v>12</v>
      </c>
      <c r="C4" s="91" t="s">
        <v>13</v>
      </c>
      <c r="D4" s="89" t="s">
        <v>14</v>
      </c>
      <c r="E4" s="89" t="s">
        <v>20</v>
      </c>
      <c r="F4" s="89" t="s">
        <v>21</v>
      </c>
      <c r="G4" s="91" t="s">
        <v>22</v>
      </c>
      <c r="H4" s="89" t="s">
        <v>18</v>
      </c>
      <c r="I4" s="94" t="s">
        <v>23</v>
      </c>
      <c r="J4" s="92"/>
    </row>
    <row r="5" ht="13.5" spans="1:10">
      <c r="A5" s="91" t="s">
        <v>11</v>
      </c>
      <c r="B5" s="91" t="s">
        <v>24</v>
      </c>
      <c r="C5" s="91" t="s">
        <v>25</v>
      </c>
      <c r="D5" s="89" t="s">
        <v>14</v>
      </c>
      <c r="E5" s="89" t="s">
        <v>14</v>
      </c>
      <c r="F5" s="89" t="s">
        <v>26</v>
      </c>
      <c r="G5" s="91" t="s">
        <v>27</v>
      </c>
      <c r="H5" s="89" t="s">
        <v>18</v>
      </c>
      <c r="I5" s="94" t="s">
        <v>18</v>
      </c>
      <c r="J5" s="92"/>
    </row>
    <row r="6" ht="13.5" spans="1:10">
      <c r="A6" s="91" t="s">
        <v>11</v>
      </c>
      <c r="B6" s="91" t="s">
        <v>24</v>
      </c>
      <c r="C6" s="91" t="s">
        <v>25</v>
      </c>
      <c r="D6" s="89" t="s">
        <v>14</v>
      </c>
      <c r="E6" s="89" t="s">
        <v>14</v>
      </c>
      <c r="F6" s="89" t="s">
        <v>28</v>
      </c>
      <c r="G6" s="91" t="s">
        <v>29</v>
      </c>
      <c r="H6" s="89" t="s">
        <v>30</v>
      </c>
      <c r="I6" s="94" t="s">
        <v>30</v>
      </c>
      <c r="J6" s="92"/>
    </row>
    <row r="7" ht="13.5" spans="1:10">
      <c r="A7" s="91" t="s">
        <v>11</v>
      </c>
      <c r="B7" s="91" t="s">
        <v>13</v>
      </c>
      <c r="C7" s="91" t="s">
        <v>25</v>
      </c>
      <c r="D7" s="89" t="s">
        <v>14</v>
      </c>
      <c r="E7" s="89" t="s">
        <v>20</v>
      </c>
      <c r="F7" s="89" t="s">
        <v>31</v>
      </c>
      <c r="G7" s="91" t="s">
        <v>29</v>
      </c>
      <c r="H7" s="89" t="s">
        <v>18</v>
      </c>
      <c r="I7" s="94" t="s">
        <v>23</v>
      </c>
      <c r="J7" s="92"/>
    </row>
    <row r="8" ht="13.5" spans="1:10">
      <c r="A8" s="91" t="s">
        <v>11</v>
      </c>
      <c r="B8" s="91" t="s">
        <v>24</v>
      </c>
      <c r="C8" s="91" t="s">
        <v>32</v>
      </c>
      <c r="D8" s="89" t="s">
        <v>14</v>
      </c>
      <c r="E8" s="89" t="s">
        <v>20</v>
      </c>
      <c r="F8" s="89" t="s">
        <v>33</v>
      </c>
      <c r="G8" s="91" t="s">
        <v>34</v>
      </c>
      <c r="H8" s="89" t="s">
        <v>18</v>
      </c>
      <c r="I8" s="94" t="s">
        <v>23</v>
      </c>
      <c r="J8" s="92"/>
    </row>
    <row r="9" ht="13.5" spans="1:10">
      <c r="A9" s="91" t="s">
        <v>11</v>
      </c>
      <c r="B9" s="91" t="s">
        <v>13</v>
      </c>
      <c r="C9" s="91" t="s">
        <v>35</v>
      </c>
      <c r="D9" s="89" t="s">
        <v>14</v>
      </c>
      <c r="E9" s="89" t="s">
        <v>36</v>
      </c>
      <c r="F9" s="89" t="s">
        <v>37</v>
      </c>
      <c r="G9" s="91" t="s">
        <v>38</v>
      </c>
      <c r="H9" s="89" t="s">
        <v>18</v>
      </c>
      <c r="I9" s="94" t="s">
        <v>39</v>
      </c>
      <c r="J9" s="92"/>
    </row>
    <row r="10" ht="13.5" spans="1:10">
      <c r="A10" s="91" t="s">
        <v>11</v>
      </c>
      <c r="B10" s="91" t="s">
        <v>13</v>
      </c>
      <c r="C10" s="91" t="s">
        <v>35</v>
      </c>
      <c r="D10" s="89" t="s">
        <v>14</v>
      </c>
      <c r="E10" s="89" t="s">
        <v>36</v>
      </c>
      <c r="F10" s="89" t="s">
        <v>40</v>
      </c>
      <c r="G10" s="91" t="s">
        <v>41</v>
      </c>
      <c r="H10" s="89" t="s">
        <v>30</v>
      </c>
      <c r="I10" s="94" t="s">
        <v>42</v>
      </c>
      <c r="J10" s="92"/>
    </row>
    <row r="11" ht="13.5" spans="1:10">
      <c r="A11" s="91" t="s">
        <v>11</v>
      </c>
      <c r="B11" s="91" t="s">
        <v>13</v>
      </c>
      <c r="C11" s="91" t="s">
        <v>35</v>
      </c>
      <c r="D11" s="89" t="s">
        <v>14</v>
      </c>
      <c r="E11" s="89" t="s">
        <v>36</v>
      </c>
      <c r="F11" s="89" t="s">
        <v>43</v>
      </c>
      <c r="G11" s="91" t="s">
        <v>44</v>
      </c>
      <c r="H11" s="89" t="s">
        <v>30</v>
      </c>
      <c r="I11" s="94" t="s">
        <v>42</v>
      </c>
      <c r="J11" s="92"/>
    </row>
    <row r="12" ht="13.5" spans="1:10">
      <c r="A12" s="91" t="s">
        <v>11</v>
      </c>
      <c r="B12" s="91" t="s">
        <v>32</v>
      </c>
      <c r="C12" s="91" t="s">
        <v>35</v>
      </c>
      <c r="D12" s="89" t="s">
        <v>14</v>
      </c>
      <c r="E12" s="89" t="s">
        <v>14</v>
      </c>
      <c r="F12" s="89" t="s">
        <v>45</v>
      </c>
      <c r="G12" s="91" t="s">
        <v>46</v>
      </c>
      <c r="H12" s="89" t="s">
        <v>18</v>
      </c>
      <c r="I12" s="94" t="s">
        <v>18</v>
      </c>
      <c r="J12" s="92"/>
    </row>
    <row r="13" ht="13.5" spans="1:10">
      <c r="A13" s="91" t="s">
        <v>11</v>
      </c>
      <c r="B13" s="91" t="s">
        <v>25</v>
      </c>
      <c r="C13" s="91" t="s">
        <v>35</v>
      </c>
      <c r="D13" s="89" t="s">
        <v>20</v>
      </c>
      <c r="E13" s="89" t="s">
        <v>20</v>
      </c>
      <c r="F13" s="89" t="s">
        <v>47</v>
      </c>
      <c r="G13" s="91" t="s">
        <v>48</v>
      </c>
      <c r="H13" s="89" t="s">
        <v>30</v>
      </c>
      <c r="I13" s="94" t="s">
        <v>42</v>
      </c>
      <c r="J13" s="92"/>
    </row>
    <row r="14" ht="13.5" spans="1:10">
      <c r="A14" s="91" t="s">
        <v>11</v>
      </c>
      <c r="B14" s="91" t="s">
        <v>25</v>
      </c>
      <c r="C14" s="91" t="s">
        <v>49</v>
      </c>
      <c r="D14" s="89" t="s">
        <v>20</v>
      </c>
      <c r="E14" s="89" t="s">
        <v>15</v>
      </c>
      <c r="F14" s="89" t="s">
        <v>50</v>
      </c>
      <c r="G14" s="91" t="s">
        <v>51</v>
      </c>
      <c r="H14" s="89" t="s">
        <v>18</v>
      </c>
      <c r="I14" s="94" t="s">
        <v>52</v>
      </c>
      <c r="J14" s="92"/>
    </row>
    <row r="15" ht="13.5" spans="1:10">
      <c r="A15" s="91" t="s">
        <v>11</v>
      </c>
      <c r="B15" s="91" t="s">
        <v>35</v>
      </c>
      <c r="C15" s="91" t="s">
        <v>49</v>
      </c>
      <c r="D15" s="89" t="s">
        <v>14</v>
      </c>
      <c r="E15" s="89" t="s">
        <v>20</v>
      </c>
      <c r="F15" s="89" t="s">
        <v>53</v>
      </c>
      <c r="G15" s="91" t="s">
        <v>54</v>
      </c>
      <c r="H15" s="89" t="s">
        <v>18</v>
      </c>
      <c r="I15" s="94" t="s">
        <v>23</v>
      </c>
      <c r="J15" s="92"/>
    </row>
    <row r="16" ht="13.5" spans="1:10">
      <c r="A16" s="91" t="s">
        <v>11</v>
      </c>
      <c r="B16" s="91" t="s">
        <v>35</v>
      </c>
      <c r="C16" s="91" t="s">
        <v>55</v>
      </c>
      <c r="D16" s="89" t="s">
        <v>14</v>
      </c>
      <c r="E16" s="89" t="s">
        <v>20</v>
      </c>
      <c r="F16" s="89" t="s">
        <v>56</v>
      </c>
      <c r="G16" s="91" t="s">
        <v>57</v>
      </c>
      <c r="H16" s="89" t="s">
        <v>18</v>
      </c>
      <c r="I16" s="94" t="s">
        <v>23</v>
      </c>
      <c r="J16" s="92"/>
    </row>
    <row r="17" ht="13.5" spans="1:10">
      <c r="A17" s="91" t="s">
        <v>11</v>
      </c>
      <c r="B17" s="91" t="s">
        <v>55</v>
      </c>
      <c r="C17" s="91" t="s">
        <v>58</v>
      </c>
      <c r="D17" s="89" t="s">
        <v>20</v>
      </c>
      <c r="E17" s="89" t="s">
        <v>14</v>
      </c>
      <c r="F17" s="89" t="s">
        <v>59</v>
      </c>
      <c r="G17" s="91" t="s">
        <v>60</v>
      </c>
      <c r="H17" s="89" t="s">
        <v>30</v>
      </c>
      <c r="I17" s="94" t="s">
        <v>61</v>
      </c>
      <c r="J17" s="92"/>
    </row>
    <row r="18" ht="13.5" spans="1:10">
      <c r="A18" s="91" t="s">
        <v>11</v>
      </c>
      <c r="B18" s="91" t="s">
        <v>35</v>
      </c>
      <c r="C18" s="91" t="s">
        <v>58</v>
      </c>
      <c r="D18" s="89" t="s">
        <v>14</v>
      </c>
      <c r="E18" s="89" t="s">
        <v>15</v>
      </c>
      <c r="F18" s="89" t="s">
        <v>62</v>
      </c>
      <c r="G18" s="91" t="s">
        <v>63</v>
      </c>
      <c r="H18" s="89" t="s">
        <v>30</v>
      </c>
      <c r="I18" s="94" t="s">
        <v>64</v>
      </c>
      <c r="J18" s="92"/>
    </row>
    <row r="19" ht="13.5" spans="1:10">
      <c r="A19" s="91" t="s">
        <v>11</v>
      </c>
      <c r="B19" s="91" t="s">
        <v>49</v>
      </c>
      <c r="C19" s="91" t="s">
        <v>58</v>
      </c>
      <c r="D19" s="89" t="s">
        <v>14</v>
      </c>
      <c r="E19" s="89" t="s">
        <v>20</v>
      </c>
      <c r="F19" s="89" t="s">
        <v>65</v>
      </c>
      <c r="G19" s="91" t="s">
        <v>66</v>
      </c>
      <c r="H19" s="89" t="s">
        <v>30</v>
      </c>
      <c r="I19" s="94" t="s">
        <v>61</v>
      </c>
      <c r="J19" s="92"/>
    </row>
    <row r="20" ht="13.5" spans="1:10">
      <c r="A20" s="91" t="s">
        <v>11</v>
      </c>
      <c r="B20" s="91" t="s">
        <v>32</v>
      </c>
      <c r="C20" s="91" t="s">
        <v>58</v>
      </c>
      <c r="D20" s="89" t="s">
        <v>15</v>
      </c>
      <c r="E20" s="89" t="s">
        <v>36</v>
      </c>
      <c r="F20" s="89" t="s">
        <v>67</v>
      </c>
      <c r="G20" s="91" t="s">
        <v>68</v>
      </c>
      <c r="H20" s="89" t="s">
        <v>18</v>
      </c>
      <c r="I20" s="94" t="s">
        <v>69</v>
      </c>
      <c r="J20" s="92"/>
    </row>
    <row r="21" ht="13.5" spans="1:10">
      <c r="A21" s="91" t="s">
        <v>11</v>
      </c>
      <c r="B21" s="91" t="s">
        <v>55</v>
      </c>
      <c r="C21" s="91" t="s">
        <v>58</v>
      </c>
      <c r="D21" s="89" t="s">
        <v>14</v>
      </c>
      <c r="E21" s="89" t="s">
        <v>14</v>
      </c>
      <c r="F21" s="89" t="s">
        <v>70</v>
      </c>
      <c r="G21" s="91" t="s">
        <v>71</v>
      </c>
      <c r="H21" s="89" t="s">
        <v>18</v>
      </c>
      <c r="I21" s="94" t="s">
        <v>18</v>
      </c>
      <c r="J21" s="92"/>
    </row>
    <row r="22" ht="13.5" spans="1:10">
      <c r="A22" s="91" t="s">
        <v>11</v>
      </c>
      <c r="B22" s="91" t="s">
        <v>32</v>
      </c>
      <c r="C22" s="91" t="s">
        <v>58</v>
      </c>
      <c r="D22" s="89" t="s">
        <v>15</v>
      </c>
      <c r="E22" s="89" t="s">
        <v>36</v>
      </c>
      <c r="F22" s="89" t="s">
        <v>72</v>
      </c>
      <c r="G22" s="91" t="s">
        <v>73</v>
      </c>
      <c r="H22" s="89" t="s">
        <v>30</v>
      </c>
      <c r="I22" s="94" t="s">
        <v>74</v>
      </c>
      <c r="J22" s="92"/>
    </row>
    <row r="23" ht="13.5" spans="1:10">
      <c r="A23" s="91" t="s">
        <v>11</v>
      </c>
      <c r="B23" s="91" t="s">
        <v>55</v>
      </c>
      <c r="C23" s="91" t="s">
        <v>58</v>
      </c>
      <c r="D23" s="89" t="s">
        <v>14</v>
      </c>
      <c r="E23" s="89" t="s">
        <v>14</v>
      </c>
      <c r="F23" s="89" t="s">
        <v>75</v>
      </c>
      <c r="G23" s="91" t="s">
        <v>76</v>
      </c>
      <c r="H23" s="89" t="s">
        <v>30</v>
      </c>
      <c r="I23" s="94" t="s">
        <v>30</v>
      </c>
      <c r="J23" s="92"/>
    </row>
    <row r="24" ht="13.5" spans="1:10">
      <c r="A24" s="91" t="s">
        <v>11</v>
      </c>
      <c r="B24" s="91" t="s">
        <v>35</v>
      </c>
      <c r="C24" s="91" t="s">
        <v>77</v>
      </c>
      <c r="D24" s="89" t="s">
        <v>14</v>
      </c>
      <c r="E24" s="89" t="s">
        <v>36</v>
      </c>
      <c r="F24" s="89" t="s">
        <v>78</v>
      </c>
      <c r="G24" s="91" t="s">
        <v>79</v>
      </c>
      <c r="H24" s="89" t="s">
        <v>18</v>
      </c>
      <c r="I24" s="94" t="s">
        <v>39</v>
      </c>
      <c r="J24" s="92"/>
    </row>
    <row r="25" ht="13.5" spans="1:10">
      <c r="A25" s="91" t="s">
        <v>11</v>
      </c>
      <c r="B25" s="91" t="s">
        <v>49</v>
      </c>
      <c r="C25" s="91" t="s">
        <v>77</v>
      </c>
      <c r="D25" s="89" t="s">
        <v>14</v>
      </c>
      <c r="E25" s="89" t="s">
        <v>20</v>
      </c>
      <c r="F25" s="89" t="s">
        <v>80</v>
      </c>
      <c r="G25" s="91" t="s">
        <v>81</v>
      </c>
      <c r="H25" s="89" t="s">
        <v>18</v>
      </c>
      <c r="I25" s="94" t="s">
        <v>19</v>
      </c>
      <c r="J25" s="92"/>
    </row>
    <row r="26" ht="13.5" spans="1:10">
      <c r="A26" s="91" t="s">
        <v>11</v>
      </c>
      <c r="B26" s="91" t="s">
        <v>49</v>
      </c>
      <c r="C26" s="91" t="s">
        <v>77</v>
      </c>
      <c r="D26" s="89" t="s">
        <v>14</v>
      </c>
      <c r="E26" s="89" t="s">
        <v>20</v>
      </c>
      <c r="F26" s="89" t="s">
        <v>82</v>
      </c>
      <c r="G26" s="91" t="s">
        <v>83</v>
      </c>
      <c r="H26" s="89" t="s">
        <v>18</v>
      </c>
      <c r="I26" s="94" t="s">
        <v>19</v>
      </c>
      <c r="J26" s="92"/>
    </row>
    <row r="27" ht="13.5" spans="1:10">
      <c r="A27" s="91" t="s">
        <v>11</v>
      </c>
      <c r="B27" s="91" t="s">
        <v>49</v>
      </c>
      <c r="C27" s="91" t="s">
        <v>77</v>
      </c>
      <c r="D27" s="89" t="s">
        <v>14</v>
      </c>
      <c r="E27" s="89" t="s">
        <v>20</v>
      </c>
      <c r="F27" s="89" t="s">
        <v>84</v>
      </c>
      <c r="G27" s="91" t="s">
        <v>85</v>
      </c>
      <c r="H27" s="89" t="s">
        <v>18</v>
      </c>
      <c r="I27" s="94" t="s">
        <v>19</v>
      </c>
      <c r="J27" s="92"/>
    </row>
    <row r="28" ht="13.5" spans="1:10">
      <c r="A28" s="91" t="s">
        <v>11</v>
      </c>
      <c r="B28" s="91" t="s">
        <v>49</v>
      </c>
      <c r="C28" s="91" t="s">
        <v>86</v>
      </c>
      <c r="D28" s="89" t="s">
        <v>14</v>
      </c>
      <c r="E28" s="89" t="s">
        <v>36</v>
      </c>
      <c r="F28" s="89" t="s">
        <v>87</v>
      </c>
      <c r="G28" s="91" t="s">
        <v>88</v>
      </c>
      <c r="H28" s="89" t="s">
        <v>18</v>
      </c>
      <c r="I28" s="94" t="s">
        <v>39</v>
      </c>
      <c r="J28" s="92"/>
    </row>
    <row r="29" ht="13.5" spans="1:10">
      <c r="A29" s="91" t="s">
        <v>11</v>
      </c>
      <c r="B29" s="91" t="s">
        <v>32</v>
      </c>
      <c r="C29" s="91" t="s">
        <v>86</v>
      </c>
      <c r="D29" s="89" t="s">
        <v>14</v>
      </c>
      <c r="E29" s="89" t="s">
        <v>89</v>
      </c>
      <c r="F29" s="89" t="s">
        <v>90</v>
      </c>
      <c r="G29" s="91" t="s">
        <v>91</v>
      </c>
      <c r="H29" s="89" t="s">
        <v>18</v>
      </c>
      <c r="I29" s="94" t="s">
        <v>52</v>
      </c>
      <c r="J29" s="92"/>
    </row>
    <row r="30" ht="13.5" spans="1:10">
      <c r="A30" s="91" t="s">
        <v>11</v>
      </c>
      <c r="B30" s="91" t="s">
        <v>58</v>
      </c>
      <c r="C30" s="91" t="s">
        <v>86</v>
      </c>
      <c r="D30" s="89" t="s">
        <v>20</v>
      </c>
      <c r="E30" s="89" t="s">
        <v>20</v>
      </c>
      <c r="F30" s="89" t="s">
        <v>92</v>
      </c>
      <c r="G30" s="91" t="s">
        <v>93</v>
      </c>
      <c r="H30" s="89" t="s">
        <v>18</v>
      </c>
      <c r="I30" s="94" t="s">
        <v>39</v>
      </c>
      <c r="J30" s="92"/>
    </row>
    <row r="31" ht="13.5" spans="1:10">
      <c r="A31" s="91" t="s">
        <v>11</v>
      </c>
      <c r="B31" s="91" t="s">
        <v>55</v>
      </c>
      <c r="C31" s="91" t="s">
        <v>86</v>
      </c>
      <c r="D31" s="89" t="s">
        <v>14</v>
      </c>
      <c r="E31" s="89" t="s">
        <v>15</v>
      </c>
      <c r="F31" s="89" t="s">
        <v>94</v>
      </c>
      <c r="G31" s="91" t="s">
        <v>95</v>
      </c>
      <c r="H31" s="89" t="s">
        <v>18</v>
      </c>
      <c r="I31" s="94" t="s">
        <v>19</v>
      </c>
      <c r="J31" s="92"/>
    </row>
    <row r="32" ht="13.5" spans="1:10">
      <c r="A32" s="91" t="s">
        <v>11</v>
      </c>
      <c r="B32" s="91" t="s">
        <v>77</v>
      </c>
      <c r="C32" s="91" t="s">
        <v>86</v>
      </c>
      <c r="D32" s="89" t="s">
        <v>96</v>
      </c>
      <c r="E32" s="89" t="s">
        <v>96</v>
      </c>
      <c r="F32" s="89" t="s">
        <v>97</v>
      </c>
      <c r="G32" s="91" t="s">
        <v>98</v>
      </c>
      <c r="H32" s="89" t="s">
        <v>18</v>
      </c>
      <c r="I32" s="94" t="s">
        <v>18</v>
      </c>
      <c r="J32" s="92"/>
    </row>
    <row r="33" ht="13.5" spans="1:10">
      <c r="A33" s="91" t="s">
        <v>11</v>
      </c>
      <c r="B33" s="91" t="s">
        <v>77</v>
      </c>
      <c r="C33" s="91" t="s">
        <v>86</v>
      </c>
      <c r="D33" s="89" t="s">
        <v>96</v>
      </c>
      <c r="E33" s="89" t="s">
        <v>14</v>
      </c>
      <c r="F33" s="89" t="s">
        <v>99</v>
      </c>
      <c r="G33" s="91" t="s">
        <v>100</v>
      </c>
      <c r="H33" s="89" t="s">
        <v>18</v>
      </c>
      <c r="I33" s="94" t="s">
        <v>18</v>
      </c>
      <c r="J33" s="92"/>
    </row>
    <row r="34" ht="13.5" spans="1:10">
      <c r="A34" s="91" t="s">
        <v>11</v>
      </c>
      <c r="B34" s="91" t="s">
        <v>58</v>
      </c>
      <c r="C34" s="91" t="s">
        <v>101</v>
      </c>
      <c r="D34" s="89" t="s">
        <v>14</v>
      </c>
      <c r="E34" s="89" t="s">
        <v>15</v>
      </c>
      <c r="F34" s="89" t="s">
        <v>102</v>
      </c>
      <c r="G34" s="91" t="s">
        <v>103</v>
      </c>
      <c r="H34" s="89" t="s">
        <v>18</v>
      </c>
      <c r="I34" s="94" t="s">
        <v>19</v>
      </c>
      <c r="J34" s="92"/>
    </row>
    <row r="35" ht="13.5" spans="1:10">
      <c r="A35" s="91" t="s">
        <v>11</v>
      </c>
      <c r="B35" s="91" t="s">
        <v>77</v>
      </c>
      <c r="C35" s="91" t="s">
        <v>104</v>
      </c>
      <c r="D35" s="89" t="s">
        <v>96</v>
      </c>
      <c r="E35" s="89" t="s">
        <v>15</v>
      </c>
      <c r="F35" s="89" t="s">
        <v>105</v>
      </c>
      <c r="G35" s="91" t="s">
        <v>106</v>
      </c>
      <c r="H35" s="89" t="s">
        <v>18</v>
      </c>
      <c r="I35" s="94" t="s">
        <v>19</v>
      </c>
      <c r="J35" s="92"/>
    </row>
    <row r="36" ht="13.5" spans="1:10">
      <c r="A36" s="91" t="s">
        <v>11</v>
      </c>
      <c r="B36" s="91" t="s">
        <v>107</v>
      </c>
      <c r="C36" s="91" t="s">
        <v>108</v>
      </c>
      <c r="D36" s="89" t="s">
        <v>14</v>
      </c>
      <c r="E36" s="89" t="s">
        <v>14</v>
      </c>
      <c r="F36" s="89" t="s">
        <v>109</v>
      </c>
      <c r="G36" s="91" t="s">
        <v>110</v>
      </c>
      <c r="H36" s="89" t="s">
        <v>18</v>
      </c>
      <c r="I36" s="94" t="s">
        <v>18</v>
      </c>
      <c r="J36" s="92"/>
    </row>
    <row r="37" ht="13.5" spans="1:10">
      <c r="A37" s="91" t="s">
        <v>11</v>
      </c>
      <c r="B37" s="91" t="s">
        <v>107</v>
      </c>
      <c r="C37" s="91" t="s">
        <v>111</v>
      </c>
      <c r="D37" s="89" t="s">
        <v>14</v>
      </c>
      <c r="E37" s="89" t="s">
        <v>20</v>
      </c>
      <c r="F37" s="89" t="s">
        <v>112</v>
      </c>
      <c r="G37" s="91" t="s">
        <v>113</v>
      </c>
      <c r="H37" s="89" t="s">
        <v>18</v>
      </c>
      <c r="I37" s="94" t="s">
        <v>23</v>
      </c>
      <c r="J37" s="92"/>
    </row>
    <row r="38" ht="13.5" spans="1:10">
      <c r="A38" s="91" t="s">
        <v>11</v>
      </c>
      <c r="B38" s="91" t="s">
        <v>104</v>
      </c>
      <c r="C38" s="91" t="s">
        <v>111</v>
      </c>
      <c r="D38" s="89" t="s">
        <v>14</v>
      </c>
      <c r="E38" s="89" t="s">
        <v>15</v>
      </c>
      <c r="F38" s="89" t="s">
        <v>114</v>
      </c>
      <c r="G38" s="91" t="s">
        <v>115</v>
      </c>
      <c r="H38" s="89" t="s">
        <v>18</v>
      </c>
      <c r="I38" s="94" t="s">
        <v>19</v>
      </c>
      <c r="J38" s="92"/>
    </row>
    <row r="39" ht="13.5" spans="1:10">
      <c r="A39" s="91" t="s">
        <v>11</v>
      </c>
      <c r="B39" s="91" t="s">
        <v>107</v>
      </c>
      <c r="C39" s="91" t="s">
        <v>111</v>
      </c>
      <c r="D39" s="89" t="s">
        <v>14</v>
      </c>
      <c r="E39" s="89" t="s">
        <v>20</v>
      </c>
      <c r="F39" s="89" t="s">
        <v>116</v>
      </c>
      <c r="G39" s="91" t="s">
        <v>117</v>
      </c>
      <c r="H39" s="89" t="s">
        <v>18</v>
      </c>
      <c r="I39" s="94" t="s">
        <v>23</v>
      </c>
      <c r="J39" s="92"/>
    </row>
    <row r="40" ht="13.5" spans="1:10">
      <c r="A40" s="91" t="s">
        <v>11</v>
      </c>
      <c r="B40" s="91" t="s">
        <v>108</v>
      </c>
      <c r="C40" s="91" t="s">
        <v>111</v>
      </c>
      <c r="D40" s="89" t="s">
        <v>14</v>
      </c>
      <c r="E40" s="89" t="s">
        <v>14</v>
      </c>
      <c r="F40" s="89" t="s">
        <v>118</v>
      </c>
      <c r="G40" s="91" t="s">
        <v>119</v>
      </c>
      <c r="H40" s="89" t="s">
        <v>18</v>
      </c>
      <c r="I40" s="94" t="s">
        <v>18</v>
      </c>
      <c r="J40" s="92"/>
    </row>
    <row r="41" ht="13.5" spans="1:10">
      <c r="A41" s="91" t="s">
        <v>11</v>
      </c>
      <c r="B41" s="91" t="s">
        <v>108</v>
      </c>
      <c r="C41" s="91" t="s">
        <v>111</v>
      </c>
      <c r="D41" s="89" t="s">
        <v>14</v>
      </c>
      <c r="E41" s="89" t="s">
        <v>14</v>
      </c>
      <c r="F41" s="89" t="s">
        <v>120</v>
      </c>
      <c r="G41" s="91" t="s">
        <v>121</v>
      </c>
      <c r="H41" s="89" t="s">
        <v>18</v>
      </c>
      <c r="I41" s="94" t="s">
        <v>18</v>
      </c>
      <c r="J41" s="92"/>
    </row>
    <row r="42" ht="13.5" spans="1:10">
      <c r="A42" s="91" t="s">
        <v>11</v>
      </c>
      <c r="B42" s="91" t="s">
        <v>111</v>
      </c>
      <c r="C42" s="91" t="s">
        <v>122</v>
      </c>
      <c r="D42" s="89" t="s">
        <v>15</v>
      </c>
      <c r="E42" s="89" t="s">
        <v>14</v>
      </c>
      <c r="F42" s="89" t="s">
        <v>123</v>
      </c>
      <c r="G42" s="91" t="s">
        <v>124</v>
      </c>
      <c r="H42" s="89" t="s">
        <v>18</v>
      </c>
      <c r="I42" s="94" t="s">
        <v>19</v>
      </c>
      <c r="J42" s="92"/>
    </row>
    <row r="43" ht="13.5" spans="1:10">
      <c r="A43" s="91" t="s">
        <v>11</v>
      </c>
      <c r="B43" s="91" t="s">
        <v>111</v>
      </c>
      <c r="C43" s="91" t="s">
        <v>122</v>
      </c>
      <c r="D43" s="89" t="s">
        <v>14</v>
      </c>
      <c r="E43" s="89" t="s">
        <v>14</v>
      </c>
      <c r="F43" s="89" t="s">
        <v>125</v>
      </c>
      <c r="G43" s="91" t="s">
        <v>119</v>
      </c>
      <c r="H43" s="89" t="s">
        <v>18</v>
      </c>
      <c r="I43" s="94" t="s">
        <v>18</v>
      </c>
      <c r="J43" s="92"/>
    </row>
    <row r="44" ht="13.5" spans="1:10">
      <c r="A44" s="91" t="s">
        <v>11</v>
      </c>
      <c r="B44" s="91" t="s">
        <v>108</v>
      </c>
      <c r="C44" s="91" t="s">
        <v>122</v>
      </c>
      <c r="D44" s="89" t="s">
        <v>14</v>
      </c>
      <c r="E44" s="94" t="s">
        <v>20</v>
      </c>
      <c r="F44" s="89" t="s">
        <v>126</v>
      </c>
      <c r="G44" s="91" t="s">
        <v>127</v>
      </c>
      <c r="H44" s="89" t="s">
        <v>18</v>
      </c>
      <c r="I44" s="94" t="s">
        <v>23</v>
      </c>
      <c r="J44" s="92"/>
    </row>
    <row r="45" ht="13.5" spans="1:10">
      <c r="A45" s="91" t="s">
        <v>11</v>
      </c>
      <c r="B45" s="91" t="s">
        <v>111</v>
      </c>
      <c r="C45" s="91" t="s">
        <v>122</v>
      </c>
      <c r="D45" s="89" t="s">
        <v>14</v>
      </c>
      <c r="E45" s="89" t="s">
        <v>14</v>
      </c>
      <c r="F45" s="89" t="s">
        <v>128</v>
      </c>
      <c r="G45" s="91" t="s">
        <v>129</v>
      </c>
      <c r="H45" s="89" t="s">
        <v>18</v>
      </c>
      <c r="I45" s="94" t="s">
        <v>18</v>
      </c>
      <c r="J45" s="92"/>
    </row>
    <row r="46" ht="13.5" spans="1:10">
      <c r="A46" s="91" t="s">
        <v>11</v>
      </c>
      <c r="B46" s="91" t="s">
        <v>108</v>
      </c>
      <c r="C46" s="91" t="s">
        <v>122</v>
      </c>
      <c r="D46" s="89" t="s">
        <v>14</v>
      </c>
      <c r="E46" s="89" t="s">
        <v>20</v>
      </c>
      <c r="F46" s="89" t="s">
        <v>130</v>
      </c>
      <c r="G46" s="91" t="s">
        <v>131</v>
      </c>
      <c r="H46" s="89" t="s">
        <v>132</v>
      </c>
      <c r="I46" s="94" t="s">
        <v>133</v>
      </c>
      <c r="J46" s="92"/>
    </row>
    <row r="47" ht="13.5" spans="1:10">
      <c r="A47" s="91" t="s">
        <v>11</v>
      </c>
      <c r="B47" s="91" t="s">
        <v>111</v>
      </c>
      <c r="C47" s="91" t="s">
        <v>122</v>
      </c>
      <c r="D47" s="89" t="s">
        <v>14</v>
      </c>
      <c r="E47" s="89" t="s">
        <v>14</v>
      </c>
      <c r="F47" s="89" t="s">
        <v>134</v>
      </c>
      <c r="G47" s="91" t="s">
        <v>135</v>
      </c>
      <c r="H47" s="89" t="s">
        <v>18</v>
      </c>
      <c r="I47" s="94" t="s">
        <v>18</v>
      </c>
      <c r="J47" s="92"/>
    </row>
    <row r="48" ht="13.5" spans="1:10">
      <c r="A48" s="91" t="s">
        <v>11</v>
      </c>
      <c r="B48" s="91" t="s">
        <v>108</v>
      </c>
      <c r="C48" s="91" t="s">
        <v>122</v>
      </c>
      <c r="D48" s="89" t="s">
        <v>14</v>
      </c>
      <c r="E48" s="89" t="s">
        <v>20</v>
      </c>
      <c r="F48" s="89" t="s">
        <v>136</v>
      </c>
      <c r="G48" s="91" t="s">
        <v>137</v>
      </c>
      <c r="H48" s="89" t="s">
        <v>18</v>
      </c>
      <c r="I48" s="94" t="s">
        <v>19</v>
      </c>
      <c r="J48" s="92"/>
    </row>
    <row r="49" ht="13.5" spans="1:10">
      <c r="A49" s="91" t="s">
        <v>11</v>
      </c>
      <c r="B49" s="91" t="s">
        <v>111</v>
      </c>
      <c r="C49" s="91" t="s">
        <v>138</v>
      </c>
      <c r="D49" s="89" t="s">
        <v>14</v>
      </c>
      <c r="E49" s="89" t="s">
        <v>20</v>
      </c>
      <c r="F49" s="89" t="s">
        <v>139</v>
      </c>
      <c r="G49" s="91" t="s">
        <v>140</v>
      </c>
      <c r="H49" s="89" t="s">
        <v>18</v>
      </c>
      <c r="I49" s="94" t="s">
        <v>23</v>
      </c>
      <c r="J49" s="92"/>
    </row>
    <row r="50" ht="13.5" spans="1:10">
      <c r="A50" s="91" t="s">
        <v>11</v>
      </c>
      <c r="B50" s="91" t="s">
        <v>111</v>
      </c>
      <c r="C50" s="91" t="s">
        <v>138</v>
      </c>
      <c r="D50" s="89" t="s">
        <v>14</v>
      </c>
      <c r="E50" s="89" t="s">
        <v>20</v>
      </c>
      <c r="F50" s="89" t="s">
        <v>141</v>
      </c>
      <c r="G50" s="91" t="s">
        <v>142</v>
      </c>
      <c r="H50" s="89" t="s">
        <v>18</v>
      </c>
      <c r="I50" s="94" t="s">
        <v>23</v>
      </c>
      <c r="J50" s="92"/>
    </row>
    <row r="51" ht="13.5" spans="1:10">
      <c r="A51" s="91" t="s">
        <v>11</v>
      </c>
      <c r="B51" s="91" t="s">
        <v>111</v>
      </c>
      <c r="C51" s="91" t="s">
        <v>138</v>
      </c>
      <c r="D51" s="89" t="s">
        <v>14</v>
      </c>
      <c r="E51" s="89" t="s">
        <v>20</v>
      </c>
      <c r="F51" s="89" t="s">
        <v>143</v>
      </c>
      <c r="G51" s="91" t="s">
        <v>144</v>
      </c>
      <c r="H51" s="89" t="s">
        <v>30</v>
      </c>
      <c r="I51" s="94" t="s">
        <v>61</v>
      </c>
      <c r="J51" s="92"/>
    </row>
    <row r="52" ht="13.5" spans="1:10">
      <c r="A52" s="91" t="s">
        <v>11</v>
      </c>
      <c r="B52" s="91" t="s">
        <v>138</v>
      </c>
      <c r="C52" s="91" t="s">
        <v>145</v>
      </c>
      <c r="D52" s="89" t="s">
        <v>14</v>
      </c>
      <c r="E52" s="89" t="s">
        <v>14</v>
      </c>
      <c r="F52" s="89" t="s">
        <v>146</v>
      </c>
      <c r="G52" s="91" t="s">
        <v>147</v>
      </c>
      <c r="H52" s="89" t="s">
        <v>18</v>
      </c>
      <c r="I52" s="94" t="s">
        <v>18</v>
      </c>
      <c r="J52" s="92"/>
    </row>
    <row r="53" ht="13.5" spans="1:10">
      <c r="A53" s="91" t="s">
        <v>11</v>
      </c>
      <c r="B53" s="91" t="s">
        <v>111</v>
      </c>
      <c r="C53" s="91" t="s">
        <v>145</v>
      </c>
      <c r="D53" s="89" t="s">
        <v>14</v>
      </c>
      <c r="E53" s="89" t="s">
        <v>15</v>
      </c>
      <c r="F53" s="89" t="s">
        <v>148</v>
      </c>
      <c r="G53" s="91" t="s">
        <v>149</v>
      </c>
      <c r="H53" s="89" t="s">
        <v>18</v>
      </c>
      <c r="I53" s="94" t="s">
        <v>19</v>
      </c>
      <c r="J53" s="92"/>
    </row>
    <row r="54" ht="13.5" spans="1:10">
      <c r="A54" s="91" t="s">
        <v>11</v>
      </c>
      <c r="B54" s="91" t="s">
        <v>122</v>
      </c>
      <c r="C54" s="91" t="s">
        <v>145</v>
      </c>
      <c r="D54" s="89" t="s">
        <v>14</v>
      </c>
      <c r="E54" s="89" t="s">
        <v>20</v>
      </c>
      <c r="F54" s="89" t="s">
        <v>150</v>
      </c>
      <c r="G54" s="91" t="s">
        <v>151</v>
      </c>
      <c r="H54" s="89" t="s">
        <v>18</v>
      </c>
      <c r="I54" s="94" t="s">
        <v>23</v>
      </c>
      <c r="J54" s="92"/>
    </row>
    <row r="55" ht="13.5" spans="1:10">
      <c r="A55" s="91" t="s">
        <v>11</v>
      </c>
      <c r="B55" s="91" t="s">
        <v>108</v>
      </c>
      <c r="C55" s="91" t="s">
        <v>145</v>
      </c>
      <c r="D55" s="89" t="s">
        <v>14</v>
      </c>
      <c r="E55" s="89" t="s">
        <v>36</v>
      </c>
      <c r="F55" s="89" t="s">
        <v>152</v>
      </c>
      <c r="G55" s="91" t="s">
        <v>153</v>
      </c>
      <c r="H55" s="89" t="s">
        <v>18</v>
      </c>
      <c r="I55" s="94" t="s">
        <v>39</v>
      </c>
      <c r="J55" s="92"/>
    </row>
    <row r="56" ht="13.5" spans="1:10">
      <c r="A56" s="91" t="s">
        <v>11</v>
      </c>
      <c r="B56" s="91" t="s">
        <v>107</v>
      </c>
      <c r="C56" s="91" t="s">
        <v>145</v>
      </c>
      <c r="D56" s="89" t="s">
        <v>14</v>
      </c>
      <c r="E56" s="89" t="s">
        <v>154</v>
      </c>
      <c r="F56" s="89" t="s">
        <v>155</v>
      </c>
      <c r="G56" s="91" t="s">
        <v>156</v>
      </c>
      <c r="H56" s="89" t="s">
        <v>18</v>
      </c>
      <c r="I56" s="94" t="s">
        <v>157</v>
      </c>
      <c r="J56" s="92"/>
    </row>
    <row r="57" ht="13.5" spans="1:10">
      <c r="A57" s="91" t="s">
        <v>11</v>
      </c>
      <c r="B57" s="91" t="s">
        <v>122</v>
      </c>
      <c r="C57" s="91" t="s">
        <v>158</v>
      </c>
      <c r="D57" s="89" t="s">
        <v>14</v>
      </c>
      <c r="E57" s="89" t="s">
        <v>15</v>
      </c>
      <c r="F57" s="89" t="s">
        <v>159</v>
      </c>
      <c r="G57" s="91" t="s">
        <v>160</v>
      </c>
      <c r="H57" s="89" t="s">
        <v>18</v>
      </c>
      <c r="I57" s="94" t="s">
        <v>19</v>
      </c>
      <c r="J57" s="92"/>
    </row>
    <row r="58" ht="13.5" spans="1:10">
      <c r="A58" s="91" t="s">
        <v>11</v>
      </c>
      <c r="B58" s="91" t="s">
        <v>145</v>
      </c>
      <c r="C58" s="91" t="s">
        <v>158</v>
      </c>
      <c r="D58" s="89" t="s">
        <v>14</v>
      </c>
      <c r="E58" s="89" t="s">
        <v>14</v>
      </c>
      <c r="F58" s="89" t="s">
        <v>161</v>
      </c>
      <c r="G58" s="91" t="s">
        <v>162</v>
      </c>
      <c r="H58" s="89" t="s">
        <v>30</v>
      </c>
      <c r="I58" s="94" t="s">
        <v>30</v>
      </c>
      <c r="J58" s="92"/>
    </row>
    <row r="59" ht="13.5" spans="1:10">
      <c r="A59" s="91" t="s">
        <v>11</v>
      </c>
      <c r="B59" s="91" t="s">
        <v>111</v>
      </c>
      <c r="C59" s="91" t="s">
        <v>158</v>
      </c>
      <c r="D59" s="89" t="s">
        <v>14</v>
      </c>
      <c r="E59" s="89" t="s">
        <v>36</v>
      </c>
      <c r="F59" s="89" t="s">
        <v>163</v>
      </c>
      <c r="G59" s="91" t="s">
        <v>164</v>
      </c>
      <c r="H59" s="89" t="s">
        <v>18</v>
      </c>
      <c r="I59" s="94" t="s">
        <v>39</v>
      </c>
      <c r="J59" s="92"/>
    </row>
    <row r="60" ht="13.5" spans="1:10">
      <c r="A60" s="91" t="s">
        <v>11</v>
      </c>
      <c r="B60" s="91" t="s">
        <v>158</v>
      </c>
      <c r="C60" s="91" t="s">
        <v>165</v>
      </c>
      <c r="D60" s="89" t="s">
        <v>14</v>
      </c>
      <c r="E60" s="89" t="s">
        <v>14</v>
      </c>
      <c r="F60" s="89" t="s">
        <v>166</v>
      </c>
      <c r="G60" s="91" t="s">
        <v>167</v>
      </c>
      <c r="H60" s="89" t="s">
        <v>18</v>
      </c>
      <c r="I60" s="94" t="s">
        <v>18</v>
      </c>
      <c r="J60" s="92"/>
    </row>
    <row r="61" ht="13.5" spans="1:10">
      <c r="A61" s="91" t="s">
        <v>11</v>
      </c>
      <c r="B61" s="91" t="s">
        <v>158</v>
      </c>
      <c r="C61" s="91" t="s">
        <v>168</v>
      </c>
      <c r="D61" s="89" t="s">
        <v>14</v>
      </c>
      <c r="E61" s="89" t="s">
        <v>20</v>
      </c>
      <c r="F61" s="89" t="s">
        <v>169</v>
      </c>
      <c r="G61" s="91" t="s">
        <v>170</v>
      </c>
      <c r="H61" s="89" t="s">
        <v>18</v>
      </c>
      <c r="I61" s="94" t="s">
        <v>23</v>
      </c>
      <c r="J61" s="92"/>
    </row>
    <row r="62" ht="13.5" spans="1:10">
      <c r="A62" s="91" t="s">
        <v>11</v>
      </c>
      <c r="B62" s="91" t="s">
        <v>165</v>
      </c>
      <c r="C62" s="91" t="s">
        <v>171</v>
      </c>
      <c r="D62" s="89" t="s">
        <v>14</v>
      </c>
      <c r="E62" s="89" t="s">
        <v>20</v>
      </c>
      <c r="F62" s="89" t="s">
        <v>172</v>
      </c>
      <c r="G62" s="91" t="s">
        <v>173</v>
      </c>
      <c r="H62" s="89" t="s">
        <v>18</v>
      </c>
      <c r="I62" s="94" t="s">
        <v>23</v>
      </c>
      <c r="J62" s="92"/>
    </row>
    <row r="63" ht="13.5" spans="1:10">
      <c r="A63" s="91" t="s">
        <v>11</v>
      </c>
      <c r="B63" s="91" t="s">
        <v>168</v>
      </c>
      <c r="C63" s="91" t="s">
        <v>171</v>
      </c>
      <c r="D63" s="89" t="s">
        <v>14</v>
      </c>
      <c r="E63" s="89" t="s">
        <v>14</v>
      </c>
      <c r="F63" s="89" t="s">
        <v>174</v>
      </c>
      <c r="G63" s="91" t="s">
        <v>175</v>
      </c>
      <c r="H63" s="89" t="s">
        <v>18</v>
      </c>
      <c r="I63" s="94" t="s">
        <v>18</v>
      </c>
      <c r="J63" s="92"/>
    </row>
    <row r="64" ht="13.5" spans="1:10">
      <c r="A64" s="91" t="s">
        <v>11</v>
      </c>
      <c r="B64" s="91" t="s">
        <v>158</v>
      </c>
      <c r="C64" s="91" t="s">
        <v>171</v>
      </c>
      <c r="D64" s="89" t="s">
        <v>14</v>
      </c>
      <c r="E64" s="89" t="s">
        <v>15</v>
      </c>
      <c r="F64" s="89" t="s">
        <v>176</v>
      </c>
      <c r="G64" s="91" t="s">
        <v>177</v>
      </c>
      <c r="H64" s="89" t="s">
        <v>18</v>
      </c>
      <c r="I64" s="94" t="s">
        <v>19</v>
      </c>
      <c r="J64" s="92"/>
    </row>
    <row r="65" ht="13.5" spans="1:10">
      <c r="A65" s="91" t="s">
        <v>11</v>
      </c>
      <c r="B65" s="91" t="s">
        <v>158</v>
      </c>
      <c r="C65" s="91" t="s">
        <v>171</v>
      </c>
      <c r="D65" s="89" t="s">
        <v>14</v>
      </c>
      <c r="E65" s="89" t="s">
        <v>15</v>
      </c>
      <c r="F65" s="89" t="s">
        <v>178</v>
      </c>
      <c r="G65" s="91" t="s">
        <v>179</v>
      </c>
      <c r="H65" s="89" t="s">
        <v>18</v>
      </c>
      <c r="I65" s="94" t="s">
        <v>19</v>
      </c>
      <c r="J65" s="92"/>
    </row>
    <row r="66" ht="13.5" spans="1:10">
      <c r="A66" s="91" t="s">
        <v>11</v>
      </c>
      <c r="B66" s="91" t="s">
        <v>168</v>
      </c>
      <c r="C66" s="91" t="s">
        <v>171</v>
      </c>
      <c r="D66" s="89" t="s">
        <v>20</v>
      </c>
      <c r="E66" s="89" t="s">
        <v>14</v>
      </c>
      <c r="F66" s="89" t="s">
        <v>180</v>
      </c>
      <c r="G66" s="91" t="s">
        <v>181</v>
      </c>
      <c r="H66" s="89" t="s">
        <v>18</v>
      </c>
      <c r="I66" s="94" t="s">
        <v>23</v>
      </c>
      <c r="J66" s="92"/>
    </row>
    <row r="67" ht="13.5" spans="1:10">
      <c r="A67" s="91" t="s">
        <v>11</v>
      </c>
      <c r="B67" s="91" t="s">
        <v>165</v>
      </c>
      <c r="C67" s="91" t="s">
        <v>171</v>
      </c>
      <c r="D67" s="89" t="s">
        <v>14</v>
      </c>
      <c r="E67" s="89" t="s">
        <v>20</v>
      </c>
      <c r="F67" s="89" t="s">
        <v>182</v>
      </c>
      <c r="G67" s="91" t="s">
        <v>183</v>
      </c>
      <c r="H67" s="89" t="s">
        <v>184</v>
      </c>
      <c r="I67" s="94" t="s">
        <v>185</v>
      </c>
      <c r="J67" s="92"/>
    </row>
    <row r="68" ht="13.5" spans="1:10">
      <c r="A68" s="91" t="s">
        <v>11</v>
      </c>
      <c r="B68" s="91" t="s">
        <v>165</v>
      </c>
      <c r="C68" s="91" t="s">
        <v>171</v>
      </c>
      <c r="D68" s="89" t="s">
        <v>14</v>
      </c>
      <c r="E68" s="89" t="s">
        <v>20</v>
      </c>
      <c r="F68" s="89" t="s">
        <v>186</v>
      </c>
      <c r="G68" s="91" t="s">
        <v>187</v>
      </c>
      <c r="H68" s="89" t="s">
        <v>18</v>
      </c>
      <c r="I68" s="94" t="s">
        <v>19</v>
      </c>
      <c r="J68" s="92"/>
    </row>
    <row r="69" ht="13.5" spans="1:10">
      <c r="A69" s="91" t="s">
        <v>11</v>
      </c>
      <c r="B69" s="91" t="s">
        <v>171</v>
      </c>
      <c r="C69" s="91" t="s">
        <v>188</v>
      </c>
      <c r="D69" s="89" t="s">
        <v>14</v>
      </c>
      <c r="E69" s="89" t="s">
        <v>14</v>
      </c>
      <c r="F69" s="89" t="s">
        <v>189</v>
      </c>
      <c r="G69" s="91" t="s">
        <v>190</v>
      </c>
      <c r="H69" s="89" t="s">
        <v>18</v>
      </c>
      <c r="I69" s="94" t="s">
        <v>18</v>
      </c>
      <c r="J69" s="92"/>
    </row>
    <row r="70" ht="13.5" spans="1:10">
      <c r="A70" s="91" t="s">
        <v>11</v>
      </c>
      <c r="B70" s="91" t="s">
        <v>171</v>
      </c>
      <c r="C70" s="91" t="s">
        <v>188</v>
      </c>
      <c r="D70" s="89" t="s">
        <v>14</v>
      </c>
      <c r="E70" s="89" t="s">
        <v>14</v>
      </c>
      <c r="F70" s="89" t="s">
        <v>191</v>
      </c>
      <c r="G70" s="91" t="s">
        <v>192</v>
      </c>
      <c r="H70" s="89" t="s">
        <v>18</v>
      </c>
      <c r="I70" s="94" t="s">
        <v>18</v>
      </c>
      <c r="J70" s="92"/>
    </row>
    <row r="71" ht="13.5" spans="1:10">
      <c r="A71" s="91" t="s">
        <v>11</v>
      </c>
      <c r="B71" s="91" t="s">
        <v>188</v>
      </c>
      <c r="C71" s="91" t="s">
        <v>193</v>
      </c>
      <c r="D71" s="89" t="s">
        <v>14</v>
      </c>
      <c r="E71" s="89" t="s">
        <v>20</v>
      </c>
      <c r="F71" s="89" t="s">
        <v>194</v>
      </c>
      <c r="G71" s="91" t="s">
        <v>195</v>
      </c>
      <c r="H71" s="89" t="s">
        <v>18</v>
      </c>
      <c r="I71" s="94" t="s">
        <v>23</v>
      </c>
      <c r="J71" s="92"/>
    </row>
    <row r="72" ht="13.5" spans="1:10">
      <c r="A72" s="92"/>
      <c r="B72" s="92"/>
      <c r="C72" s="92"/>
      <c r="D72" s="92"/>
      <c r="E72" s="93"/>
      <c r="F72" s="93"/>
      <c r="G72" s="92"/>
      <c r="H72" s="93"/>
      <c r="I72" s="92"/>
      <c r="J72" s="92"/>
    </row>
    <row r="73" ht="13.5" spans="1:10">
      <c r="A73" s="92"/>
      <c r="B73" s="92"/>
      <c r="C73" s="92"/>
      <c r="D73" s="92"/>
      <c r="E73" s="93"/>
      <c r="F73" s="93"/>
      <c r="G73" s="92"/>
      <c r="H73" s="93"/>
      <c r="I73" s="92"/>
      <c r="J73" s="92"/>
    </row>
    <row r="74" spans="1:10">
      <c r="A74" s="96"/>
      <c r="B74" s="96"/>
      <c r="C74" s="96"/>
      <c r="D74" s="96"/>
      <c r="E74" s="97"/>
      <c r="F74" s="97"/>
      <c r="G74" s="96"/>
      <c r="H74" s="97"/>
      <c r="I74" s="96"/>
      <c r="J74" s="96"/>
    </row>
    <row r="75" ht="18" customHeight="1" spans="1:11">
      <c r="A75" s="98"/>
      <c r="B75" s="98"/>
      <c r="C75" s="98"/>
      <c r="D75" s="98"/>
      <c r="E75" s="99" t="s">
        <v>196</v>
      </c>
      <c r="F75" s="100"/>
      <c r="G75" s="98"/>
      <c r="H75" s="100"/>
      <c r="I75" s="102" t="s">
        <v>197</v>
      </c>
      <c r="J75" s="101"/>
      <c r="K75" s="88" t="s">
        <v>198</v>
      </c>
    </row>
    <row r="76" spans="1:10">
      <c r="A76" s="101"/>
      <c r="B76" s="101"/>
      <c r="C76" s="101"/>
      <c r="D76" s="101"/>
      <c r="E76" s="101"/>
      <c r="F76" s="101"/>
      <c r="G76" s="101"/>
      <c r="H76" s="101"/>
      <c r="I76" s="103">
        <v>-720000</v>
      </c>
      <c r="J76" s="101"/>
    </row>
    <row r="77" spans="1:10">
      <c r="A77" s="101"/>
      <c r="B77" s="101"/>
      <c r="C77" s="101"/>
      <c r="D77" s="101"/>
      <c r="E77" s="101"/>
      <c r="F77" s="101"/>
      <c r="G77" s="101"/>
      <c r="H77" s="101" t="s">
        <v>199</v>
      </c>
      <c r="I77" s="101">
        <f>I75+I76</f>
        <v>-252660</v>
      </c>
      <c r="J77" s="101"/>
    </row>
  </sheetData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06"/>
  <sheetViews>
    <sheetView topLeftCell="A82" workbookViewId="0">
      <selection activeCell="G120" sqref="G120"/>
    </sheetView>
  </sheetViews>
  <sheetFormatPr defaultColWidth="9.14285714285714" defaultRowHeight="12.75"/>
  <cols>
    <col min="1" max="1" width="18" style="80"/>
    <col min="2" max="2" width="14" style="80"/>
    <col min="3" max="3" width="13" style="80"/>
    <col min="4" max="4" width="8" style="80"/>
    <col min="5" max="5" width="7" style="80"/>
    <col min="6" max="7" width="25" style="80"/>
    <col min="8" max="8" width="15" style="80"/>
    <col min="9" max="9" width="17" style="80"/>
    <col min="10" max="10" width="13" style="80"/>
    <col min="11" max="11" width="19" style="80"/>
  </cols>
  <sheetData>
    <row r="1" ht="13.5" spans="1:11">
      <c r="A1" s="67" t="s">
        <v>0</v>
      </c>
      <c r="B1" s="68" t="s">
        <v>1</v>
      </c>
      <c r="C1" s="69" t="s">
        <v>2</v>
      </c>
      <c r="D1" s="69" t="s">
        <v>3</v>
      </c>
      <c r="E1" s="69" t="s">
        <v>4</v>
      </c>
      <c r="F1" s="68" t="s">
        <v>5</v>
      </c>
      <c r="G1" s="67" t="s">
        <v>6</v>
      </c>
      <c r="H1" s="68" t="s">
        <v>7</v>
      </c>
      <c r="I1" s="69" t="s">
        <v>8</v>
      </c>
      <c r="J1" s="73" t="s">
        <v>9</v>
      </c>
      <c r="K1" s="67" t="s">
        <v>200</v>
      </c>
    </row>
    <row r="2" ht="13.5" spans="1:11">
      <c r="A2" s="70"/>
      <c r="B2" s="70"/>
      <c r="C2" s="70"/>
      <c r="D2" s="70"/>
      <c r="E2" s="70"/>
      <c r="F2" s="71"/>
      <c r="G2" s="70"/>
      <c r="H2" s="71"/>
      <c r="I2" s="70"/>
      <c r="J2" s="73" t="s">
        <v>10</v>
      </c>
      <c r="K2" s="73" t="s">
        <v>201</v>
      </c>
    </row>
    <row r="3" ht="13.5" spans="1:11">
      <c r="A3" s="69" t="s">
        <v>11</v>
      </c>
      <c r="B3" s="69" t="s">
        <v>193</v>
      </c>
      <c r="C3" s="69" t="s">
        <v>202</v>
      </c>
      <c r="D3" s="69" t="s">
        <v>203</v>
      </c>
      <c r="E3" s="67" t="s">
        <v>20</v>
      </c>
      <c r="F3" s="67" t="s">
        <v>204</v>
      </c>
      <c r="G3" s="69" t="s">
        <v>205</v>
      </c>
      <c r="H3" s="67" t="s">
        <v>18</v>
      </c>
      <c r="I3" s="77">
        <v>4860</v>
      </c>
      <c r="J3" s="70"/>
      <c r="K3" s="73" t="s">
        <v>206</v>
      </c>
    </row>
    <row r="4" ht="13.5" spans="1:11">
      <c r="A4" s="69" t="s">
        <v>11</v>
      </c>
      <c r="B4" s="69" t="s">
        <v>202</v>
      </c>
      <c r="C4" s="69" t="s">
        <v>207</v>
      </c>
      <c r="D4" s="67" t="s">
        <v>14</v>
      </c>
      <c r="E4" s="67" t="s">
        <v>20</v>
      </c>
      <c r="F4" s="67" t="s">
        <v>208</v>
      </c>
      <c r="G4" s="69" t="s">
        <v>209</v>
      </c>
      <c r="H4" s="67" t="s">
        <v>18</v>
      </c>
      <c r="I4" s="77">
        <v>4860</v>
      </c>
      <c r="J4" s="70"/>
      <c r="K4" s="73" t="s">
        <v>210</v>
      </c>
    </row>
    <row r="5" ht="13.5" spans="1:11">
      <c r="A5" s="69" t="s">
        <v>11</v>
      </c>
      <c r="B5" s="69" t="s">
        <v>211</v>
      </c>
      <c r="C5" s="69" t="s">
        <v>212</v>
      </c>
      <c r="D5" s="67" t="s">
        <v>14</v>
      </c>
      <c r="E5" s="67" t="s">
        <v>20</v>
      </c>
      <c r="F5" s="67" t="s">
        <v>213</v>
      </c>
      <c r="G5" s="69" t="s">
        <v>214</v>
      </c>
      <c r="H5" s="67" t="s">
        <v>18</v>
      </c>
      <c r="I5" s="77">
        <v>4860</v>
      </c>
      <c r="J5" s="70"/>
      <c r="K5" s="73" t="s">
        <v>215</v>
      </c>
    </row>
    <row r="6" ht="13.5" spans="1:11">
      <c r="A6" s="69" t="s">
        <v>11</v>
      </c>
      <c r="B6" s="69" t="s">
        <v>211</v>
      </c>
      <c r="C6" s="69" t="s">
        <v>212</v>
      </c>
      <c r="D6" s="67" t="s">
        <v>14</v>
      </c>
      <c r="E6" s="67" t="s">
        <v>20</v>
      </c>
      <c r="F6" s="67" t="s">
        <v>216</v>
      </c>
      <c r="G6" s="69" t="s">
        <v>217</v>
      </c>
      <c r="H6" s="67" t="s">
        <v>30</v>
      </c>
      <c r="I6" s="77">
        <v>5760</v>
      </c>
      <c r="J6" s="70"/>
      <c r="K6" s="73" t="s">
        <v>218</v>
      </c>
    </row>
    <row r="7" ht="13.5" spans="1:11">
      <c r="A7" s="69" t="s">
        <v>11</v>
      </c>
      <c r="B7" s="69" t="s">
        <v>207</v>
      </c>
      <c r="C7" s="69" t="s">
        <v>212</v>
      </c>
      <c r="D7" s="67" t="s">
        <v>14</v>
      </c>
      <c r="E7" s="67" t="s">
        <v>219</v>
      </c>
      <c r="F7" s="67" t="s">
        <v>220</v>
      </c>
      <c r="G7" s="69" t="s">
        <v>221</v>
      </c>
      <c r="H7" s="67" t="s">
        <v>18</v>
      </c>
      <c r="I7" s="77">
        <v>2430</v>
      </c>
      <c r="J7" s="70"/>
      <c r="K7" s="73" t="s">
        <v>222</v>
      </c>
    </row>
    <row r="8" ht="13.5" spans="1:11">
      <c r="A8" s="69" t="s">
        <v>11</v>
      </c>
      <c r="B8" s="69" t="s">
        <v>211</v>
      </c>
      <c r="C8" s="69" t="s">
        <v>223</v>
      </c>
      <c r="D8" s="67" t="s">
        <v>14</v>
      </c>
      <c r="E8" s="73" t="s">
        <v>15</v>
      </c>
      <c r="F8" s="67" t="s">
        <v>224</v>
      </c>
      <c r="G8" s="69" t="s">
        <v>225</v>
      </c>
      <c r="H8" s="67" t="s">
        <v>18</v>
      </c>
      <c r="I8" s="77">
        <v>7290</v>
      </c>
      <c r="J8" s="70"/>
      <c r="K8" s="73" t="s">
        <v>226</v>
      </c>
    </row>
    <row r="9" ht="13.5" spans="1:11">
      <c r="A9" s="69" t="s">
        <v>11</v>
      </c>
      <c r="B9" s="69" t="s">
        <v>202</v>
      </c>
      <c r="C9" s="69" t="s">
        <v>212</v>
      </c>
      <c r="D9" s="67" t="s">
        <v>14</v>
      </c>
      <c r="E9" s="67" t="s">
        <v>15</v>
      </c>
      <c r="F9" s="67" t="s">
        <v>227</v>
      </c>
      <c r="G9" s="69" t="s">
        <v>228</v>
      </c>
      <c r="H9" s="67" t="s">
        <v>18</v>
      </c>
      <c r="I9" s="77">
        <v>7290</v>
      </c>
      <c r="J9" s="70"/>
      <c r="K9" s="73" t="s">
        <v>229</v>
      </c>
    </row>
    <row r="10" ht="13.5" spans="1:11">
      <c r="A10" s="69" t="s">
        <v>11</v>
      </c>
      <c r="B10" s="69" t="s">
        <v>202</v>
      </c>
      <c r="C10" s="69" t="s">
        <v>212</v>
      </c>
      <c r="D10" s="67" t="s">
        <v>14</v>
      </c>
      <c r="E10" s="67" t="s">
        <v>15</v>
      </c>
      <c r="F10" s="67" t="s">
        <v>227</v>
      </c>
      <c r="G10" s="69" t="s">
        <v>228</v>
      </c>
      <c r="H10" s="67" t="s">
        <v>18</v>
      </c>
      <c r="I10" s="77">
        <v>7290</v>
      </c>
      <c r="J10" s="70"/>
      <c r="K10" s="73" t="s">
        <v>230</v>
      </c>
    </row>
    <row r="11" ht="13.5" spans="1:11">
      <c r="A11" s="69" t="s">
        <v>11</v>
      </c>
      <c r="B11" s="69" t="s">
        <v>211</v>
      </c>
      <c r="C11" s="69" t="s">
        <v>223</v>
      </c>
      <c r="D11" s="67" t="s">
        <v>14</v>
      </c>
      <c r="E11" s="67" t="s">
        <v>15</v>
      </c>
      <c r="F11" s="67" t="s">
        <v>231</v>
      </c>
      <c r="G11" s="69" t="s">
        <v>232</v>
      </c>
      <c r="H11" s="67" t="s">
        <v>18</v>
      </c>
      <c r="I11" s="77">
        <v>7290</v>
      </c>
      <c r="J11" s="70"/>
      <c r="K11" s="73" t="s">
        <v>233</v>
      </c>
    </row>
    <row r="12" ht="13.5" spans="1:11">
      <c r="A12" s="69" t="s">
        <v>11</v>
      </c>
      <c r="B12" s="69" t="s">
        <v>211</v>
      </c>
      <c r="C12" s="69" t="s">
        <v>223</v>
      </c>
      <c r="D12" s="67" t="s">
        <v>14</v>
      </c>
      <c r="E12" s="67" t="s">
        <v>15</v>
      </c>
      <c r="F12" s="67" t="s">
        <v>234</v>
      </c>
      <c r="G12" s="69" t="s">
        <v>235</v>
      </c>
      <c r="H12" s="67" t="s">
        <v>18</v>
      </c>
      <c r="I12" s="77">
        <v>7290</v>
      </c>
      <c r="J12" s="70"/>
      <c r="K12" s="73" t="s">
        <v>236</v>
      </c>
    </row>
    <row r="13" ht="13.5" spans="1:11">
      <c r="A13" s="83" t="s">
        <v>11</v>
      </c>
      <c r="B13" s="83" t="s">
        <v>211</v>
      </c>
      <c r="C13" s="83" t="s">
        <v>223</v>
      </c>
      <c r="D13" s="84" t="s">
        <v>14</v>
      </c>
      <c r="E13" s="84" t="s">
        <v>15</v>
      </c>
      <c r="F13" s="84" t="s">
        <v>237</v>
      </c>
      <c r="G13" s="83" t="s">
        <v>238</v>
      </c>
      <c r="H13" s="84" t="s">
        <v>30</v>
      </c>
      <c r="I13" s="85">
        <v>11520</v>
      </c>
      <c r="J13" s="86"/>
      <c r="K13" s="85" t="s">
        <v>239</v>
      </c>
    </row>
    <row r="14" ht="13.5" spans="1:11">
      <c r="A14" s="69" t="s">
        <v>11</v>
      </c>
      <c r="B14" s="69" t="s">
        <v>212</v>
      </c>
      <c r="C14" s="69" t="s">
        <v>240</v>
      </c>
      <c r="D14" s="67" t="s">
        <v>14</v>
      </c>
      <c r="E14" s="67" t="s">
        <v>20</v>
      </c>
      <c r="F14" s="67" t="s">
        <v>241</v>
      </c>
      <c r="G14" s="69" t="s">
        <v>242</v>
      </c>
      <c r="H14" s="67" t="s">
        <v>18</v>
      </c>
      <c r="I14" s="77">
        <v>4860</v>
      </c>
      <c r="J14" s="70"/>
      <c r="K14" s="73" t="s">
        <v>243</v>
      </c>
    </row>
    <row r="15" ht="13.5" spans="1:11">
      <c r="A15" s="69" t="s">
        <v>11</v>
      </c>
      <c r="B15" s="69" t="s">
        <v>212</v>
      </c>
      <c r="C15" s="69" t="s">
        <v>240</v>
      </c>
      <c r="D15" s="67" t="s">
        <v>14</v>
      </c>
      <c r="E15" s="67" t="s">
        <v>20</v>
      </c>
      <c r="F15" s="67" t="s">
        <v>244</v>
      </c>
      <c r="G15" s="69" t="s">
        <v>245</v>
      </c>
      <c r="H15" s="67" t="s">
        <v>18</v>
      </c>
      <c r="I15" s="77">
        <v>4860</v>
      </c>
      <c r="J15" s="70"/>
      <c r="K15" s="73" t="s">
        <v>246</v>
      </c>
    </row>
    <row r="16" ht="13.5" spans="1:11">
      <c r="A16" s="69" t="s">
        <v>11</v>
      </c>
      <c r="B16" s="69" t="s">
        <v>223</v>
      </c>
      <c r="C16" s="69" t="s">
        <v>247</v>
      </c>
      <c r="D16" s="67" t="s">
        <v>14</v>
      </c>
      <c r="E16" s="67" t="s">
        <v>20</v>
      </c>
      <c r="F16" s="67" t="s">
        <v>248</v>
      </c>
      <c r="G16" s="69" t="s">
        <v>249</v>
      </c>
      <c r="H16" s="67" t="s">
        <v>18</v>
      </c>
      <c r="I16" s="77">
        <v>4860</v>
      </c>
      <c r="J16" s="70"/>
      <c r="K16" s="73" t="s">
        <v>250</v>
      </c>
    </row>
    <row r="17" ht="13.5" spans="1:11">
      <c r="A17" s="69" t="s">
        <v>11</v>
      </c>
      <c r="B17" s="69" t="s">
        <v>223</v>
      </c>
      <c r="C17" s="69" t="s">
        <v>247</v>
      </c>
      <c r="D17" s="67" t="s">
        <v>14</v>
      </c>
      <c r="E17" s="67" t="s">
        <v>20</v>
      </c>
      <c r="F17" s="67" t="s">
        <v>248</v>
      </c>
      <c r="G17" s="69" t="s">
        <v>249</v>
      </c>
      <c r="H17" s="67" t="s">
        <v>18</v>
      </c>
      <c r="I17" s="77">
        <v>4860</v>
      </c>
      <c r="J17" s="70"/>
      <c r="K17" s="73" t="s">
        <v>251</v>
      </c>
    </row>
    <row r="18" ht="13.5" spans="1:11">
      <c r="A18" s="69" t="s">
        <v>11</v>
      </c>
      <c r="B18" s="69" t="s">
        <v>223</v>
      </c>
      <c r="C18" s="69" t="s">
        <v>247</v>
      </c>
      <c r="D18" s="67" t="s">
        <v>14</v>
      </c>
      <c r="E18" s="67" t="s">
        <v>20</v>
      </c>
      <c r="F18" s="67" t="s">
        <v>252</v>
      </c>
      <c r="G18" s="69" t="s">
        <v>253</v>
      </c>
      <c r="H18" s="67" t="s">
        <v>18</v>
      </c>
      <c r="I18" s="77">
        <v>4860</v>
      </c>
      <c r="J18" s="70"/>
      <c r="K18" s="73" t="s">
        <v>254</v>
      </c>
    </row>
    <row r="19" ht="13.5" spans="1:11">
      <c r="A19" s="69" t="s">
        <v>11</v>
      </c>
      <c r="B19" s="69" t="s">
        <v>223</v>
      </c>
      <c r="C19" s="69" t="s">
        <v>247</v>
      </c>
      <c r="D19" s="67" t="s">
        <v>14</v>
      </c>
      <c r="E19" s="67" t="s">
        <v>20</v>
      </c>
      <c r="F19" s="67" t="s">
        <v>252</v>
      </c>
      <c r="G19" s="69" t="s">
        <v>255</v>
      </c>
      <c r="H19" s="67" t="s">
        <v>18</v>
      </c>
      <c r="I19" s="77">
        <v>4860</v>
      </c>
      <c r="J19" s="70"/>
      <c r="K19" s="73" t="s">
        <v>256</v>
      </c>
    </row>
    <row r="20" ht="13.5" spans="1:11">
      <c r="A20" s="69" t="s">
        <v>11</v>
      </c>
      <c r="B20" s="69" t="s">
        <v>223</v>
      </c>
      <c r="C20" s="69" t="s">
        <v>247</v>
      </c>
      <c r="D20" s="67" t="s">
        <v>14</v>
      </c>
      <c r="E20" s="67" t="s">
        <v>20</v>
      </c>
      <c r="F20" s="67" t="s">
        <v>257</v>
      </c>
      <c r="G20" s="69" t="s">
        <v>258</v>
      </c>
      <c r="H20" s="67" t="s">
        <v>18</v>
      </c>
      <c r="I20" s="77">
        <v>4860</v>
      </c>
      <c r="J20" s="70"/>
      <c r="K20" s="73" t="s">
        <v>259</v>
      </c>
    </row>
    <row r="21" ht="13.5" spans="1:11">
      <c r="A21" s="69" t="s">
        <v>11</v>
      </c>
      <c r="B21" s="69" t="s">
        <v>240</v>
      </c>
      <c r="C21" s="69" t="s">
        <v>247</v>
      </c>
      <c r="D21" s="67" t="s">
        <v>14</v>
      </c>
      <c r="E21" s="67" t="s">
        <v>14</v>
      </c>
      <c r="F21" s="67" t="s">
        <v>260</v>
      </c>
      <c r="G21" s="69" t="s">
        <v>261</v>
      </c>
      <c r="H21" s="67" t="s">
        <v>18</v>
      </c>
      <c r="I21" s="77">
        <v>2430</v>
      </c>
      <c r="J21" s="70"/>
      <c r="K21" s="73" t="s">
        <v>262</v>
      </c>
    </row>
    <row r="22" ht="13.5" spans="1:11">
      <c r="A22" s="69" t="s">
        <v>11</v>
      </c>
      <c r="B22" s="69" t="s">
        <v>247</v>
      </c>
      <c r="C22" s="69" t="s">
        <v>263</v>
      </c>
      <c r="D22" s="67" t="s">
        <v>14</v>
      </c>
      <c r="E22" s="67" t="s">
        <v>14</v>
      </c>
      <c r="F22" s="67" t="s">
        <v>264</v>
      </c>
      <c r="G22" s="69" t="s">
        <v>265</v>
      </c>
      <c r="H22" s="67" t="s">
        <v>18</v>
      </c>
      <c r="I22" s="77">
        <v>2430</v>
      </c>
      <c r="J22" s="70"/>
      <c r="K22" s="73" t="s">
        <v>266</v>
      </c>
    </row>
    <row r="23" ht="13.5" spans="1:11">
      <c r="A23" s="69" t="s">
        <v>11</v>
      </c>
      <c r="B23" s="69" t="s">
        <v>247</v>
      </c>
      <c r="C23" s="69" t="s">
        <v>263</v>
      </c>
      <c r="D23" s="67" t="s">
        <v>14</v>
      </c>
      <c r="E23" s="67" t="s">
        <v>14</v>
      </c>
      <c r="F23" s="67" t="s">
        <v>267</v>
      </c>
      <c r="G23" s="69" t="s">
        <v>268</v>
      </c>
      <c r="H23" s="67" t="s">
        <v>18</v>
      </c>
      <c r="I23" s="77">
        <v>2430</v>
      </c>
      <c r="J23" s="70"/>
      <c r="K23" s="73" t="s">
        <v>269</v>
      </c>
    </row>
    <row r="24" ht="13.5" spans="1:11">
      <c r="A24" s="69" t="s">
        <v>11</v>
      </c>
      <c r="B24" s="69" t="s">
        <v>263</v>
      </c>
      <c r="C24" s="69" t="s">
        <v>270</v>
      </c>
      <c r="D24" s="67" t="s">
        <v>14</v>
      </c>
      <c r="E24" s="67" t="s">
        <v>14</v>
      </c>
      <c r="F24" s="67" t="s">
        <v>271</v>
      </c>
      <c r="G24" s="69" t="s">
        <v>272</v>
      </c>
      <c r="H24" s="67" t="s">
        <v>18</v>
      </c>
      <c r="I24" s="77">
        <v>2430</v>
      </c>
      <c r="J24" s="70"/>
      <c r="K24" s="73" t="s">
        <v>273</v>
      </c>
    </row>
    <row r="25" ht="13.5" spans="1:11">
      <c r="A25" s="69" t="s">
        <v>11</v>
      </c>
      <c r="B25" s="69" t="s">
        <v>247</v>
      </c>
      <c r="C25" s="69" t="s">
        <v>270</v>
      </c>
      <c r="D25" s="67" t="s">
        <v>14</v>
      </c>
      <c r="E25" s="67" t="s">
        <v>20</v>
      </c>
      <c r="F25" s="67" t="s">
        <v>274</v>
      </c>
      <c r="G25" s="69" t="s">
        <v>275</v>
      </c>
      <c r="H25" s="67" t="s">
        <v>30</v>
      </c>
      <c r="I25" s="77">
        <v>5760</v>
      </c>
      <c r="J25" s="70"/>
      <c r="K25" s="73" t="s">
        <v>276</v>
      </c>
    </row>
    <row r="26" ht="13.5" spans="1:11">
      <c r="A26" s="69" t="s">
        <v>11</v>
      </c>
      <c r="B26" s="69" t="s">
        <v>263</v>
      </c>
      <c r="C26" s="69" t="s">
        <v>270</v>
      </c>
      <c r="D26" s="67" t="s">
        <v>14</v>
      </c>
      <c r="E26" s="67" t="s">
        <v>14</v>
      </c>
      <c r="F26" s="67" t="s">
        <v>277</v>
      </c>
      <c r="G26" s="69" t="s">
        <v>278</v>
      </c>
      <c r="H26" s="67" t="s">
        <v>18</v>
      </c>
      <c r="I26" s="77">
        <v>2430</v>
      </c>
      <c r="J26" s="70"/>
      <c r="K26" s="73" t="s">
        <v>279</v>
      </c>
    </row>
    <row r="27" ht="13.5" spans="1:11">
      <c r="A27" s="69" t="s">
        <v>11</v>
      </c>
      <c r="B27" s="69" t="s">
        <v>263</v>
      </c>
      <c r="C27" s="69" t="s">
        <v>280</v>
      </c>
      <c r="D27" s="67" t="s">
        <v>14</v>
      </c>
      <c r="E27" s="67" t="s">
        <v>20</v>
      </c>
      <c r="F27" s="67" t="s">
        <v>281</v>
      </c>
      <c r="G27" s="69" t="s">
        <v>282</v>
      </c>
      <c r="H27" s="67" t="s">
        <v>283</v>
      </c>
      <c r="I27" s="77">
        <v>6600</v>
      </c>
      <c r="J27" s="70"/>
      <c r="K27" s="73" t="s">
        <v>284</v>
      </c>
    </row>
    <row r="28" ht="13.5" spans="1:11">
      <c r="A28" s="69" t="s">
        <v>11</v>
      </c>
      <c r="B28" s="69" t="s">
        <v>263</v>
      </c>
      <c r="C28" s="69" t="s">
        <v>280</v>
      </c>
      <c r="D28" s="67" t="s">
        <v>14</v>
      </c>
      <c r="E28" s="67" t="s">
        <v>20</v>
      </c>
      <c r="F28" s="67" t="s">
        <v>281</v>
      </c>
      <c r="G28" s="69" t="s">
        <v>285</v>
      </c>
      <c r="H28" s="67" t="s">
        <v>283</v>
      </c>
      <c r="I28" s="77">
        <v>6600</v>
      </c>
      <c r="J28" s="70"/>
      <c r="K28" s="73" t="s">
        <v>286</v>
      </c>
    </row>
    <row r="29" ht="13.5" spans="1:11">
      <c r="A29" s="69" t="s">
        <v>11</v>
      </c>
      <c r="B29" s="69" t="s">
        <v>263</v>
      </c>
      <c r="C29" s="69" t="s">
        <v>280</v>
      </c>
      <c r="D29" s="67" t="s">
        <v>14</v>
      </c>
      <c r="E29" s="67" t="s">
        <v>20</v>
      </c>
      <c r="F29" s="67" t="s">
        <v>281</v>
      </c>
      <c r="G29" s="69" t="s">
        <v>287</v>
      </c>
      <c r="H29" s="67" t="s">
        <v>283</v>
      </c>
      <c r="I29" s="77">
        <v>6600</v>
      </c>
      <c r="J29" s="70"/>
      <c r="K29" s="73" t="s">
        <v>288</v>
      </c>
    </row>
    <row r="30" ht="13.5" spans="1:11">
      <c r="A30" s="69" t="s">
        <v>11</v>
      </c>
      <c r="B30" s="69" t="s">
        <v>280</v>
      </c>
      <c r="C30" s="69" t="s">
        <v>280</v>
      </c>
      <c r="D30" s="67" t="s">
        <v>14</v>
      </c>
      <c r="E30" s="67" t="s">
        <v>14</v>
      </c>
      <c r="F30" s="67" t="s">
        <v>289</v>
      </c>
      <c r="G30" s="69" t="s">
        <v>290</v>
      </c>
      <c r="H30" s="67" t="s">
        <v>18</v>
      </c>
      <c r="I30" s="77">
        <v>2430</v>
      </c>
      <c r="J30" s="70"/>
      <c r="K30" s="73" t="s">
        <v>291</v>
      </c>
    </row>
    <row r="31" ht="13.5" spans="1:11">
      <c r="A31" s="69" t="s">
        <v>11</v>
      </c>
      <c r="B31" s="69" t="s">
        <v>247</v>
      </c>
      <c r="C31" s="69" t="s">
        <v>280</v>
      </c>
      <c r="D31" s="67" t="s">
        <v>14</v>
      </c>
      <c r="E31" s="67" t="s">
        <v>15</v>
      </c>
      <c r="F31" s="67" t="s">
        <v>292</v>
      </c>
      <c r="G31" s="69" t="s">
        <v>293</v>
      </c>
      <c r="H31" s="67" t="s">
        <v>18</v>
      </c>
      <c r="I31" s="77">
        <v>7290</v>
      </c>
      <c r="J31" s="70"/>
      <c r="K31" s="73" t="s">
        <v>294</v>
      </c>
    </row>
    <row r="32" ht="13.5" spans="1:11">
      <c r="A32" s="69" t="s">
        <v>11</v>
      </c>
      <c r="B32" s="69" t="s">
        <v>270</v>
      </c>
      <c r="C32" s="69" t="s">
        <v>280</v>
      </c>
      <c r="D32" s="67" t="s">
        <v>14</v>
      </c>
      <c r="E32" s="67" t="s">
        <v>14</v>
      </c>
      <c r="F32" s="67" t="s">
        <v>295</v>
      </c>
      <c r="G32" s="69" t="s">
        <v>296</v>
      </c>
      <c r="H32" s="67" t="s">
        <v>184</v>
      </c>
      <c r="I32" s="77">
        <v>2790</v>
      </c>
      <c r="J32" s="70"/>
      <c r="K32" s="73" t="s">
        <v>297</v>
      </c>
    </row>
    <row r="33" ht="13.5" spans="1:11">
      <c r="A33" s="69" t="s">
        <v>11</v>
      </c>
      <c r="B33" s="69" t="s">
        <v>270</v>
      </c>
      <c r="C33" s="69" t="s">
        <v>280</v>
      </c>
      <c r="D33" s="67" t="s">
        <v>14</v>
      </c>
      <c r="E33" s="67" t="s">
        <v>14</v>
      </c>
      <c r="F33" s="67" t="s">
        <v>298</v>
      </c>
      <c r="G33" s="69" t="s">
        <v>296</v>
      </c>
      <c r="H33" s="67" t="s">
        <v>184</v>
      </c>
      <c r="I33" s="77">
        <v>2790</v>
      </c>
      <c r="J33" s="70"/>
      <c r="K33" s="73" t="s">
        <v>299</v>
      </c>
    </row>
    <row r="34" ht="13.5" spans="1:11">
      <c r="A34" s="69" t="s">
        <v>11</v>
      </c>
      <c r="B34" s="69" t="s">
        <v>270</v>
      </c>
      <c r="C34" s="69" t="s">
        <v>280</v>
      </c>
      <c r="D34" s="67" t="s">
        <v>14</v>
      </c>
      <c r="E34" s="67" t="s">
        <v>14</v>
      </c>
      <c r="F34" s="67" t="s">
        <v>298</v>
      </c>
      <c r="G34" s="69" t="s">
        <v>300</v>
      </c>
      <c r="H34" s="67" t="s">
        <v>184</v>
      </c>
      <c r="I34" s="77">
        <v>2790</v>
      </c>
      <c r="J34" s="70"/>
      <c r="K34" s="73" t="s">
        <v>301</v>
      </c>
    </row>
    <row r="35" ht="13.5" spans="1:11">
      <c r="A35" s="69" t="s">
        <v>11</v>
      </c>
      <c r="B35" s="69" t="s">
        <v>270</v>
      </c>
      <c r="C35" s="69" t="s">
        <v>280</v>
      </c>
      <c r="D35" s="67" t="s">
        <v>14</v>
      </c>
      <c r="E35" s="67" t="s">
        <v>14</v>
      </c>
      <c r="F35" s="67" t="s">
        <v>298</v>
      </c>
      <c r="G35" s="69" t="s">
        <v>302</v>
      </c>
      <c r="H35" s="67" t="s">
        <v>184</v>
      </c>
      <c r="I35" s="77">
        <v>2790</v>
      </c>
      <c r="J35" s="70"/>
      <c r="K35" s="73" t="s">
        <v>303</v>
      </c>
    </row>
    <row r="36" ht="13.5" spans="1:11">
      <c r="A36" s="69" t="s">
        <v>11</v>
      </c>
      <c r="B36" s="69" t="s">
        <v>270</v>
      </c>
      <c r="C36" s="69" t="s">
        <v>280</v>
      </c>
      <c r="D36" s="67" t="s">
        <v>14</v>
      </c>
      <c r="E36" s="67" t="s">
        <v>14</v>
      </c>
      <c r="F36" s="67" t="s">
        <v>304</v>
      </c>
      <c r="G36" s="69" t="s">
        <v>305</v>
      </c>
      <c r="H36" s="67" t="s">
        <v>18</v>
      </c>
      <c r="I36" s="77">
        <v>2430</v>
      </c>
      <c r="J36" s="70"/>
      <c r="K36" s="73" t="s">
        <v>306</v>
      </c>
    </row>
    <row r="37" ht="13.5" spans="1:11">
      <c r="A37" s="69" t="s">
        <v>11</v>
      </c>
      <c r="B37" s="69" t="s">
        <v>270</v>
      </c>
      <c r="C37" s="69" t="s">
        <v>280</v>
      </c>
      <c r="D37" s="67" t="s">
        <v>14</v>
      </c>
      <c r="E37" s="67" t="s">
        <v>14</v>
      </c>
      <c r="F37" s="67" t="s">
        <v>304</v>
      </c>
      <c r="G37" s="69" t="s">
        <v>307</v>
      </c>
      <c r="H37" s="67" t="s">
        <v>18</v>
      </c>
      <c r="I37" s="77">
        <v>2430</v>
      </c>
      <c r="J37" s="70"/>
      <c r="K37" s="73" t="s">
        <v>308</v>
      </c>
    </row>
    <row r="38" ht="13.5" spans="1:11">
      <c r="A38" s="69" t="s">
        <v>11</v>
      </c>
      <c r="B38" s="69" t="s">
        <v>270</v>
      </c>
      <c r="C38" s="69" t="s">
        <v>280</v>
      </c>
      <c r="D38" s="67" t="s">
        <v>14</v>
      </c>
      <c r="E38" s="67" t="s">
        <v>14</v>
      </c>
      <c r="F38" s="67" t="s">
        <v>309</v>
      </c>
      <c r="G38" s="69" t="s">
        <v>310</v>
      </c>
      <c r="H38" s="67" t="s">
        <v>18</v>
      </c>
      <c r="I38" s="77">
        <v>2430</v>
      </c>
      <c r="J38" s="70"/>
      <c r="K38" s="73" t="s">
        <v>311</v>
      </c>
    </row>
    <row r="39" ht="13.5" spans="1:11">
      <c r="A39" s="69" t="s">
        <v>11</v>
      </c>
      <c r="B39" s="69" t="s">
        <v>263</v>
      </c>
      <c r="C39" s="69" t="s">
        <v>312</v>
      </c>
      <c r="D39" s="67" t="s">
        <v>14</v>
      </c>
      <c r="E39" s="67" t="s">
        <v>36</v>
      </c>
      <c r="F39" s="67" t="s">
        <v>313</v>
      </c>
      <c r="G39" s="69" t="s">
        <v>314</v>
      </c>
      <c r="H39" s="67" t="s">
        <v>18</v>
      </c>
      <c r="I39" s="77">
        <v>9720</v>
      </c>
      <c r="J39" s="70"/>
      <c r="K39" s="73" t="s">
        <v>315</v>
      </c>
    </row>
    <row r="40" ht="13.5" spans="1:11">
      <c r="A40" s="69" t="s">
        <v>11</v>
      </c>
      <c r="B40" s="69" t="s">
        <v>270</v>
      </c>
      <c r="C40" s="69" t="s">
        <v>312</v>
      </c>
      <c r="D40" s="67" t="s">
        <v>14</v>
      </c>
      <c r="E40" s="67" t="s">
        <v>15</v>
      </c>
      <c r="F40" s="67" t="s">
        <v>316</v>
      </c>
      <c r="G40" s="69" t="s">
        <v>317</v>
      </c>
      <c r="H40" s="67" t="s">
        <v>18</v>
      </c>
      <c r="I40" s="77">
        <v>7290</v>
      </c>
      <c r="J40" s="70"/>
      <c r="K40" s="73" t="s">
        <v>318</v>
      </c>
    </row>
    <row r="41" ht="13.5" spans="1:11">
      <c r="A41" s="69" t="s">
        <v>11</v>
      </c>
      <c r="B41" s="69" t="s">
        <v>319</v>
      </c>
      <c r="C41" s="69" t="s">
        <v>320</v>
      </c>
      <c r="D41" s="67" t="s">
        <v>14</v>
      </c>
      <c r="E41" s="67" t="s">
        <v>20</v>
      </c>
      <c r="F41" s="67" t="s">
        <v>321</v>
      </c>
      <c r="G41" s="69" t="s">
        <v>322</v>
      </c>
      <c r="H41" s="67" t="s">
        <v>323</v>
      </c>
      <c r="I41" s="77">
        <v>6860</v>
      </c>
      <c r="J41" s="70"/>
      <c r="K41" s="73" t="s">
        <v>324</v>
      </c>
    </row>
    <row r="42" ht="13.5" spans="1:11">
      <c r="A42" s="69" t="s">
        <v>11</v>
      </c>
      <c r="B42" s="69" t="s">
        <v>280</v>
      </c>
      <c r="C42" s="69" t="s">
        <v>325</v>
      </c>
      <c r="D42" s="67" t="s">
        <v>14</v>
      </c>
      <c r="E42" s="67" t="s">
        <v>36</v>
      </c>
      <c r="F42" s="67" t="s">
        <v>326</v>
      </c>
      <c r="G42" s="69" t="s">
        <v>327</v>
      </c>
      <c r="H42" s="67" t="s">
        <v>18</v>
      </c>
      <c r="I42" s="77">
        <v>9720</v>
      </c>
      <c r="J42" s="70"/>
      <c r="K42" s="73" t="s">
        <v>328</v>
      </c>
    </row>
    <row r="43" ht="13.5" spans="1:11">
      <c r="A43" s="69" t="s">
        <v>11</v>
      </c>
      <c r="B43" s="69" t="s">
        <v>320</v>
      </c>
      <c r="C43" s="69" t="s">
        <v>325</v>
      </c>
      <c r="D43" s="67" t="s">
        <v>14</v>
      </c>
      <c r="E43" s="67" t="s">
        <v>14</v>
      </c>
      <c r="F43" s="67" t="s">
        <v>329</v>
      </c>
      <c r="G43" s="69" t="s">
        <v>330</v>
      </c>
      <c r="H43" s="67" t="s">
        <v>18</v>
      </c>
      <c r="I43" s="77">
        <v>2430</v>
      </c>
      <c r="J43" s="70"/>
      <c r="K43" s="73" t="s">
        <v>331</v>
      </c>
    </row>
    <row r="44" ht="13.5" spans="1:11">
      <c r="A44" s="69" t="s">
        <v>11</v>
      </c>
      <c r="B44" s="69" t="s">
        <v>319</v>
      </c>
      <c r="C44" s="69" t="s">
        <v>325</v>
      </c>
      <c r="D44" s="67" t="s">
        <v>14</v>
      </c>
      <c r="E44" s="67" t="s">
        <v>15</v>
      </c>
      <c r="F44" s="67" t="s">
        <v>332</v>
      </c>
      <c r="G44" s="69" t="s">
        <v>333</v>
      </c>
      <c r="H44" s="67" t="s">
        <v>30</v>
      </c>
      <c r="I44" s="77">
        <v>8640</v>
      </c>
      <c r="J44" s="70"/>
      <c r="K44" s="73" t="s">
        <v>334</v>
      </c>
    </row>
    <row r="45" ht="13.5" spans="1:11">
      <c r="A45" s="69" t="s">
        <v>11</v>
      </c>
      <c r="B45" s="69" t="s">
        <v>319</v>
      </c>
      <c r="C45" s="69" t="s">
        <v>325</v>
      </c>
      <c r="D45" s="67" t="s">
        <v>14</v>
      </c>
      <c r="E45" s="67" t="s">
        <v>15</v>
      </c>
      <c r="F45" s="67" t="s">
        <v>332</v>
      </c>
      <c r="G45" s="69" t="s">
        <v>335</v>
      </c>
      <c r="H45" s="67" t="s">
        <v>30</v>
      </c>
      <c r="I45" s="77">
        <v>8640</v>
      </c>
      <c r="J45" s="70"/>
      <c r="K45" s="73" t="s">
        <v>336</v>
      </c>
    </row>
    <row r="46" ht="13.5" spans="1:11">
      <c r="A46" s="69" t="s">
        <v>11</v>
      </c>
      <c r="B46" s="69" t="s">
        <v>320</v>
      </c>
      <c r="C46" s="69" t="s">
        <v>325</v>
      </c>
      <c r="D46" s="67" t="s">
        <v>14</v>
      </c>
      <c r="E46" s="67" t="s">
        <v>14</v>
      </c>
      <c r="F46" s="67" t="s">
        <v>337</v>
      </c>
      <c r="G46" s="69" t="s">
        <v>338</v>
      </c>
      <c r="H46" s="67" t="s">
        <v>30</v>
      </c>
      <c r="I46" s="77">
        <v>2880</v>
      </c>
      <c r="J46" s="70"/>
      <c r="K46" s="73" t="s">
        <v>339</v>
      </c>
    </row>
    <row r="47" ht="13.5" spans="1:11">
      <c r="A47" s="69" t="s">
        <v>11</v>
      </c>
      <c r="B47" s="69" t="s">
        <v>320</v>
      </c>
      <c r="C47" s="69" t="s">
        <v>325</v>
      </c>
      <c r="D47" s="67" t="s">
        <v>14</v>
      </c>
      <c r="E47" s="67" t="s">
        <v>14</v>
      </c>
      <c r="F47" s="67" t="s">
        <v>340</v>
      </c>
      <c r="G47" s="69" t="s">
        <v>341</v>
      </c>
      <c r="H47" s="67" t="s">
        <v>18</v>
      </c>
      <c r="I47" s="77">
        <v>2430</v>
      </c>
      <c r="J47" s="70"/>
      <c r="K47" s="73" t="s">
        <v>342</v>
      </c>
    </row>
    <row r="48" ht="13.5" spans="1:11">
      <c r="A48" s="69" t="s">
        <v>11</v>
      </c>
      <c r="B48" s="69" t="s">
        <v>325</v>
      </c>
      <c r="C48" s="69" t="s">
        <v>343</v>
      </c>
      <c r="D48" s="67" t="s">
        <v>14</v>
      </c>
      <c r="E48" s="67" t="s">
        <v>14</v>
      </c>
      <c r="F48" s="67" t="s">
        <v>344</v>
      </c>
      <c r="G48" s="69" t="s">
        <v>345</v>
      </c>
      <c r="H48" s="67" t="s">
        <v>18</v>
      </c>
      <c r="I48" s="77">
        <v>2430</v>
      </c>
      <c r="J48" s="70"/>
      <c r="K48" s="73" t="s">
        <v>346</v>
      </c>
    </row>
    <row r="49" ht="13.5" spans="1:11">
      <c r="A49" s="69" t="s">
        <v>11</v>
      </c>
      <c r="B49" s="69" t="s">
        <v>312</v>
      </c>
      <c r="C49" s="69" t="s">
        <v>347</v>
      </c>
      <c r="D49" s="67" t="s">
        <v>14</v>
      </c>
      <c r="E49" s="67" t="s">
        <v>36</v>
      </c>
      <c r="F49" s="67" t="s">
        <v>348</v>
      </c>
      <c r="G49" s="69" t="s">
        <v>349</v>
      </c>
      <c r="H49" s="67" t="s">
        <v>18</v>
      </c>
      <c r="I49" s="77">
        <v>9720</v>
      </c>
      <c r="J49" s="70"/>
      <c r="K49" s="73" t="s">
        <v>350</v>
      </c>
    </row>
    <row r="50" ht="13.5" spans="1:11">
      <c r="A50" s="69" t="s">
        <v>11</v>
      </c>
      <c r="B50" s="69" t="s">
        <v>343</v>
      </c>
      <c r="C50" s="69" t="s">
        <v>347</v>
      </c>
      <c r="D50" s="67" t="s">
        <v>14</v>
      </c>
      <c r="E50" s="67" t="s">
        <v>14</v>
      </c>
      <c r="F50" s="67" t="s">
        <v>351</v>
      </c>
      <c r="G50" s="69" t="s">
        <v>352</v>
      </c>
      <c r="H50" s="67" t="s">
        <v>18</v>
      </c>
      <c r="I50" s="77">
        <v>2430</v>
      </c>
      <c r="J50" s="70"/>
      <c r="K50" s="73" t="s">
        <v>353</v>
      </c>
    </row>
    <row r="51" ht="13.5" spans="1:11">
      <c r="A51" s="69" t="s">
        <v>11</v>
      </c>
      <c r="B51" s="69" t="s">
        <v>343</v>
      </c>
      <c r="C51" s="69" t="s">
        <v>347</v>
      </c>
      <c r="D51" s="67" t="s">
        <v>14</v>
      </c>
      <c r="E51" s="67" t="s">
        <v>14</v>
      </c>
      <c r="F51" s="67" t="s">
        <v>351</v>
      </c>
      <c r="G51" s="69" t="s">
        <v>354</v>
      </c>
      <c r="H51" s="67" t="s">
        <v>18</v>
      </c>
      <c r="I51" s="77">
        <v>2430</v>
      </c>
      <c r="J51" s="70"/>
      <c r="K51" s="73" t="s">
        <v>355</v>
      </c>
    </row>
    <row r="52" ht="13.5" spans="1:11">
      <c r="A52" s="69" t="s">
        <v>11</v>
      </c>
      <c r="B52" s="69" t="s">
        <v>319</v>
      </c>
      <c r="C52" s="69" t="s">
        <v>347</v>
      </c>
      <c r="D52" s="67" t="s">
        <v>14</v>
      </c>
      <c r="E52" s="67" t="s">
        <v>154</v>
      </c>
      <c r="F52" s="67" t="s">
        <v>356</v>
      </c>
      <c r="G52" s="69" t="s">
        <v>357</v>
      </c>
      <c r="H52" s="67" t="s">
        <v>18</v>
      </c>
      <c r="I52" s="77">
        <v>12150</v>
      </c>
      <c r="J52" s="70"/>
      <c r="K52" s="73" t="s">
        <v>358</v>
      </c>
    </row>
    <row r="53" ht="13.5" spans="1:11">
      <c r="A53" s="69" t="s">
        <v>11</v>
      </c>
      <c r="B53" s="69" t="s">
        <v>320</v>
      </c>
      <c r="C53" s="69" t="s">
        <v>347</v>
      </c>
      <c r="D53" s="67" t="s">
        <v>14</v>
      </c>
      <c r="E53" s="67" t="s">
        <v>15</v>
      </c>
      <c r="F53" s="67" t="s">
        <v>359</v>
      </c>
      <c r="G53" s="69" t="s">
        <v>360</v>
      </c>
      <c r="H53" s="67" t="s">
        <v>18</v>
      </c>
      <c r="I53" s="77">
        <v>7290</v>
      </c>
      <c r="J53" s="70"/>
      <c r="K53" s="73" t="s">
        <v>361</v>
      </c>
    </row>
    <row r="54" ht="13.5" spans="1:11">
      <c r="A54" s="69" t="s">
        <v>11</v>
      </c>
      <c r="B54" s="69" t="s">
        <v>320</v>
      </c>
      <c r="C54" s="69" t="s">
        <v>362</v>
      </c>
      <c r="D54" s="67" t="s">
        <v>14</v>
      </c>
      <c r="E54" s="67" t="s">
        <v>36</v>
      </c>
      <c r="F54" s="67" t="s">
        <v>363</v>
      </c>
      <c r="G54" s="69" t="s">
        <v>364</v>
      </c>
      <c r="H54" s="67" t="s">
        <v>30</v>
      </c>
      <c r="I54" s="77">
        <v>11520</v>
      </c>
      <c r="J54" s="70"/>
      <c r="K54" s="73" t="s">
        <v>365</v>
      </c>
    </row>
    <row r="55" ht="13.5" spans="1:11">
      <c r="A55" s="69" t="s">
        <v>11</v>
      </c>
      <c r="B55" s="69" t="s">
        <v>347</v>
      </c>
      <c r="C55" s="69" t="s">
        <v>366</v>
      </c>
      <c r="D55" s="67" t="s">
        <v>14</v>
      </c>
      <c r="E55" s="67" t="s">
        <v>20</v>
      </c>
      <c r="F55" s="67" t="s">
        <v>367</v>
      </c>
      <c r="G55" s="69" t="s">
        <v>368</v>
      </c>
      <c r="H55" s="67" t="s">
        <v>18</v>
      </c>
      <c r="I55" s="77">
        <v>4860</v>
      </c>
      <c r="J55" s="70"/>
      <c r="K55" s="73" t="s">
        <v>369</v>
      </c>
    </row>
    <row r="56" ht="13.5" spans="1:11">
      <c r="A56" s="69" t="s">
        <v>11</v>
      </c>
      <c r="B56" s="69" t="s">
        <v>347</v>
      </c>
      <c r="C56" s="69" t="s">
        <v>366</v>
      </c>
      <c r="D56" s="67" t="s">
        <v>14</v>
      </c>
      <c r="E56" s="67" t="s">
        <v>20</v>
      </c>
      <c r="F56" s="67" t="s">
        <v>367</v>
      </c>
      <c r="G56" s="69" t="s">
        <v>370</v>
      </c>
      <c r="H56" s="67" t="s">
        <v>18</v>
      </c>
      <c r="I56" s="77">
        <v>4860</v>
      </c>
      <c r="J56" s="70"/>
      <c r="K56" s="73" t="s">
        <v>371</v>
      </c>
    </row>
    <row r="57" ht="13.5" spans="1:11">
      <c r="A57" s="69" t="s">
        <v>11</v>
      </c>
      <c r="B57" s="69" t="s">
        <v>362</v>
      </c>
      <c r="C57" s="69" t="s">
        <v>366</v>
      </c>
      <c r="D57" s="67" t="s">
        <v>14</v>
      </c>
      <c r="E57" s="67" t="s">
        <v>14</v>
      </c>
      <c r="F57" s="67" t="s">
        <v>372</v>
      </c>
      <c r="G57" s="69" t="s">
        <v>373</v>
      </c>
      <c r="H57" s="67" t="s">
        <v>18</v>
      </c>
      <c r="I57" s="77">
        <v>2430</v>
      </c>
      <c r="J57" s="70"/>
      <c r="K57" s="73" t="s">
        <v>374</v>
      </c>
    </row>
    <row r="58" ht="13.5" spans="1:11">
      <c r="A58" s="69" t="s">
        <v>11</v>
      </c>
      <c r="B58" s="69" t="s">
        <v>347</v>
      </c>
      <c r="C58" s="69" t="s">
        <v>366</v>
      </c>
      <c r="D58" s="67" t="s">
        <v>14</v>
      </c>
      <c r="E58" s="67" t="s">
        <v>20</v>
      </c>
      <c r="F58" s="67" t="s">
        <v>375</v>
      </c>
      <c r="G58" s="69" t="s">
        <v>376</v>
      </c>
      <c r="H58" s="67" t="s">
        <v>30</v>
      </c>
      <c r="I58" s="77">
        <v>5760</v>
      </c>
      <c r="J58" s="70"/>
      <c r="K58" s="73" t="s">
        <v>377</v>
      </c>
    </row>
    <row r="59" ht="13.5" spans="1:11">
      <c r="A59" s="69" t="s">
        <v>11</v>
      </c>
      <c r="B59" s="69" t="s">
        <v>347</v>
      </c>
      <c r="C59" s="69" t="s">
        <v>378</v>
      </c>
      <c r="D59" s="67" t="s">
        <v>14</v>
      </c>
      <c r="E59" s="67" t="s">
        <v>15</v>
      </c>
      <c r="F59" s="67" t="s">
        <v>379</v>
      </c>
      <c r="G59" s="69" t="s">
        <v>380</v>
      </c>
      <c r="H59" s="67" t="s">
        <v>18</v>
      </c>
      <c r="I59" s="77">
        <v>7290</v>
      </c>
      <c r="J59" s="70"/>
      <c r="K59" s="73" t="s">
        <v>381</v>
      </c>
    </row>
    <row r="60" ht="13.5" spans="1:11">
      <c r="A60" s="69" t="s">
        <v>11</v>
      </c>
      <c r="B60" s="69" t="s">
        <v>325</v>
      </c>
      <c r="C60" s="69" t="s">
        <v>378</v>
      </c>
      <c r="D60" s="67" t="s">
        <v>14</v>
      </c>
      <c r="E60" s="67" t="s">
        <v>154</v>
      </c>
      <c r="F60" s="67" t="s">
        <v>382</v>
      </c>
      <c r="G60" s="69" t="s">
        <v>383</v>
      </c>
      <c r="H60" s="67" t="s">
        <v>18</v>
      </c>
      <c r="I60" s="77">
        <v>12150</v>
      </c>
      <c r="J60" s="70"/>
      <c r="K60" s="73" t="s">
        <v>384</v>
      </c>
    </row>
    <row r="61" ht="13.5" spans="1:11">
      <c r="A61" s="69" t="s">
        <v>11</v>
      </c>
      <c r="B61" s="69" t="s">
        <v>362</v>
      </c>
      <c r="C61" s="69" t="s">
        <v>378</v>
      </c>
      <c r="D61" s="67" t="s">
        <v>14</v>
      </c>
      <c r="E61" s="67" t="s">
        <v>20</v>
      </c>
      <c r="F61" s="67" t="s">
        <v>385</v>
      </c>
      <c r="G61" s="69" t="s">
        <v>386</v>
      </c>
      <c r="H61" s="67" t="s">
        <v>184</v>
      </c>
      <c r="I61" s="77">
        <v>5580</v>
      </c>
      <c r="J61" s="70"/>
      <c r="K61" s="73" t="s">
        <v>387</v>
      </c>
    </row>
    <row r="62" ht="17.25" spans="1:11">
      <c r="A62" s="69" t="s">
        <v>11</v>
      </c>
      <c r="B62" s="69" t="s">
        <v>378</v>
      </c>
      <c r="C62" s="69" t="s">
        <v>388</v>
      </c>
      <c r="D62" s="67" t="s">
        <v>14</v>
      </c>
      <c r="E62" s="67" t="s">
        <v>14</v>
      </c>
      <c r="F62" s="67" t="s">
        <v>389</v>
      </c>
      <c r="G62" s="69" t="s">
        <v>390</v>
      </c>
      <c r="H62" s="67" t="s">
        <v>18</v>
      </c>
      <c r="I62" s="77">
        <v>2430</v>
      </c>
      <c r="J62" s="70"/>
      <c r="K62" s="73" t="s">
        <v>391</v>
      </c>
    </row>
    <row r="63" ht="13.5" spans="1:11">
      <c r="A63" s="69" t="s">
        <v>11</v>
      </c>
      <c r="B63" s="69" t="s">
        <v>347</v>
      </c>
      <c r="C63" s="69" t="s">
        <v>388</v>
      </c>
      <c r="D63" s="67" t="s">
        <v>14</v>
      </c>
      <c r="E63" s="67" t="s">
        <v>36</v>
      </c>
      <c r="F63" s="67" t="s">
        <v>392</v>
      </c>
      <c r="G63" s="69" t="s">
        <v>393</v>
      </c>
      <c r="H63" s="67" t="s">
        <v>132</v>
      </c>
      <c r="I63" s="77">
        <v>16320</v>
      </c>
      <c r="J63" s="70"/>
      <c r="K63" s="73" t="s">
        <v>394</v>
      </c>
    </row>
    <row r="64" ht="13.5" spans="1:11">
      <c r="A64" s="69" t="s">
        <v>11</v>
      </c>
      <c r="B64" s="69" t="s">
        <v>366</v>
      </c>
      <c r="C64" s="69" t="s">
        <v>395</v>
      </c>
      <c r="D64" s="67" t="s">
        <v>14</v>
      </c>
      <c r="E64" s="67" t="s">
        <v>15</v>
      </c>
      <c r="F64" s="67" t="s">
        <v>396</v>
      </c>
      <c r="G64" s="69" t="s">
        <v>397</v>
      </c>
      <c r="H64" s="67" t="s">
        <v>18</v>
      </c>
      <c r="I64" s="77">
        <v>7290</v>
      </c>
      <c r="J64" s="70"/>
      <c r="K64" s="73" t="s">
        <v>398</v>
      </c>
    </row>
    <row r="65" ht="13.5" spans="1:11">
      <c r="A65" s="69" t="s">
        <v>11</v>
      </c>
      <c r="B65" s="69" t="s">
        <v>378</v>
      </c>
      <c r="C65" s="69" t="s">
        <v>395</v>
      </c>
      <c r="D65" s="67" t="s">
        <v>14</v>
      </c>
      <c r="E65" s="67" t="s">
        <v>20</v>
      </c>
      <c r="F65" s="67" t="s">
        <v>399</v>
      </c>
      <c r="G65" s="69" t="s">
        <v>400</v>
      </c>
      <c r="H65" s="67" t="s">
        <v>30</v>
      </c>
      <c r="I65" s="77">
        <v>5760</v>
      </c>
      <c r="J65" s="70"/>
      <c r="K65" s="73" t="s">
        <v>401</v>
      </c>
    </row>
    <row r="66" ht="13.5" spans="1:11">
      <c r="A66" s="69" t="s">
        <v>11</v>
      </c>
      <c r="B66" s="69" t="s">
        <v>378</v>
      </c>
      <c r="C66" s="69" t="s">
        <v>395</v>
      </c>
      <c r="D66" s="67" t="s">
        <v>14</v>
      </c>
      <c r="E66" s="67" t="s">
        <v>20</v>
      </c>
      <c r="F66" s="67" t="s">
        <v>402</v>
      </c>
      <c r="G66" s="69" t="s">
        <v>403</v>
      </c>
      <c r="H66" s="67" t="s">
        <v>18</v>
      </c>
      <c r="I66" s="77">
        <v>4860</v>
      </c>
      <c r="J66" s="70"/>
      <c r="K66" s="73" t="s">
        <v>404</v>
      </c>
    </row>
    <row r="67" ht="13.5" spans="1:11">
      <c r="A67" s="69" t="s">
        <v>11</v>
      </c>
      <c r="B67" s="69" t="s">
        <v>388</v>
      </c>
      <c r="C67" s="69" t="s">
        <v>405</v>
      </c>
      <c r="D67" s="67" t="s">
        <v>14</v>
      </c>
      <c r="E67" s="67" t="s">
        <v>20</v>
      </c>
      <c r="F67" s="67" t="s">
        <v>406</v>
      </c>
      <c r="G67" s="69" t="s">
        <v>407</v>
      </c>
      <c r="H67" s="67" t="s">
        <v>18</v>
      </c>
      <c r="I67" s="77">
        <v>4860</v>
      </c>
      <c r="J67" s="70"/>
      <c r="K67" s="73" t="s">
        <v>408</v>
      </c>
    </row>
    <row r="68" ht="13.5" spans="1:11">
      <c r="A68" s="69" t="s">
        <v>11</v>
      </c>
      <c r="B68" s="69" t="s">
        <v>378</v>
      </c>
      <c r="C68" s="69" t="s">
        <v>405</v>
      </c>
      <c r="D68" s="67" t="s">
        <v>14</v>
      </c>
      <c r="E68" s="67" t="s">
        <v>15</v>
      </c>
      <c r="F68" s="67" t="s">
        <v>409</v>
      </c>
      <c r="G68" s="69" t="s">
        <v>410</v>
      </c>
      <c r="H68" s="67" t="s">
        <v>18</v>
      </c>
      <c r="I68" s="77">
        <v>7290</v>
      </c>
      <c r="J68" s="70"/>
      <c r="K68" s="73" t="s">
        <v>411</v>
      </c>
    </row>
    <row r="69" ht="13.5" spans="1:11">
      <c r="A69" s="69" t="s">
        <v>11</v>
      </c>
      <c r="B69" s="69" t="s">
        <v>378</v>
      </c>
      <c r="C69" s="69" t="s">
        <v>405</v>
      </c>
      <c r="D69" s="67" t="s">
        <v>14</v>
      </c>
      <c r="E69" s="67" t="s">
        <v>15</v>
      </c>
      <c r="F69" s="67" t="s">
        <v>412</v>
      </c>
      <c r="G69" s="69" t="s">
        <v>413</v>
      </c>
      <c r="H69" s="67" t="s">
        <v>18</v>
      </c>
      <c r="I69" s="77">
        <v>7290</v>
      </c>
      <c r="J69" s="70"/>
      <c r="K69" s="73" t="s">
        <v>414</v>
      </c>
    </row>
    <row r="70" ht="13.5" spans="1:11">
      <c r="A70" s="69" t="s">
        <v>11</v>
      </c>
      <c r="B70" s="69" t="s">
        <v>362</v>
      </c>
      <c r="C70" s="69" t="s">
        <v>405</v>
      </c>
      <c r="D70" s="67" t="s">
        <v>14</v>
      </c>
      <c r="E70" s="67" t="s">
        <v>154</v>
      </c>
      <c r="F70" s="67" t="s">
        <v>415</v>
      </c>
      <c r="G70" s="69" t="s">
        <v>416</v>
      </c>
      <c r="H70" s="67" t="s">
        <v>18</v>
      </c>
      <c r="I70" s="77">
        <v>12150</v>
      </c>
      <c r="J70" s="70"/>
      <c r="K70" s="73" t="s">
        <v>417</v>
      </c>
    </row>
    <row r="71" ht="13.5" spans="1:11">
      <c r="A71" s="69" t="s">
        <v>11</v>
      </c>
      <c r="B71" s="69" t="s">
        <v>405</v>
      </c>
      <c r="C71" s="69" t="s">
        <v>418</v>
      </c>
      <c r="D71" s="67" t="s">
        <v>14</v>
      </c>
      <c r="E71" s="67" t="s">
        <v>14</v>
      </c>
      <c r="F71" s="67" t="s">
        <v>419</v>
      </c>
      <c r="G71" s="69" t="s">
        <v>420</v>
      </c>
      <c r="H71" s="67" t="s">
        <v>18</v>
      </c>
      <c r="I71" s="77">
        <v>2430</v>
      </c>
      <c r="J71" s="70"/>
      <c r="K71" s="73" t="s">
        <v>421</v>
      </c>
    </row>
    <row r="72" ht="13.5" spans="1:11">
      <c r="A72" s="69" t="s">
        <v>11</v>
      </c>
      <c r="B72" s="69" t="s">
        <v>395</v>
      </c>
      <c r="C72" s="69" t="s">
        <v>418</v>
      </c>
      <c r="D72" s="67" t="s">
        <v>14</v>
      </c>
      <c r="E72" s="67" t="s">
        <v>20</v>
      </c>
      <c r="F72" s="67" t="s">
        <v>422</v>
      </c>
      <c r="G72" s="69" t="s">
        <v>423</v>
      </c>
      <c r="H72" s="67" t="s">
        <v>18</v>
      </c>
      <c r="I72" s="77">
        <v>4860</v>
      </c>
      <c r="J72" s="70"/>
      <c r="K72" s="73" t="s">
        <v>424</v>
      </c>
    </row>
    <row r="73" ht="13.5" spans="1:11">
      <c r="A73" s="69" t="s">
        <v>11</v>
      </c>
      <c r="B73" s="69" t="s">
        <v>405</v>
      </c>
      <c r="C73" s="69" t="s">
        <v>425</v>
      </c>
      <c r="D73" s="67" t="s">
        <v>14</v>
      </c>
      <c r="E73" s="67" t="s">
        <v>20</v>
      </c>
      <c r="F73" s="67" t="s">
        <v>426</v>
      </c>
      <c r="G73" s="69" t="s">
        <v>427</v>
      </c>
      <c r="H73" s="67" t="s">
        <v>184</v>
      </c>
      <c r="I73" s="77">
        <v>5580</v>
      </c>
      <c r="J73" s="70"/>
      <c r="K73" s="73" t="s">
        <v>428</v>
      </c>
    </row>
    <row r="74" ht="13.5" spans="1:11">
      <c r="A74" s="69" t="s">
        <v>11</v>
      </c>
      <c r="B74" s="69" t="s">
        <v>425</v>
      </c>
      <c r="C74" s="69" t="s">
        <v>429</v>
      </c>
      <c r="D74" s="67" t="s">
        <v>14</v>
      </c>
      <c r="E74" s="67" t="s">
        <v>14</v>
      </c>
      <c r="F74" s="67" t="s">
        <v>430</v>
      </c>
      <c r="G74" s="69" t="s">
        <v>431</v>
      </c>
      <c r="H74" s="67" t="s">
        <v>18</v>
      </c>
      <c r="I74" s="77">
        <v>2430</v>
      </c>
      <c r="J74" s="70"/>
      <c r="K74" s="73" t="s">
        <v>432</v>
      </c>
    </row>
    <row r="75" ht="13.5" spans="1:11">
      <c r="A75" s="69" t="s">
        <v>11</v>
      </c>
      <c r="B75" s="69" t="s">
        <v>418</v>
      </c>
      <c r="C75" s="69" t="s">
        <v>429</v>
      </c>
      <c r="D75" s="67" t="s">
        <v>14</v>
      </c>
      <c r="E75" s="67" t="s">
        <v>20</v>
      </c>
      <c r="F75" s="67" t="s">
        <v>433</v>
      </c>
      <c r="G75" s="69" t="s">
        <v>434</v>
      </c>
      <c r="H75" s="67" t="s">
        <v>30</v>
      </c>
      <c r="I75" s="77">
        <v>5760</v>
      </c>
      <c r="J75" s="70"/>
      <c r="K75" s="73" t="s">
        <v>435</v>
      </c>
    </row>
    <row r="76" ht="13.5" spans="1:11">
      <c r="A76" s="69" t="s">
        <v>11</v>
      </c>
      <c r="B76" s="69" t="s">
        <v>418</v>
      </c>
      <c r="C76" s="69" t="s">
        <v>429</v>
      </c>
      <c r="D76" s="67" t="s">
        <v>14</v>
      </c>
      <c r="E76" s="67" t="s">
        <v>20</v>
      </c>
      <c r="F76" s="67" t="s">
        <v>433</v>
      </c>
      <c r="G76" s="69" t="s">
        <v>436</v>
      </c>
      <c r="H76" s="67" t="s">
        <v>30</v>
      </c>
      <c r="I76" s="77">
        <v>5760</v>
      </c>
      <c r="J76" s="70"/>
      <c r="K76" s="73" t="s">
        <v>437</v>
      </c>
    </row>
    <row r="77" ht="13.5" spans="1:11">
      <c r="A77" s="69" t="s">
        <v>11</v>
      </c>
      <c r="B77" s="69" t="s">
        <v>418</v>
      </c>
      <c r="C77" s="69" t="s">
        <v>429</v>
      </c>
      <c r="D77" s="67" t="s">
        <v>14</v>
      </c>
      <c r="E77" s="67" t="s">
        <v>20</v>
      </c>
      <c r="F77" s="67" t="s">
        <v>433</v>
      </c>
      <c r="G77" s="69" t="s">
        <v>438</v>
      </c>
      <c r="H77" s="67" t="s">
        <v>30</v>
      </c>
      <c r="I77" s="77">
        <v>5760</v>
      </c>
      <c r="J77" s="70"/>
      <c r="K77" s="73" t="s">
        <v>439</v>
      </c>
    </row>
    <row r="78" ht="13.5" spans="1:11">
      <c r="A78" s="69" t="s">
        <v>11</v>
      </c>
      <c r="B78" s="69" t="s">
        <v>418</v>
      </c>
      <c r="C78" s="69" t="s">
        <v>429</v>
      </c>
      <c r="D78" s="67" t="s">
        <v>14</v>
      </c>
      <c r="E78" s="67" t="s">
        <v>20</v>
      </c>
      <c r="F78" s="67" t="s">
        <v>440</v>
      </c>
      <c r="G78" s="69" t="s">
        <v>441</v>
      </c>
      <c r="H78" s="67" t="s">
        <v>30</v>
      </c>
      <c r="I78" s="77">
        <v>5760</v>
      </c>
      <c r="J78" s="70"/>
      <c r="K78" s="73" t="s">
        <v>442</v>
      </c>
    </row>
    <row r="79" ht="13.5" spans="1:11">
      <c r="A79" s="69" t="s">
        <v>11</v>
      </c>
      <c r="B79" s="69" t="s">
        <v>425</v>
      </c>
      <c r="C79" s="69" t="s">
        <v>429</v>
      </c>
      <c r="D79" s="67" t="s">
        <v>14</v>
      </c>
      <c r="E79" s="67" t="s">
        <v>14</v>
      </c>
      <c r="F79" s="67" t="s">
        <v>443</v>
      </c>
      <c r="G79" s="69" t="s">
        <v>444</v>
      </c>
      <c r="H79" s="67" t="s">
        <v>18</v>
      </c>
      <c r="I79" s="77">
        <v>2430</v>
      </c>
      <c r="J79" s="70"/>
      <c r="K79" s="73" t="s">
        <v>445</v>
      </c>
    </row>
    <row r="80" ht="13.5" spans="1:11">
      <c r="A80" s="69" t="s">
        <v>11</v>
      </c>
      <c r="B80" s="69" t="s">
        <v>425</v>
      </c>
      <c r="C80" s="69" t="s">
        <v>429</v>
      </c>
      <c r="D80" s="67" t="s">
        <v>14</v>
      </c>
      <c r="E80" s="67" t="s">
        <v>14</v>
      </c>
      <c r="F80" s="67" t="s">
        <v>443</v>
      </c>
      <c r="G80" s="69" t="s">
        <v>446</v>
      </c>
      <c r="H80" s="67" t="s">
        <v>18</v>
      </c>
      <c r="I80" s="77">
        <v>2430</v>
      </c>
      <c r="J80" s="70"/>
      <c r="K80" s="73" t="s">
        <v>447</v>
      </c>
    </row>
    <row r="81" ht="13.5" spans="1:11">
      <c r="A81" s="69" t="s">
        <v>11</v>
      </c>
      <c r="B81" s="69" t="s">
        <v>418</v>
      </c>
      <c r="C81" s="69" t="s">
        <v>429</v>
      </c>
      <c r="D81" s="67" t="s">
        <v>14</v>
      </c>
      <c r="E81" s="67" t="s">
        <v>20</v>
      </c>
      <c r="F81" s="67" t="s">
        <v>448</v>
      </c>
      <c r="G81" s="69" t="s">
        <v>423</v>
      </c>
      <c r="H81" s="67" t="s">
        <v>30</v>
      </c>
      <c r="I81" s="77">
        <v>5760</v>
      </c>
      <c r="J81" s="70"/>
      <c r="K81" s="73" t="s">
        <v>449</v>
      </c>
    </row>
    <row r="82" ht="13.5" spans="1:11">
      <c r="A82" s="69" t="s">
        <v>11</v>
      </c>
      <c r="B82" s="69" t="s">
        <v>429</v>
      </c>
      <c r="C82" s="69" t="s">
        <v>450</v>
      </c>
      <c r="D82" s="67" t="s">
        <v>14</v>
      </c>
      <c r="E82" s="67" t="s">
        <v>14</v>
      </c>
      <c r="F82" s="67" t="s">
        <v>451</v>
      </c>
      <c r="G82" s="69" t="s">
        <v>452</v>
      </c>
      <c r="H82" s="67" t="s">
        <v>18</v>
      </c>
      <c r="I82" s="77">
        <v>2430</v>
      </c>
      <c r="J82" s="70"/>
      <c r="K82" s="73" t="s">
        <v>453</v>
      </c>
    </row>
    <row r="83" ht="13.5" spans="1:11">
      <c r="A83" s="69" t="s">
        <v>11</v>
      </c>
      <c r="B83" s="69" t="s">
        <v>405</v>
      </c>
      <c r="C83" s="69" t="s">
        <v>450</v>
      </c>
      <c r="D83" s="67" t="s">
        <v>14</v>
      </c>
      <c r="E83" s="67" t="s">
        <v>14</v>
      </c>
      <c r="F83" s="67" t="s">
        <v>454</v>
      </c>
      <c r="G83" s="69" t="s">
        <v>455</v>
      </c>
      <c r="H83" s="67" t="s">
        <v>30</v>
      </c>
      <c r="I83" s="77">
        <v>11520</v>
      </c>
      <c r="J83" s="70"/>
      <c r="K83" s="73" t="s">
        <v>456</v>
      </c>
    </row>
    <row r="84" ht="13.5" spans="1:11">
      <c r="A84" s="69" t="s">
        <v>11</v>
      </c>
      <c r="B84" s="69" t="s">
        <v>429</v>
      </c>
      <c r="C84" s="69" t="s">
        <v>450</v>
      </c>
      <c r="D84" s="67" t="s">
        <v>14</v>
      </c>
      <c r="E84" s="67" t="s">
        <v>14</v>
      </c>
      <c r="F84" s="67" t="s">
        <v>457</v>
      </c>
      <c r="G84" s="69" t="s">
        <v>458</v>
      </c>
      <c r="H84" s="67" t="s">
        <v>30</v>
      </c>
      <c r="I84" s="77">
        <v>2880</v>
      </c>
      <c r="J84" s="70"/>
      <c r="K84" s="73" t="s">
        <v>459</v>
      </c>
    </row>
    <row r="85" ht="13.5" spans="1:11">
      <c r="A85" s="69" t="s">
        <v>11</v>
      </c>
      <c r="B85" s="69" t="s">
        <v>418</v>
      </c>
      <c r="C85" s="69" t="s">
        <v>450</v>
      </c>
      <c r="D85" s="67" t="s">
        <v>14</v>
      </c>
      <c r="E85" s="67" t="s">
        <v>15</v>
      </c>
      <c r="F85" s="67" t="s">
        <v>460</v>
      </c>
      <c r="G85" s="69" t="s">
        <v>461</v>
      </c>
      <c r="H85" s="67" t="s">
        <v>18</v>
      </c>
      <c r="I85" s="77">
        <v>7290</v>
      </c>
      <c r="J85" s="70"/>
      <c r="K85" s="73" t="s">
        <v>462</v>
      </c>
    </row>
    <row r="86" ht="13.5" spans="1:11">
      <c r="A86" s="69" t="s">
        <v>11</v>
      </c>
      <c r="B86" s="69" t="s">
        <v>395</v>
      </c>
      <c r="C86" s="69" t="s">
        <v>450</v>
      </c>
      <c r="D86" s="67" t="s">
        <v>14</v>
      </c>
      <c r="E86" s="73" t="s">
        <v>154</v>
      </c>
      <c r="F86" s="67" t="s">
        <v>463</v>
      </c>
      <c r="G86" s="69" t="s">
        <v>464</v>
      </c>
      <c r="H86" s="67" t="s">
        <v>18</v>
      </c>
      <c r="I86" s="77">
        <v>12150</v>
      </c>
      <c r="J86" s="70"/>
      <c r="K86" s="73" t="s">
        <v>465</v>
      </c>
    </row>
    <row r="87" ht="13.5" spans="1:11">
      <c r="A87" s="69" t="s">
        <v>11</v>
      </c>
      <c r="B87" s="69" t="s">
        <v>418</v>
      </c>
      <c r="C87" s="69" t="s">
        <v>450</v>
      </c>
      <c r="D87" s="67" t="s">
        <v>14</v>
      </c>
      <c r="E87" s="67" t="s">
        <v>15</v>
      </c>
      <c r="F87" s="67" t="s">
        <v>466</v>
      </c>
      <c r="G87" s="69" t="s">
        <v>467</v>
      </c>
      <c r="H87" s="67" t="s">
        <v>18</v>
      </c>
      <c r="I87" s="77">
        <v>7290</v>
      </c>
      <c r="J87" s="70"/>
      <c r="K87" s="73" t="s">
        <v>468</v>
      </c>
    </row>
    <row r="88" ht="13.5" spans="1:11">
      <c r="A88" s="69" t="s">
        <v>11</v>
      </c>
      <c r="B88" s="69" t="s">
        <v>450</v>
      </c>
      <c r="C88" s="69" t="s">
        <v>469</v>
      </c>
      <c r="D88" s="67" t="s">
        <v>14</v>
      </c>
      <c r="E88" s="67" t="s">
        <v>14</v>
      </c>
      <c r="F88" s="67" t="s">
        <v>470</v>
      </c>
      <c r="G88" s="69" t="s">
        <v>452</v>
      </c>
      <c r="H88" s="67" t="s">
        <v>18</v>
      </c>
      <c r="I88" s="77">
        <v>2430</v>
      </c>
      <c r="J88" s="70"/>
      <c r="K88" s="73" t="s">
        <v>471</v>
      </c>
    </row>
    <row r="89" ht="13.5" spans="1:11">
      <c r="A89" s="69" t="s">
        <v>11</v>
      </c>
      <c r="B89" s="69" t="s">
        <v>425</v>
      </c>
      <c r="C89" s="69" t="s">
        <v>469</v>
      </c>
      <c r="D89" s="67" t="s">
        <v>14</v>
      </c>
      <c r="E89" s="73" t="s">
        <v>15</v>
      </c>
      <c r="F89" s="67" t="s">
        <v>472</v>
      </c>
      <c r="G89" s="69" t="s">
        <v>29</v>
      </c>
      <c r="H89" s="67" t="s">
        <v>132</v>
      </c>
      <c r="I89" s="77">
        <v>12240</v>
      </c>
      <c r="J89" s="70"/>
      <c r="K89" s="73" t="s">
        <v>473</v>
      </c>
    </row>
    <row r="90" ht="13.5" spans="1:11">
      <c r="A90" s="69" t="s">
        <v>11</v>
      </c>
      <c r="B90" s="69" t="s">
        <v>429</v>
      </c>
      <c r="C90" s="69" t="s">
        <v>469</v>
      </c>
      <c r="D90" s="67" t="s">
        <v>14</v>
      </c>
      <c r="E90" s="67" t="s">
        <v>20</v>
      </c>
      <c r="F90" s="67" t="s">
        <v>474</v>
      </c>
      <c r="G90" s="69" t="s">
        <v>475</v>
      </c>
      <c r="H90" s="67" t="s">
        <v>30</v>
      </c>
      <c r="I90" s="77">
        <v>5760</v>
      </c>
      <c r="J90" s="70"/>
      <c r="K90" s="73" t="s">
        <v>476</v>
      </c>
    </row>
    <row r="91" ht="13.5" spans="1:11">
      <c r="A91" s="69" t="s">
        <v>11</v>
      </c>
      <c r="B91" s="69" t="s">
        <v>429</v>
      </c>
      <c r="C91" s="69" t="s">
        <v>469</v>
      </c>
      <c r="D91" s="67" t="s">
        <v>14</v>
      </c>
      <c r="E91" s="67" t="s">
        <v>20</v>
      </c>
      <c r="F91" s="67" t="s">
        <v>474</v>
      </c>
      <c r="G91" s="69" t="s">
        <v>477</v>
      </c>
      <c r="H91" s="67" t="s">
        <v>30</v>
      </c>
      <c r="I91" s="77">
        <v>5760</v>
      </c>
      <c r="J91" s="70"/>
      <c r="K91" s="73" t="s">
        <v>478</v>
      </c>
    </row>
    <row r="92" ht="13.5" spans="1:11">
      <c r="A92" s="69" t="s">
        <v>11</v>
      </c>
      <c r="B92" s="69" t="s">
        <v>429</v>
      </c>
      <c r="C92" s="69" t="s">
        <v>469</v>
      </c>
      <c r="D92" s="67" t="s">
        <v>14</v>
      </c>
      <c r="E92" s="67" t="s">
        <v>20</v>
      </c>
      <c r="F92" s="67" t="s">
        <v>474</v>
      </c>
      <c r="G92" s="69" t="s">
        <v>479</v>
      </c>
      <c r="H92" s="67" t="s">
        <v>30</v>
      </c>
      <c r="I92" s="77">
        <v>5760</v>
      </c>
      <c r="J92" s="70"/>
      <c r="K92" s="73" t="s">
        <v>480</v>
      </c>
    </row>
    <row r="93" ht="13.5" spans="1:11">
      <c r="A93" s="69" t="s">
        <v>11</v>
      </c>
      <c r="B93" s="69" t="s">
        <v>425</v>
      </c>
      <c r="C93" s="69" t="s">
        <v>469</v>
      </c>
      <c r="D93" s="67" t="s">
        <v>14</v>
      </c>
      <c r="E93" s="67" t="s">
        <v>15</v>
      </c>
      <c r="F93" s="67" t="s">
        <v>472</v>
      </c>
      <c r="G93" s="69" t="s">
        <v>29</v>
      </c>
      <c r="H93" s="67" t="s">
        <v>132</v>
      </c>
      <c r="I93" s="77">
        <v>12240</v>
      </c>
      <c r="J93" s="70"/>
      <c r="K93" s="73" t="s">
        <v>481</v>
      </c>
    </row>
    <row r="94" ht="13.5" spans="1:11">
      <c r="A94" s="69" t="s">
        <v>11</v>
      </c>
      <c r="B94" s="69" t="s">
        <v>450</v>
      </c>
      <c r="C94" s="69" t="s">
        <v>482</v>
      </c>
      <c r="D94" s="67" t="s">
        <v>14</v>
      </c>
      <c r="E94" s="67" t="s">
        <v>20</v>
      </c>
      <c r="F94" s="67" t="s">
        <v>483</v>
      </c>
      <c r="G94" s="69" t="s">
        <v>484</v>
      </c>
      <c r="H94" s="67" t="s">
        <v>30</v>
      </c>
      <c r="I94" s="77">
        <v>5760</v>
      </c>
      <c r="J94" s="70"/>
      <c r="K94" s="73" t="s">
        <v>485</v>
      </c>
    </row>
    <row r="95" ht="13.5" spans="1:11">
      <c r="A95" s="69" t="s">
        <v>11</v>
      </c>
      <c r="B95" s="69" t="s">
        <v>429</v>
      </c>
      <c r="C95" s="69" t="s">
        <v>482</v>
      </c>
      <c r="D95" s="67" t="s">
        <v>14</v>
      </c>
      <c r="E95" s="67" t="s">
        <v>15</v>
      </c>
      <c r="F95" s="67" t="s">
        <v>486</v>
      </c>
      <c r="G95" s="69" t="s">
        <v>487</v>
      </c>
      <c r="H95" s="67" t="s">
        <v>30</v>
      </c>
      <c r="I95" s="77">
        <v>8640</v>
      </c>
      <c r="J95" s="70"/>
      <c r="K95" s="73" t="s">
        <v>488</v>
      </c>
    </row>
    <row r="96" ht="13.5" spans="1:11">
      <c r="A96" s="69" t="s">
        <v>11</v>
      </c>
      <c r="B96" s="69" t="s">
        <v>450</v>
      </c>
      <c r="C96" s="69" t="s">
        <v>482</v>
      </c>
      <c r="D96" s="67" t="s">
        <v>14</v>
      </c>
      <c r="E96" s="67" t="s">
        <v>20</v>
      </c>
      <c r="F96" s="67" t="s">
        <v>489</v>
      </c>
      <c r="G96" s="69" t="s">
        <v>490</v>
      </c>
      <c r="H96" s="67" t="s">
        <v>18</v>
      </c>
      <c r="I96" s="77">
        <v>4860</v>
      </c>
      <c r="J96" s="70"/>
      <c r="K96" s="73" t="s">
        <v>491</v>
      </c>
    </row>
    <row r="97" ht="13.5" spans="1:11">
      <c r="A97" s="69" t="s">
        <v>11</v>
      </c>
      <c r="B97" s="69" t="s">
        <v>482</v>
      </c>
      <c r="C97" s="69" t="s">
        <v>492</v>
      </c>
      <c r="D97" s="67" t="s">
        <v>14</v>
      </c>
      <c r="E97" s="67" t="s">
        <v>14</v>
      </c>
      <c r="F97" s="67" t="s">
        <v>493</v>
      </c>
      <c r="G97" s="69" t="s">
        <v>494</v>
      </c>
      <c r="H97" s="67" t="s">
        <v>18</v>
      </c>
      <c r="I97" s="77">
        <v>2430</v>
      </c>
      <c r="J97" s="70"/>
      <c r="K97" s="73" t="s">
        <v>495</v>
      </c>
    </row>
    <row r="98" ht="13.5" spans="1:11">
      <c r="A98" s="69" t="s">
        <v>11</v>
      </c>
      <c r="B98" s="69" t="s">
        <v>482</v>
      </c>
      <c r="C98" s="69" t="s">
        <v>496</v>
      </c>
      <c r="D98" s="67" t="s">
        <v>14</v>
      </c>
      <c r="E98" s="67" t="s">
        <v>20</v>
      </c>
      <c r="F98" s="67" t="s">
        <v>497</v>
      </c>
      <c r="G98" s="69" t="s">
        <v>498</v>
      </c>
      <c r="H98" s="67" t="s">
        <v>184</v>
      </c>
      <c r="I98" s="77">
        <v>5580</v>
      </c>
      <c r="J98" s="70"/>
      <c r="K98" s="73" t="s">
        <v>499</v>
      </c>
    </row>
    <row r="99" ht="13.5" spans="1:11">
      <c r="A99" s="69" t="s">
        <v>11</v>
      </c>
      <c r="B99" s="69" t="s">
        <v>469</v>
      </c>
      <c r="C99" s="69" t="s">
        <v>496</v>
      </c>
      <c r="D99" s="67" t="s">
        <v>14</v>
      </c>
      <c r="E99" s="67" t="s">
        <v>15</v>
      </c>
      <c r="F99" s="67" t="s">
        <v>500</v>
      </c>
      <c r="G99" s="69" t="s">
        <v>501</v>
      </c>
      <c r="H99" s="67" t="s">
        <v>18</v>
      </c>
      <c r="I99" s="77">
        <v>7290</v>
      </c>
      <c r="J99" s="70"/>
      <c r="K99" s="73" t="s">
        <v>502</v>
      </c>
    </row>
    <row r="100" ht="13.5" spans="1:11">
      <c r="A100" s="70"/>
      <c r="B100" s="70"/>
      <c r="C100" s="70"/>
      <c r="D100" s="70"/>
      <c r="E100" s="71"/>
      <c r="F100" s="71"/>
      <c r="G100" s="70"/>
      <c r="H100" s="71"/>
      <c r="I100" s="70"/>
      <c r="J100" s="70"/>
      <c r="K100" s="82"/>
    </row>
    <row r="101" ht="13.5" spans="1:11">
      <c r="A101" s="70"/>
      <c r="B101" s="70"/>
      <c r="C101" s="70"/>
      <c r="D101" s="70"/>
      <c r="E101" s="71"/>
      <c r="F101" s="71"/>
      <c r="G101" s="70"/>
      <c r="H101" s="71"/>
      <c r="I101" s="70"/>
      <c r="J101" s="70"/>
      <c r="K101" s="82"/>
    </row>
    <row r="102" ht="14.25" spans="1:12">
      <c r="A102" s="70"/>
      <c r="B102" s="70"/>
      <c r="C102" s="70"/>
      <c r="D102" s="70"/>
      <c r="E102" s="68" t="s">
        <v>503</v>
      </c>
      <c r="F102" s="71"/>
      <c r="G102" s="70"/>
      <c r="H102" s="71"/>
      <c r="I102" s="87">
        <f>SUM(I3:I101)</f>
        <v>559670</v>
      </c>
      <c r="J102" s="81"/>
      <c r="K102" s="81"/>
      <c r="L102" s="88" t="s">
        <v>504</v>
      </c>
    </row>
    <row r="103" spans="9:9">
      <c r="I103" s="80">
        <v>-720000</v>
      </c>
    </row>
    <row r="104" spans="8:9">
      <c r="H104" s="80" t="s">
        <v>505</v>
      </c>
      <c r="I104" s="80">
        <f>I102+I103</f>
        <v>-160330</v>
      </c>
    </row>
    <row r="106" spans="8:9">
      <c r="H106" s="80" t="s">
        <v>506</v>
      </c>
      <c r="I106" s="80">
        <f>I104+'9'!I77</f>
        <v>-412990</v>
      </c>
    </row>
  </sheetData>
  <conditionalFormatting sqref="F$1:F$1048576">
    <cfRule type="duplicateValues" dxfId="0" priority="1"/>
  </conditionalFormatting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78"/>
  <sheetViews>
    <sheetView topLeftCell="A46" workbookViewId="0">
      <selection activeCell="J78" sqref="J78"/>
    </sheetView>
  </sheetViews>
  <sheetFormatPr defaultColWidth="9.14285714285714" defaultRowHeight="12.75"/>
  <cols>
    <col min="10" max="10" width="10.8571428571429" customWidth="1"/>
    <col min="11" max="11" width="11.4285714285714" customWidth="1"/>
    <col min="12" max="12" width="21.2857142857143" customWidth="1"/>
  </cols>
  <sheetData>
    <row r="1" ht="13.5" spans="1:11">
      <c r="A1" s="67" t="s">
        <v>0</v>
      </c>
      <c r="B1" s="68" t="s">
        <v>507</v>
      </c>
      <c r="C1" s="69" t="s">
        <v>2</v>
      </c>
      <c r="D1" s="69" t="s">
        <v>3</v>
      </c>
      <c r="E1" s="69" t="s">
        <v>4</v>
      </c>
      <c r="F1" s="68" t="s">
        <v>5</v>
      </c>
      <c r="G1" s="67" t="s">
        <v>6</v>
      </c>
      <c r="H1" s="68" t="s">
        <v>7</v>
      </c>
      <c r="I1" s="69" t="s">
        <v>8</v>
      </c>
      <c r="J1" s="73" t="s">
        <v>9</v>
      </c>
      <c r="K1" s="67" t="s">
        <v>200</v>
      </c>
    </row>
    <row r="2" ht="13.5" spans="1:11">
      <c r="A2" s="70"/>
      <c r="B2" s="70"/>
      <c r="C2" s="70"/>
      <c r="D2" s="70"/>
      <c r="E2" s="70"/>
      <c r="F2" s="71"/>
      <c r="G2" s="70"/>
      <c r="H2" s="71"/>
      <c r="I2" s="70"/>
      <c r="J2" s="73" t="s">
        <v>508</v>
      </c>
      <c r="K2" s="73" t="s">
        <v>509</v>
      </c>
    </row>
    <row r="3" ht="13.5" spans="1:11">
      <c r="A3" s="69" t="s">
        <v>11</v>
      </c>
      <c r="B3" s="69" t="s">
        <v>469</v>
      </c>
      <c r="C3" s="69" t="s">
        <v>510</v>
      </c>
      <c r="D3" s="67" t="s">
        <v>14</v>
      </c>
      <c r="E3" s="67" t="s">
        <v>36</v>
      </c>
      <c r="F3" s="72">
        <v>1632142</v>
      </c>
      <c r="G3" s="69" t="s">
        <v>511</v>
      </c>
      <c r="H3" s="67" t="s">
        <v>30</v>
      </c>
      <c r="I3" s="77">
        <v>11520</v>
      </c>
      <c r="J3" s="70"/>
      <c r="K3" s="73" t="s">
        <v>512</v>
      </c>
    </row>
    <row r="4" ht="13.5" spans="1:11">
      <c r="A4" s="69" t="s">
        <v>11</v>
      </c>
      <c r="B4" s="69" t="s">
        <v>496</v>
      </c>
      <c r="C4" s="69" t="s">
        <v>510</v>
      </c>
      <c r="D4" s="67" t="s">
        <v>14</v>
      </c>
      <c r="E4" s="67" t="s">
        <v>20</v>
      </c>
      <c r="F4" s="72">
        <v>1646977</v>
      </c>
      <c r="G4" s="69" t="s">
        <v>513</v>
      </c>
      <c r="H4" s="67" t="s">
        <v>18</v>
      </c>
      <c r="I4" s="77">
        <v>5310</v>
      </c>
      <c r="J4" s="70"/>
      <c r="K4" s="73" t="s">
        <v>514</v>
      </c>
    </row>
    <row r="5" ht="13.5" spans="1:11">
      <c r="A5" s="69" t="s">
        <v>11</v>
      </c>
      <c r="B5" s="69" t="s">
        <v>496</v>
      </c>
      <c r="C5" s="69" t="s">
        <v>510</v>
      </c>
      <c r="D5" s="67" t="s">
        <v>14</v>
      </c>
      <c r="E5" s="67" t="s">
        <v>20</v>
      </c>
      <c r="F5" s="72">
        <v>1646977</v>
      </c>
      <c r="G5" s="69" t="s">
        <v>515</v>
      </c>
      <c r="H5" s="67" t="s">
        <v>18</v>
      </c>
      <c r="I5" s="77">
        <v>5310</v>
      </c>
      <c r="J5" s="70"/>
      <c r="K5" s="73" t="s">
        <v>516</v>
      </c>
    </row>
    <row r="6" ht="13.5" spans="1:11">
      <c r="A6" s="69" t="s">
        <v>11</v>
      </c>
      <c r="B6" s="69" t="s">
        <v>496</v>
      </c>
      <c r="C6" s="69" t="s">
        <v>510</v>
      </c>
      <c r="D6" s="67" t="s">
        <v>14</v>
      </c>
      <c r="E6" s="67" t="s">
        <v>20</v>
      </c>
      <c r="F6" s="72">
        <v>1646977</v>
      </c>
      <c r="G6" s="69" t="s">
        <v>517</v>
      </c>
      <c r="H6" s="67" t="s">
        <v>18</v>
      </c>
      <c r="I6" s="77">
        <v>5310</v>
      </c>
      <c r="J6" s="70"/>
      <c r="K6" s="73" t="s">
        <v>518</v>
      </c>
    </row>
    <row r="7" ht="13.5" spans="1:11">
      <c r="A7" s="69" t="s">
        <v>11</v>
      </c>
      <c r="B7" s="69" t="s">
        <v>496</v>
      </c>
      <c r="C7" s="69" t="s">
        <v>510</v>
      </c>
      <c r="D7" s="67" t="s">
        <v>14</v>
      </c>
      <c r="E7" s="67" t="s">
        <v>20</v>
      </c>
      <c r="F7" s="72">
        <v>1646977</v>
      </c>
      <c r="G7" s="69" t="s">
        <v>519</v>
      </c>
      <c r="H7" s="67" t="s">
        <v>18</v>
      </c>
      <c r="I7" s="77">
        <v>5310</v>
      </c>
      <c r="J7" s="70"/>
      <c r="K7" s="73" t="s">
        <v>520</v>
      </c>
    </row>
    <row r="8" ht="13.5" spans="1:11">
      <c r="A8" s="69" t="s">
        <v>11</v>
      </c>
      <c r="B8" s="69" t="s">
        <v>521</v>
      </c>
      <c r="C8" s="69" t="s">
        <v>510</v>
      </c>
      <c r="D8" s="67" t="s">
        <v>14</v>
      </c>
      <c r="E8" s="67" t="s">
        <v>14</v>
      </c>
      <c r="F8" s="72">
        <v>1656870</v>
      </c>
      <c r="G8" s="69" t="s">
        <v>522</v>
      </c>
      <c r="H8" s="67" t="s">
        <v>30</v>
      </c>
      <c r="I8" s="77">
        <v>2880</v>
      </c>
      <c r="J8" s="70"/>
      <c r="K8" s="73" t="s">
        <v>523</v>
      </c>
    </row>
    <row r="9" ht="13.5" spans="1:11">
      <c r="A9" s="69" t="s">
        <v>11</v>
      </c>
      <c r="B9" s="69" t="s">
        <v>524</v>
      </c>
      <c r="C9" s="69" t="s">
        <v>525</v>
      </c>
      <c r="D9" s="67" t="s">
        <v>14</v>
      </c>
      <c r="E9" s="67" t="s">
        <v>14</v>
      </c>
      <c r="F9" s="72">
        <v>1653799</v>
      </c>
      <c r="G9" s="69" t="s">
        <v>526</v>
      </c>
      <c r="H9" s="67" t="s">
        <v>30</v>
      </c>
      <c r="I9" s="77">
        <v>2880</v>
      </c>
      <c r="J9" s="70"/>
      <c r="K9" s="73" t="s">
        <v>527</v>
      </c>
    </row>
    <row r="10" ht="13.5" spans="1:11">
      <c r="A10" s="69" t="s">
        <v>11</v>
      </c>
      <c r="B10" s="69" t="s">
        <v>510</v>
      </c>
      <c r="C10" s="69" t="s">
        <v>525</v>
      </c>
      <c r="D10" s="67" t="s">
        <v>14</v>
      </c>
      <c r="E10" s="67" t="s">
        <v>15</v>
      </c>
      <c r="F10" s="72">
        <v>1632430</v>
      </c>
      <c r="G10" s="69" t="s">
        <v>528</v>
      </c>
      <c r="H10" s="67" t="s">
        <v>30</v>
      </c>
      <c r="I10" s="77">
        <v>8640</v>
      </c>
      <c r="J10" s="70"/>
      <c r="K10" s="73" t="s">
        <v>529</v>
      </c>
    </row>
    <row r="11" ht="13.5" spans="1:11">
      <c r="A11" s="69" t="s">
        <v>11</v>
      </c>
      <c r="B11" s="69" t="s">
        <v>530</v>
      </c>
      <c r="C11" s="69" t="s">
        <v>531</v>
      </c>
      <c r="D11" s="67" t="s">
        <v>14</v>
      </c>
      <c r="E11" s="67" t="s">
        <v>15</v>
      </c>
      <c r="F11" s="72">
        <v>1645912</v>
      </c>
      <c r="G11" s="69" t="s">
        <v>532</v>
      </c>
      <c r="H11" s="67" t="s">
        <v>30</v>
      </c>
      <c r="I11" s="77">
        <v>8640</v>
      </c>
      <c r="J11" s="70"/>
      <c r="K11" s="73" t="s">
        <v>533</v>
      </c>
    </row>
    <row r="12" ht="13.5" spans="1:11">
      <c r="A12" s="69" t="s">
        <v>11</v>
      </c>
      <c r="B12" s="69" t="s">
        <v>530</v>
      </c>
      <c r="C12" s="69" t="s">
        <v>531</v>
      </c>
      <c r="D12" s="67" t="s">
        <v>14</v>
      </c>
      <c r="E12" s="67" t="s">
        <v>15</v>
      </c>
      <c r="F12" s="72">
        <v>1645912</v>
      </c>
      <c r="G12" s="69" t="s">
        <v>534</v>
      </c>
      <c r="H12" s="67" t="s">
        <v>30</v>
      </c>
      <c r="I12" s="77">
        <v>8640</v>
      </c>
      <c r="J12" s="70"/>
      <c r="K12" s="73" t="s">
        <v>535</v>
      </c>
    </row>
    <row r="13" ht="13.5" spans="1:11">
      <c r="A13" s="69" t="s">
        <v>11</v>
      </c>
      <c r="B13" s="69" t="s">
        <v>530</v>
      </c>
      <c r="C13" s="69" t="s">
        <v>531</v>
      </c>
      <c r="D13" s="67" t="s">
        <v>14</v>
      </c>
      <c r="E13" s="67" t="s">
        <v>15</v>
      </c>
      <c r="F13" s="72">
        <v>1645912</v>
      </c>
      <c r="G13" s="69" t="s">
        <v>536</v>
      </c>
      <c r="H13" s="67" t="s">
        <v>30</v>
      </c>
      <c r="I13" s="77">
        <v>8640</v>
      </c>
      <c r="J13" s="70"/>
      <c r="K13" s="73" t="s">
        <v>537</v>
      </c>
    </row>
    <row r="14" ht="13.5" spans="1:11">
      <c r="A14" s="69" t="s">
        <v>11</v>
      </c>
      <c r="B14" s="69" t="s">
        <v>531</v>
      </c>
      <c r="C14" s="69" t="s">
        <v>538</v>
      </c>
      <c r="D14" s="67" t="s">
        <v>14</v>
      </c>
      <c r="E14" s="67" t="s">
        <v>219</v>
      </c>
      <c r="F14" s="72">
        <v>1659061</v>
      </c>
      <c r="G14" s="69" t="s">
        <v>539</v>
      </c>
      <c r="H14" s="67" t="s">
        <v>30</v>
      </c>
      <c r="I14" s="77">
        <v>2880</v>
      </c>
      <c r="J14" s="70"/>
      <c r="K14" s="73" t="s">
        <v>540</v>
      </c>
    </row>
    <row r="15" ht="13.5" spans="1:11">
      <c r="A15" s="69" t="s">
        <v>11</v>
      </c>
      <c r="B15" s="69" t="s">
        <v>524</v>
      </c>
      <c r="C15" s="69" t="s">
        <v>538</v>
      </c>
      <c r="D15" s="67" t="s">
        <v>541</v>
      </c>
      <c r="E15" s="67" t="s">
        <v>36</v>
      </c>
      <c r="F15" s="72">
        <v>1633341</v>
      </c>
      <c r="G15" s="69" t="s">
        <v>542</v>
      </c>
      <c r="H15" s="67" t="s">
        <v>30</v>
      </c>
      <c r="I15" s="77">
        <v>11520</v>
      </c>
      <c r="J15" s="70"/>
      <c r="K15" s="73" t="s">
        <v>543</v>
      </c>
    </row>
    <row r="16" ht="13.5" spans="1:11">
      <c r="A16" s="69" t="s">
        <v>11</v>
      </c>
      <c r="B16" s="69" t="s">
        <v>524</v>
      </c>
      <c r="C16" s="69" t="s">
        <v>538</v>
      </c>
      <c r="D16" s="67" t="s">
        <v>14</v>
      </c>
      <c r="E16" s="67" t="s">
        <v>36</v>
      </c>
      <c r="F16" s="72">
        <v>1633341</v>
      </c>
      <c r="G16" s="69" t="s">
        <v>544</v>
      </c>
      <c r="H16" s="67" t="s">
        <v>30</v>
      </c>
      <c r="I16" s="77">
        <v>11520</v>
      </c>
      <c r="J16" s="70"/>
      <c r="K16" s="73" t="s">
        <v>545</v>
      </c>
    </row>
    <row r="17" ht="13.5" spans="1:11">
      <c r="A17" s="69" t="s">
        <v>11</v>
      </c>
      <c r="B17" s="69" t="s">
        <v>524</v>
      </c>
      <c r="C17" s="69" t="s">
        <v>538</v>
      </c>
      <c r="D17" s="67" t="s">
        <v>14</v>
      </c>
      <c r="E17" s="67" t="s">
        <v>36</v>
      </c>
      <c r="F17" s="72">
        <v>1633341</v>
      </c>
      <c r="G17" s="69" t="s">
        <v>546</v>
      </c>
      <c r="H17" s="67" t="s">
        <v>30</v>
      </c>
      <c r="I17" s="77">
        <v>11520</v>
      </c>
      <c r="J17" s="70"/>
      <c r="K17" s="73" t="s">
        <v>547</v>
      </c>
    </row>
    <row r="18" ht="13.5" spans="1:11">
      <c r="A18" s="69" t="s">
        <v>11</v>
      </c>
      <c r="B18" s="69" t="s">
        <v>524</v>
      </c>
      <c r="C18" s="69" t="s">
        <v>538</v>
      </c>
      <c r="D18" s="67" t="s">
        <v>14</v>
      </c>
      <c r="E18" s="67" t="s">
        <v>36</v>
      </c>
      <c r="F18" s="72">
        <v>1652705</v>
      </c>
      <c r="G18" s="69" t="s">
        <v>548</v>
      </c>
      <c r="H18" s="67" t="s">
        <v>549</v>
      </c>
      <c r="I18" s="77">
        <v>12960</v>
      </c>
      <c r="J18" s="70"/>
      <c r="K18" s="73" t="s">
        <v>550</v>
      </c>
    </row>
    <row r="19" ht="13.5" spans="1:11">
      <c r="A19" s="69" t="s">
        <v>11</v>
      </c>
      <c r="B19" s="69" t="s">
        <v>551</v>
      </c>
      <c r="C19" s="69" t="s">
        <v>552</v>
      </c>
      <c r="D19" s="67" t="s">
        <v>14</v>
      </c>
      <c r="E19" s="67" t="s">
        <v>36</v>
      </c>
      <c r="F19" s="72">
        <v>1650169</v>
      </c>
      <c r="G19" s="69" t="s">
        <v>553</v>
      </c>
      <c r="H19" s="67" t="s">
        <v>549</v>
      </c>
      <c r="I19" s="77">
        <v>12960</v>
      </c>
      <c r="J19" s="70"/>
      <c r="K19" s="73" t="s">
        <v>554</v>
      </c>
    </row>
    <row r="20" ht="13.5" spans="1:11">
      <c r="A20" s="69" t="s">
        <v>11</v>
      </c>
      <c r="B20" s="69" t="s">
        <v>538</v>
      </c>
      <c r="C20" s="69" t="s">
        <v>552</v>
      </c>
      <c r="D20" s="67" t="s">
        <v>14</v>
      </c>
      <c r="E20" s="67" t="s">
        <v>20</v>
      </c>
      <c r="F20" s="72">
        <v>1659056</v>
      </c>
      <c r="G20" s="69" t="s">
        <v>539</v>
      </c>
      <c r="H20" s="67" t="s">
        <v>30</v>
      </c>
      <c r="I20" s="77">
        <v>5760</v>
      </c>
      <c r="J20" s="70"/>
      <c r="K20" s="73" t="s">
        <v>555</v>
      </c>
    </row>
    <row r="21" ht="13.5" spans="1:11">
      <c r="A21" s="69" t="s">
        <v>11</v>
      </c>
      <c r="B21" s="69" t="s">
        <v>556</v>
      </c>
      <c r="C21" s="69" t="s">
        <v>552</v>
      </c>
      <c r="D21" s="67" t="s">
        <v>541</v>
      </c>
      <c r="E21" s="67" t="s">
        <v>14</v>
      </c>
      <c r="F21" s="72">
        <v>1658157</v>
      </c>
      <c r="G21" s="69" t="s">
        <v>557</v>
      </c>
      <c r="H21" s="67" t="s">
        <v>30</v>
      </c>
      <c r="I21" s="77">
        <v>2880</v>
      </c>
      <c r="J21" s="70"/>
      <c r="K21" s="73" t="s">
        <v>558</v>
      </c>
    </row>
    <row r="22" ht="13.5" spans="1:11">
      <c r="A22" s="69" t="s">
        <v>11</v>
      </c>
      <c r="B22" s="69" t="s">
        <v>531</v>
      </c>
      <c r="C22" s="69" t="s">
        <v>552</v>
      </c>
      <c r="D22" s="67" t="s">
        <v>14</v>
      </c>
      <c r="E22" s="67" t="s">
        <v>15</v>
      </c>
      <c r="F22" s="72">
        <v>1659391</v>
      </c>
      <c r="G22" s="69" t="s">
        <v>559</v>
      </c>
      <c r="H22" s="67" t="s">
        <v>549</v>
      </c>
      <c r="I22" s="77">
        <v>9720</v>
      </c>
      <c r="J22" s="70"/>
      <c r="K22" s="73" t="s">
        <v>560</v>
      </c>
    </row>
    <row r="23" ht="13.5" spans="1:11">
      <c r="A23" s="69" t="s">
        <v>11</v>
      </c>
      <c r="B23" s="69" t="s">
        <v>531</v>
      </c>
      <c r="C23" s="69" t="s">
        <v>552</v>
      </c>
      <c r="D23" s="67" t="s">
        <v>14</v>
      </c>
      <c r="E23" s="67" t="s">
        <v>15</v>
      </c>
      <c r="F23" s="72">
        <v>1659334</v>
      </c>
      <c r="G23" s="69" t="s">
        <v>561</v>
      </c>
      <c r="H23" s="67" t="s">
        <v>549</v>
      </c>
      <c r="I23" s="77">
        <v>9720</v>
      </c>
      <c r="J23" s="70"/>
      <c r="K23" s="73" t="s">
        <v>562</v>
      </c>
    </row>
    <row r="24" ht="13.5" spans="1:11">
      <c r="A24" s="69" t="s">
        <v>11</v>
      </c>
      <c r="B24" s="69" t="s">
        <v>531</v>
      </c>
      <c r="C24" s="69" t="s">
        <v>552</v>
      </c>
      <c r="D24" s="67" t="s">
        <v>14</v>
      </c>
      <c r="E24" s="67" t="s">
        <v>15</v>
      </c>
      <c r="F24" s="72">
        <v>1659697</v>
      </c>
      <c r="G24" s="69" t="s">
        <v>563</v>
      </c>
      <c r="H24" s="67" t="s">
        <v>549</v>
      </c>
      <c r="I24" s="77">
        <v>9720</v>
      </c>
      <c r="J24" s="70"/>
      <c r="K24" s="73" t="s">
        <v>564</v>
      </c>
    </row>
    <row r="25" ht="13.5" spans="1:11">
      <c r="A25" s="69" t="s">
        <v>11</v>
      </c>
      <c r="B25" s="69" t="s">
        <v>551</v>
      </c>
      <c r="C25" s="69" t="s">
        <v>565</v>
      </c>
      <c r="D25" s="67" t="s">
        <v>541</v>
      </c>
      <c r="E25" s="67" t="s">
        <v>154</v>
      </c>
      <c r="F25" s="72">
        <v>1645610</v>
      </c>
      <c r="G25" s="69" t="s">
        <v>566</v>
      </c>
      <c r="H25" s="67" t="s">
        <v>30</v>
      </c>
      <c r="I25" s="77">
        <v>14400</v>
      </c>
      <c r="J25" s="70"/>
      <c r="K25" s="73" t="s">
        <v>567</v>
      </c>
    </row>
    <row r="26" ht="13.5" spans="1:11">
      <c r="A26" s="69" t="s">
        <v>11</v>
      </c>
      <c r="B26" s="69" t="s">
        <v>552</v>
      </c>
      <c r="C26" s="69" t="s">
        <v>565</v>
      </c>
      <c r="D26" s="67" t="s">
        <v>14</v>
      </c>
      <c r="E26" s="67" t="s">
        <v>14</v>
      </c>
      <c r="F26" s="72">
        <v>1662375</v>
      </c>
      <c r="G26" s="69" t="s">
        <v>568</v>
      </c>
      <c r="H26" s="67" t="s">
        <v>30</v>
      </c>
      <c r="I26" s="77">
        <v>2880</v>
      </c>
      <c r="J26" s="70"/>
      <c r="K26" s="73" t="s">
        <v>569</v>
      </c>
    </row>
    <row r="27" ht="13.5" spans="1:11">
      <c r="A27" s="69" t="s">
        <v>11</v>
      </c>
      <c r="B27" s="69" t="s">
        <v>556</v>
      </c>
      <c r="C27" s="69" t="s">
        <v>565</v>
      </c>
      <c r="D27" s="67" t="s">
        <v>14</v>
      </c>
      <c r="E27" s="67" t="s">
        <v>20</v>
      </c>
      <c r="F27" s="72">
        <v>1654760</v>
      </c>
      <c r="G27" s="69" t="s">
        <v>570</v>
      </c>
      <c r="H27" s="67" t="s">
        <v>30</v>
      </c>
      <c r="I27" s="77">
        <v>5760</v>
      </c>
      <c r="J27" s="70"/>
      <c r="K27" s="73" t="s">
        <v>571</v>
      </c>
    </row>
    <row r="28" ht="13.5" spans="1:11">
      <c r="A28" s="69" t="s">
        <v>11</v>
      </c>
      <c r="B28" s="69" t="s">
        <v>556</v>
      </c>
      <c r="C28" s="69" t="s">
        <v>565</v>
      </c>
      <c r="D28" s="67" t="s">
        <v>14</v>
      </c>
      <c r="E28" s="67" t="s">
        <v>20</v>
      </c>
      <c r="F28" s="72">
        <v>1654765</v>
      </c>
      <c r="G28" s="69" t="s">
        <v>572</v>
      </c>
      <c r="H28" s="67" t="s">
        <v>30</v>
      </c>
      <c r="I28" s="77">
        <v>5760</v>
      </c>
      <c r="J28" s="70"/>
      <c r="K28" s="73" t="s">
        <v>573</v>
      </c>
    </row>
    <row r="29" ht="13.5" spans="1:11">
      <c r="A29" s="69" t="s">
        <v>11</v>
      </c>
      <c r="B29" s="69" t="s">
        <v>556</v>
      </c>
      <c r="C29" s="69" t="s">
        <v>565</v>
      </c>
      <c r="D29" s="67" t="s">
        <v>14</v>
      </c>
      <c r="E29" s="67" t="s">
        <v>20</v>
      </c>
      <c r="F29" s="72">
        <v>1661965</v>
      </c>
      <c r="G29" s="69" t="s">
        <v>574</v>
      </c>
      <c r="H29" s="67" t="s">
        <v>549</v>
      </c>
      <c r="I29" s="77">
        <v>6480</v>
      </c>
      <c r="J29" s="70"/>
      <c r="K29" s="73" t="s">
        <v>575</v>
      </c>
    </row>
    <row r="30" ht="13.5" spans="1:11">
      <c r="A30" s="69" t="s">
        <v>11</v>
      </c>
      <c r="B30" s="69" t="s">
        <v>556</v>
      </c>
      <c r="C30" s="69" t="s">
        <v>576</v>
      </c>
      <c r="D30" s="67" t="s">
        <v>14</v>
      </c>
      <c r="E30" s="67" t="s">
        <v>15</v>
      </c>
      <c r="F30" s="72">
        <v>1644014</v>
      </c>
      <c r="G30" s="69" t="s">
        <v>577</v>
      </c>
      <c r="H30" s="67" t="s">
        <v>30</v>
      </c>
      <c r="I30" s="77">
        <v>8640</v>
      </c>
      <c r="J30" s="70"/>
      <c r="K30" s="73" t="s">
        <v>578</v>
      </c>
    </row>
    <row r="31" ht="13.5" spans="1:11">
      <c r="A31" s="69" t="s">
        <v>11</v>
      </c>
      <c r="B31" s="69" t="s">
        <v>552</v>
      </c>
      <c r="C31" s="69" t="s">
        <v>579</v>
      </c>
      <c r="D31" s="67" t="s">
        <v>14</v>
      </c>
      <c r="E31" s="67" t="s">
        <v>36</v>
      </c>
      <c r="F31" s="72">
        <v>1658077</v>
      </c>
      <c r="G31" s="69" t="s">
        <v>580</v>
      </c>
      <c r="H31" s="67" t="s">
        <v>30</v>
      </c>
      <c r="I31" s="77">
        <v>11520</v>
      </c>
      <c r="J31" s="70"/>
      <c r="K31" s="73" t="s">
        <v>581</v>
      </c>
    </row>
    <row r="32" ht="13.5" spans="1:11">
      <c r="A32" s="69" t="s">
        <v>11</v>
      </c>
      <c r="B32" s="69" t="s">
        <v>576</v>
      </c>
      <c r="C32" s="69" t="s">
        <v>579</v>
      </c>
      <c r="D32" s="67" t="s">
        <v>14</v>
      </c>
      <c r="E32" s="67" t="s">
        <v>219</v>
      </c>
      <c r="F32" s="72">
        <v>1668529</v>
      </c>
      <c r="G32" s="69" t="s">
        <v>582</v>
      </c>
      <c r="H32" s="67" t="s">
        <v>30</v>
      </c>
      <c r="I32" s="77">
        <v>2880</v>
      </c>
      <c r="J32" s="70"/>
      <c r="K32" s="73" t="s">
        <v>583</v>
      </c>
    </row>
    <row r="33" ht="13.5" spans="1:11">
      <c r="A33" s="69" t="s">
        <v>11</v>
      </c>
      <c r="B33" s="69" t="s">
        <v>576</v>
      </c>
      <c r="C33" s="69" t="s">
        <v>584</v>
      </c>
      <c r="D33" s="67" t="s">
        <v>14</v>
      </c>
      <c r="E33" s="67" t="s">
        <v>20</v>
      </c>
      <c r="F33" s="72">
        <v>1638727</v>
      </c>
      <c r="G33" s="69" t="s">
        <v>585</v>
      </c>
      <c r="H33" s="67" t="s">
        <v>30</v>
      </c>
      <c r="I33" s="77">
        <v>5760</v>
      </c>
      <c r="J33" s="70"/>
      <c r="K33" s="73" t="s">
        <v>586</v>
      </c>
    </row>
    <row r="34" ht="13.5" spans="1:11">
      <c r="A34" s="69" t="s">
        <v>11</v>
      </c>
      <c r="B34" s="69" t="s">
        <v>576</v>
      </c>
      <c r="C34" s="69" t="s">
        <v>584</v>
      </c>
      <c r="D34" s="67" t="s">
        <v>14</v>
      </c>
      <c r="E34" s="67" t="s">
        <v>20</v>
      </c>
      <c r="F34" s="72">
        <v>1638727</v>
      </c>
      <c r="G34" s="69" t="s">
        <v>587</v>
      </c>
      <c r="H34" s="67" t="s">
        <v>30</v>
      </c>
      <c r="I34" s="77">
        <v>5760</v>
      </c>
      <c r="J34" s="70"/>
      <c r="K34" s="73" t="s">
        <v>588</v>
      </c>
    </row>
    <row r="35" ht="13.5" spans="1:11">
      <c r="A35" s="69" t="s">
        <v>11</v>
      </c>
      <c r="B35" s="69" t="s">
        <v>576</v>
      </c>
      <c r="C35" s="69" t="s">
        <v>584</v>
      </c>
      <c r="D35" s="67" t="s">
        <v>14</v>
      </c>
      <c r="E35" s="67" t="s">
        <v>20</v>
      </c>
      <c r="F35" s="72">
        <v>1638730</v>
      </c>
      <c r="G35" s="69" t="s">
        <v>589</v>
      </c>
      <c r="H35" s="67" t="s">
        <v>549</v>
      </c>
      <c r="I35" s="77">
        <v>6480</v>
      </c>
      <c r="J35" s="70"/>
      <c r="K35" s="73" t="s">
        <v>590</v>
      </c>
    </row>
    <row r="36" ht="13.5" spans="1:11">
      <c r="A36" s="69" t="s">
        <v>11</v>
      </c>
      <c r="B36" s="69" t="s">
        <v>565</v>
      </c>
      <c r="C36" s="69" t="s">
        <v>584</v>
      </c>
      <c r="D36" s="67" t="s">
        <v>14</v>
      </c>
      <c r="E36" s="67" t="s">
        <v>15</v>
      </c>
      <c r="F36" s="72">
        <v>1659068</v>
      </c>
      <c r="G36" s="69" t="s">
        <v>591</v>
      </c>
      <c r="H36" s="67" t="s">
        <v>30</v>
      </c>
      <c r="I36" s="77">
        <v>8640</v>
      </c>
      <c r="J36" s="70"/>
      <c r="K36" s="73" t="s">
        <v>592</v>
      </c>
    </row>
    <row r="37" ht="13.5" spans="1:11">
      <c r="A37" s="69" t="s">
        <v>11</v>
      </c>
      <c r="B37" s="69" t="s">
        <v>584</v>
      </c>
      <c r="C37" s="69" t="s">
        <v>593</v>
      </c>
      <c r="D37" s="67" t="s">
        <v>14</v>
      </c>
      <c r="E37" s="67" t="s">
        <v>14</v>
      </c>
      <c r="F37" s="72">
        <v>1671952</v>
      </c>
      <c r="G37" s="69" t="s">
        <v>594</v>
      </c>
      <c r="H37" s="67" t="s">
        <v>549</v>
      </c>
      <c r="I37" s="77">
        <v>3240</v>
      </c>
      <c r="J37" s="70"/>
      <c r="K37" s="73" t="s">
        <v>595</v>
      </c>
    </row>
    <row r="38" ht="13.5" spans="1:11">
      <c r="A38" s="69" t="s">
        <v>11</v>
      </c>
      <c r="B38" s="69" t="s">
        <v>584</v>
      </c>
      <c r="C38" s="69" t="s">
        <v>596</v>
      </c>
      <c r="D38" s="67" t="s">
        <v>14</v>
      </c>
      <c r="E38" s="67" t="s">
        <v>20</v>
      </c>
      <c r="F38" s="72">
        <v>1654134</v>
      </c>
      <c r="G38" s="69" t="s">
        <v>597</v>
      </c>
      <c r="H38" s="67" t="s">
        <v>30</v>
      </c>
      <c r="I38" s="77">
        <v>5760</v>
      </c>
      <c r="J38" s="70"/>
      <c r="K38" s="73" t="s">
        <v>598</v>
      </c>
    </row>
    <row r="39" ht="13.5" spans="1:11">
      <c r="A39" s="69" t="s">
        <v>11</v>
      </c>
      <c r="B39" s="69" t="s">
        <v>584</v>
      </c>
      <c r="C39" s="69" t="s">
        <v>596</v>
      </c>
      <c r="D39" s="67" t="s">
        <v>14</v>
      </c>
      <c r="E39" s="67" t="s">
        <v>20</v>
      </c>
      <c r="F39" s="72">
        <v>1654161</v>
      </c>
      <c r="G39" s="69" t="s">
        <v>599</v>
      </c>
      <c r="H39" s="67" t="s">
        <v>30</v>
      </c>
      <c r="I39" s="77">
        <v>5760</v>
      </c>
      <c r="J39" s="70"/>
      <c r="K39" s="73" t="s">
        <v>600</v>
      </c>
    </row>
    <row r="40" ht="13.5" spans="1:11">
      <c r="A40" s="69" t="s">
        <v>11</v>
      </c>
      <c r="B40" s="69" t="s">
        <v>584</v>
      </c>
      <c r="C40" s="69" t="s">
        <v>596</v>
      </c>
      <c r="D40" s="67" t="s">
        <v>14</v>
      </c>
      <c r="E40" s="67" t="s">
        <v>20</v>
      </c>
      <c r="F40" s="72">
        <v>1654129</v>
      </c>
      <c r="G40" s="69" t="s">
        <v>601</v>
      </c>
      <c r="H40" s="67" t="s">
        <v>30</v>
      </c>
      <c r="I40" s="77">
        <v>5760</v>
      </c>
      <c r="J40" s="70"/>
      <c r="K40" s="73" t="s">
        <v>602</v>
      </c>
    </row>
    <row r="41" ht="13.5" spans="1:11">
      <c r="A41" s="69" t="s">
        <v>11</v>
      </c>
      <c r="B41" s="69" t="s">
        <v>584</v>
      </c>
      <c r="C41" s="69" t="s">
        <v>596</v>
      </c>
      <c r="D41" s="67" t="s">
        <v>14</v>
      </c>
      <c r="E41" s="67" t="s">
        <v>20</v>
      </c>
      <c r="F41" s="72">
        <v>1654112</v>
      </c>
      <c r="G41" s="69" t="s">
        <v>603</v>
      </c>
      <c r="H41" s="67" t="s">
        <v>30</v>
      </c>
      <c r="I41" s="77">
        <v>5760</v>
      </c>
      <c r="J41" s="70"/>
      <c r="K41" s="73" t="s">
        <v>604</v>
      </c>
    </row>
    <row r="42" ht="13.5" spans="1:11">
      <c r="A42" s="69" t="s">
        <v>11</v>
      </c>
      <c r="B42" s="69" t="s">
        <v>593</v>
      </c>
      <c r="C42" s="69" t="s">
        <v>605</v>
      </c>
      <c r="D42" s="67" t="s">
        <v>14</v>
      </c>
      <c r="E42" s="67" t="s">
        <v>20</v>
      </c>
      <c r="F42" s="72">
        <v>1658432</v>
      </c>
      <c r="G42" s="69" t="s">
        <v>606</v>
      </c>
      <c r="H42" s="67" t="s">
        <v>30</v>
      </c>
      <c r="I42" s="77">
        <v>5760</v>
      </c>
      <c r="J42" s="70"/>
      <c r="K42" s="73" t="s">
        <v>607</v>
      </c>
    </row>
    <row r="43" ht="13.5" spans="1:11">
      <c r="A43" s="69" t="s">
        <v>11</v>
      </c>
      <c r="B43" s="69" t="s">
        <v>593</v>
      </c>
      <c r="C43" s="69" t="s">
        <v>608</v>
      </c>
      <c r="D43" s="67" t="s">
        <v>14</v>
      </c>
      <c r="E43" s="67" t="s">
        <v>36</v>
      </c>
      <c r="F43" s="72">
        <v>1662742</v>
      </c>
      <c r="G43" s="69" t="s">
        <v>609</v>
      </c>
      <c r="H43" s="67" t="s">
        <v>549</v>
      </c>
      <c r="I43" s="77">
        <v>12960</v>
      </c>
      <c r="J43" s="70"/>
      <c r="K43" s="73" t="s">
        <v>610</v>
      </c>
    </row>
    <row r="44" ht="13.5" spans="1:11">
      <c r="A44" s="69" t="s">
        <v>11</v>
      </c>
      <c r="B44" s="69" t="s">
        <v>596</v>
      </c>
      <c r="C44" s="69" t="s">
        <v>608</v>
      </c>
      <c r="D44" s="67" t="s">
        <v>14</v>
      </c>
      <c r="E44" s="73" t="s">
        <v>15</v>
      </c>
      <c r="F44" s="72">
        <v>1662807</v>
      </c>
      <c r="G44" s="69" t="s">
        <v>611</v>
      </c>
      <c r="H44" s="67" t="s">
        <v>549</v>
      </c>
      <c r="I44" s="77">
        <v>9720</v>
      </c>
      <c r="J44" s="70"/>
      <c r="K44" s="73" t="s">
        <v>612</v>
      </c>
    </row>
    <row r="45" ht="13.5" spans="1:11">
      <c r="A45" s="69" t="s">
        <v>11</v>
      </c>
      <c r="B45" s="69" t="s">
        <v>613</v>
      </c>
      <c r="C45" s="69" t="s">
        <v>614</v>
      </c>
      <c r="D45" s="67" t="s">
        <v>14</v>
      </c>
      <c r="E45" s="67" t="s">
        <v>15</v>
      </c>
      <c r="F45" s="72">
        <v>1660828</v>
      </c>
      <c r="G45" s="69" t="s">
        <v>615</v>
      </c>
      <c r="H45" s="67" t="s">
        <v>30</v>
      </c>
      <c r="I45" s="77">
        <v>8640</v>
      </c>
      <c r="J45" s="70"/>
      <c r="K45" s="73" t="s">
        <v>616</v>
      </c>
    </row>
    <row r="46" ht="13.5" spans="1:11">
      <c r="A46" s="69" t="s">
        <v>11</v>
      </c>
      <c r="B46" s="69" t="s">
        <v>614</v>
      </c>
      <c r="C46" s="69" t="s">
        <v>617</v>
      </c>
      <c r="D46" s="67" t="s">
        <v>14</v>
      </c>
      <c r="E46" s="67" t="s">
        <v>14</v>
      </c>
      <c r="F46" s="72">
        <v>1674465</v>
      </c>
      <c r="G46" s="69" t="s">
        <v>618</v>
      </c>
      <c r="H46" s="67" t="s">
        <v>549</v>
      </c>
      <c r="I46" s="77">
        <v>3240</v>
      </c>
      <c r="J46" s="70"/>
      <c r="K46" s="73" t="s">
        <v>619</v>
      </c>
    </row>
    <row r="47" ht="13.5" spans="1:11">
      <c r="A47" s="69" t="s">
        <v>11</v>
      </c>
      <c r="B47" s="69" t="s">
        <v>614</v>
      </c>
      <c r="C47" s="69" t="s">
        <v>617</v>
      </c>
      <c r="D47" s="67" t="s">
        <v>14</v>
      </c>
      <c r="E47" s="67" t="s">
        <v>14</v>
      </c>
      <c r="F47" s="72">
        <v>1674465</v>
      </c>
      <c r="G47" s="69" t="s">
        <v>620</v>
      </c>
      <c r="H47" s="67" t="s">
        <v>549</v>
      </c>
      <c r="I47" s="77">
        <v>3240</v>
      </c>
      <c r="J47" s="70"/>
      <c r="K47" s="73" t="s">
        <v>621</v>
      </c>
    </row>
    <row r="48" ht="13.5" spans="1:11">
      <c r="A48" s="69" t="s">
        <v>11</v>
      </c>
      <c r="B48" s="69" t="s">
        <v>614</v>
      </c>
      <c r="C48" s="69" t="s">
        <v>617</v>
      </c>
      <c r="D48" s="67" t="s">
        <v>14</v>
      </c>
      <c r="E48" s="67" t="s">
        <v>14</v>
      </c>
      <c r="F48" s="72">
        <v>1679462</v>
      </c>
      <c r="G48" s="69" t="s">
        <v>622</v>
      </c>
      <c r="H48" s="67" t="s">
        <v>623</v>
      </c>
      <c r="I48" s="77">
        <v>3600</v>
      </c>
      <c r="J48" s="70"/>
      <c r="K48" s="73" t="s">
        <v>624</v>
      </c>
    </row>
    <row r="49" ht="13.5" spans="1:11">
      <c r="A49" s="69" t="s">
        <v>11</v>
      </c>
      <c r="B49" s="69" t="s">
        <v>608</v>
      </c>
      <c r="C49" s="69" t="s">
        <v>617</v>
      </c>
      <c r="D49" s="67" t="s">
        <v>625</v>
      </c>
      <c r="E49" s="67" t="s">
        <v>15</v>
      </c>
      <c r="F49" s="72">
        <v>1641502</v>
      </c>
      <c r="G49" s="69" t="s">
        <v>626</v>
      </c>
      <c r="H49" s="67" t="s">
        <v>30</v>
      </c>
      <c r="I49" s="77">
        <v>8640</v>
      </c>
      <c r="J49" s="70"/>
      <c r="K49" s="73" t="s">
        <v>627</v>
      </c>
    </row>
    <row r="50" ht="13.5" spans="1:11">
      <c r="A50" s="69" t="s">
        <v>11</v>
      </c>
      <c r="B50" s="69" t="s">
        <v>614</v>
      </c>
      <c r="C50" s="69" t="s">
        <v>628</v>
      </c>
      <c r="D50" s="67" t="s">
        <v>14</v>
      </c>
      <c r="E50" s="67" t="s">
        <v>20</v>
      </c>
      <c r="F50" s="72">
        <v>1680997</v>
      </c>
      <c r="G50" s="69" t="s">
        <v>629</v>
      </c>
      <c r="H50" s="67" t="s">
        <v>549</v>
      </c>
      <c r="I50" s="77">
        <v>6480</v>
      </c>
      <c r="J50" s="70"/>
      <c r="K50" s="73" t="s">
        <v>630</v>
      </c>
    </row>
    <row r="51" ht="13.5" spans="1:11">
      <c r="A51" s="69" t="s">
        <v>11</v>
      </c>
      <c r="B51" s="69" t="s">
        <v>614</v>
      </c>
      <c r="C51" s="69" t="s">
        <v>628</v>
      </c>
      <c r="D51" s="67" t="s">
        <v>541</v>
      </c>
      <c r="E51" s="67" t="s">
        <v>20</v>
      </c>
      <c r="F51" s="72">
        <v>1676515</v>
      </c>
      <c r="G51" s="69" t="s">
        <v>631</v>
      </c>
      <c r="H51" s="67" t="s">
        <v>549</v>
      </c>
      <c r="I51" s="77">
        <v>6480</v>
      </c>
      <c r="J51" s="70"/>
      <c r="K51" s="73" t="s">
        <v>632</v>
      </c>
    </row>
    <row r="52" ht="13.5" spans="1:11">
      <c r="A52" s="69" t="s">
        <v>11</v>
      </c>
      <c r="B52" s="69" t="s">
        <v>614</v>
      </c>
      <c r="C52" s="69" t="s">
        <v>628</v>
      </c>
      <c r="D52" s="67" t="s">
        <v>14</v>
      </c>
      <c r="E52" s="67" t="s">
        <v>20</v>
      </c>
      <c r="F52" s="72">
        <v>1676385</v>
      </c>
      <c r="G52" s="69" t="s">
        <v>633</v>
      </c>
      <c r="H52" s="67" t="s">
        <v>549</v>
      </c>
      <c r="I52" s="77">
        <v>6480</v>
      </c>
      <c r="J52" s="70"/>
      <c r="K52" s="73" t="s">
        <v>634</v>
      </c>
    </row>
    <row r="53" ht="13.5" spans="1:11">
      <c r="A53" s="69" t="s">
        <v>11</v>
      </c>
      <c r="B53" s="69" t="s">
        <v>617</v>
      </c>
      <c r="C53" s="69" t="s">
        <v>635</v>
      </c>
      <c r="D53" s="67" t="s">
        <v>14</v>
      </c>
      <c r="E53" s="67" t="s">
        <v>20</v>
      </c>
      <c r="F53" s="72">
        <v>1682409</v>
      </c>
      <c r="G53" s="69" t="s">
        <v>636</v>
      </c>
      <c r="H53" s="67" t="s">
        <v>549</v>
      </c>
      <c r="I53" s="77">
        <v>6480</v>
      </c>
      <c r="J53" s="70"/>
      <c r="K53" s="73" t="s">
        <v>637</v>
      </c>
    </row>
    <row r="54" ht="13.5" spans="1:11">
      <c r="A54" s="69" t="s">
        <v>11</v>
      </c>
      <c r="B54" s="69" t="s">
        <v>617</v>
      </c>
      <c r="C54" s="69" t="s">
        <v>635</v>
      </c>
      <c r="D54" s="67" t="s">
        <v>541</v>
      </c>
      <c r="E54" s="67" t="s">
        <v>20</v>
      </c>
      <c r="F54" s="72">
        <v>1680992</v>
      </c>
      <c r="G54" s="69" t="s">
        <v>638</v>
      </c>
      <c r="H54" s="67" t="s">
        <v>549</v>
      </c>
      <c r="I54" s="77">
        <v>6480</v>
      </c>
      <c r="J54" s="70"/>
      <c r="K54" s="73" t="s">
        <v>639</v>
      </c>
    </row>
    <row r="55" ht="13.5" spans="1:11">
      <c r="A55" s="69" t="s">
        <v>11</v>
      </c>
      <c r="B55" s="69" t="s">
        <v>617</v>
      </c>
      <c r="C55" s="69" t="s">
        <v>635</v>
      </c>
      <c r="D55" s="67" t="s">
        <v>14</v>
      </c>
      <c r="E55" s="67" t="s">
        <v>20</v>
      </c>
      <c r="F55" s="72">
        <v>1680992</v>
      </c>
      <c r="G55" s="69" t="s">
        <v>640</v>
      </c>
      <c r="H55" s="67" t="s">
        <v>549</v>
      </c>
      <c r="I55" s="77">
        <v>6480</v>
      </c>
      <c r="J55" s="70"/>
      <c r="K55" s="73" t="s">
        <v>641</v>
      </c>
    </row>
    <row r="56" ht="13.5" spans="1:11">
      <c r="A56" s="69" t="s">
        <v>11</v>
      </c>
      <c r="B56" s="69" t="s">
        <v>642</v>
      </c>
      <c r="C56" s="69" t="s">
        <v>643</v>
      </c>
      <c r="D56" s="67" t="s">
        <v>14</v>
      </c>
      <c r="E56" s="67" t="s">
        <v>36</v>
      </c>
      <c r="F56" s="72">
        <v>1669947</v>
      </c>
      <c r="G56" s="69" t="s">
        <v>644</v>
      </c>
      <c r="H56" s="67" t="s">
        <v>30</v>
      </c>
      <c r="I56" s="77">
        <v>11520</v>
      </c>
      <c r="J56" s="70"/>
      <c r="K56" s="73" t="s">
        <v>645</v>
      </c>
    </row>
    <row r="57" ht="13.5" spans="1:11">
      <c r="A57" s="69" t="s">
        <v>11</v>
      </c>
      <c r="B57" s="69" t="s">
        <v>635</v>
      </c>
      <c r="C57" s="69" t="s">
        <v>643</v>
      </c>
      <c r="D57" s="67" t="s">
        <v>14</v>
      </c>
      <c r="E57" s="67" t="s">
        <v>14</v>
      </c>
      <c r="F57" s="72">
        <v>1683154</v>
      </c>
      <c r="G57" s="69" t="s">
        <v>646</v>
      </c>
      <c r="H57" s="67" t="s">
        <v>549</v>
      </c>
      <c r="I57" s="77">
        <v>3240</v>
      </c>
      <c r="J57" s="70"/>
      <c r="K57" s="73" t="s">
        <v>647</v>
      </c>
    </row>
    <row r="58" ht="13.5" spans="1:11">
      <c r="A58" s="69" t="s">
        <v>11</v>
      </c>
      <c r="B58" s="69" t="s">
        <v>643</v>
      </c>
      <c r="C58" s="69" t="s">
        <v>648</v>
      </c>
      <c r="D58" s="67" t="s">
        <v>14</v>
      </c>
      <c r="E58" s="67" t="s">
        <v>14</v>
      </c>
      <c r="F58" s="72">
        <v>1675900</v>
      </c>
      <c r="G58" s="69" t="s">
        <v>649</v>
      </c>
      <c r="H58" s="67" t="s">
        <v>549</v>
      </c>
      <c r="I58" s="77">
        <v>3240</v>
      </c>
      <c r="J58" s="70"/>
      <c r="K58" s="73" t="s">
        <v>650</v>
      </c>
    </row>
    <row r="59" ht="13.5" spans="1:11">
      <c r="A59" s="69" t="s">
        <v>11</v>
      </c>
      <c r="B59" s="69" t="s">
        <v>643</v>
      </c>
      <c r="C59" s="69" t="s">
        <v>648</v>
      </c>
      <c r="D59" s="67" t="s">
        <v>14</v>
      </c>
      <c r="E59" s="67" t="s">
        <v>14</v>
      </c>
      <c r="F59" s="72">
        <v>1675896</v>
      </c>
      <c r="G59" s="69" t="s">
        <v>651</v>
      </c>
      <c r="H59" s="67" t="s">
        <v>549</v>
      </c>
      <c r="I59" s="77">
        <v>3240</v>
      </c>
      <c r="J59" s="70"/>
      <c r="K59" s="73" t="s">
        <v>652</v>
      </c>
    </row>
    <row r="60" ht="13.5" spans="1:11">
      <c r="A60" s="69" t="s">
        <v>11</v>
      </c>
      <c r="B60" s="69" t="s">
        <v>628</v>
      </c>
      <c r="C60" s="69" t="s">
        <v>648</v>
      </c>
      <c r="D60" s="67" t="s">
        <v>541</v>
      </c>
      <c r="E60" s="67" t="s">
        <v>15</v>
      </c>
      <c r="F60" s="72">
        <v>1683135</v>
      </c>
      <c r="G60" s="69" t="s">
        <v>653</v>
      </c>
      <c r="H60" s="67" t="s">
        <v>549</v>
      </c>
      <c r="I60" s="77">
        <v>9720</v>
      </c>
      <c r="J60" s="70"/>
      <c r="K60" s="73" t="s">
        <v>654</v>
      </c>
    </row>
    <row r="61" ht="13.5" spans="1:11">
      <c r="A61" s="74" t="s">
        <v>11</v>
      </c>
      <c r="B61" s="74" t="s">
        <v>648</v>
      </c>
      <c r="C61" s="74" t="s">
        <v>655</v>
      </c>
      <c r="D61" s="75" t="s">
        <v>14</v>
      </c>
      <c r="E61" s="75" t="s">
        <v>14</v>
      </c>
      <c r="F61" s="76">
        <v>1687240</v>
      </c>
      <c r="G61" s="74" t="s">
        <v>656</v>
      </c>
      <c r="H61" s="75" t="s">
        <v>30</v>
      </c>
      <c r="I61" s="78">
        <v>2880</v>
      </c>
      <c r="J61" s="70"/>
      <c r="K61" s="79" t="s">
        <v>657</v>
      </c>
    </row>
    <row r="62" ht="13.5" spans="1:11">
      <c r="A62" s="69" t="s">
        <v>11</v>
      </c>
      <c r="B62" s="69" t="s">
        <v>655</v>
      </c>
      <c r="C62" s="69" t="s">
        <v>658</v>
      </c>
      <c r="D62" s="67" t="s">
        <v>14</v>
      </c>
      <c r="E62" s="67" t="s">
        <v>14</v>
      </c>
      <c r="F62" s="72">
        <v>1683874</v>
      </c>
      <c r="G62" s="69" t="s">
        <v>659</v>
      </c>
      <c r="H62" s="67" t="s">
        <v>30</v>
      </c>
      <c r="I62" s="77">
        <v>2880</v>
      </c>
      <c r="J62" s="70"/>
      <c r="K62" s="73" t="s">
        <v>660</v>
      </c>
    </row>
    <row r="63" ht="13.5" spans="1:11">
      <c r="A63" s="69" t="s">
        <v>11</v>
      </c>
      <c r="B63" s="69" t="s">
        <v>658</v>
      </c>
      <c r="C63" s="69" t="s">
        <v>661</v>
      </c>
      <c r="D63" s="67" t="s">
        <v>14</v>
      </c>
      <c r="E63" s="67" t="s">
        <v>20</v>
      </c>
      <c r="F63" s="72">
        <v>1687557</v>
      </c>
      <c r="G63" s="69" t="s">
        <v>662</v>
      </c>
      <c r="H63" s="67" t="s">
        <v>30</v>
      </c>
      <c r="I63" s="77">
        <v>5760</v>
      </c>
      <c r="J63" s="70"/>
      <c r="K63" s="73" t="s">
        <v>663</v>
      </c>
    </row>
    <row r="64" ht="13.5" spans="1:11">
      <c r="A64" s="69" t="s">
        <v>11</v>
      </c>
      <c r="B64" s="69" t="s">
        <v>658</v>
      </c>
      <c r="C64" s="69" t="s">
        <v>661</v>
      </c>
      <c r="D64" s="67" t="s">
        <v>14</v>
      </c>
      <c r="E64" s="67" t="s">
        <v>20</v>
      </c>
      <c r="F64" s="72">
        <v>1689881</v>
      </c>
      <c r="G64" s="69" t="s">
        <v>664</v>
      </c>
      <c r="H64" s="67" t="s">
        <v>30</v>
      </c>
      <c r="I64" s="77">
        <v>5760</v>
      </c>
      <c r="J64" s="70"/>
      <c r="K64" s="73" t="s">
        <v>665</v>
      </c>
    </row>
    <row r="65" ht="13.5" spans="1:11">
      <c r="A65" s="69" t="s">
        <v>11</v>
      </c>
      <c r="B65" s="69" t="s">
        <v>658</v>
      </c>
      <c r="C65" s="69" t="s">
        <v>661</v>
      </c>
      <c r="D65" s="67" t="s">
        <v>14</v>
      </c>
      <c r="E65" s="67" t="s">
        <v>20</v>
      </c>
      <c r="F65" s="72">
        <v>1690122</v>
      </c>
      <c r="G65" s="69" t="s">
        <v>666</v>
      </c>
      <c r="H65" s="67" t="s">
        <v>30</v>
      </c>
      <c r="I65" s="77">
        <v>5760</v>
      </c>
      <c r="J65" s="70"/>
      <c r="K65" s="73" t="s">
        <v>667</v>
      </c>
    </row>
    <row r="66" ht="13.5" spans="1:11">
      <c r="A66" s="69" t="s">
        <v>11</v>
      </c>
      <c r="B66" s="69" t="s">
        <v>661</v>
      </c>
      <c r="C66" s="69" t="s">
        <v>668</v>
      </c>
      <c r="D66" s="67" t="s">
        <v>14</v>
      </c>
      <c r="E66" s="67" t="s">
        <v>14</v>
      </c>
      <c r="F66" s="72">
        <v>1692740</v>
      </c>
      <c r="G66" s="69" t="s">
        <v>669</v>
      </c>
      <c r="H66" s="67" t="s">
        <v>30</v>
      </c>
      <c r="I66" s="77">
        <v>2880</v>
      </c>
      <c r="J66" s="70"/>
      <c r="K66" s="73" t="s">
        <v>670</v>
      </c>
    </row>
    <row r="67" ht="13.5" spans="1:11">
      <c r="A67" s="69" t="s">
        <v>11</v>
      </c>
      <c r="B67" s="69" t="s">
        <v>661</v>
      </c>
      <c r="C67" s="69" t="s">
        <v>668</v>
      </c>
      <c r="D67" s="67" t="s">
        <v>14</v>
      </c>
      <c r="E67" s="67" t="s">
        <v>14</v>
      </c>
      <c r="F67" s="72">
        <v>1688675</v>
      </c>
      <c r="G67" s="69" t="s">
        <v>671</v>
      </c>
      <c r="H67" s="67" t="s">
        <v>30</v>
      </c>
      <c r="I67" s="77">
        <v>2880</v>
      </c>
      <c r="J67" s="70"/>
      <c r="K67" s="73" t="s">
        <v>672</v>
      </c>
    </row>
    <row r="68" ht="13.5" spans="1:11">
      <c r="A68" s="70"/>
      <c r="B68" s="70"/>
      <c r="C68" s="70"/>
      <c r="D68" s="70"/>
      <c r="E68" s="71"/>
      <c r="F68" s="71"/>
      <c r="G68" s="70"/>
      <c r="H68" s="71"/>
      <c r="I68" s="70"/>
      <c r="J68" s="70"/>
      <c r="K68" s="81" t="s">
        <v>672</v>
      </c>
    </row>
    <row r="69" ht="13.5" spans="1:11">
      <c r="A69" s="70"/>
      <c r="B69" s="70"/>
      <c r="C69" s="70"/>
      <c r="D69" s="70"/>
      <c r="E69" s="71"/>
      <c r="F69" s="71"/>
      <c r="G69" s="70"/>
      <c r="H69" s="71"/>
      <c r="I69" s="70"/>
      <c r="J69" s="70"/>
      <c r="K69" s="81" t="s">
        <v>672</v>
      </c>
    </row>
    <row r="70" ht="13.5" spans="1:11">
      <c r="A70" s="70"/>
      <c r="B70" s="70"/>
      <c r="C70" s="70"/>
      <c r="D70" s="70"/>
      <c r="E70" s="71"/>
      <c r="F70" s="71"/>
      <c r="G70" s="70"/>
      <c r="H70" s="71"/>
      <c r="I70" s="70"/>
      <c r="J70" s="70"/>
      <c r="K70" s="81" t="s">
        <v>672</v>
      </c>
    </row>
    <row r="71" ht="13.5" spans="1:11">
      <c r="A71" s="70"/>
      <c r="B71" s="70"/>
      <c r="C71" s="70"/>
      <c r="D71" s="70"/>
      <c r="E71" s="71"/>
      <c r="F71" s="71"/>
      <c r="G71" s="70"/>
      <c r="H71" s="71"/>
      <c r="I71" s="70"/>
      <c r="J71" s="70"/>
      <c r="K71" s="81" t="s">
        <v>672</v>
      </c>
    </row>
    <row r="72" ht="13.5" spans="1:11">
      <c r="A72" s="70"/>
      <c r="B72" s="70"/>
      <c r="C72" s="70"/>
      <c r="D72" s="70"/>
      <c r="E72" s="71"/>
      <c r="F72" s="71"/>
      <c r="G72" s="70"/>
      <c r="H72" s="71"/>
      <c r="I72" s="70"/>
      <c r="J72" s="70"/>
      <c r="K72" s="73" t="s">
        <v>672</v>
      </c>
    </row>
    <row r="73" ht="13.5" spans="1:11">
      <c r="A73" s="70"/>
      <c r="B73" s="70"/>
      <c r="C73" s="70"/>
      <c r="D73" s="70"/>
      <c r="E73" s="71"/>
      <c r="F73" s="71"/>
      <c r="G73" s="70"/>
      <c r="H73" s="71"/>
      <c r="I73" s="70"/>
      <c r="J73" s="70"/>
      <c r="K73" s="73" t="s">
        <v>672</v>
      </c>
    </row>
    <row r="74" ht="13.5" spans="1:11">
      <c r="A74" s="70"/>
      <c r="B74" s="70"/>
      <c r="C74" s="70"/>
      <c r="D74" s="70"/>
      <c r="E74" s="71"/>
      <c r="F74" s="71"/>
      <c r="G74" s="70"/>
      <c r="H74" s="71"/>
      <c r="I74" s="70"/>
      <c r="J74" s="70"/>
      <c r="K74" s="82"/>
    </row>
    <row r="75" ht="13.5" spans="1:11">
      <c r="A75" s="70"/>
      <c r="B75" s="70"/>
      <c r="C75" s="70"/>
      <c r="D75" s="70"/>
      <c r="E75" s="71"/>
      <c r="F75" s="71"/>
      <c r="G75" s="70"/>
      <c r="H75" s="71"/>
      <c r="I75" s="70"/>
      <c r="J75" s="70"/>
      <c r="K75" s="82"/>
    </row>
    <row r="76" ht="20.25" spans="1:12">
      <c r="A76" s="70"/>
      <c r="B76" s="70"/>
      <c r="C76" s="70"/>
      <c r="D76" s="70"/>
      <c r="E76" s="68" t="s">
        <v>673</v>
      </c>
      <c r="F76" s="71"/>
      <c r="G76" s="70"/>
      <c r="H76" s="71"/>
      <c r="I76" s="73" t="s">
        <v>674</v>
      </c>
      <c r="J76" s="73" t="s">
        <v>675</v>
      </c>
      <c r="K76" s="73" t="s">
        <v>676</v>
      </c>
      <c r="L76" s="55" t="s">
        <v>677</v>
      </c>
    </row>
    <row r="77" spans="1:11">
      <c r="A77" s="80"/>
      <c r="B77" s="80"/>
      <c r="C77" s="80"/>
      <c r="D77" s="80"/>
      <c r="E77" s="80"/>
      <c r="F77" s="80"/>
      <c r="G77" s="80"/>
      <c r="H77" s="80"/>
      <c r="J77" s="80"/>
      <c r="K77" s="80"/>
    </row>
    <row r="78" spans="10:11">
      <c r="J78" t="s">
        <v>678</v>
      </c>
      <c r="K78">
        <f>K76+'10'!I106</f>
        <v>-783070</v>
      </c>
    </row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77"/>
  <sheetViews>
    <sheetView topLeftCell="A61" workbookViewId="0">
      <selection activeCell="H83" sqref="H83"/>
    </sheetView>
  </sheetViews>
  <sheetFormatPr defaultColWidth="9.14285714285714" defaultRowHeight="12.75"/>
  <cols>
    <col min="1" max="1" width="16" customWidth="1"/>
    <col min="2" max="2" width="11.1428571428571"/>
    <col min="3" max="3" width="10"/>
    <col min="7" max="7" width="19.4285714285714" customWidth="1"/>
    <col min="10" max="10" width="10.8571428571429" customWidth="1"/>
    <col min="11" max="11" width="12.8571428571429" customWidth="1"/>
    <col min="12" max="12" width="18.8571428571429" customWidth="1"/>
  </cols>
  <sheetData>
    <row r="1" ht="31.5" spans="1:11">
      <c r="A1" s="34" t="s">
        <v>679</v>
      </c>
      <c r="B1" s="35" t="s">
        <v>680</v>
      </c>
      <c r="C1" s="35" t="s">
        <v>681</v>
      </c>
      <c r="D1" s="35" t="s">
        <v>682</v>
      </c>
      <c r="E1" s="35" t="s">
        <v>683</v>
      </c>
      <c r="F1" s="35" t="s">
        <v>684</v>
      </c>
      <c r="G1" s="35" t="s">
        <v>685</v>
      </c>
      <c r="H1" s="35" t="s">
        <v>686</v>
      </c>
      <c r="I1" s="41" t="s">
        <v>687</v>
      </c>
      <c r="J1" s="41" t="s">
        <v>688</v>
      </c>
      <c r="K1" s="42" t="s">
        <v>689</v>
      </c>
    </row>
    <row r="2" ht="15" customHeight="1" spans="1:11">
      <c r="A2" s="36"/>
      <c r="B2" s="37"/>
      <c r="C2" s="37"/>
      <c r="D2" s="37"/>
      <c r="E2" s="38"/>
      <c r="F2" s="38"/>
      <c r="G2" s="36"/>
      <c r="H2" s="39"/>
      <c r="I2" s="43"/>
      <c r="J2" s="44">
        <v>810000</v>
      </c>
      <c r="K2" s="45">
        <v>810000</v>
      </c>
    </row>
    <row r="3" ht="15.75" spans="1:11">
      <c r="A3" s="36" t="s">
        <v>690</v>
      </c>
      <c r="B3" s="37">
        <v>43800</v>
      </c>
      <c r="C3" s="37">
        <v>43801</v>
      </c>
      <c r="D3" s="38">
        <v>1</v>
      </c>
      <c r="E3" s="38">
        <v>1</v>
      </c>
      <c r="F3" s="38">
        <v>1693963</v>
      </c>
      <c r="G3" s="36" t="s">
        <v>691</v>
      </c>
      <c r="H3" s="39">
        <v>2880</v>
      </c>
      <c r="I3" s="43">
        <v>2880</v>
      </c>
      <c r="J3" s="47"/>
      <c r="K3" s="45">
        <f>K2-I3</f>
        <v>807120</v>
      </c>
    </row>
    <row r="4" ht="15.75" spans="1:11">
      <c r="A4" s="36" t="s">
        <v>690</v>
      </c>
      <c r="B4" s="37">
        <v>43796</v>
      </c>
      <c r="C4" s="37">
        <v>43802</v>
      </c>
      <c r="D4" s="38">
        <v>1</v>
      </c>
      <c r="E4" s="38">
        <v>6</v>
      </c>
      <c r="F4" s="38">
        <v>1680575</v>
      </c>
      <c r="G4" s="36" t="s">
        <v>692</v>
      </c>
      <c r="H4" s="39">
        <v>2880</v>
      </c>
      <c r="I4" s="43">
        <v>17280</v>
      </c>
      <c r="J4" s="47"/>
      <c r="K4" s="45">
        <f t="shared" ref="K3:K64" si="0">K3-I4</f>
        <v>789840</v>
      </c>
    </row>
    <row r="5" ht="15.75" spans="1:11">
      <c r="A5" s="36" t="s">
        <v>690</v>
      </c>
      <c r="B5" s="37">
        <v>43802</v>
      </c>
      <c r="C5" s="37">
        <v>43803</v>
      </c>
      <c r="D5" s="38">
        <v>1</v>
      </c>
      <c r="E5" s="38">
        <v>1</v>
      </c>
      <c r="F5" s="38">
        <v>1697089</v>
      </c>
      <c r="G5" s="36" t="s">
        <v>693</v>
      </c>
      <c r="H5" s="39">
        <v>2880</v>
      </c>
      <c r="I5" s="43">
        <v>2880</v>
      </c>
      <c r="J5" s="47"/>
      <c r="K5" s="45">
        <f t="shared" si="0"/>
        <v>786960</v>
      </c>
    </row>
    <row r="6" ht="15.75" spans="1:11">
      <c r="A6" s="36" t="s">
        <v>690</v>
      </c>
      <c r="B6" s="37">
        <v>43802</v>
      </c>
      <c r="C6" s="37">
        <v>43803</v>
      </c>
      <c r="D6" s="38">
        <v>1</v>
      </c>
      <c r="E6" s="38">
        <v>1</v>
      </c>
      <c r="F6" s="38">
        <v>1697089</v>
      </c>
      <c r="G6" s="36" t="s">
        <v>694</v>
      </c>
      <c r="H6" s="39">
        <v>2880</v>
      </c>
      <c r="I6" s="43">
        <v>2880</v>
      </c>
      <c r="J6" s="47"/>
      <c r="K6" s="45">
        <f t="shared" si="0"/>
        <v>784080</v>
      </c>
    </row>
    <row r="7" ht="15.75" spans="1:11">
      <c r="A7" s="36" t="s">
        <v>690</v>
      </c>
      <c r="B7" s="37">
        <v>43804</v>
      </c>
      <c r="C7" s="37">
        <v>43805</v>
      </c>
      <c r="D7" s="38">
        <v>1</v>
      </c>
      <c r="E7" s="38">
        <v>1</v>
      </c>
      <c r="F7" s="38">
        <v>1691417</v>
      </c>
      <c r="G7" s="36" t="s">
        <v>695</v>
      </c>
      <c r="H7" s="39">
        <v>2880</v>
      </c>
      <c r="I7" s="43">
        <v>2880</v>
      </c>
      <c r="J7" s="47"/>
      <c r="K7" s="45">
        <f t="shared" si="0"/>
        <v>781200</v>
      </c>
    </row>
    <row r="8" ht="15.75" spans="1:11">
      <c r="A8" s="36" t="s">
        <v>690</v>
      </c>
      <c r="B8" s="37">
        <v>43803</v>
      </c>
      <c r="C8" s="37">
        <v>43804</v>
      </c>
      <c r="D8" s="38">
        <v>1</v>
      </c>
      <c r="E8" s="38">
        <v>1</v>
      </c>
      <c r="F8" s="38">
        <v>1648377</v>
      </c>
      <c r="G8" s="36" t="s">
        <v>696</v>
      </c>
      <c r="H8" s="39">
        <v>2880</v>
      </c>
      <c r="I8" s="43">
        <v>2880</v>
      </c>
      <c r="J8" s="47"/>
      <c r="K8" s="45">
        <f t="shared" si="0"/>
        <v>778320</v>
      </c>
    </row>
    <row r="9" ht="15.75" spans="1:11">
      <c r="A9" s="36" t="s">
        <v>690</v>
      </c>
      <c r="B9" s="37">
        <v>43801</v>
      </c>
      <c r="C9" s="37">
        <v>43805</v>
      </c>
      <c r="D9" s="38">
        <v>1</v>
      </c>
      <c r="E9" s="38">
        <v>4</v>
      </c>
      <c r="F9" s="38">
        <v>1687509</v>
      </c>
      <c r="G9" s="36" t="s">
        <v>697</v>
      </c>
      <c r="H9" s="39">
        <v>2880</v>
      </c>
      <c r="I9" s="43">
        <v>11520</v>
      </c>
      <c r="J9" s="47"/>
      <c r="K9" s="45">
        <f t="shared" si="0"/>
        <v>766800</v>
      </c>
    </row>
    <row r="10" ht="15.75" spans="1:11">
      <c r="A10" s="36" t="s">
        <v>690</v>
      </c>
      <c r="B10" s="37">
        <v>43802</v>
      </c>
      <c r="C10" s="37">
        <v>43805</v>
      </c>
      <c r="D10" s="38">
        <v>1</v>
      </c>
      <c r="E10" s="38">
        <v>3</v>
      </c>
      <c r="F10" s="38">
        <v>1687809</v>
      </c>
      <c r="G10" s="36" t="s">
        <v>698</v>
      </c>
      <c r="H10" s="39">
        <v>2880</v>
      </c>
      <c r="I10" s="43">
        <v>8640</v>
      </c>
      <c r="J10" s="47"/>
      <c r="K10" s="45">
        <f t="shared" si="0"/>
        <v>758160</v>
      </c>
    </row>
    <row r="11" ht="15.75" spans="1:11">
      <c r="A11" s="36" t="s">
        <v>690</v>
      </c>
      <c r="B11" s="37">
        <v>43802</v>
      </c>
      <c r="C11" s="37">
        <v>43805</v>
      </c>
      <c r="D11" s="38">
        <v>1</v>
      </c>
      <c r="E11" s="38">
        <v>3</v>
      </c>
      <c r="F11" s="38">
        <v>1687812</v>
      </c>
      <c r="G11" s="36" t="s">
        <v>699</v>
      </c>
      <c r="H11" s="39">
        <v>2880</v>
      </c>
      <c r="I11" s="43">
        <v>8640</v>
      </c>
      <c r="J11" s="47"/>
      <c r="K11" s="45">
        <f t="shared" si="0"/>
        <v>749520</v>
      </c>
    </row>
    <row r="12" ht="15.75" spans="1:11">
      <c r="A12" s="36" t="s">
        <v>690</v>
      </c>
      <c r="B12" s="37">
        <v>43802</v>
      </c>
      <c r="C12" s="37">
        <v>43805</v>
      </c>
      <c r="D12" s="38">
        <v>1</v>
      </c>
      <c r="E12" s="38">
        <v>3</v>
      </c>
      <c r="F12" s="38">
        <v>1690622</v>
      </c>
      <c r="G12" s="36" t="s">
        <v>700</v>
      </c>
      <c r="H12" s="39">
        <v>2880</v>
      </c>
      <c r="I12" s="43">
        <v>8640</v>
      </c>
      <c r="J12" s="47"/>
      <c r="K12" s="45">
        <f t="shared" si="0"/>
        <v>740880</v>
      </c>
    </row>
    <row r="13" ht="15.75" spans="1:11">
      <c r="A13" s="36" t="s">
        <v>690</v>
      </c>
      <c r="B13" s="37">
        <v>43802</v>
      </c>
      <c r="C13" s="37">
        <v>43805</v>
      </c>
      <c r="D13" s="38">
        <v>1</v>
      </c>
      <c r="E13" s="38">
        <v>3</v>
      </c>
      <c r="F13" s="38">
        <v>1649027</v>
      </c>
      <c r="G13" s="36" t="s">
        <v>701</v>
      </c>
      <c r="H13" s="39">
        <v>2880</v>
      </c>
      <c r="I13" s="43">
        <v>8640</v>
      </c>
      <c r="J13" s="47"/>
      <c r="K13" s="45">
        <f t="shared" si="0"/>
        <v>732240</v>
      </c>
    </row>
    <row r="14" ht="15.75" spans="1:11">
      <c r="A14" s="36" t="s">
        <v>690</v>
      </c>
      <c r="B14" s="37">
        <v>43804</v>
      </c>
      <c r="C14" s="37">
        <v>43807</v>
      </c>
      <c r="D14" s="38">
        <v>1</v>
      </c>
      <c r="E14" s="38">
        <v>3</v>
      </c>
      <c r="F14" s="38">
        <v>1672986</v>
      </c>
      <c r="G14" s="36" t="s">
        <v>702</v>
      </c>
      <c r="H14" s="39">
        <v>2880</v>
      </c>
      <c r="I14" s="43">
        <v>8640</v>
      </c>
      <c r="J14" s="47"/>
      <c r="K14" s="45">
        <f t="shared" si="0"/>
        <v>723600</v>
      </c>
    </row>
    <row r="15" ht="15.75" spans="1:11">
      <c r="A15" s="36" t="s">
        <v>690</v>
      </c>
      <c r="B15" s="37">
        <v>43805</v>
      </c>
      <c r="C15" s="37">
        <v>43807</v>
      </c>
      <c r="D15" s="38">
        <v>1</v>
      </c>
      <c r="E15" s="38">
        <v>2</v>
      </c>
      <c r="F15" s="38">
        <v>1690963</v>
      </c>
      <c r="G15" s="36" t="s">
        <v>703</v>
      </c>
      <c r="H15" s="39">
        <v>2880</v>
      </c>
      <c r="I15" s="43">
        <v>5760</v>
      </c>
      <c r="J15" s="47"/>
      <c r="K15" s="45">
        <f t="shared" si="0"/>
        <v>717840</v>
      </c>
    </row>
    <row r="16" ht="15.75" spans="1:11">
      <c r="A16" s="36" t="s">
        <v>690</v>
      </c>
      <c r="B16" s="37">
        <v>43807</v>
      </c>
      <c r="C16" s="37">
        <v>43809</v>
      </c>
      <c r="D16" s="38">
        <v>1</v>
      </c>
      <c r="E16" s="38">
        <v>2</v>
      </c>
      <c r="F16" s="38">
        <v>1670358</v>
      </c>
      <c r="G16" s="36" t="s">
        <v>704</v>
      </c>
      <c r="H16" s="39">
        <v>3240</v>
      </c>
      <c r="I16" s="43">
        <v>6480</v>
      </c>
      <c r="J16" s="47"/>
      <c r="K16" s="45">
        <f t="shared" si="0"/>
        <v>711360</v>
      </c>
    </row>
    <row r="17" ht="15.75" spans="1:11">
      <c r="A17" s="36" t="s">
        <v>690</v>
      </c>
      <c r="B17" s="37">
        <v>43807</v>
      </c>
      <c r="C17" s="37">
        <v>43809</v>
      </c>
      <c r="D17" s="38">
        <v>1</v>
      </c>
      <c r="E17" s="38">
        <v>2</v>
      </c>
      <c r="F17" s="38">
        <v>1670358</v>
      </c>
      <c r="G17" s="36" t="s">
        <v>705</v>
      </c>
      <c r="H17" s="39">
        <v>3240</v>
      </c>
      <c r="I17" s="43">
        <v>6480</v>
      </c>
      <c r="J17" s="47"/>
      <c r="K17" s="45">
        <f t="shared" si="0"/>
        <v>704880</v>
      </c>
    </row>
    <row r="18" ht="15.75" spans="1:11">
      <c r="A18" s="36" t="s">
        <v>690</v>
      </c>
      <c r="B18" s="37">
        <v>43807</v>
      </c>
      <c r="C18" s="37">
        <v>43809</v>
      </c>
      <c r="D18" s="38">
        <v>1</v>
      </c>
      <c r="E18" s="38">
        <v>2</v>
      </c>
      <c r="F18" s="38">
        <v>1700325</v>
      </c>
      <c r="G18" s="36" t="s">
        <v>706</v>
      </c>
      <c r="H18" s="39">
        <v>2880</v>
      </c>
      <c r="I18" s="43">
        <f>2880*2</f>
        <v>5760</v>
      </c>
      <c r="J18" s="47"/>
      <c r="K18" s="45">
        <f t="shared" si="0"/>
        <v>699120</v>
      </c>
    </row>
    <row r="19" ht="15.75" spans="1:11">
      <c r="A19" s="36" t="s">
        <v>690</v>
      </c>
      <c r="B19" s="37">
        <v>43810</v>
      </c>
      <c r="C19" s="37">
        <v>43811</v>
      </c>
      <c r="D19" s="38">
        <v>1</v>
      </c>
      <c r="E19" s="38">
        <v>1</v>
      </c>
      <c r="F19" s="38">
        <v>1708102</v>
      </c>
      <c r="G19" s="36" t="s">
        <v>707</v>
      </c>
      <c r="H19" s="39">
        <v>2880</v>
      </c>
      <c r="I19" s="43">
        <v>2880</v>
      </c>
      <c r="J19" s="47"/>
      <c r="K19" s="45">
        <f t="shared" si="0"/>
        <v>696240</v>
      </c>
    </row>
    <row r="20" ht="15.75" spans="1:11">
      <c r="A20" s="36" t="s">
        <v>690</v>
      </c>
      <c r="B20" s="37">
        <v>43807</v>
      </c>
      <c r="C20" s="37">
        <v>43812</v>
      </c>
      <c r="D20" s="38">
        <v>1</v>
      </c>
      <c r="E20" s="38">
        <v>5</v>
      </c>
      <c r="F20" s="38">
        <v>1693036</v>
      </c>
      <c r="G20" s="36" t="s">
        <v>708</v>
      </c>
      <c r="H20" s="39">
        <v>2880</v>
      </c>
      <c r="I20" s="43">
        <v>14400</v>
      </c>
      <c r="J20" s="47"/>
      <c r="K20" s="45">
        <f t="shared" si="0"/>
        <v>681840</v>
      </c>
    </row>
    <row r="21" ht="15.75" spans="1:11">
      <c r="A21" s="36" t="s">
        <v>690</v>
      </c>
      <c r="B21" s="37">
        <v>43810</v>
      </c>
      <c r="C21" s="37">
        <v>43812</v>
      </c>
      <c r="D21" s="38">
        <v>1</v>
      </c>
      <c r="E21" s="38">
        <v>2</v>
      </c>
      <c r="F21" s="38">
        <v>1677973</v>
      </c>
      <c r="G21" s="36" t="s">
        <v>709</v>
      </c>
      <c r="H21" s="39">
        <v>2880</v>
      </c>
      <c r="I21" s="43">
        <v>5760</v>
      </c>
      <c r="J21" s="47"/>
      <c r="K21" s="45">
        <f t="shared" si="0"/>
        <v>676080</v>
      </c>
    </row>
    <row r="22" ht="15.75" spans="1:11">
      <c r="A22" s="36" t="s">
        <v>690</v>
      </c>
      <c r="B22" s="37">
        <v>43810</v>
      </c>
      <c r="C22" s="37">
        <v>43812</v>
      </c>
      <c r="D22" s="38">
        <v>1</v>
      </c>
      <c r="E22" s="38">
        <v>2</v>
      </c>
      <c r="F22" s="38">
        <v>1677973</v>
      </c>
      <c r="G22" s="36" t="s">
        <v>710</v>
      </c>
      <c r="H22" s="39">
        <v>2880</v>
      </c>
      <c r="I22" s="43">
        <v>5760</v>
      </c>
      <c r="J22" s="47"/>
      <c r="K22" s="45">
        <f t="shared" si="0"/>
        <v>670320</v>
      </c>
    </row>
    <row r="23" ht="15.75" spans="1:11">
      <c r="A23" s="36" t="s">
        <v>690</v>
      </c>
      <c r="B23" s="37">
        <v>43811</v>
      </c>
      <c r="C23" s="37">
        <v>43812</v>
      </c>
      <c r="D23" s="38">
        <v>1</v>
      </c>
      <c r="E23" s="38">
        <v>1</v>
      </c>
      <c r="F23" s="38">
        <v>1706252</v>
      </c>
      <c r="G23" s="36" t="s">
        <v>711</v>
      </c>
      <c r="H23" s="39">
        <v>3240</v>
      </c>
      <c r="I23" s="43">
        <v>3240</v>
      </c>
      <c r="J23" s="47"/>
      <c r="K23" s="45">
        <f t="shared" si="0"/>
        <v>667080</v>
      </c>
    </row>
    <row r="24" ht="15.75" spans="1:11">
      <c r="A24" s="36" t="s">
        <v>690</v>
      </c>
      <c r="B24" s="37">
        <v>43808</v>
      </c>
      <c r="C24" s="37">
        <v>43812</v>
      </c>
      <c r="D24" s="38">
        <v>1</v>
      </c>
      <c r="E24" s="38">
        <v>4</v>
      </c>
      <c r="F24" s="38">
        <v>1697882</v>
      </c>
      <c r="G24" s="36" t="s">
        <v>712</v>
      </c>
      <c r="H24" s="39">
        <v>2880</v>
      </c>
      <c r="I24" s="43">
        <v>11520</v>
      </c>
      <c r="J24" s="47"/>
      <c r="K24" s="45">
        <f t="shared" si="0"/>
        <v>655560</v>
      </c>
    </row>
    <row r="25" ht="15.75" spans="1:11">
      <c r="A25" s="36" t="s">
        <v>690</v>
      </c>
      <c r="B25" s="37">
        <v>43808</v>
      </c>
      <c r="C25" s="37">
        <v>43812</v>
      </c>
      <c r="D25" s="38">
        <v>1</v>
      </c>
      <c r="E25" s="38">
        <v>4</v>
      </c>
      <c r="F25" s="38">
        <v>1697882</v>
      </c>
      <c r="G25" s="36" t="s">
        <v>713</v>
      </c>
      <c r="H25" s="39">
        <v>2880</v>
      </c>
      <c r="I25" s="43">
        <v>11520</v>
      </c>
      <c r="J25" s="47"/>
      <c r="K25" s="45">
        <f t="shared" si="0"/>
        <v>644040</v>
      </c>
    </row>
    <row r="26" ht="15.75" spans="1:11">
      <c r="A26" s="36" t="s">
        <v>690</v>
      </c>
      <c r="B26" s="37">
        <v>43811</v>
      </c>
      <c r="C26" s="37">
        <v>43813</v>
      </c>
      <c r="D26" s="38">
        <v>1</v>
      </c>
      <c r="E26" s="38">
        <v>2</v>
      </c>
      <c r="F26" s="38">
        <v>1679567</v>
      </c>
      <c r="G26" s="36" t="s">
        <v>714</v>
      </c>
      <c r="H26" s="39">
        <v>2880</v>
      </c>
      <c r="I26" s="43">
        <f>2880*2</f>
        <v>5760</v>
      </c>
      <c r="J26" s="47"/>
      <c r="K26" s="45">
        <f t="shared" si="0"/>
        <v>638280</v>
      </c>
    </row>
    <row r="27" ht="15.75" spans="1:11">
      <c r="A27" s="36" t="s">
        <v>690</v>
      </c>
      <c r="B27" s="37">
        <v>43812</v>
      </c>
      <c r="C27" s="37">
        <v>43813</v>
      </c>
      <c r="D27" s="38">
        <v>1</v>
      </c>
      <c r="E27" s="38">
        <v>1</v>
      </c>
      <c r="F27" s="38">
        <v>1708305</v>
      </c>
      <c r="G27" s="36" t="s">
        <v>715</v>
      </c>
      <c r="H27" s="39">
        <v>3240</v>
      </c>
      <c r="I27" s="43">
        <v>3240</v>
      </c>
      <c r="J27" s="47"/>
      <c r="K27" s="45">
        <f t="shared" si="0"/>
        <v>635040</v>
      </c>
    </row>
    <row r="28" ht="15.75" spans="1:11">
      <c r="A28" s="36" t="s">
        <v>690</v>
      </c>
      <c r="B28" s="37">
        <v>43811</v>
      </c>
      <c r="C28" s="37">
        <v>43814</v>
      </c>
      <c r="D28" s="38">
        <v>1</v>
      </c>
      <c r="E28" s="38">
        <v>3</v>
      </c>
      <c r="F28" s="38">
        <v>1682410</v>
      </c>
      <c r="G28" s="36" t="s">
        <v>716</v>
      </c>
      <c r="H28" s="39">
        <v>3240</v>
      </c>
      <c r="I28" s="43">
        <v>9720</v>
      </c>
      <c r="J28" s="47"/>
      <c r="K28" s="45">
        <f t="shared" si="0"/>
        <v>625320</v>
      </c>
    </row>
    <row r="29" ht="15.75" spans="1:11">
      <c r="A29" s="36" t="s">
        <v>690</v>
      </c>
      <c r="B29" s="37">
        <v>43813</v>
      </c>
      <c r="C29" s="37">
        <v>43815</v>
      </c>
      <c r="D29" s="38">
        <v>1</v>
      </c>
      <c r="E29" s="38">
        <v>2</v>
      </c>
      <c r="F29" s="38">
        <v>1680146</v>
      </c>
      <c r="G29" s="36" t="s">
        <v>717</v>
      </c>
      <c r="H29" s="39">
        <v>3240</v>
      </c>
      <c r="I29" s="43">
        <v>6480</v>
      </c>
      <c r="J29" s="47"/>
      <c r="K29" s="45">
        <f t="shared" si="0"/>
        <v>618840</v>
      </c>
    </row>
    <row r="30" ht="15.75" spans="1:11">
      <c r="A30" s="36" t="s">
        <v>690</v>
      </c>
      <c r="B30" s="37">
        <v>43813</v>
      </c>
      <c r="C30" s="37">
        <v>43816</v>
      </c>
      <c r="D30" s="38">
        <v>1</v>
      </c>
      <c r="E30" s="38">
        <v>3</v>
      </c>
      <c r="F30" s="38">
        <v>1706678</v>
      </c>
      <c r="G30" s="36" t="s">
        <v>718</v>
      </c>
      <c r="H30" s="39">
        <v>2880</v>
      </c>
      <c r="I30" s="43">
        <v>8640</v>
      </c>
      <c r="J30" s="47"/>
      <c r="K30" s="45">
        <f t="shared" si="0"/>
        <v>610200</v>
      </c>
    </row>
    <row r="31" ht="15.75" spans="1:11">
      <c r="A31" s="36" t="s">
        <v>690</v>
      </c>
      <c r="B31" s="37">
        <v>43815</v>
      </c>
      <c r="C31" s="37">
        <v>43818</v>
      </c>
      <c r="D31" s="38">
        <v>1</v>
      </c>
      <c r="E31" s="38">
        <v>3</v>
      </c>
      <c r="F31" s="38">
        <v>1697494</v>
      </c>
      <c r="G31" s="36" t="s">
        <v>719</v>
      </c>
      <c r="H31" s="39">
        <v>3240</v>
      </c>
      <c r="I31" s="43">
        <v>9720</v>
      </c>
      <c r="J31" s="47"/>
      <c r="K31" s="45">
        <f t="shared" si="0"/>
        <v>600480</v>
      </c>
    </row>
    <row r="32" ht="15.75" spans="1:11">
      <c r="A32" s="36" t="s">
        <v>690</v>
      </c>
      <c r="B32" s="37">
        <v>43815</v>
      </c>
      <c r="C32" s="37">
        <v>43818</v>
      </c>
      <c r="D32" s="38">
        <v>1</v>
      </c>
      <c r="E32" s="38">
        <v>3</v>
      </c>
      <c r="F32" s="38">
        <v>1696813</v>
      </c>
      <c r="G32" s="36" t="s">
        <v>720</v>
      </c>
      <c r="H32" s="39">
        <v>3240</v>
      </c>
      <c r="I32" s="43">
        <v>9720</v>
      </c>
      <c r="J32" s="47"/>
      <c r="K32" s="45">
        <f t="shared" si="0"/>
        <v>590760</v>
      </c>
    </row>
    <row r="33" ht="15.75" spans="1:11">
      <c r="A33" s="36" t="s">
        <v>690</v>
      </c>
      <c r="B33" s="37">
        <v>43817</v>
      </c>
      <c r="C33" s="37">
        <v>43819</v>
      </c>
      <c r="D33" s="38">
        <v>1</v>
      </c>
      <c r="E33" s="38">
        <v>2</v>
      </c>
      <c r="F33" s="38">
        <v>1692439</v>
      </c>
      <c r="G33" s="36" t="s">
        <v>721</v>
      </c>
      <c r="H33" s="39">
        <v>2880</v>
      </c>
      <c r="I33" s="43">
        <v>5760</v>
      </c>
      <c r="J33" s="47"/>
      <c r="K33" s="45">
        <f t="shared" si="0"/>
        <v>585000</v>
      </c>
    </row>
    <row r="34" ht="15.75" spans="1:11">
      <c r="A34" s="36" t="s">
        <v>690</v>
      </c>
      <c r="B34" s="37">
        <v>43817</v>
      </c>
      <c r="C34" s="37">
        <v>43820</v>
      </c>
      <c r="D34" s="38">
        <v>1</v>
      </c>
      <c r="E34" s="38">
        <v>3</v>
      </c>
      <c r="F34" s="38">
        <v>1717311</v>
      </c>
      <c r="G34" s="36" t="s">
        <v>722</v>
      </c>
      <c r="H34" s="39">
        <v>3240</v>
      </c>
      <c r="I34" s="43">
        <v>9720</v>
      </c>
      <c r="J34" s="47"/>
      <c r="K34" s="45">
        <f t="shared" si="0"/>
        <v>575280</v>
      </c>
    </row>
    <row r="35" ht="15.75" spans="1:11">
      <c r="A35" s="36" t="s">
        <v>690</v>
      </c>
      <c r="B35" s="37">
        <v>43817</v>
      </c>
      <c r="C35" s="37">
        <v>43820</v>
      </c>
      <c r="D35" s="38">
        <v>1</v>
      </c>
      <c r="E35" s="38">
        <v>3</v>
      </c>
      <c r="F35" s="38">
        <v>1717311</v>
      </c>
      <c r="G35" s="36" t="s">
        <v>723</v>
      </c>
      <c r="H35" s="39">
        <v>3240</v>
      </c>
      <c r="I35" s="43">
        <v>9720</v>
      </c>
      <c r="J35" s="47"/>
      <c r="K35" s="45">
        <f t="shared" si="0"/>
        <v>565560</v>
      </c>
    </row>
    <row r="36" ht="15.75" spans="1:11">
      <c r="A36" s="36" t="s">
        <v>690</v>
      </c>
      <c r="B36" s="37">
        <v>43817</v>
      </c>
      <c r="C36" s="37">
        <v>43820</v>
      </c>
      <c r="D36" s="38">
        <v>1</v>
      </c>
      <c r="E36" s="38">
        <v>3</v>
      </c>
      <c r="F36" s="38">
        <v>1717311</v>
      </c>
      <c r="G36" s="36" t="s">
        <v>724</v>
      </c>
      <c r="H36" s="39">
        <v>3240</v>
      </c>
      <c r="I36" s="43">
        <v>9720</v>
      </c>
      <c r="J36" s="47"/>
      <c r="K36" s="45">
        <f t="shared" si="0"/>
        <v>555840</v>
      </c>
    </row>
    <row r="37" ht="15.75" spans="1:11">
      <c r="A37" s="36" t="s">
        <v>690</v>
      </c>
      <c r="B37" s="37">
        <v>43818</v>
      </c>
      <c r="C37" s="37">
        <v>43820</v>
      </c>
      <c r="D37" s="38">
        <v>1</v>
      </c>
      <c r="E37" s="38">
        <v>2</v>
      </c>
      <c r="F37" s="38">
        <v>1682403</v>
      </c>
      <c r="G37" s="36" t="s">
        <v>725</v>
      </c>
      <c r="H37" s="39">
        <v>2880</v>
      </c>
      <c r="I37" s="43">
        <f>2880*2</f>
        <v>5760</v>
      </c>
      <c r="J37" s="47"/>
      <c r="K37" s="45">
        <f t="shared" si="0"/>
        <v>550080</v>
      </c>
    </row>
    <row r="38" ht="15.75" spans="1:11">
      <c r="A38" s="36" t="s">
        <v>690</v>
      </c>
      <c r="B38" s="37">
        <v>43819</v>
      </c>
      <c r="C38" s="37">
        <v>43820</v>
      </c>
      <c r="D38" s="38">
        <v>1</v>
      </c>
      <c r="E38" s="38">
        <v>1</v>
      </c>
      <c r="F38" s="38">
        <v>1710018</v>
      </c>
      <c r="G38" s="36" t="s">
        <v>726</v>
      </c>
      <c r="H38" s="39">
        <v>3240</v>
      </c>
      <c r="I38" s="43">
        <v>3240</v>
      </c>
      <c r="J38" s="47"/>
      <c r="K38" s="45">
        <f t="shared" si="0"/>
        <v>546840</v>
      </c>
    </row>
    <row r="39" ht="15.75" spans="1:11">
      <c r="A39" s="36" t="s">
        <v>690</v>
      </c>
      <c r="B39" s="37">
        <v>43819</v>
      </c>
      <c r="C39" s="37">
        <v>43820</v>
      </c>
      <c r="D39" s="38">
        <v>1</v>
      </c>
      <c r="E39" s="38">
        <v>1</v>
      </c>
      <c r="F39" s="38">
        <v>1710018</v>
      </c>
      <c r="G39" s="36" t="s">
        <v>727</v>
      </c>
      <c r="H39" s="39">
        <v>3240</v>
      </c>
      <c r="I39" s="43">
        <v>3240</v>
      </c>
      <c r="J39" s="47"/>
      <c r="K39" s="45">
        <f t="shared" si="0"/>
        <v>543600</v>
      </c>
    </row>
    <row r="40" ht="15.75" spans="1:11">
      <c r="A40" s="36" t="s">
        <v>690</v>
      </c>
      <c r="B40" s="37">
        <v>43819</v>
      </c>
      <c r="C40" s="37">
        <v>43820</v>
      </c>
      <c r="D40" s="38">
        <v>1</v>
      </c>
      <c r="E40" s="38">
        <v>1</v>
      </c>
      <c r="F40" s="38">
        <v>1710018</v>
      </c>
      <c r="G40" s="36" t="s">
        <v>728</v>
      </c>
      <c r="H40" s="39">
        <v>3240</v>
      </c>
      <c r="I40" s="43">
        <v>3240</v>
      </c>
      <c r="J40" s="47"/>
      <c r="K40" s="45">
        <f t="shared" si="0"/>
        <v>540360</v>
      </c>
    </row>
    <row r="41" ht="15.75" spans="1:11">
      <c r="A41" s="36" t="s">
        <v>690</v>
      </c>
      <c r="B41" s="37">
        <v>43817</v>
      </c>
      <c r="C41" s="37">
        <v>43820</v>
      </c>
      <c r="D41" s="38">
        <v>1</v>
      </c>
      <c r="E41" s="38">
        <v>3</v>
      </c>
      <c r="F41" s="38">
        <v>1684646</v>
      </c>
      <c r="G41" s="36" t="s">
        <v>729</v>
      </c>
      <c r="H41" s="39">
        <v>2880</v>
      </c>
      <c r="I41" s="43">
        <f>2880*3</f>
        <v>8640</v>
      </c>
      <c r="J41" s="47"/>
      <c r="K41" s="45">
        <f t="shared" si="0"/>
        <v>531720</v>
      </c>
    </row>
    <row r="42" ht="15.75" spans="1:11">
      <c r="A42" s="36" t="s">
        <v>690</v>
      </c>
      <c r="B42" s="37">
        <v>43817</v>
      </c>
      <c r="C42" s="37">
        <v>43820</v>
      </c>
      <c r="D42" s="38">
        <v>1</v>
      </c>
      <c r="E42" s="38">
        <v>3</v>
      </c>
      <c r="F42" s="38">
        <v>1708219</v>
      </c>
      <c r="G42" s="36" t="s">
        <v>730</v>
      </c>
      <c r="H42" s="39">
        <v>2880</v>
      </c>
      <c r="I42" s="43">
        <v>8640</v>
      </c>
      <c r="J42" s="47"/>
      <c r="K42" s="45">
        <f t="shared" si="0"/>
        <v>523080</v>
      </c>
    </row>
    <row r="43" ht="15.75" spans="1:11">
      <c r="A43" s="36" t="s">
        <v>690</v>
      </c>
      <c r="B43" s="37">
        <v>43817</v>
      </c>
      <c r="C43" s="37">
        <v>43820</v>
      </c>
      <c r="D43" s="38">
        <v>1</v>
      </c>
      <c r="E43" s="38">
        <v>3</v>
      </c>
      <c r="F43" s="38">
        <v>1684646</v>
      </c>
      <c r="G43" s="36" t="s">
        <v>731</v>
      </c>
      <c r="H43" s="39">
        <v>2880</v>
      </c>
      <c r="I43" s="43">
        <f>2880*3</f>
        <v>8640</v>
      </c>
      <c r="J43" s="47"/>
      <c r="K43" s="45">
        <f t="shared" si="0"/>
        <v>514440</v>
      </c>
    </row>
    <row r="44" ht="15.75" spans="1:11">
      <c r="A44" s="36" t="s">
        <v>690</v>
      </c>
      <c r="B44" s="37">
        <v>43818</v>
      </c>
      <c r="C44" s="37">
        <v>43821</v>
      </c>
      <c r="D44" s="38">
        <v>1</v>
      </c>
      <c r="E44" s="38">
        <v>3</v>
      </c>
      <c r="F44" s="38">
        <v>1705309</v>
      </c>
      <c r="G44" s="36" t="s">
        <v>732</v>
      </c>
      <c r="H44" s="39">
        <v>2880</v>
      </c>
      <c r="I44" s="43">
        <v>8640</v>
      </c>
      <c r="J44" s="47"/>
      <c r="K44" s="45">
        <f t="shared" si="0"/>
        <v>505800</v>
      </c>
    </row>
    <row r="45" ht="15.75" spans="1:11">
      <c r="A45" s="36" t="s">
        <v>690</v>
      </c>
      <c r="B45" s="37">
        <v>43819</v>
      </c>
      <c r="C45" s="37">
        <v>43821</v>
      </c>
      <c r="D45" s="38">
        <v>1</v>
      </c>
      <c r="E45" s="38">
        <v>2</v>
      </c>
      <c r="F45" s="38">
        <v>1708084</v>
      </c>
      <c r="G45" s="36" t="s">
        <v>733</v>
      </c>
      <c r="H45" s="39">
        <v>2880</v>
      </c>
      <c r="I45" s="43">
        <f>2880*2</f>
        <v>5760</v>
      </c>
      <c r="J45" s="47"/>
      <c r="K45" s="45">
        <f t="shared" si="0"/>
        <v>500040</v>
      </c>
    </row>
    <row r="46" ht="15.75" spans="1:11">
      <c r="A46" s="36" t="s">
        <v>690</v>
      </c>
      <c r="B46" s="37">
        <v>43819</v>
      </c>
      <c r="C46" s="37">
        <v>43821</v>
      </c>
      <c r="D46" s="38">
        <v>1</v>
      </c>
      <c r="E46" s="38">
        <v>2</v>
      </c>
      <c r="F46" s="38">
        <v>1716502</v>
      </c>
      <c r="G46" s="36" t="s">
        <v>734</v>
      </c>
      <c r="H46" s="39">
        <v>3240</v>
      </c>
      <c r="I46" s="43">
        <v>6480</v>
      </c>
      <c r="J46" s="47"/>
      <c r="K46" s="45">
        <f t="shared" si="0"/>
        <v>493560</v>
      </c>
    </row>
    <row r="47" ht="15.75" spans="1:11">
      <c r="A47" s="36" t="s">
        <v>690</v>
      </c>
      <c r="B47" s="37">
        <v>43819</v>
      </c>
      <c r="C47" s="37">
        <v>43821</v>
      </c>
      <c r="D47" s="38">
        <v>1</v>
      </c>
      <c r="E47" s="38">
        <v>2</v>
      </c>
      <c r="F47" s="38">
        <v>1716502</v>
      </c>
      <c r="G47" s="36" t="s">
        <v>735</v>
      </c>
      <c r="H47" s="39">
        <v>3240</v>
      </c>
      <c r="I47" s="43">
        <v>6480</v>
      </c>
      <c r="J47" s="47"/>
      <c r="K47" s="45">
        <f t="shared" si="0"/>
        <v>487080</v>
      </c>
    </row>
    <row r="48" ht="15.75" spans="1:11">
      <c r="A48" s="36" t="s">
        <v>690</v>
      </c>
      <c r="B48" s="37">
        <v>43818</v>
      </c>
      <c r="C48" s="37">
        <v>43821</v>
      </c>
      <c r="D48" s="38">
        <v>1</v>
      </c>
      <c r="E48" s="38">
        <v>3</v>
      </c>
      <c r="F48" s="38">
        <v>1705293</v>
      </c>
      <c r="G48" s="36" t="s">
        <v>736</v>
      </c>
      <c r="H48" s="39">
        <v>2880</v>
      </c>
      <c r="I48" s="43">
        <v>8640</v>
      </c>
      <c r="J48" s="47"/>
      <c r="K48" s="45">
        <f t="shared" si="0"/>
        <v>478440</v>
      </c>
    </row>
    <row r="49" ht="15.75" spans="1:11">
      <c r="A49" s="36" t="s">
        <v>690</v>
      </c>
      <c r="B49" s="37">
        <v>43821</v>
      </c>
      <c r="C49" s="37">
        <v>43822</v>
      </c>
      <c r="D49" s="38">
        <v>1</v>
      </c>
      <c r="E49" s="38">
        <v>1</v>
      </c>
      <c r="F49" s="38">
        <v>1720923</v>
      </c>
      <c r="G49" s="36" t="s">
        <v>737</v>
      </c>
      <c r="H49" s="39">
        <v>3240</v>
      </c>
      <c r="I49" s="43">
        <v>3240</v>
      </c>
      <c r="J49" s="47"/>
      <c r="K49" s="45">
        <f t="shared" si="0"/>
        <v>475200</v>
      </c>
    </row>
    <row r="50" ht="15.75" spans="1:11">
      <c r="A50" s="36" t="s">
        <v>690</v>
      </c>
      <c r="B50" s="37">
        <v>43822</v>
      </c>
      <c r="C50" s="37">
        <v>43823</v>
      </c>
      <c r="D50" s="38">
        <v>1</v>
      </c>
      <c r="E50" s="38">
        <v>1</v>
      </c>
      <c r="F50" s="38">
        <v>1707132</v>
      </c>
      <c r="G50" s="36" t="s">
        <v>738</v>
      </c>
      <c r="H50" s="39">
        <v>2880</v>
      </c>
      <c r="I50" s="43">
        <v>2880</v>
      </c>
      <c r="J50" s="47"/>
      <c r="K50" s="45">
        <f t="shared" si="0"/>
        <v>472320</v>
      </c>
    </row>
    <row r="51" ht="15.75" spans="1:11">
      <c r="A51" s="36" t="s">
        <v>690</v>
      </c>
      <c r="B51" s="37">
        <v>43822</v>
      </c>
      <c r="C51" s="37">
        <v>43823</v>
      </c>
      <c r="D51" s="38">
        <v>1</v>
      </c>
      <c r="E51" s="38">
        <v>1</v>
      </c>
      <c r="F51" s="38">
        <v>1723771</v>
      </c>
      <c r="G51" s="36" t="s">
        <v>739</v>
      </c>
      <c r="H51" s="39">
        <v>3240</v>
      </c>
      <c r="I51" s="43">
        <v>3240</v>
      </c>
      <c r="J51" s="47"/>
      <c r="K51" s="45">
        <f t="shared" si="0"/>
        <v>469080</v>
      </c>
    </row>
    <row r="52" ht="15.75" spans="1:11">
      <c r="A52" s="36" t="s">
        <v>690</v>
      </c>
      <c r="B52" s="37">
        <v>43822</v>
      </c>
      <c r="C52" s="37">
        <v>43824</v>
      </c>
      <c r="D52" s="38">
        <v>1</v>
      </c>
      <c r="E52" s="38">
        <v>2</v>
      </c>
      <c r="F52" s="38">
        <v>1687166</v>
      </c>
      <c r="G52" s="36" t="s">
        <v>740</v>
      </c>
      <c r="H52" s="39">
        <v>2880</v>
      </c>
      <c r="I52" s="43">
        <v>5760</v>
      </c>
      <c r="J52" s="47"/>
      <c r="K52" s="45">
        <f t="shared" si="0"/>
        <v>463320</v>
      </c>
    </row>
    <row r="53" ht="15.75" spans="1:11">
      <c r="A53" s="36" t="s">
        <v>690</v>
      </c>
      <c r="B53" s="37">
        <v>43821</v>
      </c>
      <c r="C53" s="37">
        <v>43824</v>
      </c>
      <c r="D53" s="38">
        <v>1</v>
      </c>
      <c r="E53" s="38">
        <v>3</v>
      </c>
      <c r="F53" s="38">
        <v>1707756</v>
      </c>
      <c r="G53" s="36" t="s">
        <v>741</v>
      </c>
      <c r="H53" s="39">
        <v>2880</v>
      </c>
      <c r="I53" s="43">
        <v>8640</v>
      </c>
      <c r="J53" s="47"/>
      <c r="K53" s="45">
        <f t="shared" si="0"/>
        <v>454680</v>
      </c>
    </row>
    <row r="54" ht="15.75" spans="1:11">
      <c r="A54" s="36" t="s">
        <v>690</v>
      </c>
      <c r="B54" s="37">
        <v>43821</v>
      </c>
      <c r="C54" s="37">
        <v>43824</v>
      </c>
      <c r="D54" s="38">
        <v>1</v>
      </c>
      <c r="E54" s="38">
        <v>3</v>
      </c>
      <c r="F54" s="38">
        <v>1704472</v>
      </c>
      <c r="G54" s="36" t="s">
        <v>742</v>
      </c>
      <c r="H54" s="39">
        <v>2880</v>
      </c>
      <c r="I54" s="43">
        <v>8640</v>
      </c>
      <c r="J54" s="47"/>
      <c r="K54" s="45">
        <f t="shared" si="0"/>
        <v>446040</v>
      </c>
    </row>
    <row r="55" ht="15.75" spans="1:11">
      <c r="A55" s="36" t="s">
        <v>690</v>
      </c>
      <c r="B55" s="37">
        <v>43823</v>
      </c>
      <c r="C55" s="37">
        <v>43824</v>
      </c>
      <c r="D55" s="38">
        <v>1</v>
      </c>
      <c r="E55" s="38">
        <v>1</v>
      </c>
      <c r="F55" s="38">
        <v>1707042</v>
      </c>
      <c r="G55" s="36" t="s">
        <v>743</v>
      </c>
      <c r="H55" s="39">
        <v>2880</v>
      </c>
      <c r="I55" s="43">
        <v>2880</v>
      </c>
      <c r="J55" s="47"/>
      <c r="K55" s="45">
        <f t="shared" si="0"/>
        <v>443160</v>
      </c>
    </row>
    <row r="56" ht="15.75" spans="1:11">
      <c r="A56" s="36" t="s">
        <v>690</v>
      </c>
      <c r="B56" s="37">
        <v>43823</v>
      </c>
      <c r="C56" s="37">
        <v>43824</v>
      </c>
      <c r="D56" s="38">
        <v>1</v>
      </c>
      <c r="E56" s="38">
        <v>1</v>
      </c>
      <c r="F56" s="38">
        <v>1725290</v>
      </c>
      <c r="G56" s="36" t="s">
        <v>744</v>
      </c>
      <c r="H56" s="39">
        <v>3240</v>
      </c>
      <c r="I56" s="43">
        <v>3240</v>
      </c>
      <c r="J56" s="47"/>
      <c r="K56" s="45">
        <f t="shared" si="0"/>
        <v>439920</v>
      </c>
    </row>
    <row r="57" ht="15.75" spans="1:11">
      <c r="A57" s="36" t="s">
        <v>690</v>
      </c>
      <c r="B57" s="37">
        <v>43822</v>
      </c>
      <c r="C57" s="37">
        <v>43825</v>
      </c>
      <c r="D57" s="38">
        <v>1</v>
      </c>
      <c r="E57" s="38">
        <v>3</v>
      </c>
      <c r="F57" s="38">
        <v>1704222</v>
      </c>
      <c r="G57" s="36" t="s">
        <v>745</v>
      </c>
      <c r="H57" s="39">
        <v>2880</v>
      </c>
      <c r="I57" s="43">
        <v>8640</v>
      </c>
      <c r="J57" s="47"/>
      <c r="K57" s="45">
        <f t="shared" si="0"/>
        <v>431280</v>
      </c>
    </row>
    <row r="58" ht="15.75" spans="1:11">
      <c r="A58" s="36" t="s">
        <v>690</v>
      </c>
      <c r="B58" s="37">
        <v>43822</v>
      </c>
      <c r="C58" s="37">
        <v>43825</v>
      </c>
      <c r="D58" s="38">
        <v>1</v>
      </c>
      <c r="E58" s="38">
        <v>3</v>
      </c>
      <c r="F58" s="38">
        <v>1704222</v>
      </c>
      <c r="G58" s="36" t="s">
        <v>746</v>
      </c>
      <c r="H58" s="39">
        <v>2880</v>
      </c>
      <c r="I58" s="43">
        <v>8640</v>
      </c>
      <c r="J58" s="47"/>
      <c r="K58" s="45">
        <f t="shared" si="0"/>
        <v>422640</v>
      </c>
    </row>
    <row r="59" ht="15.75" spans="1:11">
      <c r="A59" s="36" t="s">
        <v>690</v>
      </c>
      <c r="B59" s="37">
        <v>43822</v>
      </c>
      <c r="C59" s="37">
        <v>43825</v>
      </c>
      <c r="D59" s="38">
        <v>1</v>
      </c>
      <c r="E59" s="38">
        <v>3</v>
      </c>
      <c r="F59" s="38">
        <v>1720924</v>
      </c>
      <c r="G59" s="36" t="s">
        <v>737</v>
      </c>
      <c r="H59" s="39">
        <v>2880</v>
      </c>
      <c r="I59" s="43">
        <v>8640</v>
      </c>
      <c r="J59" s="47"/>
      <c r="K59" s="45">
        <f t="shared" si="0"/>
        <v>414000</v>
      </c>
    </row>
    <row r="60" ht="15.75" spans="1:11">
      <c r="A60" s="36" t="s">
        <v>690</v>
      </c>
      <c r="B60" s="37">
        <v>43824</v>
      </c>
      <c r="C60" s="37">
        <v>43825</v>
      </c>
      <c r="D60" s="38">
        <v>1</v>
      </c>
      <c r="E60" s="38">
        <v>1</v>
      </c>
      <c r="F60" s="38">
        <v>1707135</v>
      </c>
      <c r="G60" s="36" t="s">
        <v>743</v>
      </c>
      <c r="H60" s="39">
        <v>3240</v>
      </c>
      <c r="I60" s="43">
        <v>3240</v>
      </c>
      <c r="J60" s="47"/>
      <c r="K60" s="45">
        <f t="shared" si="0"/>
        <v>410760</v>
      </c>
    </row>
    <row r="61" ht="15.75" spans="1:11">
      <c r="A61" s="36" t="s">
        <v>690</v>
      </c>
      <c r="B61" s="37">
        <v>43822</v>
      </c>
      <c r="C61" s="37">
        <v>43825</v>
      </c>
      <c r="D61" s="38">
        <v>1</v>
      </c>
      <c r="E61" s="38">
        <v>3</v>
      </c>
      <c r="F61" s="38">
        <v>1704987</v>
      </c>
      <c r="G61" s="36" t="s">
        <v>747</v>
      </c>
      <c r="H61" s="39">
        <v>3240</v>
      </c>
      <c r="I61" s="43">
        <v>9720</v>
      </c>
      <c r="J61" s="47"/>
      <c r="K61" s="45">
        <f t="shared" si="0"/>
        <v>401040</v>
      </c>
    </row>
    <row r="62" ht="15.75" spans="1:11">
      <c r="A62" s="36" t="s">
        <v>690</v>
      </c>
      <c r="B62" s="37">
        <v>43822</v>
      </c>
      <c r="C62" s="37">
        <v>43825</v>
      </c>
      <c r="D62" s="38">
        <v>1</v>
      </c>
      <c r="E62" s="38">
        <v>3</v>
      </c>
      <c r="F62" s="38">
        <v>1689952</v>
      </c>
      <c r="G62" s="36" t="s">
        <v>748</v>
      </c>
      <c r="H62" s="39">
        <v>3240</v>
      </c>
      <c r="I62" s="43">
        <v>9720</v>
      </c>
      <c r="J62" s="47"/>
      <c r="K62" s="45">
        <f t="shared" si="0"/>
        <v>391320</v>
      </c>
    </row>
    <row r="63" ht="15.75" spans="1:11">
      <c r="A63" s="36" t="s">
        <v>690</v>
      </c>
      <c r="B63" s="37">
        <v>43824</v>
      </c>
      <c r="C63" s="37">
        <v>43825</v>
      </c>
      <c r="D63" s="38">
        <v>1</v>
      </c>
      <c r="E63" s="38">
        <v>1</v>
      </c>
      <c r="F63" s="38">
        <v>1716972</v>
      </c>
      <c r="G63" s="36" t="s">
        <v>749</v>
      </c>
      <c r="H63" s="39">
        <v>3599.99</v>
      </c>
      <c r="I63" s="43">
        <v>3600</v>
      </c>
      <c r="J63" s="47"/>
      <c r="K63" s="45">
        <f t="shared" si="0"/>
        <v>387720</v>
      </c>
    </row>
    <row r="64" ht="15.75" spans="1:11">
      <c r="A64" s="36" t="s">
        <v>690</v>
      </c>
      <c r="B64" s="37">
        <v>43824</v>
      </c>
      <c r="C64" s="37">
        <v>43829</v>
      </c>
      <c r="D64" s="38">
        <v>1</v>
      </c>
      <c r="E64" s="38">
        <v>4</v>
      </c>
      <c r="F64" s="38">
        <v>1716972</v>
      </c>
      <c r="G64" s="36" t="s">
        <v>749</v>
      </c>
      <c r="H64" s="39">
        <v>4950</v>
      </c>
      <c r="I64" s="43">
        <v>19800</v>
      </c>
      <c r="J64" s="47"/>
      <c r="K64" s="45">
        <f t="shared" si="0"/>
        <v>367920</v>
      </c>
    </row>
    <row r="65" ht="15.75" spans="1:11">
      <c r="A65" s="36"/>
      <c r="B65" s="37"/>
      <c r="C65" s="37"/>
      <c r="D65" s="38"/>
      <c r="E65" s="38"/>
      <c r="F65" s="38"/>
      <c r="G65" s="36"/>
      <c r="H65" s="39"/>
      <c r="I65" s="43"/>
      <c r="J65" s="47"/>
      <c r="K65" s="45">
        <f t="shared" ref="K65:K72" si="1">K64-I65</f>
        <v>367920</v>
      </c>
    </row>
    <row r="66" ht="15.75" spans="1:11">
      <c r="A66" s="36"/>
      <c r="B66" s="37"/>
      <c r="C66" s="37"/>
      <c r="D66" s="38"/>
      <c r="E66" s="38"/>
      <c r="F66" s="38"/>
      <c r="G66" s="36"/>
      <c r="H66" s="39"/>
      <c r="I66" s="43"/>
      <c r="J66" s="47"/>
      <c r="K66" s="45">
        <f t="shared" si="1"/>
        <v>367920</v>
      </c>
    </row>
    <row r="67" ht="15.75" spans="1:11">
      <c r="A67" s="36"/>
      <c r="B67" s="37"/>
      <c r="C67" s="37"/>
      <c r="D67" s="38"/>
      <c r="E67" s="38"/>
      <c r="F67" s="38"/>
      <c r="G67" s="36"/>
      <c r="H67" s="39"/>
      <c r="I67" s="43"/>
      <c r="J67" s="47"/>
      <c r="K67" s="45">
        <f t="shared" si="1"/>
        <v>367920</v>
      </c>
    </row>
    <row r="68" ht="15.75" spans="1:11">
      <c r="A68" s="36"/>
      <c r="B68" s="37"/>
      <c r="C68" s="37"/>
      <c r="D68" s="38"/>
      <c r="E68" s="38"/>
      <c r="F68" s="38"/>
      <c r="G68" s="36"/>
      <c r="H68" s="39"/>
      <c r="I68" s="43"/>
      <c r="J68" s="47"/>
      <c r="K68" s="45">
        <f t="shared" si="1"/>
        <v>367920</v>
      </c>
    </row>
    <row r="69" ht="15.75" spans="1:11">
      <c r="A69" s="36"/>
      <c r="B69" s="37"/>
      <c r="C69" s="37"/>
      <c r="D69" s="38"/>
      <c r="E69" s="38"/>
      <c r="F69" s="38"/>
      <c r="G69" s="36"/>
      <c r="H69" s="39"/>
      <c r="I69" s="43"/>
      <c r="J69" s="47"/>
      <c r="K69" s="45">
        <f t="shared" si="1"/>
        <v>367920</v>
      </c>
    </row>
    <row r="70" ht="15.75" spans="1:11">
      <c r="A70" s="36"/>
      <c r="B70" s="37"/>
      <c r="C70" s="37"/>
      <c r="D70" s="38"/>
      <c r="E70" s="38"/>
      <c r="F70" s="64"/>
      <c r="G70" s="36"/>
      <c r="H70" s="39"/>
      <c r="I70" s="43"/>
      <c r="J70" s="47"/>
      <c r="K70" s="45">
        <f t="shared" si="1"/>
        <v>367920</v>
      </c>
    </row>
    <row r="71" ht="15.75" spans="1:11">
      <c r="A71" s="36"/>
      <c r="B71" s="37"/>
      <c r="C71" s="37"/>
      <c r="D71" s="38"/>
      <c r="E71" s="38"/>
      <c r="F71" s="38"/>
      <c r="G71" s="36"/>
      <c r="H71" s="39"/>
      <c r="I71" s="43"/>
      <c r="J71" s="47"/>
      <c r="K71" s="45">
        <f t="shared" si="1"/>
        <v>367920</v>
      </c>
    </row>
    <row r="72" ht="15.75" spans="1:11">
      <c r="A72" s="36"/>
      <c r="B72" s="37"/>
      <c r="C72" s="37"/>
      <c r="D72" s="38"/>
      <c r="E72" s="38"/>
      <c r="F72" s="38"/>
      <c r="G72" s="36"/>
      <c r="H72" s="39"/>
      <c r="I72" s="43"/>
      <c r="J72" s="47"/>
      <c r="K72" s="45">
        <f t="shared" si="1"/>
        <v>367920</v>
      </c>
    </row>
    <row r="73" ht="15.75" spans="1:11">
      <c r="A73" s="36"/>
      <c r="B73" s="37"/>
      <c r="C73" s="37"/>
      <c r="D73" s="37"/>
      <c r="E73" s="38"/>
      <c r="F73" s="38"/>
      <c r="G73" s="36"/>
      <c r="H73" s="39"/>
      <c r="I73" s="43"/>
      <c r="J73" s="47"/>
      <c r="K73" s="45"/>
    </row>
    <row r="74" ht="15.75" spans="1:11">
      <c r="A74" s="36"/>
      <c r="B74" s="37"/>
      <c r="C74" s="37"/>
      <c r="D74" s="37"/>
      <c r="E74" s="38"/>
      <c r="F74" s="38"/>
      <c r="G74" s="36"/>
      <c r="H74" s="48"/>
      <c r="I74" s="43"/>
      <c r="J74" s="47"/>
      <c r="K74" s="45"/>
    </row>
    <row r="75" ht="15.75" spans="1:12">
      <c r="A75" s="49"/>
      <c r="B75" s="49"/>
      <c r="C75" s="49"/>
      <c r="D75" s="49"/>
      <c r="E75" s="50">
        <f>SUM(E2:E74)</f>
        <v>145</v>
      </c>
      <c r="F75" s="51"/>
      <c r="G75" s="49" t="s">
        <v>750</v>
      </c>
      <c r="H75" s="51"/>
      <c r="I75" s="52">
        <f>SUM(I2:I74)</f>
        <v>442080</v>
      </c>
      <c r="J75" s="53">
        <f>SUM(J2:J74)</f>
        <v>810000</v>
      </c>
      <c r="K75" s="54">
        <f>I75-J75</f>
        <v>-367920</v>
      </c>
      <c r="L75" s="66" t="s">
        <v>751</v>
      </c>
    </row>
    <row r="77" spans="10:11">
      <c r="J77" t="s">
        <v>752</v>
      </c>
      <c r="K77">
        <f>K75+'11'!K78</f>
        <v>-1150990</v>
      </c>
    </row>
  </sheetData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39"/>
  <sheetViews>
    <sheetView topLeftCell="B109" workbookViewId="0">
      <selection activeCell="I136" sqref="I136"/>
    </sheetView>
  </sheetViews>
  <sheetFormatPr defaultColWidth="10.447619047619" defaultRowHeight="22.5" customHeight="1"/>
  <cols>
    <col min="1" max="1" width="16.3238095238095" style="32" customWidth="1"/>
    <col min="2" max="2" width="13.0571428571429" style="32" customWidth="1"/>
    <col min="3" max="3" width="11.9142857142857" style="32" customWidth="1"/>
    <col min="4" max="4" width="7.66666666666667" style="32" customWidth="1"/>
    <col min="5" max="5" width="6.85714285714286" style="33" customWidth="1"/>
    <col min="6" max="6" width="22.8571428571429" style="33" customWidth="1"/>
    <col min="7" max="7" width="23.1809523809524" style="32" customWidth="1"/>
    <col min="8" max="8" width="14.0380952380952" style="33" customWidth="1"/>
    <col min="9" max="9" width="15.6666666666667" style="32" customWidth="1"/>
    <col min="10" max="10" width="12.4095238095238" style="32" customWidth="1"/>
    <col min="11" max="11" width="16.9809523809524" style="32" customWidth="1"/>
    <col min="12" max="254" width="10.447619047619" style="32"/>
    <col min="255" max="255" width="11.752380952381" style="32" customWidth="1"/>
    <col min="256" max="256" width="11.0952380952381" style="32" customWidth="1"/>
    <col min="257" max="257" width="10.9333333333333" style="32" customWidth="1"/>
    <col min="258" max="258" width="4.8952380952381" style="32" customWidth="1"/>
    <col min="259" max="259" width="6.36190476190476" style="32" customWidth="1"/>
    <col min="260" max="261" width="20.7333333333333" style="32" customWidth="1"/>
    <col min="262" max="262" width="10.6095238095238" style="32" customWidth="1"/>
    <col min="263" max="263" width="12.7333333333333" style="32" customWidth="1"/>
    <col min="264" max="264" width="8.80952380952381" style="32" customWidth="1"/>
    <col min="265" max="265" width="16.3238095238095" style="32" customWidth="1"/>
    <col min="266" max="266" width="10.447619047619" style="32"/>
    <col min="267" max="267" width="10.6095238095238" style="32" customWidth="1"/>
    <col min="268" max="510" width="10.447619047619" style="32"/>
    <col min="511" max="511" width="11.752380952381" style="32" customWidth="1"/>
    <col min="512" max="512" width="11.0952380952381" style="32" customWidth="1"/>
    <col min="513" max="513" width="10.9333333333333" style="32" customWidth="1"/>
    <col min="514" max="514" width="4.8952380952381" style="32" customWidth="1"/>
    <col min="515" max="515" width="6.36190476190476" style="32" customWidth="1"/>
    <col min="516" max="517" width="20.7333333333333" style="32" customWidth="1"/>
    <col min="518" max="518" width="10.6095238095238" style="32" customWidth="1"/>
    <col min="519" max="519" width="12.7333333333333" style="32" customWidth="1"/>
    <col min="520" max="520" width="8.80952380952381" style="32" customWidth="1"/>
    <col min="521" max="521" width="16.3238095238095" style="32" customWidth="1"/>
    <col min="522" max="522" width="10.447619047619" style="32"/>
    <col min="523" max="523" width="10.6095238095238" style="32" customWidth="1"/>
    <col min="524" max="766" width="10.447619047619" style="32"/>
    <col min="767" max="767" width="11.752380952381" style="32" customWidth="1"/>
    <col min="768" max="768" width="11.0952380952381" style="32" customWidth="1"/>
    <col min="769" max="769" width="10.9333333333333" style="32" customWidth="1"/>
    <col min="770" max="770" width="4.8952380952381" style="32" customWidth="1"/>
    <col min="771" max="771" width="6.36190476190476" style="32" customWidth="1"/>
    <col min="772" max="773" width="20.7333333333333" style="32" customWidth="1"/>
    <col min="774" max="774" width="10.6095238095238" style="32" customWidth="1"/>
    <col min="775" max="775" width="12.7333333333333" style="32" customWidth="1"/>
    <col min="776" max="776" width="8.80952380952381" style="32" customWidth="1"/>
    <col min="777" max="777" width="16.3238095238095" style="32" customWidth="1"/>
    <col min="778" max="778" width="10.447619047619" style="32"/>
    <col min="779" max="779" width="10.6095238095238" style="32" customWidth="1"/>
    <col min="780" max="1022" width="10.447619047619" style="32"/>
    <col min="1023" max="1023" width="11.752380952381" style="32" customWidth="1"/>
    <col min="1024" max="1024" width="11.0952380952381" style="32" customWidth="1"/>
    <col min="1025" max="1025" width="10.9333333333333" style="32" customWidth="1"/>
    <col min="1026" max="1026" width="4.8952380952381" style="32" customWidth="1"/>
    <col min="1027" max="1027" width="6.36190476190476" style="32" customWidth="1"/>
    <col min="1028" max="1029" width="20.7333333333333" style="32" customWidth="1"/>
    <col min="1030" max="1030" width="10.6095238095238" style="32" customWidth="1"/>
    <col min="1031" max="1031" width="12.7333333333333" style="32" customWidth="1"/>
    <col min="1032" max="1032" width="8.80952380952381" style="32" customWidth="1"/>
    <col min="1033" max="1033" width="16.3238095238095" style="32" customWidth="1"/>
    <col min="1034" max="1034" width="10.447619047619" style="32"/>
    <col min="1035" max="1035" width="10.6095238095238" style="32" customWidth="1"/>
    <col min="1036" max="1278" width="10.447619047619" style="32"/>
    <col min="1279" max="1279" width="11.752380952381" style="32" customWidth="1"/>
    <col min="1280" max="1280" width="11.0952380952381" style="32" customWidth="1"/>
    <col min="1281" max="1281" width="10.9333333333333" style="32" customWidth="1"/>
    <col min="1282" max="1282" width="4.8952380952381" style="32" customWidth="1"/>
    <col min="1283" max="1283" width="6.36190476190476" style="32" customWidth="1"/>
    <col min="1284" max="1285" width="20.7333333333333" style="32" customWidth="1"/>
    <col min="1286" max="1286" width="10.6095238095238" style="32" customWidth="1"/>
    <col min="1287" max="1287" width="12.7333333333333" style="32" customWidth="1"/>
    <col min="1288" max="1288" width="8.80952380952381" style="32" customWidth="1"/>
    <col min="1289" max="1289" width="16.3238095238095" style="32" customWidth="1"/>
    <col min="1290" max="1290" width="10.447619047619" style="32"/>
    <col min="1291" max="1291" width="10.6095238095238" style="32" customWidth="1"/>
    <col min="1292" max="1534" width="10.447619047619" style="32"/>
    <col min="1535" max="1535" width="11.752380952381" style="32" customWidth="1"/>
    <col min="1536" max="1536" width="11.0952380952381" style="32" customWidth="1"/>
    <col min="1537" max="1537" width="10.9333333333333" style="32" customWidth="1"/>
    <col min="1538" max="1538" width="4.8952380952381" style="32" customWidth="1"/>
    <col min="1539" max="1539" width="6.36190476190476" style="32" customWidth="1"/>
    <col min="1540" max="1541" width="20.7333333333333" style="32" customWidth="1"/>
    <col min="1542" max="1542" width="10.6095238095238" style="32" customWidth="1"/>
    <col min="1543" max="1543" width="12.7333333333333" style="32" customWidth="1"/>
    <col min="1544" max="1544" width="8.80952380952381" style="32" customWidth="1"/>
    <col min="1545" max="1545" width="16.3238095238095" style="32" customWidth="1"/>
    <col min="1546" max="1546" width="10.447619047619" style="32"/>
    <col min="1547" max="1547" width="10.6095238095238" style="32" customWidth="1"/>
    <col min="1548" max="1790" width="10.447619047619" style="32"/>
    <col min="1791" max="1791" width="11.752380952381" style="32" customWidth="1"/>
    <col min="1792" max="1792" width="11.0952380952381" style="32" customWidth="1"/>
    <col min="1793" max="1793" width="10.9333333333333" style="32" customWidth="1"/>
    <col min="1794" max="1794" width="4.8952380952381" style="32" customWidth="1"/>
    <col min="1795" max="1795" width="6.36190476190476" style="32" customWidth="1"/>
    <col min="1796" max="1797" width="20.7333333333333" style="32" customWidth="1"/>
    <col min="1798" max="1798" width="10.6095238095238" style="32" customWidth="1"/>
    <col min="1799" max="1799" width="12.7333333333333" style="32" customWidth="1"/>
    <col min="1800" max="1800" width="8.80952380952381" style="32" customWidth="1"/>
    <col min="1801" max="1801" width="16.3238095238095" style="32" customWidth="1"/>
    <col min="1802" max="1802" width="10.447619047619" style="32"/>
    <col min="1803" max="1803" width="10.6095238095238" style="32" customWidth="1"/>
    <col min="1804" max="2046" width="10.447619047619" style="32"/>
    <col min="2047" max="2047" width="11.752380952381" style="32" customWidth="1"/>
    <col min="2048" max="2048" width="11.0952380952381" style="32" customWidth="1"/>
    <col min="2049" max="2049" width="10.9333333333333" style="32" customWidth="1"/>
    <col min="2050" max="2050" width="4.8952380952381" style="32" customWidth="1"/>
    <col min="2051" max="2051" width="6.36190476190476" style="32" customWidth="1"/>
    <col min="2052" max="2053" width="20.7333333333333" style="32" customWidth="1"/>
    <col min="2054" max="2054" width="10.6095238095238" style="32" customWidth="1"/>
    <col min="2055" max="2055" width="12.7333333333333" style="32" customWidth="1"/>
    <col min="2056" max="2056" width="8.80952380952381" style="32" customWidth="1"/>
    <col min="2057" max="2057" width="16.3238095238095" style="32" customWidth="1"/>
    <col min="2058" max="2058" width="10.447619047619" style="32"/>
    <col min="2059" max="2059" width="10.6095238095238" style="32" customWidth="1"/>
    <col min="2060" max="2302" width="10.447619047619" style="32"/>
    <col min="2303" max="2303" width="11.752380952381" style="32" customWidth="1"/>
    <col min="2304" max="2304" width="11.0952380952381" style="32" customWidth="1"/>
    <col min="2305" max="2305" width="10.9333333333333" style="32" customWidth="1"/>
    <col min="2306" max="2306" width="4.8952380952381" style="32" customWidth="1"/>
    <col min="2307" max="2307" width="6.36190476190476" style="32" customWidth="1"/>
    <col min="2308" max="2309" width="20.7333333333333" style="32" customWidth="1"/>
    <col min="2310" max="2310" width="10.6095238095238" style="32" customWidth="1"/>
    <col min="2311" max="2311" width="12.7333333333333" style="32" customWidth="1"/>
    <col min="2312" max="2312" width="8.80952380952381" style="32" customWidth="1"/>
    <col min="2313" max="2313" width="16.3238095238095" style="32" customWidth="1"/>
    <col min="2314" max="2314" width="10.447619047619" style="32"/>
    <col min="2315" max="2315" width="10.6095238095238" style="32" customWidth="1"/>
    <col min="2316" max="2558" width="10.447619047619" style="32"/>
    <col min="2559" max="2559" width="11.752380952381" style="32" customWidth="1"/>
    <col min="2560" max="2560" width="11.0952380952381" style="32" customWidth="1"/>
    <col min="2561" max="2561" width="10.9333333333333" style="32" customWidth="1"/>
    <col min="2562" max="2562" width="4.8952380952381" style="32" customWidth="1"/>
    <col min="2563" max="2563" width="6.36190476190476" style="32" customWidth="1"/>
    <col min="2564" max="2565" width="20.7333333333333" style="32" customWidth="1"/>
    <col min="2566" max="2566" width="10.6095238095238" style="32" customWidth="1"/>
    <col min="2567" max="2567" width="12.7333333333333" style="32" customWidth="1"/>
    <col min="2568" max="2568" width="8.80952380952381" style="32" customWidth="1"/>
    <col min="2569" max="2569" width="16.3238095238095" style="32" customWidth="1"/>
    <col min="2570" max="2570" width="10.447619047619" style="32"/>
    <col min="2571" max="2571" width="10.6095238095238" style="32" customWidth="1"/>
    <col min="2572" max="2814" width="10.447619047619" style="32"/>
    <col min="2815" max="2815" width="11.752380952381" style="32" customWidth="1"/>
    <col min="2816" max="2816" width="11.0952380952381" style="32" customWidth="1"/>
    <col min="2817" max="2817" width="10.9333333333333" style="32" customWidth="1"/>
    <col min="2818" max="2818" width="4.8952380952381" style="32" customWidth="1"/>
    <col min="2819" max="2819" width="6.36190476190476" style="32" customWidth="1"/>
    <col min="2820" max="2821" width="20.7333333333333" style="32" customWidth="1"/>
    <col min="2822" max="2822" width="10.6095238095238" style="32" customWidth="1"/>
    <col min="2823" max="2823" width="12.7333333333333" style="32" customWidth="1"/>
    <col min="2824" max="2824" width="8.80952380952381" style="32" customWidth="1"/>
    <col min="2825" max="2825" width="16.3238095238095" style="32" customWidth="1"/>
    <col min="2826" max="2826" width="10.447619047619" style="32"/>
    <col min="2827" max="2827" width="10.6095238095238" style="32" customWidth="1"/>
    <col min="2828" max="3070" width="10.447619047619" style="32"/>
    <col min="3071" max="3071" width="11.752380952381" style="32" customWidth="1"/>
    <col min="3072" max="3072" width="11.0952380952381" style="32" customWidth="1"/>
    <col min="3073" max="3073" width="10.9333333333333" style="32" customWidth="1"/>
    <col min="3074" max="3074" width="4.8952380952381" style="32" customWidth="1"/>
    <col min="3075" max="3075" width="6.36190476190476" style="32" customWidth="1"/>
    <col min="3076" max="3077" width="20.7333333333333" style="32" customWidth="1"/>
    <col min="3078" max="3078" width="10.6095238095238" style="32" customWidth="1"/>
    <col min="3079" max="3079" width="12.7333333333333" style="32" customWidth="1"/>
    <col min="3080" max="3080" width="8.80952380952381" style="32" customWidth="1"/>
    <col min="3081" max="3081" width="16.3238095238095" style="32" customWidth="1"/>
    <col min="3082" max="3082" width="10.447619047619" style="32"/>
    <col min="3083" max="3083" width="10.6095238095238" style="32" customWidth="1"/>
    <col min="3084" max="3326" width="10.447619047619" style="32"/>
    <col min="3327" max="3327" width="11.752380952381" style="32" customWidth="1"/>
    <col min="3328" max="3328" width="11.0952380952381" style="32" customWidth="1"/>
    <col min="3329" max="3329" width="10.9333333333333" style="32" customWidth="1"/>
    <col min="3330" max="3330" width="4.8952380952381" style="32" customWidth="1"/>
    <col min="3331" max="3331" width="6.36190476190476" style="32" customWidth="1"/>
    <col min="3332" max="3333" width="20.7333333333333" style="32" customWidth="1"/>
    <col min="3334" max="3334" width="10.6095238095238" style="32" customWidth="1"/>
    <col min="3335" max="3335" width="12.7333333333333" style="32" customWidth="1"/>
    <col min="3336" max="3336" width="8.80952380952381" style="32" customWidth="1"/>
    <col min="3337" max="3337" width="16.3238095238095" style="32" customWidth="1"/>
    <col min="3338" max="3338" width="10.447619047619" style="32"/>
    <col min="3339" max="3339" width="10.6095238095238" style="32" customWidth="1"/>
    <col min="3340" max="3582" width="10.447619047619" style="32"/>
    <col min="3583" max="3583" width="11.752380952381" style="32" customWidth="1"/>
    <col min="3584" max="3584" width="11.0952380952381" style="32" customWidth="1"/>
    <col min="3585" max="3585" width="10.9333333333333" style="32" customWidth="1"/>
    <col min="3586" max="3586" width="4.8952380952381" style="32" customWidth="1"/>
    <col min="3587" max="3587" width="6.36190476190476" style="32" customWidth="1"/>
    <col min="3588" max="3589" width="20.7333333333333" style="32" customWidth="1"/>
    <col min="3590" max="3590" width="10.6095238095238" style="32" customWidth="1"/>
    <col min="3591" max="3591" width="12.7333333333333" style="32" customWidth="1"/>
    <col min="3592" max="3592" width="8.80952380952381" style="32" customWidth="1"/>
    <col min="3593" max="3593" width="16.3238095238095" style="32" customWidth="1"/>
    <col min="3594" max="3594" width="10.447619047619" style="32"/>
    <col min="3595" max="3595" width="10.6095238095238" style="32" customWidth="1"/>
    <col min="3596" max="3838" width="10.447619047619" style="32"/>
    <col min="3839" max="3839" width="11.752380952381" style="32" customWidth="1"/>
    <col min="3840" max="3840" width="11.0952380952381" style="32" customWidth="1"/>
    <col min="3841" max="3841" width="10.9333333333333" style="32" customWidth="1"/>
    <col min="3842" max="3842" width="4.8952380952381" style="32" customWidth="1"/>
    <col min="3843" max="3843" width="6.36190476190476" style="32" customWidth="1"/>
    <col min="3844" max="3845" width="20.7333333333333" style="32" customWidth="1"/>
    <col min="3846" max="3846" width="10.6095238095238" style="32" customWidth="1"/>
    <col min="3847" max="3847" width="12.7333333333333" style="32" customWidth="1"/>
    <col min="3848" max="3848" width="8.80952380952381" style="32" customWidth="1"/>
    <col min="3849" max="3849" width="16.3238095238095" style="32" customWidth="1"/>
    <col min="3850" max="3850" width="10.447619047619" style="32"/>
    <col min="3851" max="3851" width="10.6095238095238" style="32" customWidth="1"/>
    <col min="3852" max="4094" width="10.447619047619" style="32"/>
    <col min="4095" max="4095" width="11.752380952381" style="32" customWidth="1"/>
    <col min="4096" max="4096" width="11.0952380952381" style="32" customWidth="1"/>
    <col min="4097" max="4097" width="10.9333333333333" style="32" customWidth="1"/>
    <col min="4098" max="4098" width="4.8952380952381" style="32" customWidth="1"/>
    <col min="4099" max="4099" width="6.36190476190476" style="32" customWidth="1"/>
    <col min="4100" max="4101" width="20.7333333333333" style="32" customWidth="1"/>
    <col min="4102" max="4102" width="10.6095238095238" style="32" customWidth="1"/>
    <col min="4103" max="4103" width="12.7333333333333" style="32" customWidth="1"/>
    <col min="4104" max="4104" width="8.80952380952381" style="32" customWidth="1"/>
    <col min="4105" max="4105" width="16.3238095238095" style="32" customWidth="1"/>
    <col min="4106" max="4106" width="10.447619047619" style="32"/>
    <col min="4107" max="4107" width="10.6095238095238" style="32" customWidth="1"/>
    <col min="4108" max="4350" width="10.447619047619" style="32"/>
    <col min="4351" max="4351" width="11.752380952381" style="32" customWidth="1"/>
    <col min="4352" max="4352" width="11.0952380952381" style="32" customWidth="1"/>
    <col min="4353" max="4353" width="10.9333333333333" style="32" customWidth="1"/>
    <col min="4354" max="4354" width="4.8952380952381" style="32" customWidth="1"/>
    <col min="4355" max="4355" width="6.36190476190476" style="32" customWidth="1"/>
    <col min="4356" max="4357" width="20.7333333333333" style="32" customWidth="1"/>
    <col min="4358" max="4358" width="10.6095238095238" style="32" customWidth="1"/>
    <col min="4359" max="4359" width="12.7333333333333" style="32" customWidth="1"/>
    <col min="4360" max="4360" width="8.80952380952381" style="32" customWidth="1"/>
    <col min="4361" max="4361" width="16.3238095238095" style="32" customWidth="1"/>
    <col min="4362" max="4362" width="10.447619047619" style="32"/>
    <col min="4363" max="4363" width="10.6095238095238" style="32" customWidth="1"/>
    <col min="4364" max="4606" width="10.447619047619" style="32"/>
    <col min="4607" max="4607" width="11.752380952381" style="32" customWidth="1"/>
    <col min="4608" max="4608" width="11.0952380952381" style="32" customWidth="1"/>
    <col min="4609" max="4609" width="10.9333333333333" style="32" customWidth="1"/>
    <col min="4610" max="4610" width="4.8952380952381" style="32" customWidth="1"/>
    <col min="4611" max="4611" width="6.36190476190476" style="32" customWidth="1"/>
    <col min="4612" max="4613" width="20.7333333333333" style="32" customWidth="1"/>
    <col min="4614" max="4614" width="10.6095238095238" style="32" customWidth="1"/>
    <col min="4615" max="4615" width="12.7333333333333" style="32" customWidth="1"/>
    <col min="4616" max="4616" width="8.80952380952381" style="32" customWidth="1"/>
    <col min="4617" max="4617" width="16.3238095238095" style="32" customWidth="1"/>
    <col min="4618" max="4618" width="10.447619047619" style="32"/>
    <col min="4619" max="4619" width="10.6095238095238" style="32" customWidth="1"/>
    <col min="4620" max="4862" width="10.447619047619" style="32"/>
    <col min="4863" max="4863" width="11.752380952381" style="32" customWidth="1"/>
    <col min="4864" max="4864" width="11.0952380952381" style="32" customWidth="1"/>
    <col min="4865" max="4865" width="10.9333333333333" style="32" customWidth="1"/>
    <col min="4866" max="4866" width="4.8952380952381" style="32" customWidth="1"/>
    <col min="4867" max="4867" width="6.36190476190476" style="32" customWidth="1"/>
    <col min="4868" max="4869" width="20.7333333333333" style="32" customWidth="1"/>
    <col min="4870" max="4870" width="10.6095238095238" style="32" customWidth="1"/>
    <col min="4871" max="4871" width="12.7333333333333" style="32" customWidth="1"/>
    <col min="4872" max="4872" width="8.80952380952381" style="32" customWidth="1"/>
    <col min="4873" max="4873" width="16.3238095238095" style="32" customWidth="1"/>
    <col min="4874" max="4874" width="10.447619047619" style="32"/>
    <col min="4875" max="4875" width="10.6095238095238" style="32" customWidth="1"/>
    <col min="4876" max="5118" width="10.447619047619" style="32"/>
    <col min="5119" max="5119" width="11.752380952381" style="32" customWidth="1"/>
    <col min="5120" max="5120" width="11.0952380952381" style="32" customWidth="1"/>
    <col min="5121" max="5121" width="10.9333333333333" style="32" customWidth="1"/>
    <col min="5122" max="5122" width="4.8952380952381" style="32" customWidth="1"/>
    <col min="5123" max="5123" width="6.36190476190476" style="32" customWidth="1"/>
    <col min="5124" max="5125" width="20.7333333333333" style="32" customWidth="1"/>
    <col min="5126" max="5126" width="10.6095238095238" style="32" customWidth="1"/>
    <col min="5127" max="5127" width="12.7333333333333" style="32" customWidth="1"/>
    <col min="5128" max="5128" width="8.80952380952381" style="32" customWidth="1"/>
    <col min="5129" max="5129" width="16.3238095238095" style="32" customWidth="1"/>
    <col min="5130" max="5130" width="10.447619047619" style="32"/>
    <col min="5131" max="5131" width="10.6095238095238" style="32" customWidth="1"/>
    <col min="5132" max="5374" width="10.447619047619" style="32"/>
    <col min="5375" max="5375" width="11.752380952381" style="32" customWidth="1"/>
    <col min="5376" max="5376" width="11.0952380952381" style="32" customWidth="1"/>
    <col min="5377" max="5377" width="10.9333333333333" style="32" customWidth="1"/>
    <col min="5378" max="5378" width="4.8952380952381" style="32" customWidth="1"/>
    <col min="5379" max="5379" width="6.36190476190476" style="32" customWidth="1"/>
    <col min="5380" max="5381" width="20.7333333333333" style="32" customWidth="1"/>
    <col min="5382" max="5382" width="10.6095238095238" style="32" customWidth="1"/>
    <col min="5383" max="5383" width="12.7333333333333" style="32" customWidth="1"/>
    <col min="5384" max="5384" width="8.80952380952381" style="32" customWidth="1"/>
    <col min="5385" max="5385" width="16.3238095238095" style="32" customWidth="1"/>
    <col min="5386" max="5386" width="10.447619047619" style="32"/>
    <col min="5387" max="5387" width="10.6095238095238" style="32" customWidth="1"/>
    <col min="5388" max="5630" width="10.447619047619" style="32"/>
    <col min="5631" max="5631" width="11.752380952381" style="32" customWidth="1"/>
    <col min="5632" max="5632" width="11.0952380952381" style="32" customWidth="1"/>
    <col min="5633" max="5633" width="10.9333333333333" style="32" customWidth="1"/>
    <col min="5634" max="5634" width="4.8952380952381" style="32" customWidth="1"/>
    <col min="5635" max="5635" width="6.36190476190476" style="32" customWidth="1"/>
    <col min="5636" max="5637" width="20.7333333333333" style="32" customWidth="1"/>
    <col min="5638" max="5638" width="10.6095238095238" style="32" customWidth="1"/>
    <col min="5639" max="5639" width="12.7333333333333" style="32" customWidth="1"/>
    <col min="5640" max="5640" width="8.80952380952381" style="32" customWidth="1"/>
    <col min="5641" max="5641" width="16.3238095238095" style="32" customWidth="1"/>
    <col min="5642" max="5642" width="10.447619047619" style="32"/>
    <col min="5643" max="5643" width="10.6095238095238" style="32" customWidth="1"/>
    <col min="5644" max="5886" width="10.447619047619" style="32"/>
    <col min="5887" max="5887" width="11.752380952381" style="32" customWidth="1"/>
    <col min="5888" max="5888" width="11.0952380952381" style="32" customWidth="1"/>
    <col min="5889" max="5889" width="10.9333333333333" style="32" customWidth="1"/>
    <col min="5890" max="5890" width="4.8952380952381" style="32" customWidth="1"/>
    <col min="5891" max="5891" width="6.36190476190476" style="32" customWidth="1"/>
    <col min="5892" max="5893" width="20.7333333333333" style="32" customWidth="1"/>
    <col min="5894" max="5894" width="10.6095238095238" style="32" customWidth="1"/>
    <col min="5895" max="5895" width="12.7333333333333" style="32" customWidth="1"/>
    <col min="5896" max="5896" width="8.80952380952381" style="32" customWidth="1"/>
    <col min="5897" max="5897" width="16.3238095238095" style="32" customWidth="1"/>
    <col min="5898" max="5898" width="10.447619047619" style="32"/>
    <col min="5899" max="5899" width="10.6095238095238" style="32" customWidth="1"/>
    <col min="5900" max="6142" width="10.447619047619" style="32"/>
    <col min="6143" max="6143" width="11.752380952381" style="32" customWidth="1"/>
    <col min="6144" max="6144" width="11.0952380952381" style="32" customWidth="1"/>
    <col min="6145" max="6145" width="10.9333333333333" style="32" customWidth="1"/>
    <col min="6146" max="6146" width="4.8952380952381" style="32" customWidth="1"/>
    <col min="6147" max="6147" width="6.36190476190476" style="32" customWidth="1"/>
    <col min="6148" max="6149" width="20.7333333333333" style="32" customWidth="1"/>
    <col min="6150" max="6150" width="10.6095238095238" style="32" customWidth="1"/>
    <col min="6151" max="6151" width="12.7333333333333" style="32" customWidth="1"/>
    <col min="6152" max="6152" width="8.80952380952381" style="32" customWidth="1"/>
    <col min="6153" max="6153" width="16.3238095238095" style="32" customWidth="1"/>
    <col min="6154" max="6154" width="10.447619047619" style="32"/>
    <col min="6155" max="6155" width="10.6095238095238" style="32" customWidth="1"/>
    <col min="6156" max="6398" width="10.447619047619" style="32"/>
    <col min="6399" max="6399" width="11.752380952381" style="32" customWidth="1"/>
    <col min="6400" max="6400" width="11.0952380952381" style="32" customWidth="1"/>
    <col min="6401" max="6401" width="10.9333333333333" style="32" customWidth="1"/>
    <col min="6402" max="6402" width="4.8952380952381" style="32" customWidth="1"/>
    <col min="6403" max="6403" width="6.36190476190476" style="32" customWidth="1"/>
    <col min="6404" max="6405" width="20.7333333333333" style="32" customWidth="1"/>
    <col min="6406" max="6406" width="10.6095238095238" style="32" customWidth="1"/>
    <col min="6407" max="6407" width="12.7333333333333" style="32" customWidth="1"/>
    <col min="6408" max="6408" width="8.80952380952381" style="32" customWidth="1"/>
    <col min="6409" max="6409" width="16.3238095238095" style="32" customWidth="1"/>
    <col min="6410" max="6410" width="10.447619047619" style="32"/>
    <col min="6411" max="6411" width="10.6095238095238" style="32" customWidth="1"/>
    <col min="6412" max="6654" width="10.447619047619" style="32"/>
    <col min="6655" max="6655" width="11.752380952381" style="32" customWidth="1"/>
    <col min="6656" max="6656" width="11.0952380952381" style="32" customWidth="1"/>
    <col min="6657" max="6657" width="10.9333333333333" style="32" customWidth="1"/>
    <col min="6658" max="6658" width="4.8952380952381" style="32" customWidth="1"/>
    <col min="6659" max="6659" width="6.36190476190476" style="32" customWidth="1"/>
    <col min="6660" max="6661" width="20.7333333333333" style="32" customWidth="1"/>
    <col min="6662" max="6662" width="10.6095238095238" style="32" customWidth="1"/>
    <col min="6663" max="6663" width="12.7333333333333" style="32" customWidth="1"/>
    <col min="6664" max="6664" width="8.80952380952381" style="32" customWidth="1"/>
    <col min="6665" max="6665" width="16.3238095238095" style="32" customWidth="1"/>
    <col min="6666" max="6666" width="10.447619047619" style="32"/>
    <col min="6667" max="6667" width="10.6095238095238" style="32" customWidth="1"/>
    <col min="6668" max="6910" width="10.447619047619" style="32"/>
    <col min="6911" max="6911" width="11.752380952381" style="32" customWidth="1"/>
    <col min="6912" max="6912" width="11.0952380952381" style="32" customWidth="1"/>
    <col min="6913" max="6913" width="10.9333333333333" style="32" customWidth="1"/>
    <col min="6914" max="6914" width="4.8952380952381" style="32" customWidth="1"/>
    <col min="6915" max="6915" width="6.36190476190476" style="32" customWidth="1"/>
    <col min="6916" max="6917" width="20.7333333333333" style="32" customWidth="1"/>
    <col min="6918" max="6918" width="10.6095238095238" style="32" customWidth="1"/>
    <col min="6919" max="6919" width="12.7333333333333" style="32" customWidth="1"/>
    <col min="6920" max="6920" width="8.80952380952381" style="32" customWidth="1"/>
    <col min="6921" max="6921" width="16.3238095238095" style="32" customWidth="1"/>
    <col min="6922" max="6922" width="10.447619047619" style="32"/>
    <col min="6923" max="6923" width="10.6095238095238" style="32" customWidth="1"/>
    <col min="6924" max="7166" width="10.447619047619" style="32"/>
    <col min="7167" max="7167" width="11.752380952381" style="32" customWidth="1"/>
    <col min="7168" max="7168" width="11.0952380952381" style="32" customWidth="1"/>
    <col min="7169" max="7169" width="10.9333333333333" style="32" customWidth="1"/>
    <col min="7170" max="7170" width="4.8952380952381" style="32" customWidth="1"/>
    <col min="7171" max="7171" width="6.36190476190476" style="32" customWidth="1"/>
    <col min="7172" max="7173" width="20.7333333333333" style="32" customWidth="1"/>
    <col min="7174" max="7174" width="10.6095238095238" style="32" customWidth="1"/>
    <col min="7175" max="7175" width="12.7333333333333" style="32" customWidth="1"/>
    <col min="7176" max="7176" width="8.80952380952381" style="32" customWidth="1"/>
    <col min="7177" max="7177" width="16.3238095238095" style="32" customWidth="1"/>
    <col min="7178" max="7178" width="10.447619047619" style="32"/>
    <col min="7179" max="7179" width="10.6095238095238" style="32" customWidth="1"/>
    <col min="7180" max="7422" width="10.447619047619" style="32"/>
    <col min="7423" max="7423" width="11.752380952381" style="32" customWidth="1"/>
    <col min="7424" max="7424" width="11.0952380952381" style="32" customWidth="1"/>
    <col min="7425" max="7425" width="10.9333333333333" style="32" customWidth="1"/>
    <col min="7426" max="7426" width="4.8952380952381" style="32" customWidth="1"/>
    <col min="7427" max="7427" width="6.36190476190476" style="32" customWidth="1"/>
    <col min="7428" max="7429" width="20.7333333333333" style="32" customWidth="1"/>
    <col min="7430" max="7430" width="10.6095238095238" style="32" customWidth="1"/>
    <col min="7431" max="7431" width="12.7333333333333" style="32" customWidth="1"/>
    <col min="7432" max="7432" width="8.80952380952381" style="32" customWidth="1"/>
    <col min="7433" max="7433" width="16.3238095238095" style="32" customWidth="1"/>
    <col min="7434" max="7434" width="10.447619047619" style="32"/>
    <col min="7435" max="7435" width="10.6095238095238" style="32" customWidth="1"/>
    <col min="7436" max="7678" width="10.447619047619" style="32"/>
    <col min="7679" max="7679" width="11.752380952381" style="32" customWidth="1"/>
    <col min="7680" max="7680" width="11.0952380952381" style="32" customWidth="1"/>
    <col min="7681" max="7681" width="10.9333333333333" style="32" customWidth="1"/>
    <col min="7682" max="7682" width="4.8952380952381" style="32" customWidth="1"/>
    <col min="7683" max="7683" width="6.36190476190476" style="32" customWidth="1"/>
    <col min="7684" max="7685" width="20.7333333333333" style="32" customWidth="1"/>
    <col min="7686" max="7686" width="10.6095238095238" style="32" customWidth="1"/>
    <col min="7687" max="7687" width="12.7333333333333" style="32" customWidth="1"/>
    <col min="7688" max="7688" width="8.80952380952381" style="32" customWidth="1"/>
    <col min="7689" max="7689" width="16.3238095238095" style="32" customWidth="1"/>
    <col min="7690" max="7690" width="10.447619047619" style="32"/>
    <col min="7691" max="7691" width="10.6095238095238" style="32" customWidth="1"/>
    <col min="7692" max="7934" width="10.447619047619" style="32"/>
    <col min="7935" max="7935" width="11.752380952381" style="32" customWidth="1"/>
    <col min="7936" max="7936" width="11.0952380952381" style="32" customWidth="1"/>
    <col min="7937" max="7937" width="10.9333333333333" style="32" customWidth="1"/>
    <col min="7938" max="7938" width="4.8952380952381" style="32" customWidth="1"/>
    <col min="7939" max="7939" width="6.36190476190476" style="32" customWidth="1"/>
    <col min="7940" max="7941" width="20.7333333333333" style="32" customWidth="1"/>
    <col min="7942" max="7942" width="10.6095238095238" style="32" customWidth="1"/>
    <col min="7943" max="7943" width="12.7333333333333" style="32" customWidth="1"/>
    <col min="7944" max="7944" width="8.80952380952381" style="32" customWidth="1"/>
    <col min="7945" max="7945" width="16.3238095238095" style="32" customWidth="1"/>
    <col min="7946" max="7946" width="10.447619047619" style="32"/>
    <col min="7947" max="7947" width="10.6095238095238" style="32" customWidth="1"/>
    <col min="7948" max="8190" width="10.447619047619" style="32"/>
    <col min="8191" max="8191" width="11.752380952381" style="32" customWidth="1"/>
    <col min="8192" max="8192" width="11.0952380952381" style="32" customWidth="1"/>
    <col min="8193" max="8193" width="10.9333333333333" style="32" customWidth="1"/>
    <col min="8194" max="8194" width="4.8952380952381" style="32" customWidth="1"/>
    <col min="8195" max="8195" width="6.36190476190476" style="32" customWidth="1"/>
    <col min="8196" max="8197" width="20.7333333333333" style="32" customWidth="1"/>
    <col min="8198" max="8198" width="10.6095238095238" style="32" customWidth="1"/>
    <col min="8199" max="8199" width="12.7333333333333" style="32" customWidth="1"/>
    <col min="8200" max="8200" width="8.80952380952381" style="32" customWidth="1"/>
    <col min="8201" max="8201" width="16.3238095238095" style="32" customWidth="1"/>
    <col min="8202" max="8202" width="10.447619047619" style="32"/>
    <col min="8203" max="8203" width="10.6095238095238" style="32" customWidth="1"/>
    <col min="8204" max="8446" width="10.447619047619" style="32"/>
    <col min="8447" max="8447" width="11.752380952381" style="32" customWidth="1"/>
    <col min="8448" max="8448" width="11.0952380952381" style="32" customWidth="1"/>
    <col min="8449" max="8449" width="10.9333333333333" style="32" customWidth="1"/>
    <col min="8450" max="8450" width="4.8952380952381" style="32" customWidth="1"/>
    <col min="8451" max="8451" width="6.36190476190476" style="32" customWidth="1"/>
    <col min="8452" max="8453" width="20.7333333333333" style="32" customWidth="1"/>
    <col min="8454" max="8454" width="10.6095238095238" style="32" customWidth="1"/>
    <col min="8455" max="8455" width="12.7333333333333" style="32" customWidth="1"/>
    <col min="8456" max="8456" width="8.80952380952381" style="32" customWidth="1"/>
    <col min="8457" max="8457" width="16.3238095238095" style="32" customWidth="1"/>
    <col min="8458" max="8458" width="10.447619047619" style="32"/>
    <col min="8459" max="8459" width="10.6095238095238" style="32" customWidth="1"/>
    <col min="8460" max="8702" width="10.447619047619" style="32"/>
    <col min="8703" max="8703" width="11.752380952381" style="32" customWidth="1"/>
    <col min="8704" max="8704" width="11.0952380952381" style="32" customWidth="1"/>
    <col min="8705" max="8705" width="10.9333333333333" style="32" customWidth="1"/>
    <col min="8706" max="8706" width="4.8952380952381" style="32" customWidth="1"/>
    <col min="8707" max="8707" width="6.36190476190476" style="32" customWidth="1"/>
    <col min="8708" max="8709" width="20.7333333333333" style="32" customWidth="1"/>
    <col min="8710" max="8710" width="10.6095238095238" style="32" customWidth="1"/>
    <col min="8711" max="8711" width="12.7333333333333" style="32" customWidth="1"/>
    <col min="8712" max="8712" width="8.80952380952381" style="32" customWidth="1"/>
    <col min="8713" max="8713" width="16.3238095238095" style="32" customWidth="1"/>
    <col min="8714" max="8714" width="10.447619047619" style="32"/>
    <col min="8715" max="8715" width="10.6095238095238" style="32" customWidth="1"/>
    <col min="8716" max="8958" width="10.447619047619" style="32"/>
    <col min="8959" max="8959" width="11.752380952381" style="32" customWidth="1"/>
    <col min="8960" max="8960" width="11.0952380952381" style="32" customWidth="1"/>
    <col min="8961" max="8961" width="10.9333333333333" style="32" customWidth="1"/>
    <col min="8962" max="8962" width="4.8952380952381" style="32" customWidth="1"/>
    <col min="8963" max="8963" width="6.36190476190476" style="32" customWidth="1"/>
    <col min="8964" max="8965" width="20.7333333333333" style="32" customWidth="1"/>
    <col min="8966" max="8966" width="10.6095238095238" style="32" customWidth="1"/>
    <col min="8967" max="8967" width="12.7333333333333" style="32" customWidth="1"/>
    <col min="8968" max="8968" width="8.80952380952381" style="32" customWidth="1"/>
    <col min="8969" max="8969" width="16.3238095238095" style="32" customWidth="1"/>
    <col min="8970" max="8970" width="10.447619047619" style="32"/>
    <col min="8971" max="8971" width="10.6095238095238" style="32" customWidth="1"/>
    <col min="8972" max="9214" width="10.447619047619" style="32"/>
    <col min="9215" max="9215" width="11.752380952381" style="32" customWidth="1"/>
    <col min="9216" max="9216" width="11.0952380952381" style="32" customWidth="1"/>
    <col min="9217" max="9217" width="10.9333333333333" style="32" customWidth="1"/>
    <col min="9218" max="9218" width="4.8952380952381" style="32" customWidth="1"/>
    <col min="9219" max="9219" width="6.36190476190476" style="32" customWidth="1"/>
    <col min="9220" max="9221" width="20.7333333333333" style="32" customWidth="1"/>
    <col min="9222" max="9222" width="10.6095238095238" style="32" customWidth="1"/>
    <col min="9223" max="9223" width="12.7333333333333" style="32" customWidth="1"/>
    <col min="9224" max="9224" width="8.80952380952381" style="32" customWidth="1"/>
    <col min="9225" max="9225" width="16.3238095238095" style="32" customWidth="1"/>
    <col min="9226" max="9226" width="10.447619047619" style="32"/>
    <col min="9227" max="9227" width="10.6095238095238" style="32" customWidth="1"/>
    <col min="9228" max="9470" width="10.447619047619" style="32"/>
    <col min="9471" max="9471" width="11.752380952381" style="32" customWidth="1"/>
    <col min="9472" max="9472" width="11.0952380952381" style="32" customWidth="1"/>
    <col min="9473" max="9473" width="10.9333333333333" style="32" customWidth="1"/>
    <col min="9474" max="9474" width="4.8952380952381" style="32" customWidth="1"/>
    <col min="9475" max="9475" width="6.36190476190476" style="32" customWidth="1"/>
    <col min="9476" max="9477" width="20.7333333333333" style="32" customWidth="1"/>
    <col min="9478" max="9478" width="10.6095238095238" style="32" customWidth="1"/>
    <col min="9479" max="9479" width="12.7333333333333" style="32" customWidth="1"/>
    <col min="9480" max="9480" width="8.80952380952381" style="32" customWidth="1"/>
    <col min="9481" max="9481" width="16.3238095238095" style="32" customWidth="1"/>
    <col min="9482" max="9482" width="10.447619047619" style="32"/>
    <col min="9483" max="9483" width="10.6095238095238" style="32" customWidth="1"/>
    <col min="9484" max="9726" width="10.447619047619" style="32"/>
    <col min="9727" max="9727" width="11.752380952381" style="32" customWidth="1"/>
    <col min="9728" max="9728" width="11.0952380952381" style="32" customWidth="1"/>
    <col min="9729" max="9729" width="10.9333333333333" style="32" customWidth="1"/>
    <col min="9730" max="9730" width="4.8952380952381" style="32" customWidth="1"/>
    <col min="9731" max="9731" width="6.36190476190476" style="32" customWidth="1"/>
    <col min="9732" max="9733" width="20.7333333333333" style="32" customWidth="1"/>
    <col min="9734" max="9734" width="10.6095238095238" style="32" customWidth="1"/>
    <col min="9735" max="9735" width="12.7333333333333" style="32" customWidth="1"/>
    <col min="9736" max="9736" width="8.80952380952381" style="32" customWidth="1"/>
    <col min="9737" max="9737" width="16.3238095238095" style="32" customWidth="1"/>
    <col min="9738" max="9738" width="10.447619047619" style="32"/>
    <col min="9739" max="9739" width="10.6095238095238" style="32" customWidth="1"/>
    <col min="9740" max="9982" width="10.447619047619" style="32"/>
    <col min="9983" max="9983" width="11.752380952381" style="32" customWidth="1"/>
    <col min="9984" max="9984" width="11.0952380952381" style="32" customWidth="1"/>
    <col min="9985" max="9985" width="10.9333333333333" style="32" customWidth="1"/>
    <col min="9986" max="9986" width="4.8952380952381" style="32" customWidth="1"/>
    <col min="9987" max="9987" width="6.36190476190476" style="32" customWidth="1"/>
    <col min="9988" max="9989" width="20.7333333333333" style="32" customWidth="1"/>
    <col min="9990" max="9990" width="10.6095238095238" style="32" customWidth="1"/>
    <col min="9991" max="9991" width="12.7333333333333" style="32" customWidth="1"/>
    <col min="9992" max="9992" width="8.80952380952381" style="32" customWidth="1"/>
    <col min="9993" max="9993" width="16.3238095238095" style="32" customWidth="1"/>
    <col min="9994" max="9994" width="10.447619047619" style="32"/>
    <col min="9995" max="9995" width="10.6095238095238" style="32" customWidth="1"/>
    <col min="9996" max="10238" width="10.447619047619" style="32"/>
    <col min="10239" max="10239" width="11.752380952381" style="32" customWidth="1"/>
    <col min="10240" max="10240" width="11.0952380952381" style="32" customWidth="1"/>
    <col min="10241" max="10241" width="10.9333333333333" style="32" customWidth="1"/>
    <col min="10242" max="10242" width="4.8952380952381" style="32" customWidth="1"/>
    <col min="10243" max="10243" width="6.36190476190476" style="32" customWidth="1"/>
    <col min="10244" max="10245" width="20.7333333333333" style="32" customWidth="1"/>
    <col min="10246" max="10246" width="10.6095238095238" style="32" customWidth="1"/>
    <col min="10247" max="10247" width="12.7333333333333" style="32" customWidth="1"/>
    <col min="10248" max="10248" width="8.80952380952381" style="32" customWidth="1"/>
    <col min="10249" max="10249" width="16.3238095238095" style="32" customWidth="1"/>
    <col min="10250" max="10250" width="10.447619047619" style="32"/>
    <col min="10251" max="10251" width="10.6095238095238" style="32" customWidth="1"/>
    <col min="10252" max="10494" width="10.447619047619" style="32"/>
    <col min="10495" max="10495" width="11.752380952381" style="32" customWidth="1"/>
    <col min="10496" max="10496" width="11.0952380952381" style="32" customWidth="1"/>
    <col min="10497" max="10497" width="10.9333333333333" style="32" customWidth="1"/>
    <col min="10498" max="10498" width="4.8952380952381" style="32" customWidth="1"/>
    <col min="10499" max="10499" width="6.36190476190476" style="32" customWidth="1"/>
    <col min="10500" max="10501" width="20.7333333333333" style="32" customWidth="1"/>
    <col min="10502" max="10502" width="10.6095238095238" style="32" customWidth="1"/>
    <col min="10503" max="10503" width="12.7333333333333" style="32" customWidth="1"/>
    <col min="10504" max="10504" width="8.80952380952381" style="32" customWidth="1"/>
    <col min="10505" max="10505" width="16.3238095238095" style="32" customWidth="1"/>
    <col min="10506" max="10506" width="10.447619047619" style="32"/>
    <col min="10507" max="10507" width="10.6095238095238" style="32" customWidth="1"/>
    <col min="10508" max="10750" width="10.447619047619" style="32"/>
    <col min="10751" max="10751" width="11.752380952381" style="32" customWidth="1"/>
    <col min="10752" max="10752" width="11.0952380952381" style="32" customWidth="1"/>
    <col min="10753" max="10753" width="10.9333333333333" style="32" customWidth="1"/>
    <col min="10754" max="10754" width="4.8952380952381" style="32" customWidth="1"/>
    <col min="10755" max="10755" width="6.36190476190476" style="32" customWidth="1"/>
    <col min="10756" max="10757" width="20.7333333333333" style="32" customWidth="1"/>
    <col min="10758" max="10758" width="10.6095238095238" style="32" customWidth="1"/>
    <col min="10759" max="10759" width="12.7333333333333" style="32" customWidth="1"/>
    <col min="10760" max="10760" width="8.80952380952381" style="32" customWidth="1"/>
    <col min="10761" max="10761" width="16.3238095238095" style="32" customWidth="1"/>
    <col min="10762" max="10762" width="10.447619047619" style="32"/>
    <col min="10763" max="10763" width="10.6095238095238" style="32" customWidth="1"/>
    <col min="10764" max="11006" width="10.447619047619" style="32"/>
    <col min="11007" max="11007" width="11.752380952381" style="32" customWidth="1"/>
    <col min="11008" max="11008" width="11.0952380952381" style="32" customWidth="1"/>
    <col min="11009" max="11009" width="10.9333333333333" style="32" customWidth="1"/>
    <col min="11010" max="11010" width="4.8952380952381" style="32" customWidth="1"/>
    <col min="11011" max="11011" width="6.36190476190476" style="32" customWidth="1"/>
    <col min="11012" max="11013" width="20.7333333333333" style="32" customWidth="1"/>
    <col min="11014" max="11014" width="10.6095238095238" style="32" customWidth="1"/>
    <col min="11015" max="11015" width="12.7333333333333" style="32" customWidth="1"/>
    <col min="11016" max="11016" width="8.80952380952381" style="32" customWidth="1"/>
    <col min="11017" max="11017" width="16.3238095238095" style="32" customWidth="1"/>
    <col min="11018" max="11018" width="10.447619047619" style="32"/>
    <col min="11019" max="11019" width="10.6095238095238" style="32" customWidth="1"/>
    <col min="11020" max="11262" width="10.447619047619" style="32"/>
    <col min="11263" max="11263" width="11.752380952381" style="32" customWidth="1"/>
    <col min="11264" max="11264" width="11.0952380952381" style="32" customWidth="1"/>
    <col min="11265" max="11265" width="10.9333333333333" style="32" customWidth="1"/>
    <col min="11266" max="11266" width="4.8952380952381" style="32" customWidth="1"/>
    <col min="11267" max="11267" width="6.36190476190476" style="32" customWidth="1"/>
    <col min="11268" max="11269" width="20.7333333333333" style="32" customWidth="1"/>
    <col min="11270" max="11270" width="10.6095238095238" style="32" customWidth="1"/>
    <col min="11271" max="11271" width="12.7333333333333" style="32" customWidth="1"/>
    <col min="11272" max="11272" width="8.80952380952381" style="32" customWidth="1"/>
    <col min="11273" max="11273" width="16.3238095238095" style="32" customWidth="1"/>
    <col min="11274" max="11274" width="10.447619047619" style="32"/>
    <col min="11275" max="11275" width="10.6095238095238" style="32" customWidth="1"/>
    <col min="11276" max="11518" width="10.447619047619" style="32"/>
    <col min="11519" max="11519" width="11.752380952381" style="32" customWidth="1"/>
    <col min="11520" max="11520" width="11.0952380952381" style="32" customWidth="1"/>
    <col min="11521" max="11521" width="10.9333333333333" style="32" customWidth="1"/>
    <col min="11522" max="11522" width="4.8952380952381" style="32" customWidth="1"/>
    <col min="11523" max="11523" width="6.36190476190476" style="32" customWidth="1"/>
    <col min="11524" max="11525" width="20.7333333333333" style="32" customWidth="1"/>
    <col min="11526" max="11526" width="10.6095238095238" style="32" customWidth="1"/>
    <col min="11527" max="11527" width="12.7333333333333" style="32" customWidth="1"/>
    <col min="11528" max="11528" width="8.80952380952381" style="32" customWidth="1"/>
    <col min="11529" max="11529" width="16.3238095238095" style="32" customWidth="1"/>
    <col min="11530" max="11530" width="10.447619047619" style="32"/>
    <col min="11531" max="11531" width="10.6095238095238" style="32" customWidth="1"/>
    <col min="11532" max="11774" width="10.447619047619" style="32"/>
    <col min="11775" max="11775" width="11.752380952381" style="32" customWidth="1"/>
    <col min="11776" max="11776" width="11.0952380952381" style="32" customWidth="1"/>
    <col min="11777" max="11777" width="10.9333333333333" style="32" customWidth="1"/>
    <col min="11778" max="11778" width="4.8952380952381" style="32" customWidth="1"/>
    <col min="11779" max="11779" width="6.36190476190476" style="32" customWidth="1"/>
    <col min="11780" max="11781" width="20.7333333333333" style="32" customWidth="1"/>
    <col min="11782" max="11782" width="10.6095238095238" style="32" customWidth="1"/>
    <col min="11783" max="11783" width="12.7333333333333" style="32" customWidth="1"/>
    <col min="11784" max="11784" width="8.80952380952381" style="32" customWidth="1"/>
    <col min="11785" max="11785" width="16.3238095238095" style="32" customWidth="1"/>
    <col min="11786" max="11786" width="10.447619047619" style="32"/>
    <col min="11787" max="11787" width="10.6095238095238" style="32" customWidth="1"/>
    <col min="11788" max="12030" width="10.447619047619" style="32"/>
    <col min="12031" max="12031" width="11.752380952381" style="32" customWidth="1"/>
    <col min="12032" max="12032" width="11.0952380952381" style="32" customWidth="1"/>
    <col min="12033" max="12033" width="10.9333333333333" style="32" customWidth="1"/>
    <col min="12034" max="12034" width="4.8952380952381" style="32" customWidth="1"/>
    <col min="12035" max="12035" width="6.36190476190476" style="32" customWidth="1"/>
    <col min="12036" max="12037" width="20.7333333333333" style="32" customWidth="1"/>
    <col min="12038" max="12038" width="10.6095238095238" style="32" customWidth="1"/>
    <col min="12039" max="12039" width="12.7333333333333" style="32" customWidth="1"/>
    <col min="12040" max="12040" width="8.80952380952381" style="32" customWidth="1"/>
    <col min="12041" max="12041" width="16.3238095238095" style="32" customWidth="1"/>
    <col min="12042" max="12042" width="10.447619047619" style="32"/>
    <col min="12043" max="12043" width="10.6095238095238" style="32" customWidth="1"/>
    <col min="12044" max="12286" width="10.447619047619" style="32"/>
    <col min="12287" max="12287" width="11.752380952381" style="32" customWidth="1"/>
    <col min="12288" max="12288" width="11.0952380952381" style="32" customWidth="1"/>
    <col min="12289" max="12289" width="10.9333333333333" style="32" customWidth="1"/>
    <col min="12290" max="12290" width="4.8952380952381" style="32" customWidth="1"/>
    <col min="12291" max="12291" width="6.36190476190476" style="32" customWidth="1"/>
    <col min="12292" max="12293" width="20.7333333333333" style="32" customWidth="1"/>
    <col min="12294" max="12294" width="10.6095238095238" style="32" customWidth="1"/>
    <col min="12295" max="12295" width="12.7333333333333" style="32" customWidth="1"/>
    <col min="12296" max="12296" width="8.80952380952381" style="32" customWidth="1"/>
    <col min="12297" max="12297" width="16.3238095238095" style="32" customWidth="1"/>
    <col min="12298" max="12298" width="10.447619047619" style="32"/>
    <col min="12299" max="12299" width="10.6095238095238" style="32" customWidth="1"/>
    <col min="12300" max="12542" width="10.447619047619" style="32"/>
    <col min="12543" max="12543" width="11.752380952381" style="32" customWidth="1"/>
    <col min="12544" max="12544" width="11.0952380952381" style="32" customWidth="1"/>
    <col min="12545" max="12545" width="10.9333333333333" style="32" customWidth="1"/>
    <col min="12546" max="12546" width="4.8952380952381" style="32" customWidth="1"/>
    <col min="12547" max="12547" width="6.36190476190476" style="32" customWidth="1"/>
    <col min="12548" max="12549" width="20.7333333333333" style="32" customWidth="1"/>
    <col min="12550" max="12550" width="10.6095238095238" style="32" customWidth="1"/>
    <col min="12551" max="12551" width="12.7333333333333" style="32" customWidth="1"/>
    <col min="12552" max="12552" width="8.80952380952381" style="32" customWidth="1"/>
    <col min="12553" max="12553" width="16.3238095238095" style="32" customWidth="1"/>
    <col min="12554" max="12554" width="10.447619047619" style="32"/>
    <col min="12555" max="12555" width="10.6095238095238" style="32" customWidth="1"/>
    <col min="12556" max="12798" width="10.447619047619" style="32"/>
    <col min="12799" max="12799" width="11.752380952381" style="32" customWidth="1"/>
    <col min="12800" max="12800" width="11.0952380952381" style="32" customWidth="1"/>
    <col min="12801" max="12801" width="10.9333333333333" style="32" customWidth="1"/>
    <col min="12802" max="12802" width="4.8952380952381" style="32" customWidth="1"/>
    <col min="12803" max="12803" width="6.36190476190476" style="32" customWidth="1"/>
    <col min="12804" max="12805" width="20.7333333333333" style="32" customWidth="1"/>
    <col min="12806" max="12806" width="10.6095238095238" style="32" customWidth="1"/>
    <col min="12807" max="12807" width="12.7333333333333" style="32" customWidth="1"/>
    <col min="12808" max="12808" width="8.80952380952381" style="32" customWidth="1"/>
    <col min="12809" max="12809" width="16.3238095238095" style="32" customWidth="1"/>
    <col min="12810" max="12810" width="10.447619047619" style="32"/>
    <col min="12811" max="12811" width="10.6095238095238" style="32" customWidth="1"/>
    <col min="12812" max="13054" width="10.447619047619" style="32"/>
    <col min="13055" max="13055" width="11.752380952381" style="32" customWidth="1"/>
    <col min="13056" max="13056" width="11.0952380952381" style="32" customWidth="1"/>
    <col min="13057" max="13057" width="10.9333333333333" style="32" customWidth="1"/>
    <col min="13058" max="13058" width="4.8952380952381" style="32" customWidth="1"/>
    <col min="13059" max="13059" width="6.36190476190476" style="32" customWidth="1"/>
    <col min="13060" max="13061" width="20.7333333333333" style="32" customWidth="1"/>
    <col min="13062" max="13062" width="10.6095238095238" style="32" customWidth="1"/>
    <col min="13063" max="13063" width="12.7333333333333" style="32" customWidth="1"/>
    <col min="13064" max="13064" width="8.80952380952381" style="32" customWidth="1"/>
    <col min="13065" max="13065" width="16.3238095238095" style="32" customWidth="1"/>
    <col min="13066" max="13066" width="10.447619047619" style="32"/>
    <col min="13067" max="13067" width="10.6095238095238" style="32" customWidth="1"/>
    <col min="13068" max="13310" width="10.447619047619" style="32"/>
    <col min="13311" max="13311" width="11.752380952381" style="32" customWidth="1"/>
    <col min="13312" max="13312" width="11.0952380952381" style="32" customWidth="1"/>
    <col min="13313" max="13313" width="10.9333333333333" style="32" customWidth="1"/>
    <col min="13314" max="13314" width="4.8952380952381" style="32" customWidth="1"/>
    <col min="13315" max="13315" width="6.36190476190476" style="32" customWidth="1"/>
    <col min="13316" max="13317" width="20.7333333333333" style="32" customWidth="1"/>
    <col min="13318" max="13318" width="10.6095238095238" style="32" customWidth="1"/>
    <col min="13319" max="13319" width="12.7333333333333" style="32" customWidth="1"/>
    <col min="13320" max="13320" width="8.80952380952381" style="32" customWidth="1"/>
    <col min="13321" max="13321" width="16.3238095238095" style="32" customWidth="1"/>
    <col min="13322" max="13322" width="10.447619047619" style="32"/>
    <col min="13323" max="13323" width="10.6095238095238" style="32" customWidth="1"/>
    <col min="13324" max="13566" width="10.447619047619" style="32"/>
    <col min="13567" max="13567" width="11.752380952381" style="32" customWidth="1"/>
    <col min="13568" max="13568" width="11.0952380952381" style="32" customWidth="1"/>
    <col min="13569" max="13569" width="10.9333333333333" style="32" customWidth="1"/>
    <col min="13570" max="13570" width="4.8952380952381" style="32" customWidth="1"/>
    <col min="13571" max="13571" width="6.36190476190476" style="32" customWidth="1"/>
    <col min="13572" max="13573" width="20.7333333333333" style="32" customWidth="1"/>
    <col min="13574" max="13574" width="10.6095238095238" style="32" customWidth="1"/>
    <col min="13575" max="13575" width="12.7333333333333" style="32" customWidth="1"/>
    <col min="13576" max="13576" width="8.80952380952381" style="32" customWidth="1"/>
    <col min="13577" max="13577" width="16.3238095238095" style="32" customWidth="1"/>
    <col min="13578" max="13578" width="10.447619047619" style="32"/>
    <col min="13579" max="13579" width="10.6095238095238" style="32" customWidth="1"/>
    <col min="13580" max="13822" width="10.447619047619" style="32"/>
    <col min="13823" max="13823" width="11.752380952381" style="32" customWidth="1"/>
    <col min="13824" max="13824" width="11.0952380952381" style="32" customWidth="1"/>
    <col min="13825" max="13825" width="10.9333333333333" style="32" customWidth="1"/>
    <col min="13826" max="13826" width="4.8952380952381" style="32" customWidth="1"/>
    <col min="13827" max="13827" width="6.36190476190476" style="32" customWidth="1"/>
    <col min="13828" max="13829" width="20.7333333333333" style="32" customWidth="1"/>
    <col min="13830" max="13830" width="10.6095238095238" style="32" customWidth="1"/>
    <col min="13831" max="13831" width="12.7333333333333" style="32" customWidth="1"/>
    <col min="13832" max="13832" width="8.80952380952381" style="32" customWidth="1"/>
    <col min="13833" max="13833" width="16.3238095238095" style="32" customWidth="1"/>
    <col min="13834" max="13834" width="10.447619047619" style="32"/>
    <col min="13835" max="13835" width="10.6095238095238" style="32" customWidth="1"/>
    <col min="13836" max="14078" width="10.447619047619" style="32"/>
    <col min="14079" max="14079" width="11.752380952381" style="32" customWidth="1"/>
    <col min="14080" max="14080" width="11.0952380952381" style="32" customWidth="1"/>
    <col min="14081" max="14081" width="10.9333333333333" style="32" customWidth="1"/>
    <col min="14082" max="14082" width="4.8952380952381" style="32" customWidth="1"/>
    <col min="14083" max="14083" width="6.36190476190476" style="32" customWidth="1"/>
    <col min="14084" max="14085" width="20.7333333333333" style="32" customWidth="1"/>
    <col min="14086" max="14086" width="10.6095238095238" style="32" customWidth="1"/>
    <col min="14087" max="14087" width="12.7333333333333" style="32" customWidth="1"/>
    <col min="14088" max="14088" width="8.80952380952381" style="32" customWidth="1"/>
    <col min="14089" max="14089" width="16.3238095238095" style="32" customWidth="1"/>
    <col min="14090" max="14090" width="10.447619047619" style="32"/>
    <col min="14091" max="14091" width="10.6095238095238" style="32" customWidth="1"/>
    <col min="14092" max="14334" width="10.447619047619" style="32"/>
    <col min="14335" max="14335" width="11.752380952381" style="32" customWidth="1"/>
    <col min="14336" max="14336" width="11.0952380952381" style="32" customWidth="1"/>
    <col min="14337" max="14337" width="10.9333333333333" style="32" customWidth="1"/>
    <col min="14338" max="14338" width="4.8952380952381" style="32" customWidth="1"/>
    <col min="14339" max="14339" width="6.36190476190476" style="32" customWidth="1"/>
    <col min="14340" max="14341" width="20.7333333333333" style="32" customWidth="1"/>
    <col min="14342" max="14342" width="10.6095238095238" style="32" customWidth="1"/>
    <col min="14343" max="14343" width="12.7333333333333" style="32" customWidth="1"/>
    <col min="14344" max="14344" width="8.80952380952381" style="32" customWidth="1"/>
    <col min="14345" max="14345" width="16.3238095238095" style="32" customWidth="1"/>
    <col min="14346" max="14346" width="10.447619047619" style="32"/>
    <col min="14347" max="14347" width="10.6095238095238" style="32" customWidth="1"/>
    <col min="14348" max="14590" width="10.447619047619" style="32"/>
    <col min="14591" max="14591" width="11.752380952381" style="32" customWidth="1"/>
    <col min="14592" max="14592" width="11.0952380952381" style="32" customWidth="1"/>
    <col min="14593" max="14593" width="10.9333333333333" style="32" customWidth="1"/>
    <col min="14594" max="14594" width="4.8952380952381" style="32" customWidth="1"/>
    <col min="14595" max="14595" width="6.36190476190476" style="32" customWidth="1"/>
    <col min="14596" max="14597" width="20.7333333333333" style="32" customWidth="1"/>
    <col min="14598" max="14598" width="10.6095238095238" style="32" customWidth="1"/>
    <col min="14599" max="14599" width="12.7333333333333" style="32" customWidth="1"/>
    <col min="14600" max="14600" width="8.80952380952381" style="32" customWidth="1"/>
    <col min="14601" max="14601" width="16.3238095238095" style="32" customWidth="1"/>
    <col min="14602" max="14602" width="10.447619047619" style="32"/>
    <col min="14603" max="14603" width="10.6095238095238" style="32" customWidth="1"/>
    <col min="14604" max="14846" width="10.447619047619" style="32"/>
    <col min="14847" max="14847" width="11.752380952381" style="32" customWidth="1"/>
    <col min="14848" max="14848" width="11.0952380952381" style="32" customWidth="1"/>
    <col min="14849" max="14849" width="10.9333333333333" style="32" customWidth="1"/>
    <col min="14850" max="14850" width="4.8952380952381" style="32" customWidth="1"/>
    <col min="14851" max="14851" width="6.36190476190476" style="32" customWidth="1"/>
    <col min="14852" max="14853" width="20.7333333333333" style="32" customWidth="1"/>
    <col min="14854" max="14854" width="10.6095238095238" style="32" customWidth="1"/>
    <col min="14855" max="14855" width="12.7333333333333" style="32" customWidth="1"/>
    <col min="14856" max="14856" width="8.80952380952381" style="32" customWidth="1"/>
    <col min="14857" max="14857" width="16.3238095238095" style="32" customWidth="1"/>
    <col min="14858" max="14858" width="10.447619047619" style="32"/>
    <col min="14859" max="14859" width="10.6095238095238" style="32" customWidth="1"/>
    <col min="14860" max="15102" width="10.447619047619" style="32"/>
    <col min="15103" max="15103" width="11.752380952381" style="32" customWidth="1"/>
    <col min="15104" max="15104" width="11.0952380952381" style="32" customWidth="1"/>
    <col min="15105" max="15105" width="10.9333333333333" style="32" customWidth="1"/>
    <col min="15106" max="15106" width="4.8952380952381" style="32" customWidth="1"/>
    <col min="15107" max="15107" width="6.36190476190476" style="32" customWidth="1"/>
    <col min="15108" max="15109" width="20.7333333333333" style="32" customWidth="1"/>
    <col min="15110" max="15110" width="10.6095238095238" style="32" customWidth="1"/>
    <col min="15111" max="15111" width="12.7333333333333" style="32" customWidth="1"/>
    <col min="15112" max="15112" width="8.80952380952381" style="32" customWidth="1"/>
    <col min="15113" max="15113" width="16.3238095238095" style="32" customWidth="1"/>
    <col min="15114" max="15114" width="10.447619047619" style="32"/>
    <col min="15115" max="15115" width="10.6095238095238" style="32" customWidth="1"/>
    <col min="15116" max="15358" width="10.447619047619" style="32"/>
    <col min="15359" max="15359" width="11.752380952381" style="32" customWidth="1"/>
    <col min="15360" max="15360" width="11.0952380952381" style="32" customWidth="1"/>
    <col min="15361" max="15361" width="10.9333333333333" style="32" customWidth="1"/>
    <col min="15362" max="15362" width="4.8952380952381" style="32" customWidth="1"/>
    <col min="15363" max="15363" width="6.36190476190476" style="32" customWidth="1"/>
    <col min="15364" max="15365" width="20.7333333333333" style="32" customWidth="1"/>
    <col min="15366" max="15366" width="10.6095238095238" style="32" customWidth="1"/>
    <col min="15367" max="15367" width="12.7333333333333" style="32" customWidth="1"/>
    <col min="15368" max="15368" width="8.80952380952381" style="32" customWidth="1"/>
    <col min="15369" max="15369" width="16.3238095238095" style="32" customWidth="1"/>
    <col min="15370" max="15370" width="10.447619047619" style="32"/>
    <col min="15371" max="15371" width="10.6095238095238" style="32" customWidth="1"/>
    <col min="15372" max="15614" width="10.447619047619" style="32"/>
    <col min="15615" max="15615" width="11.752380952381" style="32" customWidth="1"/>
    <col min="15616" max="15616" width="11.0952380952381" style="32" customWidth="1"/>
    <col min="15617" max="15617" width="10.9333333333333" style="32" customWidth="1"/>
    <col min="15618" max="15618" width="4.8952380952381" style="32" customWidth="1"/>
    <col min="15619" max="15619" width="6.36190476190476" style="32" customWidth="1"/>
    <col min="15620" max="15621" width="20.7333333333333" style="32" customWidth="1"/>
    <col min="15622" max="15622" width="10.6095238095238" style="32" customWidth="1"/>
    <col min="15623" max="15623" width="12.7333333333333" style="32" customWidth="1"/>
    <col min="15624" max="15624" width="8.80952380952381" style="32" customWidth="1"/>
    <col min="15625" max="15625" width="16.3238095238095" style="32" customWidth="1"/>
    <col min="15626" max="15626" width="10.447619047619" style="32"/>
    <col min="15627" max="15627" width="10.6095238095238" style="32" customWidth="1"/>
    <col min="15628" max="15870" width="10.447619047619" style="32"/>
    <col min="15871" max="15871" width="11.752380952381" style="32" customWidth="1"/>
    <col min="15872" max="15872" width="11.0952380952381" style="32" customWidth="1"/>
    <col min="15873" max="15873" width="10.9333333333333" style="32" customWidth="1"/>
    <col min="15874" max="15874" width="4.8952380952381" style="32" customWidth="1"/>
    <col min="15875" max="15875" width="6.36190476190476" style="32" customWidth="1"/>
    <col min="15876" max="15877" width="20.7333333333333" style="32" customWidth="1"/>
    <col min="15878" max="15878" width="10.6095238095238" style="32" customWidth="1"/>
    <col min="15879" max="15879" width="12.7333333333333" style="32" customWidth="1"/>
    <col min="15880" max="15880" width="8.80952380952381" style="32" customWidth="1"/>
    <col min="15881" max="15881" width="16.3238095238095" style="32" customWidth="1"/>
    <col min="15882" max="15882" width="10.447619047619" style="32"/>
    <col min="15883" max="15883" width="10.6095238095238" style="32" customWidth="1"/>
    <col min="15884" max="16126" width="10.447619047619" style="32"/>
    <col min="16127" max="16127" width="11.752380952381" style="32" customWidth="1"/>
    <col min="16128" max="16128" width="11.0952380952381" style="32" customWidth="1"/>
    <col min="16129" max="16129" width="10.9333333333333" style="32" customWidth="1"/>
    <col min="16130" max="16130" width="4.8952380952381" style="32" customWidth="1"/>
    <col min="16131" max="16131" width="6.36190476190476" style="32" customWidth="1"/>
    <col min="16132" max="16133" width="20.7333333333333" style="32" customWidth="1"/>
    <col min="16134" max="16134" width="10.6095238095238" style="32" customWidth="1"/>
    <col min="16135" max="16135" width="12.7333333333333" style="32" customWidth="1"/>
    <col min="16136" max="16136" width="8.80952380952381" style="32" customWidth="1"/>
    <col min="16137" max="16137" width="16.3238095238095" style="32" customWidth="1"/>
    <col min="16138" max="16138" width="10.447619047619" style="32"/>
    <col min="16139" max="16139" width="10.6095238095238" style="32" customWidth="1"/>
    <col min="16140" max="16384" width="10.447619047619" style="32"/>
  </cols>
  <sheetData>
    <row r="1" s="60" customFormat="1" ht="37.5" customHeight="1" spans="1:12">
      <c r="A1" s="34" t="s">
        <v>679</v>
      </c>
      <c r="B1" s="35" t="s">
        <v>680</v>
      </c>
      <c r="C1" s="35" t="s">
        <v>681</v>
      </c>
      <c r="D1" s="35" t="s">
        <v>682</v>
      </c>
      <c r="E1" s="35" t="s">
        <v>683</v>
      </c>
      <c r="F1" s="35" t="s">
        <v>684</v>
      </c>
      <c r="G1" s="35" t="s">
        <v>685</v>
      </c>
      <c r="H1" s="35" t="s">
        <v>686</v>
      </c>
      <c r="I1" s="41" t="s">
        <v>687</v>
      </c>
      <c r="J1" s="41" t="s">
        <v>688</v>
      </c>
      <c r="K1" s="42" t="s">
        <v>689</v>
      </c>
      <c r="L1" s="63"/>
    </row>
    <row r="2" ht="14.45" customHeight="1" spans="1:12">
      <c r="A2" s="36"/>
      <c r="B2" s="37"/>
      <c r="C2" s="37"/>
      <c r="D2" s="37"/>
      <c r="E2" s="38"/>
      <c r="F2" s="38"/>
      <c r="G2" s="36"/>
      <c r="H2" s="39"/>
      <c r="I2" s="43"/>
      <c r="J2" s="44">
        <v>779940</v>
      </c>
      <c r="K2" s="45">
        <v>779940</v>
      </c>
      <c r="L2" s="57"/>
    </row>
    <row r="3" ht="14.45" customHeight="1" spans="1:11">
      <c r="A3" s="36" t="s">
        <v>690</v>
      </c>
      <c r="B3" s="37">
        <v>43828</v>
      </c>
      <c r="C3" s="37">
        <v>43831</v>
      </c>
      <c r="D3" s="38">
        <v>1</v>
      </c>
      <c r="E3" s="38">
        <v>3</v>
      </c>
      <c r="F3" s="38">
        <v>1715687</v>
      </c>
      <c r="G3" s="40" t="s">
        <v>753</v>
      </c>
      <c r="H3" s="39">
        <v>4590</v>
      </c>
      <c r="I3" s="43">
        <f>4590*3</f>
        <v>13770</v>
      </c>
      <c r="J3" s="46"/>
      <c r="K3" s="45">
        <f t="shared" ref="K3:K66" si="0">K2-I3</f>
        <v>766170</v>
      </c>
    </row>
    <row r="4" ht="14.45" customHeight="1" spans="1:11">
      <c r="A4" s="36" t="s">
        <v>690</v>
      </c>
      <c r="B4" s="37">
        <v>43828</v>
      </c>
      <c r="C4" s="37">
        <v>43831</v>
      </c>
      <c r="D4" s="38">
        <v>1</v>
      </c>
      <c r="E4" s="38">
        <v>3</v>
      </c>
      <c r="F4" s="38">
        <v>1715687</v>
      </c>
      <c r="G4" s="36" t="s">
        <v>754</v>
      </c>
      <c r="H4" s="39">
        <v>4590</v>
      </c>
      <c r="I4" s="43">
        <f>4590*3</f>
        <v>13770</v>
      </c>
      <c r="J4" s="46"/>
      <c r="K4" s="45">
        <f t="shared" si="0"/>
        <v>752400</v>
      </c>
    </row>
    <row r="5" s="61" customFormat="1" ht="14.45" customHeight="1" spans="1:14">
      <c r="A5" s="36" t="s">
        <v>690</v>
      </c>
      <c r="B5" s="37">
        <v>43830</v>
      </c>
      <c r="C5" s="37">
        <v>43832</v>
      </c>
      <c r="D5" s="38">
        <v>1</v>
      </c>
      <c r="E5" s="38">
        <v>2</v>
      </c>
      <c r="F5" s="38">
        <v>1725355</v>
      </c>
      <c r="G5" s="36" t="s">
        <v>755</v>
      </c>
      <c r="H5" s="39">
        <v>4590</v>
      </c>
      <c r="I5" s="43">
        <f>4590*2</f>
        <v>9180</v>
      </c>
      <c r="J5" s="47"/>
      <c r="K5" s="45">
        <f t="shared" si="0"/>
        <v>743220</v>
      </c>
      <c r="L5" s="32"/>
      <c r="M5" s="32"/>
      <c r="N5" s="32"/>
    </row>
    <row r="6" s="61" customFormat="1" ht="14.45" customHeight="1" spans="1:14">
      <c r="A6" s="36" t="s">
        <v>690</v>
      </c>
      <c r="B6" s="37">
        <v>43833</v>
      </c>
      <c r="C6" s="37">
        <v>43834</v>
      </c>
      <c r="D6" s="38">
        <v>1</v>
      </c>
      <c r="E6" s="38">
        <v>1</v>
      </c>
      <c r="F6" s="38">
        <v>1704477</v>
      </c>
      <c r="G6" s="36" t="s">
        <v>756</v>
      </c>
      <c r="H6" s="39">
        <v>2880</v>
      </c>
      <c r="I6" s="43">
        <v>2880</v>
      </c>
      <c r="J6" s="47"/>
      <c r="K6" s="45">
        <f t="shared" si="0"/>
        <v>740340</v>
      </c>
      <c r="L6" s="32"/>
      <c r="M6" s="32"/>
      <c r="N6" s="32"/>
    </row>
    <row r="7" s="61" customFormat="1" ht="14.45" customHeight="1" spans="1:14">
      <c r="A7" s="36" t="s">
        <v>690</v>
      </c>
      <c r="B7" s="37">
        <v>43833</v>
      </c>
      <c r="C7" s="37">
        <v>43834</v>
      </c>
      <c r="D7" s="38">
        <v>1</v>
      </c>
      <c r="E7" s="38">
        <v>1</v>
      </c>
      <c r="F7" s="38">
        <v>1725358</v>
      </c>
      <c r="G7" s="36" t="s">
        <v>757</v>
      </c>
      <c r="H7" s="39">
        <v>2880</v>
      </c>
      <c r="I7" s="43">
        <v>2880</v>
      </c>
      <c r="J7" s="47"/>
      <c r="K7" s="45">
        <f t="shared" si="0"/>
        <v>737460</v>
      </c>
      <c r="L7" s="32"/>
      <c r="M7" s="32"/>
      <c r="N7" s="32"/>
    </row>
    <row r="8" s="61" customFormat="1" ht="14.45" customHeight="1" spans="1:14">
      <c r="A8" s="36" t="s">
        <v>690</v>
      </c>
      <c r="B8" s="37">
        <v>43833</v>
      </c>
      <c r="C8" s="37">
        <v>43835</v>
      </c>
      <c r="D8" s="38">
        <v>1</v>
      </c>
      <c r="E8" s="38">
        <v>2</v>
      </c>
      <c r="F8" s="38">
        <v>1705478</v>
      </c>
      <c r="G8" s="36" t="s">
        <v>758</v>
      </c>
      <c r="H8" s="39">
        <v>2880</v>
      </c>
      <c r="I8" s="43">
        <f>2880*2</f>
        <v>5760</v>
      </c>
      <c r="J8" s="47"/>
      <c r="K8" s="45">
        <f t="shared" si="0"/>
        <v>731700</v>
      </c>
      <c r="L8" s="32"/>
      <c r="M8" s="32"/>
      <c r="N8" s="32"/>
    </row>
    <row r="9" s="61" customFormat="1" ht="14.45" customHeight="1" spans="1:14">
      <c r="A9" s="36" t="s">
        <v>690</v>
      </c>
      <c r="B9" s="37">
        <v>43834</v>
      </c>
      <c r="C9" s="37">
        <v>43835</v>
      </c>
      <c r="D9" s="38">
        <v>1</v>
      </c>
      <c r="E9" s="38">
        <v>1</v>
      </c>
      <c r="F9" s="38">
        <v>1741806</v>
      </c>
      <c r="G9" s="36" t="s">
        <v>759</v>
      </c>
      <c r="H9" s="39">
        <v>2880</v>
      </c>
      <c r="I9" s="43">
        <v>2880</v>
      </c>
      <c r="J9" s="47"/>
      <c r="K9" s="45">
        <f t="shared" si="0"/>
        <v>728820</v>
      </c>
      <c r="L9" s="32"/>
      <c r="M9" s="32"/>
      <c r="N9" s="32"/>
    </row>
    <row r="10" s="61" customFormat="1" ht="14.45" customHeight="1" spans="1:14">
      <c r="A10" s="36" t="s">
        <v>690</v>
      </c>
      <c r="B10" s="37">
        <v>43834</v>
      </c>
      <c r="C10" s="37">
        <v>43835</v>
      </c>
      <c r="D10" s="38">
        <v>1</v>
      </c>
      <c r="E10" s="38">
        <v>1</v>
      </c>
      <c r="F10" s="38">
        <v>1742165</v>
      </c>
      <c r="G10" s="36" t="s">
        <v>760</v>
      </c>
      <c r="H10" s="39">
        <v>2880</v>
      </c>
      <c r="I10" s="43">
        <v>2880</v>
      </c>
      <c r="J10" s="47"/>
      <c r="K10" s="45">
        <f t="shared" si="0"/>
        <v>725940</v>
      </c>
      <c r="L10" s="32"/>
      <c r="M10" s="32"/>
      <c r="N10" s="32"/>
    </row>
    <row r="11" s="61" customFormat="1" ht="14.45" customHeight="1" spans="1:14">
      <c r="A11" s="36" t="s">
        <v>690</v>
      </c>
      <c r="B11" s="37">
        <v>43834</v>
      </c>
      <c r="C11" s="37">
        <v>43836</v>
      </c>
      <c r="D11" s="38">
        <v>1</v>
      </c>
      <c r="E11" s="38">
        <v>2</v>
      </c>
      <c r="F11" s="38">
        <v>1728345</v>
      </c>
      <c r="G11" s="36" t="s">
        <v>761</v>
      </c>
      <c r="H11" s="39">
        <v>2880</v>
      </c>
      <c r="I11" s="43">
        <v>5760</v>
      </c>
      <c r="J11" s="47"/>
      <c r="K11" s="45">
        <f t="shared" si="0"/>
        <v>720180</v>
      </c>
      <c r="L11" s="32"/>
      <c r="M11" s="32"/>
      <c r="N11" s="32"/>
    </row>
    <row r="12" s="61" customFormat="1" ht="14.45" customHeight="1" spans="1:14">
      <c r="A12" s="36" t="s">
        <v>690</v>
      </c>
      <c r="B12" s="37">
        <v>43835</v>
      </c>
      <c r="C12" s="37">
        <v>43836</v>
      </c>
      <c r="D12" s="38">
        <v>1</v>
      </c>
      <c r="E12" s="38">
        <v>1</v>
      </c>
      <c r="F12" s="38">
        <v>1743608</v>
      </c>
      <c r="G12" s="36" t="s">
        <v>762</v>
      </c>
      <c r="H12" s="39">
        <v>2880</v>
      </c>
      <c r="I12" s="43">
        <v>2880</v>
      </c>
      <c r="J12" s="47"/>
      <c r="K12" s="45">
        <f t="shared" si="0"/>
        <v>717300</v>
      </c>
      <c r="L12" s="32"/>
      <c r="M12" s="32"/>
      <c r="N12" s="32"/>
    </row>
    <row r="13" s="61" customFormat="1" ht="14.45" customHeight="1" spans="1:14">
      <c r="A13" s="36" t="s">
        <v>690</v>
      </c>
      <c r="B13" s="37">
        <v>43835</v>
      </c>
      <c r="C13" s="37">
        <v>43836</v>
      </c>
      <c r="D13" s="38">
        <v>1</v>
      </c>
      <c r="E13" s="38">
        <v>1</v>
      </c>
      <c r="F13" s="38">
        <v>1743834</v>
      </c>
      <c r="G13" s="36" t="s">
        <v>759</v>
      </c>
      <c r="H13" s="39">
        <v>2880</v>
      </c>
      <c r="I13" s="43">
        <v>2880</v>
      </c>
      <c r="J13" s="47"/>
      <c r="K13" s="45">
        <f t="shared" si="0"/>
        <v>714420</v>
      </c>
      <c r="L13" s="32"/>
      <c r="M13" s="32"/>
      <c r="N13" s="32"/>
    </row>
    <row r="14" s="61" customFormat="1" ht="14.45" customHeight="1" spans="1:14">
      <c r="A14" s="36" t="s">
        <v>690</v>
      </c>
      <c r="B14" s="37">
        <v>43834</v>
      </c>
      <c r="C14" s="37">
        <v>43836</v>
      </c>
      <c r="D14" s="38">
        <v>1</v>
      </c>
      <c r="E14" s="38">
        <v>2</v>
      </c>
      <c r="F14" s="38">
        <v>1731494</v>
      </c>
      <c r="G14" s="36" t="s">
        <v>763</v>
      </c>
      <c r="H14" s="39">
        <v>3240</v>
      </c>
      <c r="I14" s="43">
        <v>6480</v>
      </c>
      <c r="J14" s="47"/>
      <c r="K14" s="45">
        <f t="shared" si="0"/>
        <v>707940</v>
      </c>
      <c r="L14" s="32"/>
      <c r="M14" s="32"/>
      <c r="N14" s="32"/>
    </row>
    <row r="15" s="61" customFormat="1" ht="14.45" customHeight="1" spans="1:14">
      <c r="A15" s="36" t="s">
        <v>690</v>
      </c>
      <c r="B15" s="37">
        <v>43833</v>
      </c>
      <c r="C15" s="37">
        <v>43836</v>
      </c>
      <c r="D15" s="38">
        <v>1</v>
      </c>
      <c r="E15" s="38">
        <v>3</v>
      </c>
      <c r="F15" s="38">
        <v>1737489</v>
      </c>
      <c r="G15" s="36" t="s">
        <v>764</v>
      </c>
      <c r="H15" s="39">
        <v>3240</v>
      </c>
      <c r="I15" s="43">
        <f>3240*3</f>
        <v>9720</v>
      </c>
      <c r="J15" s="47"/>
      <c r="K15" s="45">
        <f t="shared" si="0"/>
        <v>698220</v>
      </c>
      <c r="L15" s="32"/>
      <c r="M15" s="32"/>
      <c r="N15" s="32"/>
    </row>
    <row r="16" s="61" customFormat="1" ht="14.45" customHeight="1" spans="1:14">
      <c r="A16" s="36" t="s">
        <v>690</v>
      </c>
      <c r="B16" s="37">
        <v>43833</v>
      </c>
      <c r="C16" s="37">
        <v>43836</v>
      </c>
      <c r="D16" s="38">
        <v>1</v>
      </c>
      <c r="E16" s="38">
        <v>3</v>
      </c>
      <c r="F16" s="38">
        <v>1735014</v>
      </c>
      <c r="G16" s="36" t="s">
        <v>765</v>
      </c>
      <c r="H16" s="39">
        <v>3240</v>
      </c>
      <c r="I16" s="43">
        <f>3240*3</f>
        <v>9720</v>
      </c>
      <c r="J16" s="47"/>
      <c r="K16" s="45">
        <f t="shared" si="0"/>
        <v>688500</v>
      </c>
      <c r="L16" s="32"/>
      <c r="M16" s="32"/>
      <c r="N16" s="32"/>
    </row>
    <row r="17" s="61" customFormat="1" ht="14.45" customHeight="1" spans="1:14">
      <c r="A17" s="36" t="s">
        <v>690</v>
      </c>
      <c r="B17" s="37">
        <v>43836</v>
      </c>
      <c r="C17" s="37">
        <v>43837</v>
      </c>
      <c r="D17" s="38">
        <v>1</v>
      </c>
      <c r="E17" s="38">
        <v>1</v>
      </c>
      <c r="F17" s="38">
        <v>1742857</v>
      </c>
      <c r="G17" s="36" t="s">
        <v>766</v>
      </c>
      <c r="H17" s="39">
        <v>2880</v>
      </c>
      <c r="I17" s="43">
        <v>2880</v>
      </c>
      <c r="J17" s="47"/>
      <c r="K17" s="45">
        <f t="shared" si="0"/>
        <v>685620</v>
      </c>
      <c r="L17" s="32"/>
      <c r="M17" s="32"/>
      <c r="N17" s="32"/>
    </row>
    <row r="18" s="61" customFormat="1" ht="14.45" customHeight="1" spans="1:14">
      <c r="A18" s="36" t="s">
        <v>690</v>
      </c>
      <c r="B18" s="37">
        <v>43834</v>
      </c>
      <c r="C18" s="37">
        <v>43837</v>
      </c>
      <c r="D18" s="38">
        <v>1</v>
      </c>
      <c r="E18" s="38">
        <v>3</v>
      </c>
      <c r="F18" s="38">
        <v>1706166</v>
      </c>
      <c r="G18" s="36" t="s">
        <v>767</v>
      </c>
      <c r="H18" s="39">
        <v>2880</v>
      </c>
      <c r="I18" s="43">
        <f>2880*3</f>
        <v>8640</v>
      </c>
      <c r="J18" s="47"/>
      <c r="K18" s="45">
        <f t="shared" si="0"/>
        <v>676980</v>
      </c>
      <c r="L18" s="32"/>
      <c r="M18" s="32"/>
      <c r="N18" s="32"/>
    </row>
    <row r="19" s="61" customFormat="1" ht="14.45" customHeight="1" spans="1:14">
      <c r="A19" s="36" t="s">
        <v>690</v>
      </c>
      <c r="B19" s="37">
        <v>43836</v>
      </c>
      <c r="C19" s="37">
        <v>43837</v>
      </c>
      <c r="D19" s="38">
        <v>1</v>
      </c>
      <c r="E19" s="38">
        <v>1</v>
      </c>
      <c r="F19" s="38">
        <v>1720270</v>
      </c>
      <c r="G19" s="36" t="s">
        <v>768</v>
      </c>
      <c r="H19" s="39">
        <v>3240</v>
      </c>
      <c r="I19" s="43">
        <f>3240</f>
        <v>3240</v>
      </c>
      <c r="J19" s="47"/>
      <c r="K19" s="45">
        <f t="shared" si="0"/>
        <v>673740</v>
      </c>
      <c r="L19" s="32"/>
      <c r="M19" s="32"/>
      <c r="N19" s="32"/>
    </row>
    <row r="20" s="61" customFormat="1" ht="14.45" customHeight="1" spans="1:14">
      <c r="A20" s="36" t="s">
        <v>690</v>
      </c>
      <c r="B20" s="37">
        <v>43836</v>
      </c>
      <c r="C20" s="37">
        <v>43837</v>
      </c>
      <c r="D20" s="38">
        <v>1</v>
      </c>
      <c r="E20" s="38">
        <v>1</v>
      </c>
      <c r="F20" s="38">
        <v>1734037</v>
      </c>
      <c r="G20" s="36" t="s">
        <v>769</v>
      </c>
      <c r="H20" s="39">
        <v>2880</v>
      </c>
      <c r="I20" s="43">
        <f>2880*2</f>
        <v>5760</v>
      </c>
      <c r="J20" s="47"/>
      <c r="K20" s="45">
        <f t="shared" si="0"/>
        <v>667980</v>
      </c>
      <c r="L20" s="32"/>
      <c r="M20" s="32"/>
      <c r="N20" s="32"/>
    </row>
    <row r="21" s="61" customFormat="1" ht="14.45" customHeight="1" spans="1:14">
      <c r="A21" s="36" t="s">
        <v>690</v>
      </c>
      <c r="B21" s="37">
        <v>43836</v>
      </c>
      <c r="C21" s="37">
        <v>43837</v>
      </c>
      <c r="D21" s="38">
        <v>1</v>
      </c>
      <c r="E21" s="38">
        <v>1</v>
      </c>
      <c r="F21" s="38">
        <v>1742390</v>
      </c>
      <c r="G21" s="36" t="s">
        <v>770</v>
      </c>
      <c r="H21" s="39">
        <v>2880</v>
      </c>
      <c r="I21" s="43">
        <v>2880</v>
      </c>
      <c r="J21" s="47"/>
      <c r="K21" s="45">
        <f t="shared" si="0"/>
        <v>665100</v>
      </c>
      <c r="L21" s="32"/>
      <c r="M21" s="32"/>
      <c r="N21" s="32"/>
    </row>
    <row r="22" s="61" customFormat="1" ht="14.45" customHeight="1" spans="1:14">
      <c r="A22" s="36" t="s">
        <v>690</v>
      </c>
      <c r="B22" s="37">
        <v>43837</v>
      </c>
      <c r="C22" s="37">
        <v>43838</v>
      </c>
      <c r="D22" s="38">
        <v>1</v>
      </c>
      <c r="E22" s="38">
        <v>1</v>
      </c>
      <c r="F22" s="38">
        <v>1746862</v>
      </c>
      <c r="G22" s="36" t="s">
        <v>771</v>
      </c>
      <c r="H22" s="39">
        <v>2880</v>
      </c>
      <c r="I22" s="43">
        <v>2880</v>
      </c>
      <c r="J22" s="47"/>
      <c r="K22" s="45">
        <f t="shared" si="0"/>
        <v>662220</v>
      </c>
      <c r="L22" s="32"/>
      <c r="M22" s="32"/>
      <c r="N22" s="32"/>
    </row>
    <row r="23" s="61" customFormat="1" ht="14.45" customHeight="1" spans="1:14">
      <c r="A23" s="36" t="s">
        <v>690</v>
      </c>
      <c r="B23" s="37">
        <v>43838</v>
      </c>
      <c r="C23" s="37">
        <v>43839</v>
      </c>
      <c r="D23" s="38">
        <v>1</v>
      </c>
      <c r="E23" s="38">
        <v>1</v>
      </c>
      <c r="F23" s="38">
        <v>1749253</v>
      </c>
      <c r="G23" s="36" t="s">
        <v>771</v>
      </c>
      <c r="H23" s="39">
        <v>2880</v>
      </c>
      <c r="I23" s="43">
        <v>2880</v>
      </c>
      <c r="J23" s="47"/>
      <c r="K23" s="45">
        <f t="shared" si="0"/>
        <v>659340</v>
      </c>
      <c r="L23" s="32"/>
      <c r="M23" s="32"/>
      <c r="N23" s="32"/>
    </row>
    <row r="24" s="61" customFormat="1" ht="14.45" customHeight="1" spans="1:14">
      <c r="A24" s="36" t="s">
        <v>690</v>
      </c>
      <c r="B24" s="37">
        <v>43838</v>
      </c>
      <c r="C24" s="37">
        <v>43839</v>
      </c>
      <c r="D24" s="38">
        <v>1</v>
      </c>
      <c r="E24" s="38">
        <v>1</v>
      </c>
      <c r="F24" s="38">
        <v>1749048</v>
      </c>
      <c r="G24" s="36" t="s">
        <v>772</v>
      </c>
      <c r="H24" s="39">
        <v>2880</v>
      </c>
      <c r="I24" s="43">
        <v>2880</v>
      </c>
      <c r="J24" s="47"/>
      <c r="K24" s="45">
        <f t="shared" si="0"/>
        <v>656460</v>
      </c>
      <c r="L24" s="32"/>
      <c r="M24" s="32"/>
      <c r="N24" s="32"/>
    </row>
    <row r="25" s="61" customFormat="1" ht="14.45" customHeight="1" spans="1:14">
      <c r="A25" s="36" t="s">
        <v>690</v>
      </c>
      <c r="B25" s="37">
        <v>43838</v>
      </c>
      <c r="C25" s="37">
        <v>43840</v>
      </c>
      <c r="D25" s="38">
        <v>1</v>
      </c>
      <c r="E25" s="38">
        <v>2</v>
      </c>
      <c r="F25" s="38">
        <v>1715198</v>
      </c>
      <c r="G25" s="36" t="s">
        <v>773</v>
      </c>
      <c r="H25" s="39">
        <v>2880</v>
      </c>
      <c r="I25" s="43">
        <v>5760</v>
      </c>
      <c r="J25" s="47"/>
      <c r="K25" s="45">
        <f t="shared" si="0"/>
        <v>650700</v>
      </c>
      <c r="L25" s="32"/>
      <c r="M25" s="32"/>
      <c r="N25" s="32"/>
    </row>
    <row r="26" s="61" customFormat="1" ht="14.45" customHeight="1" spans="1:14">
      <c r="A26" s="36" t="s">
        <v>690</v>
      </c>
      <c r="B26" s="37">
        <v>43839</v>
      </c>
      <c r="C26" s="37">
        <v>43840</v>
      </c>
      <c r="D26" s="38">
        <v>1</v>
      </c>
      <c r="E26" s="38">
        <v>1</v>
      </c>
      <c r="F26" s="38">
        <v>1751501</v>
      </c>
      <c r="G26" s="36" t="s">
        <v>774</v>
      </c>
      <c r="H26" s="39">
        <v>2880</v>
      </c>
      <c r="I26" s="43">
        <v>2880</v>
      </c>
      <c r="J26" s="47"/>
      <c r="K26" s="45">
        <f t="shared" si="0"/>
        <v>647820</v>
      </c>
      <c r="L26" s="32"/>
      <c r="M26" s="32"/>
      <c r="N26" s="32"/>
    </row>
    <row r="27" s="61" customFormat="1" ht="14.45" customHeight="1" spans="1:14">
      <c r="A27" s="36" t="s">
        <v>690</v>
      </c>
      <c r="B27" s="37">
        <v>43837</v>
      </c>
      <c r="C27" s="37">
        <v>43840</v>
      </c>
      <c r="D27" s="38">
        <v>1</v>
      </c>
      <c r="E27" s="38">
        <v>3</v>
      </c>
      <c r="F27" s="38">
        <v>1738243</v>
      </c>
      <c r="G27" s="36" t="s">
        <v>775</v>
      </c>
      <c r="H27" s="39">
        <v>2880</v>
      </c>
      <c r="I27" s="43">
        <f>2880*3</f>
        <v>8640</v>
      </c>
      <c r="J27" s="47"/>
      <c r="K27" s="45">
        <f t="shared" si="0"/>
        <v>639180</v>
      </c>
      <c r="L27" s="32"/>
      <c r="M27" s="32"/>
      <c r="N27" s="32"/>
    </row>
    <row r="28" s="61" customFormat="1" ht="14.45" customHeight="1" spans="1:14">
      <c r="A28" s="36" t="s">
        <v>690</v>
      </c>
      <c r="B28" s="37">
        <v>43838</v>
      </c>
      <c r="C28" s="37">
        <v>43840</v>
      </c>
      <c r="D28" s="38">
        <v>1</v>
      </c>
      <c r="E28" s="38">
        <v>2</v>
      </c>
      <c r="F28" s="38">
        <v>1747510</v>
      </c>
      <c r="G28" s="36" t="s">
        <v>776</v>
      </c>
      <c r="H28" s="39">
        <v>2880</v>
      </c>
      <c r="I28" s="43">
        <f>2880*2</f>
        <v>5760</v>
      </c>
      <c r="J28" s="47"/>
      <c r="K28" s="45">
        <f t="shared" si="0"/>
        <v>633420</v>
      </c>
      <c r="L28" s="32"/>
      <c r="M28" s="32"/>
      <c r="N28" s="32"/>
    </row>
    <row r="29" s="61" customFormat="1" ht="14.45" customHeight="1" spans="1:14">
      <c r="A29" s="36" t="s">
        <v>690</v>
      </c>
      <c r="B29" s="37">
        <v>43839</v>
      </c>
      <c r="C29" s="37">
        <v>43840</v>
      </c>
      <c r="D29" s="38">
        <v>1</v>
      </c>
      <c r="E29" s="38">
        <v>1</v>
      </c>
      <c r="F29" s="38">
        <v>1727702</v>
      </c>
      <c r="G29" s="36" t="s">
        <v>777</v>
      </c>
      <c r="H29" s="39">
        <v>3240</v>
      </c>
      <c r="I29" s="43">
        <v>3240</v>
      </c>
      <c r="J29" s="47"/>
      <c r="K29" s="45">
        <f t="shared" si="0"/>
        <v>630180</v>
      </c>
      <c r="L29" s="32"/>
      <c r="M29" s="32"/>
      <c r="N29" s="32"/>
    </row>
    <row r="30" s="61" customFormat="1" ht="14.45" customHeight="1" spans="1:14">
      <c r="A30" s="36" t="s">
        <v>690</v>
      </c>
      <c r="B30" s="37">
        <v>44111</v>
      </c>
      <c r="C30" s="37">
        <v>43840</v>
      </c>
      <c r="D30" s="38">
        <v>1</v>
      </c>
      <c r="E30" s="38">
        <v>3</v>
      </c>
      <c r="F30" s="38">
        <v>1716712</v>
      </c>
      <c r="G30" s="36" t="s">
        <v>778</v>
      </c>
      <c r="H30" s="39">
        <v>2880</v>
      </c>
      <c r="I30" s="43">
        <f>2880*3</f>
        <v>8640</v>
      </c>
      <c r="J30" s="47"/>
      <c r="K30" s="45">
        <f t="shared" si="0"/>
        <v>621540</v>
      </c>
      <c r="L30" s="32"/>
      <c r="M30" s="32"/>
      <c r="N30" s="32"/>
    </row>
    <row r="31" s="61" customFormat="1" ht="14.45" customHeight="1" spans="1:14">
      <c r="A31" s="36" t="s">
        <v>690</v>
      </c>
      <c r="B31" s="37">
        <v>43840</v>
      </c>
      <c r="C31" s="37">
        <v>43842</v>
      </c>
      <c r="D31" s="38">
        <v>1</v>
      </c>
      <c r="E31" s="38">
        <v>2</v>
      </c>
      <c r="F31" s="38">
        <v>1682626</v>
      </c>
      <c r="G31" s="36" t="s">
        <v>779</v>
      </c>
      <c r="H31" s="39">
        <v>3240</v>
      </c>
      <c r="I31" s="43">
        <v>6480</v>
      </c>
      <c r="J31" s="47"/>
      <c r="K31" s="45">
        <f t="shared" si="0"/>
        <v>615060</v>
      </c>
      <c r="L31" s="32"/>
      <c r="M31" s="32"/>
      <c r="N31" s="32"/>
    </row>
    <row r="32" s="61" customFormat="1" ht="14.45" customHeight="1" spans="1:14">
      <c r="A32" s="36" t="s">
        <v>690</v>
      </c>
      <c r="B32" s="37">
        <v>43841</v>
      </c>
      <c r="C32" s="37">
        <v>43842</v>
      </c>
      <c r="D32" s="38">
        <v>1</v>
      </c>
      <c r="E32" s="38">
        <v>2</v>
      </c>
      <c r="F32" s="38">
        <v>1732490</v>
      </c>
      <c r="G32" s="36" t="s">
        <v>780</v>
      </c>
      <c r="H32" s="39">
        <v>2880</v>
      </c>
      <c r="I32" s="43">
        <v>5760</v>
      </c>
      <c r="J32" s="47"/>
      <c r="K32" s="45">
        <f t="shared" si="0"/>
        <v>609300</v>
      </c>
      <c r="L32" s="32"/>
      <c r="M32" s="32"/>
      <c r="N32" s="32"/>
    </row>
    <row r="33" s="61" customFormat="1" ht="14.45" customHeight="1" spans="1:14">
      <c r="A33" s="36" t="s">
        <v>690</v>
      </c>
      <c r="B33" s="37">
        <v>43841</v>
      </c>
      <c r="C33" s="37">
        <v>43843</v>
      </c>
      <c r="D33" s="38">
        <v>1</v>
      </c>
      <c r="E33" s="38">
        <v>3</v>
      </c>
      <c r="F33" s="38">
        <v>1724595</v>
      </c>
      <c r="G33" s="36" t="s">
        <v>781</v>
      </c>
      <c r="H33" s="39">
        <v>3240</v>
      </c>
      <c r="I33" s="43">
        <f>3240*3</f>
        <v>9720</v>
      </c>
      <c r="J33" s="47"/>
      <c r="K33" s="45">
        <f t="shared" si="0"/>
        <v>599580</v>
      </c>
      <c r="L33" s="32"/>
      <c r="M33" s="32"/>
      <c r="N33" s="32"/>
    </row>
    <row r="34" s="61" customFormat="1" ht="14.45" customHeight="1" spans="1:14">
      <c r="A34" s="36" t="s">
        <v>690</v>
      </c>
      <c r="B34" s="37">
        <v>43839</v>
      </c>
      <c r="C34" s="37">
        <v>43844</v>
      </c>
      <c r="D34" s="38">
        <v>1</v>
      </c>
      <c r="E34" s="38">
        <v>5</v>
      </c>
      <c r="F34" s="38">
        <v>1728328</v>
      </c>
      <c r="G34" s="36" t="s">
        <v>782</v>
      </c>
      <c r="H34" s="39">
        <v>3240</v>
      </c>
      <c r="I34" s="43">
        <f>3240*5</f>
        <v>16200</v>
      </c>
      <c r="J34" s="47"/>
      <c r="K34" s="45">
        <f t="shared" si="0"/>
        <v>583380</v>
      </c>
      <c r="L34" s="32"/>
      <c r="M34" s="32"/>
      <c r="N34" s="32"/>
    </row>
    <row r="35" s="61" customFormat="1" ht="14.45" customHeight="1" spans="1:14">
      <c r="A35" s="36" t="s">
        <v>690</v>
      </c>
      <c r="B35" s="37">
        <v>43843</v>
      </c>
      <c r="C35" s="37">
        <v>43844</v>
      </c>
      <c r="D35" s="38">
        <v>1</v>
      </c>
      <c r="E35" s="38">
        <v>1</v>
      </c>
      <c r="F35" s="38">
        <v>1756929</v>
      </c>
      <c r="G35" s="36" t="s">
        <v>783</v>
      </c>
      <c r="H35" s="39">
        <v>2520</v>
      </c>
      <c r="I35" s="43">
        <v>2520</v>
      </c>
      <c r="J35" s="47"/>
      <c r="K35" s="45">
        <f t="shared" si="0"/>
        <v>580860</v>
      </c>
      <c r="L35" s="32"/>
      <c r="M35" s="32"/>
      <c r="N35" s="32"/>
    </row>
    <row r="36" s="61" customFormat="1" ht="14.45" customHeight="1" spans="1:14">
      <c r="A36" s="36" t="s">
        <v>690</v>
      </c>
      <c r="B36" s="37">
        <v>43843</v>
      </c>
      <c r="C36" s="37">
        <v>43844</v>
      </c>
      <c r="D36" s="38">
        <v>1</v>
      </c>
      <c r="E36" s="38">
        <v>1</v>
      </c>
      <c r="F36" s="38">
        <v>1728401</v>
      </c>
      <c r="G36" s="36" t="s">
        <v>784</v>
      </c>
      <c r="H36" s="39">
        <v>3240</v>
      </c>
      <c r="I36" s="43">
        <v>3240</v>
      </c>
      <c r="J36" s="47"/>
      <c r="K36" s="45">
        <f t="shared" si="0"/>
        <v>577620</v>
      </c>
      <c r="L36" s="32"/>
      <c r="M36" s="32"/>
      <c r="N36" s="32"/>
    </row>
    <row r="37" s="61" customFormat="1" ht="14.45" customHeight="1" spans="1:14">
      <c r="A37" s="36" t="s">
        <v>690</v>
      </c>
      <c r="B37" s="37">
        <v>43843</v>
      </c>
      <c r="C37" s="37">
        <v>43844</v>
      </c>
      <c r="D37" s="38">
        <v>1</v>
      </c>
      <c r="E37" s="38">
        <v>1</v>
      </c>
      <c r="F37" s="38">
        <v>1728401</v>
      </c>
      <c r="G37" s="36" t="s">
        <v>785</v>
      </c>
      <c r="H37" s="39">
        <v>3240</v>
      </c>
      <c r="I37" s="43">
        <v>3240</v>
      </c>
      <c r="J37" s="47"/>
      <c r="K37" s="45">
        <f t="shared" si="0"/>
        <v>574380</v>
      </c>
      <c r="L37" s="32"/>
      <c r="M37" s="32"/>
      <c r="N37" s="32"/>
    </row>
    <row r="38" s="61" customFormat="1" ht="14.45" customHeight="1" spans="1:14">
      <c r="A38" s="36" t="s">
        <v>690</v>
      </c>
      <c r="B38" s="37">
        <v>43841</v>
      </c>
      <c r="C38" s="37">
        <v>43844</v>
      </c>
      <c r="D38" s="38">
        <v>1</v>
      </c>
      <c r="E38" s="38">
        <v>3</v>
      </c>
      <c r="F38" s="38">
        <v>1717290</v>
      </c>
      <c r="G38" s="36" t="s">
        <v>786</v>
      </c>
      <c r="H38" s="39">
        <v>2880</v>
      </c>
      <c r="I38" s="43">
        <f>2880*3</f>
        <v>8640</v>
      </c>
      <c r="J38" s="47"/>
      <c r="K38" s="45">
        <f t="shared" si="0"/>
        <v>565740</v>
      </c>
      <c r="L38" s="32"/>
      <c r="M38" s="32"/>
      <c r="N38" s="32"/>
    </row>
    <row r="39" s="61" customFormat="1" ht="14.45" customHeight="1" spans="1:14">
      <c r="A39" s="36" t="s">
        <v>690</v>
      </c>
      <c r="B39" s="37">
        <v>43843</v>
      </c>
      <c r="C39" s="37">
        <v>43844</v>
      </c>
      <c r="D39" s="38">
        <v>1</v>
      </c>
      <c r="E39" s="38">
        <v>1</v>
      </c>
      <c r="F39" s="38">
        <v>1737367</v>
      </c>
      <c r="G39" s="36" t="s">
        <v>787</v>
      </c>
      <c r="H39" s="39">
        <v>2880</v>
      </c>
      <c r="I39" s="43">
        <v>2880</v>
      </c>
      <c r="J39" s="47"/>
      <c r="K39" s="45">
        <f t="shared" si="0"/>
        <v>562860</v>
      </c>
      <c r="L39" s="32"/>
      <c r="M39" s="32"/>
      <c r="N39" s="32"/>
    </row>
    <row r="40" s="61" customFormat="1" ht="14.45" customHeight="1" spans="1:14">
      <c r="A40" s="36" t="s">
        <v>690</v>
      </c>
      <c r="B40" s="37">
        <v>43843</v>
      </c>
      <c r="C40" s="37">
        <v>43844</v>
      </c>
      <c r="D40" s="38">
        <v>1</v>
      </c>
      <c r="E40" s="38">
        <v>1</v>
      </c>
      <c r="F40" s="38">
        <v>1737367</v>
      </c>
      <c r="G40" s="36" t="s">
        <v>788</v>
      </c>
      <c r="H40" s="39">
        <v>2880</v>
      </c>
      <c r="I40" s="43">
        <v>2880</v>
      </c>
      <c r="J40" s="47"/>
      <c r="K40" s="45">
        <f t="shared" si="0"/>
        <v>559980</v>
      </c>
      <c r="L40" s="32"/>
      <c r="M40" s="32"/>
      <c r="N40" s="32"/>
    </row>
    <row r="41" s="61" customFormat="1" ht="14.45" customHeight="1" spans="1:14">
      <c r="A41" s="36" t="s">
        <v>690</v>
      </c>
      <c r="B41" s="37">
        <v>43844</v>
      </c>
      <c r="C41" s="37">
        <v>43845</v>
      </c>
      <c r="D41" s="38">
        <v>1</v>
      </c>
      <c r="E41" s="38">
        <v>1</v>
      </c>
      <c r="F41" s="38">
        <v>1760498</v>
      </c>
      <c r="G41" s="36" t="s">
        <v>789</v>
      </c>
      <c r="H41" s="39">
        <v>2520</v>
      </c>
      <c r="I41" s="43">
        <v>2520</v>
      </c>
      <c r="J41" s="47"/>
      <c r="K41" s="45">
        <f t="shared" si="0"/>
        <v>557460</v>
      </c>
      <c r="L41" s="32"/>
      <c r="M41" s="32"/>
      <c r="N41" s="32"/>
    </row>
    <row r="42" s="61" customFormat="1" ht="14.45" customHeight="1" spans="1:14">
      <c r="A42" s="36" t="s">
        <v>690</v>
      </c>
      <c r="B42" s="37">
        <v>43843</v>
      </c>
      <c r="C42" s="37">
        <v>43845</v>
      </c>
      <c r="D42" s="38">
        <v>1</v>
      </c>
      <c r="E42" s="38">
        <v>2</v>
      </c>
      <c r="F42" s="38">
        <v>1727706</v>
      </c>
      <c r="G42" s="36" t="s">
        <v>777</v>
      </c>
      <c r="H42" s="39">
        <v>3240</v>
      </c>
      <c r="I42" s="43">
        <f>3240*2</f>
        <v>6480</v>
      </c>
      <c r="J42" s="47"/>
      <c r="K42" s="45">
        <f t="shared" si="0"/>
        <v>550980</v>
      </c>
      <c r="L42" s="32"/>
      <c r="M42" s="32"/>
      <c r="N42" s="32"/>
    </row>
    <row r="43" s="61" customFormat="1" ht="14.45" customHeight="1" spans="1:14">
      <c r="A43" s="36" t="s">
        <v>690</v>
      </c>
      <c r="B43" s="37">
        <v>43842</v>
      </c>
      <c r="C43" s="37">
        <v>43845</v>
      </c>
      <c r="D43" s="38">
        <v>1</v>
      </c>
      <c r="E43" s="38">
        <v>3</v>
      </c>
      <c r="F43" s="38">
        <v>1754432</v>
      </c>
      <c r="G43" s="36" t="s">
        <v>790</v>
      </c>
      <c r="H43" s="39">
        <v>2520</v>
      </c>
      <c r="I43" s="43">
        <f>2520*3</f>
        <v>7560</v>
      </c>
      <c r="J43" s="47"/>
      <c r="K43" s="45">
        <f t="shared" si="0"/>
        <v>543420</v>
      </c>
      <c r="L43" s="32"/>
      <c r="M43" s="32"/>
      <c r="N43" s="32"/>
    </row>
    <row r="44" s="61" customFormat="1" ht="14.45" customHeight="1" spans="1:14">
      <c r="A44" s="36" t="s">
        <v>690</v>
      </c>
      <c r="B44" s="37">
        <v>43844</v>
      </c>
      <c r="C44" s="37">
        <v>43845</v>
      </c>
      <c r="D44" s="38">
        <v>1</v>
      </c>
      <c r="E44" s="38">
        <v>1</v>
      </c>
      <c r="F44" s="38">
        <v>1751587</v>
      </c>
      <c r="G44" s="36" t="s">
        <v>783</v>
      </c>
      <c r="H44" s="39">
        <v>2880</v>
      </c>
      <c r="I44" s="43">
        <v>2880</v>
      </c>
      <c r="J44" s="47"/>
      <c r="K44" s="45">
        <f t="shared" si="0"/>
        <v>540540</v>
      </c>
      <c r="L44" s="32"/>
      <c r="M44" s="32"/>
      <c r="N44" s="32"/>
    </row>
    <row r="45" s="61" customFormat="1" ht="14.45" customHeight="1" spans="1:14">
      <c r="A45" s="36" t="s">
        <v>690</v>
      </c>
      <c r="B45" s="37">
        <v>43845</v>
      </c>
      <c r="C45" s="37">
        <v>43846</v>
      </c>
      <c r="D45" s="38">
        <v>1</v>
      </c>
      <c r="E45" s="38">
        <v>1</v>
      </c>
      <c r="F45" s="38">
        <v>1760732</v>
      </c>
      <c r="G45" s="36" t="s">
        <v>791</v>
      </c>
      <c r="H45" s="39">
        <v>2520</v>
      </c>
      <c r="I45" s="43">
        <v>2520</v>
      </c>
      <c r="J45" s="47"/>
      <c r="K45" s="45">
        <f t="shared" si="0"/>
        <v>538020</v>
      </c>
      <c r="L45" s="32"/>
      <c r="M45" s="32"/>
      <c r="N45" s="32"/>
    </row>
    <row r="46" s="61" customFormat="1" ht="14.45" customHeight="1" spans="1:14">
      <c r="A46" s="36" t="s">
        <v>690</v>
      </c>
      <c r="B46" s="37">
        <v>43843</v>
      </c>
      <c r="C46" s="37">
        <v>43846</v>
      </c>
      <c r="D46" s="38">
        <v>1</v>
      </c>
      <c r="E46" s="38">
        <v>4</v>
      </c>
      <c r="F46" s="38">
        <v>1742481</v>
      </c>
      <c r="G46" s="36" t="s">
        <v>792</v>
      </c>
      <c r="H46" s="39">
        <v>2880</v>
      </c>
      <c r="I46" s="43">
        <f>2880*4</f>
        <v>11520</v>
      </c>
      <c r="J46" s="47"/>
      <c r="K46" s="45">
        <f t="shared" si="0"/>
        <v>526500</v>
      </c>
      <c r="L46" s="32"/>
      <c r="M46" s="32"/>
      <c r="N46" s="32"/>
    </row>
    <row r="47" s="61" customFormat="1" ht="14.45" customHeight="1" spans="1:14">
      <c r="A47" s="36" t="s">
        <v>690</v>
      </c>
      <c r="B47" s="37">
        <v>43843</v>
      </c>
      <c r="C47" s="37">
        <v>43846</v>
      </c>
      <c r="D47" s="38">
        <v>1</v>
      </c>
      <c r="E47" s="38">
        <v>4</v>
      </c>
      <c r="F47" s="38">
        <v>1742481</v>
      </c>
      <c r="G47" s="36" t="s">
        <v>793</v>
      </c>
      <c r="H47" s="39">
        <v>2880</v>
      </c>
      <c r="I47" s="43">
        <f>2880*4</f>
        <v>11520</v>
      </c>
      <c r="J47" s="47"/>
      <c r="K47" s="45">
        <f t="shared" si="0"/>
        <v>514980</v>
      </c>
      <c r="L47" s="32"/>
      <c r="M47" s="32"/>
      <c r="N47" s="32"/>
    </row>
    <row r="48" s="61" customFormat="1" ht="14.45" customHeight="1" spans="1:14">
      <c r="A48" s="36" t="s">
        <v>690</v>
      </c>
      <c r="B48" s="37">
        <v>43845</v>
      </c>
      <c r="C48" s="37">
        <v>43846</v>
      </c>
      <c r="D48" s="38">
        <v>1</v>
      </c>
      <c r="E48" s="38">
        <v>1</v>
      </c>
      <c r="F48" s="38">
        <v>1762165</v>
      </c>
      <c r="G48" s="36" t="s">
        <v>794</v>
      </c>
      <c r="H48" s="39">
        <v>2520</v>
      </c>
      <c r="I48" s="43">
        <v>2520</v>
      </c>
      <c r="J48" s="47"/>
      <c r="K48" s="45">
        <f t="shared" si="0"/>
        <v>512460</v>
      </c>
      <c r="L48" s="32"/>
      <c r="M48" s="32"/>
      <c r="N48" s="32"/>
    </row>
    <row r="49" s="61" customFormat="1" ht="14.45" customHeight="1" spans="1:14">
      <c r="A49" s="36" t="s">
        <v>690</v>
      </c>
      <c r="B49" s="37">
        <v>43845</v>
      </c>
      <c r="C49" s="37">
        <v>43846</v>
      </c>
      <c r="D49" s="38">
        <v>1</v>
      </c>
      <c r="E49" s="38">
        <v>1</v>
      </c>
      <c r="F49" s="38">
        <v>1762121</v>
      </c>
      <c r="G49" s="36" t="s">
        <v>795</v>
      </c>
      <c r="H49" s="39">
        <v>2520</v>
      </c>
      <c r="I49" s="43">
        <v>2520</v>
      </c>
      <c r="J49" s="47"/>
      <c r="K49" s="45">
        <f t="shared" si="0"/>
        <v>509940</v>
      </c>
      <c r="L49" s="32"/>
      <c r="M49" s="32"/>
      <c r="N49" s="32"/>
    </row>
    <row r="50" s="61" customFormat="1" ht="14.45" customHeight="1" spans="1:14">
      <c r="A50" s="36" t="s">
        <v>690</v>
      </c>
      <c r="B50" s="37">
        <v>43845</v>
      </c>
      <c r="C50" s="37">
        <v>43847</v>
      </c>
      <c r="D50" s="38">
        <v>1</v>
      </c>
      <c r="E50" s="38">
        <v>2</v>
      </c>
      <c r="F50" s="38">
        <v>1758660</v>
      </c>
      <c r="G50" s="36" t="s">
        <v>796</v>
      </c>
      <c r="H50" s="39">
        <v>2520</v>
      </c>
      <c r="I50" s="43">
        <f>2520*2</f>
        <v>5040</v>
      </c>
      <c r="J50" s="47"/>
      <c r="K50" s="45">
        <f t="shared" si="0"/>
        <v>504900</v>
      </c>
      <c r="L50" s="32"/>
      <c r="M50" s="32"/>
      <c r="N50" s="32"/>
    </row>
    <row r="51" s="61" customFormat="1" ht="14.45" customHeight="1" spans="1:14">
      <c r="A51" s="36" t="s">
        <v>690</v>
      </c>
      <c r="B51" s="37">
        <v>43844</v>
      </c>
      <c r="C51" s="37">
        <v>43847</v>
      </c>
      <c r="D51" s="38">
        <v>1</v>
      </c>
      <c r="E51" s="38">
        <v>3</v>
      </c>
      <c r="F51" s="38">
        <v>1735452</v>
      </c>
      <c r="G51" s="36" t="s">
        <v>797</v>
      </c>
      <c r="H51" s="39">
        <v>2880</v>
      </c>
      <c r="I51" s="43">
        <f>2880*3</f>
        <v>8640</v>
      </c>
      <c r="J51" s="47"/>
      <c r="K51" s="45">
        <f t="shared" si="0"/>
        <v>496260</v>
      </c>
      <c r="L51" s="32"/>
      <c r="M51" s="32"/>
      <c r="N51" s="32"/>
    </row>
    <row r="52" s="61" customFormat="1" ht="14.45" customHeight="1" spans="1:14">
      <c r="A52" s="36" t="s">
        <v>690</v>
      </c>
      <c r="B52" s="37">
        <v>43846</v>
      </c>
      <c r="C52" s="37">
        <v>43847</v>
      </c>
      <c r="D52" s="38">
        <v>1</v>
      </c>
      <c r="E52" s="38">
        <v>1</v>
      </c>
      <c r="F52" s="38">
        <v>1684220</v>
      </c>
      <c r="G52" s="36" t="s">
        <v>798</v>
      </c>
      <c r="H52" s="39">
        <v>3240</v>
      </c>
      <c r="I52" s="43">
        <f>3240*1</f>
        <v>3240</v>
      </c>
      <c r="J52" s="47"/>
      <c r="K52" s="45">
        <f t="shared" si="0"/>
        <v>493020</v>
      </c>
      <c r="L52" s="32"/>
      <c r="M52" s="32"/>
      <c r="N52" s="32"/>
    </row>
    <row r="53" s="61" customFormat="1" ht="14.45" customHeight="1" spans="1:14">
      <c r="A53" s="36" t="s">
        <v>690</v>
      </c>
      <c r="B53" s="37">
        <v>43847</v>
      </c>
      <c r="C53" s="37">
        <v>43848</v>
      </c>
      <c r="D53" s="38">
        <v>1</v>
      </c>
      <c r="E53" s="38">
        <v>1</v>
      </c>
      <c r="F53" s="38">
        <v>1765956</v>
      </c>
      <c r="G53" s="36" t="s">
        <v>799</v>
      </c>
      <c r="H53" s="39">
        <v>2700</v>
      </c>
      <c r="I53" s="43">
        <v>2700</v>
      </c>
      <c r="J53" s="47"/>
      <c r="K53" s="45">
        <f t="shared" si="0"/>
        <v>490320</v>
      </c>
      <c r="L53" s="32"/>
      <c r="M53" s="32"/>
      <c r="N53" s="32"/>
    </row>
    <row r="54" s="61" customFormat="1" ht="14.45" customHeight="1" spans="1:14">
      <c r="A54" s="36" t="s">
        <v>690</v>
      </c>
      <c r="B54" s="37">
        <v>43847</v>
      </c>
      <c r="C54" s="37">
        <v>43848</v>
      </c>
      <c r="D54" s="38">
        <v>1</v>
      </c>
      <c r="E54" s="38">
        <v>1</v>
      </c>
      <c r="F54" s="38">
        <v>1737370</v>
      </c>
      <c r="G54" s="36" t="s">
        <v>787</v>
      </c>
      <c r="H54" s="39">
        <v>2880</v>
      </c>
      <c r="I54" s="43">
        <v>2880</v>
      </c>
      <c r="J54" s="47"/>
      <c r="K54" s="45">
        <f t="shared" si="0"/>
        <v>487440</v>
      </c>
      <c r="L54" s="32"/>
      <c r="M54" s="32"/>
      <c r="N54" s="32"/>
    </row>
    <row r="55" s="61" customFormat="1" ht="14.45" customHeight="1" spans="1:14">
      <c r="A55" s="36" t="s">
        <v>690</v>
      </c>
      <c r="B55" s="37">
        <v>43847</v>
      </c>
      <c r="C55" s="37">
        <v>43848</v>
      </c>
      <c r="D55" s="38">
        <v>1</v>
      </c>
      <c r="E55" s="38">
        <v>1</v>
      </c>
      <c r="F55" s="38">
        <v>1737370</v>
      </c>
      <c r="G55" s="36" t="s">
        <v>800</v>
      </c>
      <c r="H55" s="39">
        <v>2880</v>
      </c>
      <c r="I55" s="43">
        <v>2880</v>
      </c>
      <c r="J55" s="47"/>
      <c r="K55" s="45">
        <f t="shared" si="0"/>
        <v>484560</v>
      </c>
      <c r="L55" s="32"/>
      <c r="M55" s="32"/>
      <c r="N55" s="32"/>
    </row>
    <row r="56" s="61" customFormat="1" ht="14.45" customHeight="1" spans="1:14">
      <c r="A56" s="36" t="s">
        <v>690</v>
      </c>
      <c r="B56" s="37">
        <v>43846</v>
      </c>
      <c r="C56" s="37">
        <v>43848</v>
      </c>
      <c r="D56" s="38">
        <v>1</v>
      </c>
      <c r="E56" s="38">
        <v>2</v>
      </c>
      <c r="F56" s="38">
        <v>1739418</v>
      </c>
      <c r="G56" s="36" t="s">
        <v>801</v>
      </c>
      <c r="H56" s="39">
        <v>2880</v>
      </c>
      <c r="I56" s="43">
        <f t="shared" ref="I56:I59" si="1">2880*2</f>
        <v>5760</v>
      </c>
      <c r="J56" s="47"/>
      <c r="K56" s="45">
        <f t="shared" si="0"/>
        <v>478800</v>
      </c>
      <c r="L56" s="32"/>
      <c r="M56" s="32"/>
      <c r="N56" s="32"/>
    </row>
    <row r="57" s="61" customFormat="1" ht="14.45" customHeight="1" spans="1:14">
      <c r="A57" s="36" t="s">
        <v>690</v>
      </c>
      <c r="B57" s="37">
        <v>43846</v>
      </c>
      <c r="C57" s="37">
        <v>43848</v>
      </c>
      <c r="D57" s="38">
        <v>1</v>
      </c>
      <c r="E57" s="38">
        <v>2</v>
      </c>
      <c r="F57" s="38">
        <v>1739408</v>
      </c>
      <c r="G57" s="36" t="s">
        <v>802</v>
      </c>
      <c r="H57" s="39">
        <v>2400</v>
      </c>
      <c r="I57" s="43">
        <f>3400*2</f>
        <v>6800</v>
      </c>
      <c r="J57" s="47"/>
      <c r="K57" s="45">
        <f t="shared" si="0"/>
        <v>472000</v>
      </c>
      <c r="L57" s="32"/>
      <c r="M57" s="32"/>
      <c r="N57" s="32"/>
    </row>
    <row r="58" s="61" customFormat="1" ht="14.45" customHeight="1" spans="1:14">
      <c r="A58" s="36" t="s">
        <v>690</v>
      </c>
      <c r="B58" s="37">
        <v>43846</v>
      </c>
      <c r="C58" s="37">
        <v>43848</v>
      </c>
      <c r="D58" s="38">
        <v>1</v>
      </c>
      <c r="E58" s="38">
        <v>2</v>
      </c>
      <c r="F58" s="38">
        <v>1729116</v>
      </c>
      <c r="G58" s="36" t="s">
        <v>803</v>
      </c>
      <c r="H58" s="39">
        <v>2880</v>
      </c>
      <c r="I58" s="43">
        <f t="shared" si="1"/>
        <v>5760</v>
      </c>
      <c r="J58" s="47"/>
      <c r="K58" s="45">
        <f t="shared" si="0"/>
        <v>466240</v>
      </c>
      <c r="L58" s="32"/>
      <c r="M58" s="32"/>
      <c r="N58" s="32"/>
    </row>
    <row r="59" s="61" customFormat="1" ht="14.45" customHeight="1" spans="1:14">
      <c r="A59" s="36" t="s">
        <v>690</v>
      </c>
      <c r="B59" s="37">
        <v>43846</v>
      </c>
      <c r="C59" s="37">
        <v>43848</v>
      </c>
      <c r="D59" s="38">
        <v>1</v>
      </c>
      <c r="E59" s="38">
        <v>2</v>
      </c>
      <c r="F59" s="38">
        <v>1729116</v>
      </c>
      <c r="G59" s="36" t="s">
        <v>804</v>
      </c>
      <c r="H59" s="39">
        <v>2880</v>
      </c>
      <c r="I59" s="43">
        <f t="shared" si="1"/>
        <v>5760</v>
      </c>
      <c r="J59" s="47"/>
      <c r="K59" s="45">
        <f t="shared" si="0"/>
        <v>460480</v>
      </c>
      <c r="L59" s="32"/>
      <c r="M59" s="32"/>
      <c r="N59" s="32"/>
    </row>
    <row r="60" s="61" customFormat="1" ht="14.45" customHeight="1" spans="1:14">
      <c r="A60" s="36" t="s">
        <v>690</v>
      </c>
      <c r="B60" s="37">
        <v>43848</v>
      </c>
      <c r="C60" s="37">
        <v>43849</v>
      </c>
      <c r="D60" s="38">
        <v>1</v>
      </c>
      <c r="E60" s="38">
        <v>1</v>
      </c>
      <c r="F60" s="38">
        <v>1767441</v>
      </c>
      <c r="G60" s="36" t="s">
        <v>805</v>
      </c>
      <c r="H60" s="39">
        <v>2700</v>
      </c>
      <c r="I60" s="43">
        <v>2700</v>
      </c>
      <c r="J60" s="47"/>
      <c r="K60" s="45">
        <f t="shared" si="0"/>
        <v>457780</v>
      </c>
      <c r="L60" s="32"/>
      <c r="M60" s="32"/>
      <c r="N60" s="32"/>
    </row>
    <row r="61" s="61" customFormat="1" ht="14.45" customHeight="1" spans="1:14">
      <c r="A61" s="36" t="s">
        <v>690</v>
      </c>
      <c r="B61" s="37">
        <v>43848</v>
      </c>
      <c r="C61" s="37">
        <v>43849</v>
      </c>
      <c r="D61" s="38">
        <v>1</v>
      </c>
      <c r="E61" s="38">
        <v>2</v>
      </c>
      <c r="F61" s="38">
        <v>1740131</v>
      </c>
      <c r="G61" s="36" t="s">
        <v>806</v>
      </c>
      <c r="H61" s="39">
        <v>2880</v>
      </c>
      <c r="I61" s="43">
        <f>2880*2</f>
        <v>5760</v>
      </c>
      <c r="J61" s="47"/>
      <c r="K61" s="45">
        <f t="shared" si="0"/>
        <v>452020</v>
      </c>
      <c r="L61" s="32"/>
      <c r="M61" s="32"/>
      <c r="N61" s="32"/>
    </row>
    <row r="62" s="61" customFormat="1" ht="14.45" customHeight="1" spans="1:14">
      <c r="A62" s="36" t="s">
        <v>690</v>
      </c>
      <c r="B62" s="37">
        <v>43848</v>
      </c>
      <c r="C62" s="37">
        <v>43849</v>
      </c>
      <c r="D62" s="38">
        <v>1</v>
      </c>
      <c r="E62" s="38">
        <v>2</v>
      </c>
      <c r="F62" s="38">
        <v>1740131</v>
      </c>
      <c r="G62" s="36" t="s">
        <v>807</v>
      </c>
      <c r="H62" s="39">
        <v>2880</v>
      </c>
      <c r="I62" s="43">
        <f>2880*2</f>
        <v>5760</v>
      </c>
      <c r="J62" s="47"/>
      <c r="K62" s="45">
        <f t="shared" si="0"/>
        <v>446260</v>
      </c>
      <c r="L62" s="32"/>
      <c r="M62" s="32"/>
      <c r="N62" s="32"/>
    </row>
    <row r="63" s="61" customFormat="1" ht="14.45" customHeight="1" spans="1:14">
      <c r="A63" s="36" t="s">
        <v>690</v>
      </c>
      <c r="B63" s="37">
        <v>43848</v>
      </c>
      <c r="C63" s="37">
        <v>43849</v>
      </c>
      <c r="D63" s="38">
        <v>1</v>
      </c>
      <c r="E63" s="38">
        <v>2</v>
      </c>
      <c r="F63" s="38">
        <v>1767051</v>
      </c>
      <c r="G63" s="36" t="s">
        <v>808</v>
      </c>
      <c r="H63" s="39">
        <v>2700</v>
      </c>
      <c r="I63" s="43">
        <v>2700</v>
      </c>
      <c r="J63" s="47"/>
      <c r="K63" s="45">
        <f t="shared" si="0"/>
        <v>443560</v>
      </c>
      <c r="L63" s="32"/>
      <c r="M63" s="32"/>
      <c r="N63" s="32"/>
    </row>
    <row r="64" s="61" customFormat="1" ht="14.45" customHeight="1" spans="1:14">
      <c r="A64" s="36" t="s">
        <v>690</v>
      </c>
      <c r="B64" s="37">
        <v>43846</v>
      </c>
      <c r="C64" s="37">
        <v>43849</v>
      </c>
      <c r="D64" s="38">
        <v>1</v>
      </c>
      <c r="E64" s="38">
        <v>3</v>
      </c>
      <c r="F64" s="38">
        <v>1732000</v>
      </c>
      <c r="G64" s="36" t="s">
        <v>809</v>
      </c>
      <c r="H64" s="39">
        <v>2880</v>
      </c>
      <c r="I64" s="43">
        <f>2880*3</f>
        <v>8640</v>
      </c>
      <c r="J64" s="47"/>
      <c r="K64" s="45">
        <f t="shared" si="0"/>
        <v>434920</v>
      </c>
      <c r="L64" s="32"/>
      <c r="M64" s="32"/>
      <c r="N64" s="32"/>
    </row>
    <row r="65" s="61" customFormat="1" ht="14.45" customHeight="1" spans="1:14">
      <c r="A65" s="36" t="s">
        <v>690</v>
      </c>
      <c r="B65" s="37">
        <v>43846</v>
      </c>
      <c r="C65" s="37">
        <v>43847</v>
      </c>
      <c r="D65" s="38">
        <v>1</v>
      </c>
      <c r="E65" s="38">
        <v>1</v>
      </c>
      <c r="F65" s="38">
        <v>1758677</v>
      </c>
      <c r="G65" s="36" t="s">
        <v>810</v>
      </c>
      <c r="H65" s="39">
        <v>2520</v>
      </c>
      <c r="I65" s="43">
        <v>2520</v>
      </c>
      <c r="J65" s="47"/>
      <c r="K65" s="45">
        <f t="shared" si="0"/>
        <v>432400</v>
      </c>
      <c r="L65" s="32"/>
      <c r="M65" s="32"/>
      <c r="N65" s="32"/>
    </row>
    <row r="66" s="61" customFormat="1" ht="14.45" customHeight="1" spans="1:14">
      <c r="A66" s="36" t="s">
        <v>690</v>
      </c>
      <c r="B66" s="37">
        <v>43847</v>
      </c>
      <c r="C66" s="37">
        <v>43849</v>
      </c>
      <c r="D66" s="38">
        <v>1</v>
      </c>
      <c r="E66" s="38">
        <v>2</v>
      </c>
      <c r="F66" s="38">
        <v>1758677</v>
      </c>
      <c r="G66" s="36" t="s">
        <v>810</v>
      </c>
      <c r="H66" s="39">
        <v>2700</v>
      </c>
      <c r="I66" s="43">
        <f>2700*2</f>
        <v>5400</v>
      </c>
      <c r="J66" s="47"/>
      <c r="K66" s="45">
        <f t="shared" si="0"/>
        <v>427000</v>
      </c>
      <c r="L66" s="32"/>
      <c r="M66" s="32"/>
      <c r="N66" s="32"/>
    </row>
    <row r="67" s="61" customFormat="1" ht="14.45" customHeight="1" spans="1:14">
      <c r="A67" s="36" t="s">
        <v>690</v>
      </c>
      <c r="B67" s="37">
        <v>43847</v>
      </c>
      <c r="C67" s="37">
        <v>43849</v>
      </c>
      <c r="D67" s="38">
        <v>1</v>
      </c>
      <c r="E67" s="38">
        <v>2</v>
      </c>
      <c r="F67" s="38">
        <v>1764956</v>
      </c>
      <c r="G67" s="36" t="s">
        <v>811</v>
      </c>
      <c r="H67" s="39">
        <v>2700</v>
      </c>
      <c r="I67" s="43">
        <f>2700*2</f>
        <v>5400</v>
      </c>
      <c r="J67" s="47"/>
      <c r="K67" s="45">
        <f t="shared" ref="K67:K130" si="2">K66-I67</f>
        <v>421600</v>
      </c>
      <c r="L67" s="32"/>
      <c r="M67" s="32"/>
      <c r="N67" s="32"/>
    </row>
    <row r="68" s="61" customFormat="1" ht="14.45" customHeight="1" spans="1:14">
      <c r="A68" s="36" t="s">
        <v>690</v>
      </c>
      <c r="B68" s="37">
        <v>43847</v>
      </c>
      <c r="C68" s="37">
        <v>43850</v>
      </c>
      <c r="D68" s="38">
        <v>1</v>
      </c>
      <c r="E68" s="38">
        <v>4</v>
      </c>
      <c r="F68" s="38">
        <v>1732732</v>
      </c>
      <c r="G68" s="36" t="s">
        <v>812</v>
      </c>
      <c r="H68" s="39">
        <v>3880</v>
      </c>
      <c r="I68" s="43">
        <f>3880*4</f>
        <v>15520</v>
      </c>
      <c r="J68" s="47"/>
      <c r="K68" s="45">
        <f t="shared" si="2"/>
        <v>406080</v>
      </c>
      <c r="L68" s="32"/>
      <c r="M68" s="32"/>
      <c r="N68" s="32"/>
    </row>
    <row r="69" s="61" customFormat="1" ht="14.45" customHeight="1" spans="1:14">
      <c r="A69" s="36" t="s">
        <v>690</v>
      </c>
      <c r="B69" s="37">
        <v>43848</v>
      </c>
      <c r="C69" s="37">
        <v>43850</v>
      </c>
      <c r="D69" s="38">
        <v>1</v>
      </c>
      <c r="E69" s="38">
        <v>2</v>
      </c>
      <c r="F69" s="38">
        <v>1742199</v>
      </c>
      <c r="G69" s="36" t="s">
        <v>813</v>
      </c>
      <c r="H69" s="39">
        <v>2880</v>
      </c>
      <c r="I69" s="43">
        <f>2880*2</f>
        <v>5760</v>
      </c>
      <c r="J69" s="47"/>
      <c r="K69" s="45">
        <f t="shared" si="2"/>
        <v>400320</v>
      </c>
      <c r="L69" s="32"/>
      <c r="M69" s="32"/>
      <c r="N69" s="32"/>
    </row>
    <row r="70" s="61" customFormat="1" ht="14.45" customHeight="1" spans="1:14">
      <c r="A70" s="36" t="s">
        <v>690</v>
      </c>
      <c r="B70" s="37">
        <v>43848</v>
      </c>
      <c r="C70" s="37">
        <v>43849</v>
      </c>
      <c r="D70" s="38">
        <v>1</v>
      </c>
      <c r="E70" s="38">
        <v>1</v>
      </c>
      <c r="F70" s="38">
        <v>1759736</v>
      </c>
      <c r="G70" s="36" t="s">
        <v>814</v>
      </c>
      <c r="H70" s="39">
        <v>2700</v>
      </c>
      <c r="I70" s="43">
        <v>2700</v>
      </c>
      <c r="J70" s="47"/>
      <c r="K70" s="45">
        <f t="shared" si="2"/>
        <v>397620</v>
      </c>
      <c r="L70" s="32"/>
      <c r="M70" s="32"/>
      <c r="N70" s="32"/>
    </row>
    <row r="71" s="61" customFormat="1" ht="13.5" customHeight="1" spans="1:14">
      <c r="A71" s="36" t="s">
        <v>690</v>
      </c>
      <c r="B71" s="37">
        <v>43849</v>
      </c>
      <c r="C71" s="37">
        <v>43850</v>
      </c>
      <c r="D71" s="38">
        <v>1</v>
      </c>
      <c r="E71" s="38">
        <v>1</v>
      </c>
      <c r="F71" s="38">
        <v>1759736</v>
      </c>
      <c r="G71" s="36" t="s">
        <v>814</v>
      </c>
      <c r="H71" s="39">
        <v>2520</v>
      </c>
      <c r="I71" s="43">
        <v>2520</v>
      </c>
      <c r="J71" s="47"/>
      <c r="K71" s="45">
        <f t="shared" si="2"/>
        <v>395100</v>
      </c>
      <c r="L71" s="32"/>
      <c r="M71" s="32"/>
      <c r="N71" s="32"/>
    </row>
    <row r="72" s="61" customFormat="1" ht="17.25" hidden="1" customHeight="1" spans="1:14">
      <c r="A72" s="36" t="s">
        <v>690</v>
      </c>
      <c r="B72" s="37">
        <v>43847</v>
      </c>
      <c r="C72" s="37">
        <v>43849</v>
      </c>
      <c r="D72" s="38">
        <v>1</v>
      </c>
      <c r="E72" s="38">
        <v>2</v>
      </c>
      <c r="F72" s="64"/>
      <c r="G72" s="36"/>
      <c r="H72" s="39"/>
      <c r="I72" s="43"/>
      <c r="J72" s="47"/>
      <c r="K72" s="45">
        <f t="shared" si="2"/>
        <v>395100</v>
      </c>
      <c r="L72" s="32"/>
      <c r="M72" s="32"/>
      <c r="N72" s="32"/>
    </row>
    <row r="73" s="61" customFormat="1" ht="14.45" customHeight="1" spans="1:14">
      <c r="A73" s="36" t="s">
        <v>690</v>
      </c>
      <c r="B73" s="37">
        <v>43849</v>
      </c>
      <c r="C73" s="37">
        <v>43850</v>
      </c>
      <c r="D73" s="38">
        <v>1</v>
      </c>
      <c r="E73" s="38">
        <v>1</v>
      </c>
      <c r="F73" s="38">
        <v>1768181</v>
      </c>
      <c r="G73" s="36" t="s">
        <v>815</v>
      </c>
      <c r="H73" s="39">
        <v>2520</v>
      </c>
      <c r="I73" s="43">
        <v>2520</v>
      </c>
      <c r="J73" s="47"/>
      <c r="K73" s="45">
        <f t="shared" si="2"/>
        <v>392580</v>
      </c>
      <c r="L73" s="32"/>
      <c r="M73" s="32"/>
      <c r="N73" s="32"/>
    </row>
    <row r="74" s="61" customFormat="1" ht="14.45" customHeight="1" spans="1:14">
      <c r="A74" s="36" t="s">
        <v>690</v>
      </c>
      <c r="B74" s="37">
        <v>43849</v>
      </c>
      <c r="C74" s="37">
        <v>43851</v>
      </c>
      <c r="D74" s="38">
        <v>1</v>
      </c>
      <c r="E74" s="38">
        <v>2</v>
      </c>
      <c r="F74" s="38">
        <v>1763179</v>
      </c>
      <c r="G74" s="36" t="s">
        <v>816</v>
      </c>
      <c r="H74" s="39">
        <v>2520</v>
      </c>
      <c r="I74" s="43">
        <f t="shared" ref="I74:I80" si="3">2520*2</f>
        <v>5040</v>
      </c>
      <c r="J74" s="47"/>
      <c r="K74" s="45">
        <f t="shared" si="2"/>
        <v>387540</v>
      </c>
      <c r="L74" s="32"/>
      <c r="M74" s="32"/>
      <c r="N74" s="32"/>
    </row>
    <row r="75" s="61" customFormat="1" ht="14.45" customHeight="1" spans="1:14">
      <c r="A75" s="36" t="s">
        <v>690</v>
      </c>
      <c r="B75" s="37">
        <v>43849</v>
      </c>
      <c r="C75" s="37">
        <v>43851</v>
      </c>
      <c r="D75" s="38">
        <v>1</v>
      </c>
      <c r="E75" s="38">
        <v>2</v>
      </c>
      <c r="F75" s="38">
        <v>1768539</v>
      </c>
      <c r="G75" s="36" t="s">
        <v>817</v>
      </c>
      <c r="H75" s="39">
        <v>2520</v>
      </c>
      <c r="I75" s="43">
        <f t="shared" si="3"/>
        <v>5040</v>
      </c>
      <c r="J75" s="47"/>
      <c r="K75" s="45">
        <f t="shared" si="2"/>
        <v>382500</v>
      </c>
      <c r="L75" s="32"/>
      <c r="M75" s="32"/>
      <c r="N75" s="32"/>
    </row>
    <row r="76" s="61" customFormat="1" ht="14.45" customHeight="1" spans="1:14">
      <c r="A76" s="36" t="s">
        <v>690</v>
      </c>
      <c r="B76" s="37">
        <v>43849</v>
      </c>
      <c r="C76" s="37">
        <v>43851</v>
      </c>
      <c r="D76" s="38">
        <v>1</v>
      </c>
      <c r="E76" s="38">
        <v>2</v>
      </c>
      <c r="F76" s="38">
        <v>1734831</v>
      </c>
      <c r="G76" s="36" t="s">
        <v>818</v>
      </c>
      <c r="H76" s="39">
        <v>3240</v>
      </c>
      <c r="I76" s="43">
        <f>3240*2</f>
        <v>6480</v>
      </c>
      <c r="J76" s="47"/>
      <c r="K76" s="45">
        <f t="shared" si="2"/>
        <v>376020</v>
      </c>
      <c r="L76" s="32"/>
      <c r="M76" s="32"/>
      <c r="N76" s="32"/>
    </row>
    <row r="77" s="61" customFormat="1" ht="14.45" customHeight="1" spans="1:14">
      <c r="A77" s="36" t="s">
        <v>690</v>
      </c>
      <c r="B77" s="37">
        <v>43849</v>
      </c>
      <c r="C77" s="37">
        <v>43851</v>
      </c>
      <c r="D77" s="38">
        <v>1</v>
      </c>
      <c r="E77" s="38">
        <v>2</v>
      </c>
      <c r="F77" s="38">
        <v>1734831</v>
      </c>
      <c r="G77" s="36" t="s">
        <v>819</v>
      </c>
      <c r="H77" s="39">
        <v>3240</v>
      </c>
      <c r="I77" s="43">
        <f>3240*2</f>
        <v>6480</v>
      </c>
      <c r="J77" s="47"/>
      <c r="K77" s="45">
        <f t="shared" si="2"/>
        <v>369540</v>
      </c>
      <c r="L77" s="32"/>
      <c r="M77" s="32"/>
      <c r="N77" s="32"/>
    </row>
    <row r="78" s="61" customFormat="1" ht="14.45" customHeight="1" spans="1:14">
      <c r="A78" s="36" t="s">
        <v>690</v>
      </c>
      <c r="B78" s="37">
        <v>43849</v>
      </c>
      <c r="C78" s="37">
        <v>43851</v>
      </c>
      <c r="D78" s="38">
        <v>1</v>
      </c>
      <c r="E78" s="38">
        <v>2</v>
      </c>
      <c r="F78" s="38">
        <v>1737783</v>
      </c>
      <c r="G78" s="36" t="s">
        <v>820</v>
      </c>
      <c r="H78" s="39">
        <v>2880</v>
      </c>
      <c r="I78" s="43">
        <f>2880*2</f>
        <v>5760</v>
      </c>
      <c r="J78" s="47"/>
      <c r="K78" s="45">
        <f t="shared" si="2"/>
        <v>363780</v>
      </c>
      <c r="L78" s="32"/>
      <c r="M78" s="32"/>
      <c r="N78" s="32"/>
    </row>
    <row r="79" s="61" customFormat="1" ht="14.45" customHeight="1" spans="1:14">
      <c r="A79" s="36" t="s">
        <v>690</v>
      </c>
      <c r="B79" s="37">
        <v>43850</v>
      </c>
      <c r="C79" s="37">
        <v>43851</v>
      </c>
      <c r="D79" s="38">
        <v>1</v>
      </c>
      <c r="E79" s="38">
        <v>2</v>
      </c>
      <c r="F79" s="38">
        <v>1767231</v>
      </c>
      <c r="G79" s="36" t="s">
        <v>821</v>
      </c>
      <c r="H79" s="39">
        <v>2520</v>
      </c>
      <c r="I79" s="43">
        <f t="shared" si="3"/>
        <v>5040</v>
      </c>
      <c r="J79" s="47"/>
      <c r="K79" s="45">
        <f t="shared" si="2"/>
        <v>358740</v>
      </c>
      <c r="L79" s="32"/>
      <c r="M79" s="32"/>
      <c r="N79" s="32"/>
    </row>
    <row r="80" s="61" customFormat="1" ht="14.45" customHeight="1" spans="1:14">
      <c r="A80" s="36" t="s">
        <v>690</v>
      </c>
      <c r="B80" s="37">
        <v>43845</v>
      </c>
      <c r="C80" s="37">
        <v>43847</v>
      </c>
      <c r="D80" s="38">
        <v>1</v>
      </c>
      <c r="E80" s="38">
        <v>2</v>
      </c>
      <c r="F80" s="38">
        <v>1753327</v>
      </c>
      <c r="G80" s="36" t="s">
        <v>822</v>
      </c>
      <c r="H80" s="39">
        <v>2520</v>
      </c>
      <c r="I80" s="43">
        <f t="shared" si="3"/>
        <v>5040</v>
      </c>
      <c r="J80" s="47"/>
      <c r="K80" s="45">
        <f t="shared" si="2"/>
        <v>353700</v>
      </c>
      <c r="L80" s="32"/>
      <c r="M80" s="32"/>
      <c r="N80" s="32"/>
    </row>
    <row r="81" s="61" customFormat="1" ht="14.45" customHeight="1" spans="1:14">
      <c r="A81" s="36" t="s">
        <v>690</v>
      </c>
      <c r="B81" s="37">
        <v>43847</v>
      </c>
      <c r="C81" s="37">
        <v>43849</v>
      </c>
      <c r="D81" s="38">
        <v>1</v>
      </c>
      <c r="E81" s="38">
        <v>2</v>
      </c>
      <c r="F81" s="38">
        <v>1753327</v>
      </c>
      <c r="G81" s="36" t="s">
        <v>822</v>
      </c>
      <c r="H81" s="39">
        <v>2700</v>
      </c>
      <c r="I81" s="43">
        <f>2700*2</f>
        <v>5400</v>
      </c>
      <c r="J81" s="47"/>
      <c r="K81" s="45">
        <f t="shared" si="2"/>
        <v>348300</v>
      </c>
      <c r="L81" s="32"/>
      <c r="M81" s="32"/>
      <c r="N81" s="32"/>
    </row>
    <row r="82" s="61" customFormat="1" ht="14.45" customHeight="1" spans="1:14">
      <c r="A82" s="36" t="s">
        <v>690</v>
      </c>
      <c r="B82" s="37">
        <v>43849</v>
      </c>
      <c r="C82" s="37">
        <v>43852</v>
      </c>
      <c r="D82" s="38">
        <v>1</v>
      </c>
      <c r="E82" s="38">
        <v>3</v>
      </c>
      <c r="F82" s="38">
        <v>1753327</v>
      </c>
      <c r="G82" s="36" t="s">
        <v>822</v>
      </c>
      <c r="H82" s="39">
        <v>2520</v>
      </c>
      <c r="I82" s="43">
        <f>2520*3</f>
        <v>7560</v>
      </c>
      <c r="J82" s="47"/>
      <c r="K82" s="45">
        <f t="shared" si="2"/>
        <v>340740</v>
      </c>
      <c r="L82" s="32"/>
      <c r="M82" s="32"/>
      <c r="N82" s="32"/>
    </row>
    <row r="83" s="61" customFormat="1" ht="14.45" customHeight="1" spans="1:14">
      <c r="A83" s="36" t="s">
        <v>690</v>
      </c>
      <c r="B83" s="37">
        <v>43850</v>
      </c>
      <c r="C83" s="37">
        <v>43852</v>
      </c>
      <c r="D83" s="38">
        <v>1</v>
      </c>
      <c r="E83" s="38">
        <v>2</v>
      </c>
      <c r="F83" s="38">
        <v>1755852</v>
      </c>
      <c r="G83" s="36" t="s">
        <v>823</v>
      </c>
      <c r="H83" s="39">
        <v>2520</v>
      </c>
      <c r="I83" s="43">
        <f>2520*2</f>
        <v>5040</v>
      </c>
      <c r="J83" s="47"/>
      <c r="K83" s="45">
        <f t="shared" si="2"/>
        <v>335700</v>
      </c>
      <c r="L83" s="32"/>
      <c r="M83" s="32"/>
      <c r="N83" s="32"/>
    </row>
    <row r="84" s="61" customFormat="1" ht="14.45" customHeight="1" spans="1:14">
      <c r="A84" s="36" t="s">
        <v>690</v>
      </c>
      <c r="B84" s="37">
        <v>43850</v>
      </c>
      <c r="C84" s="37">
        <v>43852</v>
      </c>
      <c r="D84" s="38">
        <v>1</v>
      </c>
      <c r="E84" s="38">
        <v>2</v>
      </c>
      <c r="F84" s="38">
        <v>1768488</v>
      </c>
      <c r="G84" s="36" t="s">
        <v>824</v>
      </c>
      <c r="H84" s="39">
        <v>2520</v>
      </c>
      <c r="I84" s="43">
        <f>2520*2</f>
        <v>5040</v>
      </c>
      <c r="J84" s="47"/>
      <c r="K84" s="45">
        <f t="shared" si="2"/>
        <v>330660</v>
      </c>
      <c r="L84" s="32"/>
      <c r="M84" s="32"/>
      <c r="N84" s="32"/>
    </row>
    <row r="85" s="61" customFormat="1" ht="14.45" customHeight="1" spans="1:14">
      <c r="A85" s="36" t="s">
        <v>690</v>
      </c>
      <c r="B85" s="37">
        <v>43849</v>
      </c>
      <c r="C85" s="37">
        <v>43852</v>
      </c>
      <c r="D85" s="38">
        <v>1</v>
      </c>
      <c r="E85" s="38">
        <v>3</v>
      </c>
      <c r="F85" s="38">
        <v>1731972</v>
      </c>
      <c r="G85" s="36" t="s">
        <v>825</v>
      </c>
      <c r="H85" s="39">
        <v>3240</v>
      </c>
      <c r="I85" s="43">
        <f>3240*3</f>
        <v>9720</v>
      </c>
      <c r="J85" s="47"/>
      <c r="K85" s="45">
        <f t="shared" si="2"/>
        <v>320940</v>
      </c>
      <c r="L85" s="32"/>
      <c r="M85" s="32"/>
      <c r="N85" s="32"/>
    </row>
    <row r="86" s="61" customFormat="1" ht="14.45" customHeight="1" spans="1:14">
      <c r="A86" s="36" t="s">
        <v>690</v>
      </c>
      <c r="B86" s="37">
        <v>43849</v>
      </c>
      <c r="C86" s="37">
        <v>43852</v>
      </c>
      <c r="D86" s="38">
        <v>1</v>
      </c>
      <c r="E86" s="38">
        <v>3</v>
      </c>
      <c r="F86" s="38">
        <v>1731972</v>
      </c>
      <c r="G86" s="36" t="s">
        <v>826</v>
      </c>
      <c r="H86" s="39">
        <v>3240</v>
      </c>
      <c r="I86" s="43">
        <v>9720</v>
      </c>
      <c r="J86" s="47"/>
      <c r="K86" s="45">
        <f t="shared" si="2"/>
        <v>311220</v>
      </c>
      <c r="L86" s="32"/>
      <c r="M86" s="32"/>
      <c r="N86" s="32"/>
    </row>
    <row r="87" s="61" customFormat="1" ht="14.45" customHeight="1" spans="1:14">
      <c r="A87" s="36" t="s">
        <v>690</v>
      </c>
      <c r="B87" s="37">
        <v>43849</v>
      </c>
      <c r="C87" s="37">
        <v>43852</v>
      </c>
      <c r="D87" s="38">
        <v>1</v>
      </c>
      <c r="E87" s="38">
        <v>3</v>
      </c>
      <c r="F87" s="38">
        <v>1731972</v>
      </c>
      <c r="G87" s="36" t="s">
        <v>827</v>
      </c>
      <c r="H87" s="39">
        <v>3240</v>
      </c>
      <c r="I87" s="43">
        <v>9720</v>
      </c>
      <c r="J87" s="47"/>
      <c r="K87" s="45">
        <f t="shared" si="2"/>
        <v>301500</v>
      </c>
      <c r="L87" s="32"/>
      <c r="M87" s="32"/>
      <c r="N87" s="32"/>
    </row>
    <row r="88" s="61" customFormat="1" ht="14.45" customHeight="1" spans="1:14">
      <c r="A88" s="36" t="s">
        <v>690</v>
      </c>
      <c r="B88" s="37">
        <v>43849</v>
      </c>
      <c r="C88" s="37">
        <v>43852</v>
      </c>
      <c r="D88" s="38">
        <v>1</v>
      </c>
      <c r="E88" s="38">
        <v>3</v>
      </c>
      <c r="F88" s="38">
        <v>1743541</v>
      </c>
      <c r="G88" s="36" t="s">
        <v>828</v>
      </c>
      <c r="H88" s="39">
        <v>2880</v>
      </c>
      <c r="I88" s="43">
        <f t="shared" ref="I88:I93" si="4">2880*3</f>
        <v>8640</v>
      </c>
      <c r="J88" s="47"/>
      <c r="K88" s="45">
        <f t="shared" si="2"/>
        <v>292860</v>
      </c>
      <c r="L88" s="32"/>
      <c r="M88" s="32"/>
      <c r="N88" s="32"/>
    </row>
    <row r="89" s="61" customFormat="1" ht="14.45" customHeight="1" spans="1:14">
      <c r="A89" s="36" t="s">
        <v>690</v>
      </c>
      <c r="B89" s="37">
        <v>43850</v>
      </c>
      <c r="C89" s="37">
        <v>43853</v>
      </c>
      <c r="D89" s="38">
        <v>1</v>
      </c>
      <c r="E89" s="38">
        <v>3</v>
      </c>
      <c r="F89" s="38">
        <v>1751169</v>
      </c>
      <c r="G89" s="36" t="s">
        <v>829</v>
      </c>
      <c r="H89" s="39">
        <v>2880</v>
      </c>
      <c r="I89" s="43">
        <f t="shared" si="4"/>
        <v>8640</v>
      </c>
      <c r="J89" s="47"/>
      <c r="K89" s="45">
        <f t="shared" si="2"/>
        <v>284220</v>
      </c>
      <c r="L89" s="32"/>
      <c r="M89" s="32"/>
      <c r="N89" s="32"/>
    </row>
    <row r="90" s="61" customFormat="1" ht="14.45" customHeight="1" spans="1:14">
      <c r="A90" s="36" t="s">
        <v>690</v>
      </c>
      <c r="B90" s="37">
        <v>43851</v>
      </c>
      <c r="C90" s="37">
        <v>43853</v>
      </c>
      <c r="D90" s="38">
        <v>1</v>
      </c>
      <c r="E90" s="38">
        <v>2</v>
      </c>
      <c r="F90" s="38">
        <v>1771972</v>
      </c>
      <c r="G90" s="36" t="s">
        <v>830</v>
      </c>
      <c r="H90" s="39">
        <v>2520</v>
      </c>
      <c r="I90" s="43">
        <f t="shared" ref="I90:I95" si="5">2520*2</f>
        <v>5040</v>
      </c>
      <c r="J90" s="47"/>
      <c r="K90" s="45">
        <f t="shared" si="2"/>
        <v>279180</v>
      </c>
      <c r="L90" s="32"/>
      <c r="M90" s="32"/>
      <c r="N90" s="32"/>
    </row>
    <row r="91" s="61" customFormat="1" ht="14.45" customHeight="1" spans="1:14">
      <c r="A91" s="36" t="s">
        <v>690</v>
      </c>
      <c r="B91" s="37">
        <v>43851</v>
      </c>
      <c r="C91" s="37">
        <v>43853</v>
      </c>
      <c r="D91" s="38">
        <v>1</v>
      </c>
      <c r="E91" s="38">
        <v>2</v>
      </c>
      <c r="F91" s="38">
        <v>1746759</v>
      </c>
      <c r="G91" s="36" t="s">
        <v>831</v>
      </c>
      <c r="H91" s="39">
        <v>2880</v>
      </c>
      <c r="I91" s="43">
        <f>2880*2</f>
        <v>5760</v>
      </c>
      <c r="J91" s="47"/>
      <c r="K91" s="45">
        <f t="shared" si="2"/>
        <v>273420</v>
      </c>
      <c r="L91" s="32"/>
      <c r="M91" s="32"/>
      <c r="N91" s="32"/>
    </row>
    <row r="92" s="61" customFormat="1" ht="14.45" customHeight="1" spans="1:14">
      <c r="A92" s="36" t="s">
        <v>690</v>
      </c>
      <c r="B92" s="37">
        <v>43850</v>
      </c>
      <c r="C92" s="37">
        <v>43853</v>
      </c>
      <c r="D92" s="38">
        <v>1</v>
      </c>
      <c r="E92" s="38">
        <v>3</v>
      </c>
      <c r="F92" s="38">
        <v>1749939</v>
      </c>
      <c r="G92" s="36" t="s">
        <v>832</v>
      </c>
      <c r="H92" s="39">
        <v>2880</v>
      </c>
      <c r="I92" s="43">
        <f t="shared" si="4"/>
        <v>8640</v>
      </c>
      <c r="J92" s="47"/>
      <c r="K92" s="45">
        <f t="shared" si="2"/>
        <v>264780</v>
      </c>
      <c r="L92" s="32"/>
      <c r="M92" s="32"/>
      <c r="N92" s="32"/>
    </row>
    <row r="93" s="61" customFormat="1" ht="14.45" customHeight="1" spans="1:14">
      <c r="A93" s="36" t="s">
        <v>690</v>
      </c>
      <c r="B93" s="37">
        <v>43850</v>
      </c>
      <c r="C93" s="37">
        <v>43853</v>
      </c>
      <c r="D93" s="38">
        <v>1</v>
      </c>
      <c r="E93" s="38">
        <v>3</v>
      </c>
      <c r="F93" s="38">
        <v>1749939</v>
      </c>
      <c r="G93" s="36" t="s">
        <v>833</v>
      </c>
      <c r="H93" s="39">
        <v>2880</v>
      </c>
      <c r="I93" s="43">
        <f t="shared" si="4"/>
        <v>8640</v>
      </c>
      <c r="J93" s="47"/>
      <c r="K93" s="45">
        <f t="shared" si="2"/>
        <v>256140</v>
      </c>
      <c r="L93" s="32"/>
      <c r="M93" s="32"/>
      <c r="N93" s="32"/>
    </row>
    <row r="94" s="61" customFormat="1" ht="14.45" customHeight="1" spans="1:14">
      <c r="A94" s="36" t="s">
        <v>690</v>
      </c>
      <c r="B94" s="37">
        <v>43851</v>
      </c>
      <c r="C94" s="37">
        <v>43853</v>
      </c>
      <c r="D94" s="38">
        <v>1</v>
      </c>
      <c r="E94" s="38">
        <v>2</v>
      </c>
      <c r="F94" s="38">
        <v>1771974</v>
      </c>
      <c r="G94" s="36" t="s">
        <v>834</v>
      </c>
      <c r="H94" s="39">
        <v>2520</v>
      </c>
      <c r="I94" s="43">
        <f t="shared" si="5"/>
        <v>5040</v>
      </c>
      <c r="J94" s="47"/>
      <c r="K94" s="45">
        <f t="shared" si="2"/>
        <v>251100</v>
      </c>
      <c r="L94" s="32"/>
      <c r="M94" s="32"/>
      <c r="N94" s="32"/>
    </row>
    <row r="95" s="61" customFormat="1" ht="14.45" customHeight="1" spans="1:14">
      <c r="A95" s="36" t="s">
        <v>690</v>
      </c>
      <c r="B95" s="37">
        <v>43851</v>
      </c>
      <c r="C95" s="37">
        <v>43853</v>
      </c>
      <c r="D95" s="38">
        <v>1</v>
      </c>
      <c r="E95" s="38">
        <v>2</v>
      </c>
      <c r="F95" s="38">
        <v>1768060</v>
      </c>
      <c r="G95" s="36" t="s">
        <v>835</v>
      </c>
      <c r="H95" s="39">
        <v>2520</v>
      </c>
      <c r="I95" s="43">
        <f t="shared" si="5"/>
        <v>5040</v>
      </c>
      <c r="J95" s="47"/>
      <c r="K95" s="45">
        <f t="shared" si="2"/>
        <v>246060</v>
      </c>
      <c r="L95" s="32"/>
      <c r="M95" s="32"/>
      <c r="N95" s="32"/>
    </row>
    <row r="96" s="61" customFormat="1" ht="14.45" customHeight="1" spans="1:14">
      <c r="A96" s="36" t="s">
        <v>690</v>
      </c>
      <c r="B96" s="37">
        <v>43853</v>
      </c>
      <c r="C96" s="37">
        <v>43854</v>
      </c>
      <c r="D96" s="38">
        <v>1</v>
      </c>
      <c r="E96" s="38">
        <v>1</v>
      </c>
      <c r="F96" s="38">
        <v>1757764</v>
      </c>
      <c r="G96" s="36" t="s">
        <v>836</v>
      </c>
      <c r="H96" s="39">
        <v>4410</v>
      </c>
      <c r="I96" s="43">
        <v>4410</v>
      </c>
      <c r="J96" s="47"/>
      <c r="K96" s="45">
        <f t="shared" si="2"/>
        <v>241650</v>
      </c>
      <c r="L96" s="32"/>
      <c r="M96" s="32"/>
      <c r="N96" s="32"/>
    </row>
    <row r="97" s="61" customFormat="1" ht="14.45" customHeight="1" spans="1:14">
      <c r="A97" s="36" t="s">
        <v>690</v>
      </c>
      <c r="B97" s="37">
        <v>43851</v>
      </c>
      <c r="C97" s="37">
        <v>43853</v>
      </c>
      <c r="D97" s="38">
        <v>1</v>
      </c>
      <c r="E97" s="38">
        <v>2</v>
      </c>
      <c r="F97" s="38">
        <v>1743286</v>
      </c>
      <c r="G97" s="36" t="s">
        <v>837</v>
      </c>
      <c r="H97" s="39">
        <v>4440</v>
      </c>
      <c r="I97" s="43">
        <f>4440*2</f>
        <v>8880</v>
      </c>
      <c r="J97" s="47"/>
      <c r="K97" s="45">
        <f t="shared" si="2"/>
        <v>232770</v>
      </c>
      <c r="L97" s="32"/>
      <c r="M97" s="32"/>
      <c r="N97" s="32"/>
    </row>
    <row r="98" s="61" customFormat="1" ht="14.45" customHeight="1" spans="1:14">
      <c r="A98" s="36" t="s">
        <v>690</v>
      </c>
      <c r="B98" s="37">
        <v>43853</v>
      </c>
      <c r="C98" s="37">
        <v>43854</v>
      </c>
      <c r="D98" s="38">
        <v>1</v>
      </c>
      <c r="E98" s="38">
        <v>1</v>
      </c>
      <c r="F98" s="38">
        <v>1743286</v>
      </c>
      <c r="G98" s="36" t="s">
        <v>837</v>
      </c>
      <c r="H98" s="39">
        <v>5610</v>
      </c>
      <c r="I98" s="43">
        <v>5610</v>
      </c>
      <c r="J98" s="47"/>
      <c r="K98" s="45">
        <f t="shared" si="2"/>
        <v>227160</v>
      </c>
      <c r="L98" s="32"/>
      <c r="M98" s="32"/>
      <c r="N98" s="32"/>
    </row>
    <row r="99" s="61" customFormat="1" ht="14.45" customHeight="1" spans="1:14">
      <c r="A99" s="36" t="s">
        <v>690</v>
      </c>
      <c r="B99" s="37">
        <v>43851</v>
      </c>
      <c r="C99" s="37">
        <v>43853</v>
      </c>
      <c r="D99" s="38">
        <v>1</v>
      </c>
      <c r="E99" s="38">
        <v>2</v>
      </c>
      <c r="F99" s="38">
        <v>1743286</v>
      </c>
      <c r="G99" s="36" t="s">
        <v>838</v>
      </c>
      <c r="H99" s="39">
        <v>4440</v>
      </c>
      <c r="I99" s="43">
        <f>4440*2</f>
        <v>8880</v>
      </c>
      <c r="J99" s="47"/>
      <c r="K99" s="45">
        <f t="shared" si="2"/>
        <v>218280</v>
      </c>
      <c r="L99" s="32"/>
      <c r="M99" s="32"/>
      <c r="N99" s="32"/>
    </row>
    <row r="100" s="61" customFormat="1" ht="14.45" customHeight="1" spans="1:14">
      <c r="A100" s="36" t="s">
        <v>690</v>
      </c>
      <c r="B100" s="37">
        <v>43853</v>
      </c>
      <c r="C100" s="37">
        <v>43854</v>
      </c>
      <c r="D100" s="38">
        <v>1</v>
      </c>
      <c r="E100" s="38">
        <v>1</v>
      </c>
      <c r="F100" s="38">
        <v>1743286</v>
      </c>
      <c r="G100" s="36" t="s">
        <v>838</v>
      </c>
      <c r="H100" s="39">
        <v>5610</v>
      </c>
      <c r="I100" s="43">
        <v>5610</v>
      </c>
      <c r="J100" s="47"/>
      <c r="K100" s="45">
        <f t="shared" si="2"/>
        <v>212670</v>
      </c>
      <c r="L100" s="32"/>
      <c r="M100" s="32"/>
      <c r="N100" s="32"/>
    </row>
    <row r="101" s="61" customFormat="1" ht="14.45" customHeight="1" spans="1:14">
      <c r="A101" s="36" t="s">
        <v>690</v>
      </c>
      <c r="B101" s="37">
        <v>43852</v>
      </c>
      <c r="C101" s="37">
        <v>43853</v>
      </c>
      <c r="D101" s="38">
        <v>1</v>
      </c>
      <c r="E101" s="38">
        <v>1</v>
      </c>
      <c r="F101" s="38">
        <v>1751820</v>
      </c>
      <c r="G101" s="36" t="s">
        <v>839</v>
      </c>
      <c r="H101" s="39">
        <v>2880</v>
      </c>
      <c r="I101" s="43">
        <v>2880</v>
      </c>
      <c r="J101" s="47"/>
      <c r="K101" s="45">
        <f t="shared" si="2"/>
        <v>209790</v>
      </c>
      <c r="L101" s="32"/>
      <c r="M101" s="32"/>
      <c r="N101" s="32"/>
    </row>
    <row r="102" s="61" customFormat="1" ht="14.45" customHeight="1" spans="1:14">
      <c r="A102" s="36" t="s">
        <v>690</v>
      </c>
      <c r="B102" s="37">
        <v>43853</v>
      </c>
      <c r="C102" s="37">
        <v>43854</v>
      </c>
      <c r="D102" s="38">
        <v>1</v>
      </c>
      <c r="E102" s="38">
        <v>1</v>
      </c>
      <c r="F102" s="38">
        <v>1751820</v>
      </c>
      <c r="G102" s="36" t="s">
        <v>839</v>
      </c>
      <c r="H102" s="39">
        <v>4050</v>
      </c>
      <c r="I102" s="43">
        <v>4050</v>
      </c>
      <c r="J102" s="47"/>
      <c r="K102" s="45">
        <f t="shared" si="2"/>
        <v>205740</v>
      </c>
      <c r="L102" s="32"/>
      <c r="M102" s="32"/>
      <c r="N102" s="32"/>
    </row>
    <row r="103" s="61" customFormat="1" ht="14.45" customHeight="1" spans="1:14">
      <c r="A103" s="36" t="s">
        <v>690</v>
      </c>
      <c r="B103" s="37">
        <v>43852</v>
      </c>
      <c r="C103" s="37">
        <v>43853</v>
      </c>
      <c r="D103" s="38">
        <v>1</v>
      </c>
      <c r="E103" s="38">
        <v>1</v>
      </c>
      <c r="F103" s="38">
        <v>1766852</v>
      </c>
      <c r="G103" s="36" t="s">
        <v>840</v>
      </c>
      <c r="H103" s="39">
        <v>2520</v>
      </c>
      <c r="I103" s="43">
        <v>2520</v>
      </c>
      <c r="J103" s="47"/>
      <c r="K103" s="45">
        <f t="shared" si="2"/>
        <v>203220</v>
      </c>
      <c r="L103" s="32"/>
      <c r="M103" s="32"/>
      <c r="N103" s="32"/>
    </row>
    <row r="104" s="61" customFormat="1" ht="14.45" customHeight="1" spans="1:14">
      <c r="A104" s="36" t="s">
        <v>690</v>
      </c>
      <c r="B104" s="37">
        <v>43853</v>
      </c>
      <c r="C104" s="37">
        <v>43855</v>
      </c>
      <c r="D104" s="38">
        <v>1</v>
      </c>
      <c r="E104" s="38">
        <v>2</v>
      </c>
      <c r="F104" s="38">
        <v>1766852</v>
      </c>
      <c r="G104" s="36" t="s">
        <v>840</v>
      </c>
      <c r="H104" s="39">
        <v>4050</v>
      </c>
      <c r="I104" s="43">
        <f t="shared" ref="I104:I106" si="6">4050*2</f>
        <v>8100</v>
      </c>
      <c r="J104" s="47"/>
      <c r="K104" s="45">
        <f t="shared" si="2"/>
        <v>195120</v>
      </c>
      <c r="L104" s="32"/>
      <c r="M104" s="32"/>
      <c r="N104" s="32"/>
    </row>
    <row r="105" s="61" customFormat="1" ht="14.45" customHeight="1" spans="1:14">
      <c r="A105" s="36" t="s">
        <v>690</v>
      </c>
      <c r="B105" s="37">
        <v>43854</v>
      </c>
      <c r="C105" s="37">
        <v>43856</v>
      </c>
      <c r="D105" s="38">
        <v>1</v>
      </c>
      <c r="E105" s="38">
        <v>2</v>
      </c>
      <c r="F105" s="38">
        <v>1763944</v>
      </c>
      <c r="G105" s="36" t="s">
        <v>841</v>
      </c>
      <c r="H105" s="39">
        <v>4050</v>
      </c>
      <c r="I105" s="43">
        <f t="shared" si="6"/>
        <v>8100</v>
      </c>
      <c r="J105" s="47"/>
      <c r="K105" s="45">
        <f t="shared" si="2"/>
        <v>187020</v>
      </c>
      <c r="L105" s="32"/>
      <c r="M105" s="32"/>
      <c r="N105" s="32"/>
    </row>
    <row r="106" s="61" customFormat="1" ht="14.45" customHeight="1" spans="1:14">
      <c r="A106" s="36" t="s">
        <v>690</v>
      </c>
      <c r="B106" s="37">
        <v>43854</v>
      </c>
      <c r="C106" s="37">
        <v>43856</v>
      </c>
      <c r="D106" s="38">
        <v>1</v>
      </c>
      <c r="E106" s="38">
        <v>2</v>
      </c>
      <c r="F106" s="38">
        <v>1763944</v>
      </c>
      <c r="G106" s="36" t="s">
        <v>842</v>
      </c>
      <c r="H106" s="39">
        <v>4050</v>
      </c>
      <c r="I106" s="43">
        <f t="shared" si="6"/>
        <v>8100</v>
      </c>
      <c r="J106" s="47"/>
      <c r="K106" s="45">
        <f t="shared" si="2"/>
        <v>178920</v>
      </c>
      <c r="L106" s="32"/>
      <c r="M106" s="32"/>
      <c r="N106" s="32"/>
    </row>
    <row r="107" s="61" customFormat="1" ht="14.45" customHeight="1" spans="1:14">
      <c r="A107" s="36" t="s">
        <v>690</v>
      </c>
      <c r="B107" s="37">
        <v>43854</v>
      </c>
      <c r="C107" s="37">
        <v>43856</v>
      </c>
      <c r="D107" s="38">
        <v>1</v>
      </c>
      <c r="E107" s="38">
        <v>2</v>
      </c>
      <c r="F107" s="38">
        <v>1761025</v>
      </c>
      <c r="G107" s="36" t="s">
        <v>843</v>
      </c>
      <c r="H107" s="39">
        <v>5610</v>
      </c>
      <c r="I107" s="43">
        <f>5610*2</f>
        <v>11220</v>
      </c>
      <c r="J107" s="47"/>
      <c r="K107" s="45">
        <f t="shared" si="2"/>
        <v>167700</v>
      </c>
      <c r="L107" s="32"/>
      <c r="M107" s="32"/>
      <c r="N107" s="32"/>
    </row>
    <row r="108" s="61" customFormat="1" ht="14.45" customHeight="1" spans="1:14">
      <c r="A108" s="36" t="s">
        <v>690</v>
      </c>
      <c r="B108" s="37">
        <v>43856</v>
      </c>
      <c r="C108" s="37">
        <v>43857</v>
      </c>
      <c r="D108" s="38">
        <v>1</v>
      </c>
      <c r="E108" s="38">
        <v>1</v>
      </c>
      <c r="F108" s="38">
        <v>1747509</v>
      </c>
      <c r="G108" s="36" t="s">
        <v>844</v>
      </c>
      <c r="H108" s="39">
        <v>4410</v>
      </c>
      <c r="I108" s="43">
        <f>4410*2</f>
        <v>8820</v>
      </c>
      <c r="J108" s="47"/>
      <c r="K108" s="45">
        <f t="shared" si="2"/>
        <v>158880</v>
      </c>
      <c r="L108" s="32"/>
      <c r="M108" s="32"/>
      <c r="N108" s="32"/>
    </row>
    <row r="109" s="61" customFormat="1" ht="14.45" customHeight="1" spans="1:14">
      <c r="A109" s="36" t="s">
        <v>690</v>
      </c>
      <c r="B109" s="37">
        <v>43856</v>
      </c>
      <c r="C109" s="37">
        <v>43857</v>
      </c>
      <c r="D109" s="38">
        <v>1</v>
      </c>
      <c r="E109" s="38">
        <v>1</v>
      </c>
      <c r="F109" s="38">
        <v>1768472</v>
      </c>
      <c r="G109" s="36" t="s">
        <v>845</v>
      </c>
      <c r="H109" s="39">
        <v>4050</v>
      </c>
      <c r="I109" s="43">
        <v>4050</v>
      </c>
      <c r="J109" s="47"/>
      <c r="K109" s="45">
        <f t="shared" si="2"/>
        <v>154830</v>
      </c>
      <c r="L109" s="32"/>
      <c r="M109" s="32"/>
      <c r="N109" s="32"/>
    </row>
    <row r="110" s="61" customFormat="1" ht="14.45" customHeight="1" spans="1:14">
      <c r="A110" s="36" t="s">
        <v>690</v>
      </c>
      <c r="B110" s="37">
        <v>43855</v>
      </c>
      <c r="C110" s="37">
        <v>43858</v>
      </c>
      <c r="D110" s="38">
        <v>1</v>
      </c>
      <c r="E110" s="38">
        <v>3</v>
      </c>
      <c r="F110" s="38">
        <v>1754564</v>
      </c>
      <c r="G110" s="36" t="s">
        <v>846</v>
      </c>
      <c r="H110" s="39">
        <v>4050</v>
      </c>
      <c r="I110" s="43">
        <f t="shared" ref="I110:I112" si="7">4050*3</f>
        <v>12150</v>
      </c>
      <c r="J110" s="47"/>
      <c r="K110" s="45">
        <f t="shared" si="2"/>
        <v>142680</v>
      </c>
      <c r="L110" s="32"/>
      <c r="M110" s="32"/>
      <c r="N110" s="32"/>
    </row>
    <row r="111" s="61" customFormat="1" ht="14.45" customHeight="1" spans="1:14">
      <c r="A111" s="36" t="s">
        <v>690</v>
      </c>
      <c r="B111" s="37">
        <v>43855</v>
      </c>
      <c r="C111" s="37">
        <v>43858</v>
      </c>
      <c r="D111" s="38">
        <v>1</v>
      </c>
      <c r="E111" s="38">
        <v>3</v>
      </c>
      <c r="F111" s="38">
        <v>1754564</v>
      </c>
      <c r="G111" s="36" t="s">
        <v>847</v>
      </c>
      <c r="H111" s="39">
        <v>4050</v>
      </c>
      <c r="I111" s="43">
        <f t="shared" si="7"/>
        <v>12150</v>
      </c>
      <c r="J111" s="47"/>
      <c r="K111" s="45">
        <f t="shared" si="2"/>
        <v>130530</v>
      </c>
      <c r="L111" s="32"/>
      <c r="M111" s="32"/>
      <c r="N111" s="32"/>
    </row>
    <row r="112" s="61" customFormat="1" ht="14.45" customHeight="1" spans="1:14">
      <c r="A112" s="36" t="s">
        <v>690</v>
      </c>
      <c r="B112" s="37">
        <v>43855</v>
      </c>
      <c r="C112" s="37">
        <v>43858</v>
      </c>
      <c r="D112" s="38">
        <v>1</v>
      </c>
      <c r="E112" s="38">
        <v>3</v>
      </c>
      <c r="F112" s="38">
        <v>1769972</v>
      </c>
      <c r="G112" s="36" t="s">
        <v>848</v>
      </c>
      <c r="H112" s="39">
        <v>4050</v>
      </c>
      <c r="I112" s="43">
        <f t="shared" si="7"/>
        <v>12150</v>
      </c>
      <c r="J112" s="47"/>
      <c r="K112" s="45">
        <f t="shared" si="2"/>
        <v>118380</v>
      </c>
      <c r="L112" s="32"/>
      <c r="M112" s="32"/>
      <c r="N112" s="32"/>
    </row>
    <row r="113" s="61" customFormat="1" ht="14.45" customHeight="1" spans="1:14">
      <c r="A113" s="36" t="s">
        <v>690</v>
      </c>
      <c r="B113" s="37">
        <v>43852</v>
      </c>
      <c r="C113" s="37">
        <v>43853</v>
      </c>
      <c r="D113" s="38">
        <v>1</v>
      </c>
      <c r="E113" s="38">
        <v>1</v>
      </c>
      <c r="F113" s="38">
        <v>1758886</v>
      </c>
      <c r="G113" s="36" t="s">
        <v>849</v>
      </c>
      <c r="H113" s="39">
        <v>2520</v>
      </c>
      <c r="I113" s="43">
        <v>2520</v>
      </c>
      <c r="J113" s="47"/>
      <c r="K113" s="45">
        <f t="shared" si="2"/>
        <v>115860</v>
      </c>
      <c r="L113" s="32"/>
      <c r="M113" s="32"/>
      <c r="N113" s="32"/>
    </row>
    <row r="114" s="61" customFormat="1" ht="14.45" customHeight="1" spans="1:14">
      <c r="A114" s="36" t="s">
        <v>690</v>
      </c>
      <c r="B114" s="37">
        <v>43853</v>
      </c>
      <c r="C114" s="37">
        <v>43857</v>
      </c>
      <c r="D114" s="38">
        <v>1</v>
      </c>
      <c r="E114" s="38">
        <v>5</v>
      </c>
      <c r="F114" s="38">
        <v>1758886</v>
      </c>
      <c r="G114" s="36" t="s">
        <v>849</v>
      </c>
      <c r="H114" s="39">
        <v>4050</v>
      </c>
      <c r="I114" s="43">
        <f>4050*5</f>
        <v>20250</v>
      </c>
      <c r="J114" s="47"/>
      <c r="K114" s="45">
        <f t="shared" si="2"/>
        <v>95610</v>
      </c>
      <c r="L114" s="32"/>
      <c r="M114" s="32"/>
      <c r="N114" s="32"/>
    </row>
    <row r="115" s="61" customFormat="1" ht="14.45" customHeight="1" spans="1:14">
      <c r="A115" s="36" t="s">
        <v>690</v>
      </c>
      <c r="B115" s="37">
        <v>43857</v>
      </c>
      <c r="C115" s="37">
        <v>43858</v>
      </c>
      <c r="D115" s="38">
        <v>1</v>
      </c>
      <c r="E115" s="38">
        <v>1</v>
      </c>
      <c r="F115" s="38">
        <v>1754976</v>
      </c>
      <c r="G115" s="36" t="s">
        <v>850</v>
      </c>
      <c r="H115" s="39">
        <v>4050</v>
      </c>
      <c r="I115" s="43">
        <v>4050</v>
      </c>
      <c r="J115" s="47"/>
      <c r="K115" s="45">
        <f t="shared" si="2"/>
        <v>91560</v>
      </c>
      <c r="L115" s="32"/>
      <c r="M115" s="32"/>
      <c r="N115" s="32"/>
    </row>
    <row r="116" s="61" customFormat="1" ht="14.45" customHeight="1" spans="1:14">
      <c r="A116" s="36" t="s">
        <v>690</v>
      </c>
      <c r="B116" s="37">
        <v>43857</v>
      </c>
      <c r="C116" s="37">
        <v>43859</v>
      </c>
      <c r="D116" s="38">
        <v>1</v>
      </c>
      <c r="E116" s="38">
        <v>2</v>
      </c>
      <c r="F116" s="38">
        <v>1764378</v>
      </c>
      <c r="G116" s="36" t="s">
        <v>851</v>
      </c>
      <c r="H116" s="39">
        <v>4050</v>
      </c>
      <c r="I116" s="43">
        <f>4050*2</f>
        <v>8100</v>
      </c>
      <c r="J116" s="47"/>
      <c r="K116" s="45">
        <f t="shared" si="2"/>
        <v>83460</v>
      </c>
      <c r="L116" s="32"/>
      <c r="M116" s="32"/>
      <c r="N116" s="32"/>
    </row>
    <row r="117" s="61" customFormat="1" ht="14.45" customHeight="1" spans="1:14">
      <c r="A117" s="36" t="s">
        <v>690</v>
      </c>
      <c r="B117" s="37">
        <v>43859</v>
      </c>
      <c r="C117" s="37">
        <v>43860</v>
      </c>
      <c r="D117" s="38">
        <v>1</v>
      </c>
      <c r="E117" s="38">
        <v>1</v>
      </c>
      <c r="F117" s="38">
        <v>1764378</v>
      </c>
      <c r="G117" s="36" t="s">
        <v>851</v>
      </c>
      <c r="H117" s="39">
        <v>2520</v>
      </c>
      <c r="I117" s="43">
        <v>2520</v>
      </c>
      <c r="J117" s="47"/>
      <c r="K117" s="45">
        <f t="shared" si="2"/>
        <v>80940</v>
      </c>
      <c r="L117" s="32"/>
      <c r="M117" s="32"/>
      <c r="N117" s="32"/>
    </row>
    <row r="118" s="61" customFormat="1" ht="14.45" customHeight="1" spans="1:14">
      <c r="A118" s="36" t="s">
        <v>690</v>
      </c>
      <c r="B118" s="37">
        <v>43859</v>
      </c>
      <c r="C118" s="37">
        <v>43860</v>
      </c>
      <c r="D118" s="38">
        <v>1</v>
      </c>
      <c r="E118" s="38">
        <v>1</v>
      </c>
      <c r="F118" s="38">
        <v>1700194</v>
      </c>
      <c r="G118" s="36" t="s">
        <v>852</v>
      </c>
      <c r="H118" s="39">
        <v>2880</v>
      </c>
      <c r="I118" s="43">
        <v>2880</v>
      </c>
      <c r="J118" s="47"/>
      <c r="K118" s="45">
        <f t="shared" si="2"/>
        <v>78060</v>
      </c>
      <c r="L118" s="32"/>
      <c r="M118" s="32"/>
      <c r="N118" s="32"/>
    </row>
    <row r="119" s="61" customFormat="1" ht="14.45" customHeight="1" spans="1:14">
      <c r="A119" s="36" t="s">
        <v>690</v>
      </c>
      <c r="B119" s="37">
        <v>43859</v>
      </c>
      <c r="C119" s="37">
        <v>43860</v>
      </c>
      <c r="D119" s="38">
        <v>1</v>
      </c>
      <c r="E119" s="38">
        <v>1</v>
      </c>
      <c r="F119" s="38">
        <v>1700194</v>
      </c>
      <c r="G119" s="36" t="s">
        <v>853</v>
      </c>
      <c r="H119" s="39">
        <v>2880</v>
      </c>
      <c r="I119" s="43">
        <v>2880</v>
      </c>
      <c r="J119" s="47"/>
      <c r="K119" s="45">
        <f t="shared" si="2"/>
        <v>75180</v>
      </c>
      <c r="L119" s="32"/>
      <c r="M119" s="32"/>
      <c r="N119" s="32"/>
    </row>
    <row r="120" s="61" customFormat="1" ht="14.45" customHeight="1" spans="1:14">
      <c r="A120" s="36" t="s">
        <v>690</v>
      </c>
      <c r="B120" s="37">
        <v>43859</v>
      </c>
      <c r="C120" s="37">
        <v>43860</v>
      </c>
      <c r="D120" s="38">
        <v>1</v>
      </c>
      <c r="E120" s="38">
        <v>1</v>
      </c>
      <c r="F120" s="38">
        <v>1700194</v>
      </c>
      <c r="G120" s="36" t="s">
        <v>854</v>
      </c>
      <c r="H120" s="39">
        <v>2880</v>
      </c>
      <c r="I120" s="43">
        <v>2880</v>
      </c>
      <c r="J120" s="47"/>
      <c r="K120" s="45">
        <f t="shared" si="2"/>
        <v>72300</v>
      </c>
      <c r="L120" s="32"/>
      <c r="M120" s="32"/>
      <c r="N120" s="32"/>
    </row>
    <row r="121" s="61" customFormat="1" ht="14.45" customHeight="1" spans="1:14">
      <c r="A121" s="36" t="s">
        <v>690</v>
      </c>
      <c r="B121" s="37">
        <v>43860</v>
      </c>
      <c r="C121" s="37">
        <v>43861</v>
      </c>
      <c r="D121" s="38">
        <v>1</v>
      </c>
      <c r="E121" s="38">
        <v>1</v>
      </c>
      <c r="F121" s="38">
        <v>1754563</v>
      </c>
      <c r="G121" s="36" t="s">
        <v>846</v>
      </c>
      <c r="H121" s="39">
        <v>2520</v>
      </c>
      <c r="I121" s="43">
        <v>2520</v>
      </c>
      <c r="J121" s="47"/>
      <c r="K121" s="45">
        <f t="shared" si="2"/>
        <v>69780</v>
      </c>
      <c r="L121" s="32"/>
      <c r="M121" s="32"/>
      <c r="N121" s="32"/>
    </row>
    <row r="122" s="61" customFormat="1" ht="14.45" customHeight="1" spans="1:14">
      <c r="A122" s="36" t="s">
        <v>690</v>
      </c>
      <c r="B122" s="37">
        <v>43860</v>
      </c>
      <c r="C122" s="37">
        <v>43861</v>
      </c>
      <c r="D122" s="38">
        <v>1</v>
      </c>
      <c r="E122" s="38">
        <v>1</v>
      </c>
      <c r="F122" s="38">
        <v>1754563</v>
      </c>
      <c r="G122" s="36" t="s">
        <v>847</v>
      </c>
      <c r="H122" s="39">
        <v>2520</v>
      </c>
      <c r="I122" s="43">
        <v>2520</v>
      </c>
      <c r="J122" s="47"/>
      <c r="K122" s="45">
        <f t="shared" si="2"/>
        <v>67260</v>
      </c>
      <c r="L122" s="32"/>
      <c r="M122" s="32"/>
      <c r="N122" s="32"/>
    </row>
    <row r="123" s="61" customFormat="1" ht="14.45" customHeight="1" spans="1:14">
      <c r="A123" s="36" t="s">
        <v>690</v>
      </c>
      <c r="B123" s="37">
        <v>43858</v>
      </c>
      <c r="C123" s="37">
        <v>43859</v>
      </c>
      <c r="D123" s="38">
        <v>1</v>
      </c>
      <c r="E123" s="38">
        <v>1</v>
      </c>
      <c r="F123" s="38">
        <v>1750736</v>
      </c>
      <c r="G123" s="36" t="s">
        <v>855</v>
      </c>
      <c r="H123" s="39">
        <v>4050</v>
      </c>
      <c r="I123" s="43">
        <v>4050</v>
      </c>
      <c r="J123" s="47"/>
      <c r="K123" s="45">
        <f t="shared" si="2"/>
        <v>63210</v>
      </c>
      <c r="L123" s="32"/>
      <c r="M123" s="32"/>
      <c r="N123" s="32"/>
    </row>
    <row r="124" s="61" customFormat="1" ht="14.45" customHeight="1" spans="1:14">
      <c r="A124" s="36" t="s">
        <v>690</v>
      </c>
      <c r="B124" s="37">
        <v>43859</v>
      </c>
      <c r="C124" s="37">
        <v>43861</v>
      </c>
      <c r="D124" s="38">
        <v>1</v>
      </c>
      <c r="E124" s="38">
        <v>2</v>
      </c>
      <c r="F124" s="38">
        <v>1750736</v>
      </c>
      <c r="G124" s="36" t="s">
        <v>855</v>
      </c>
      <c r="H124" s="39">
        <v>2880</v>
      </c>
      <c r="I124" s="43">
        <f>2880*2</f>
        <v>5760</v>
      </c>
      <c r="J124" s="47"/>
      <c r="K124" s="45">
        <f t="shared" si="2"/>
        <v>57450</v>
      </c>
      <c r="L124" s="32"/>
      <c r="M124" s="32"/>
      <c r="N124" s="32"/>
    </row>
    <row r="125" s="61" customFormat="1" ht="14.45" customHeight="1" spans="1:14">
      <c r="A125" s="36" t="s">
        <v>690</v>
      </c>
      <c r="B125" s="37">
        <v>43860</v>
      </c>
      <c r="C125" s="37">
        <v>43861</v>
      </c>
      <c r="D125" s="38">
        <v>1</v>
      </c>
      <c r="E125" s="38">
        <v>1</v>
      </c>
      <c r="F125" s="38">
        <v>1760335</v>
      </c>
      <c r="G125" s="36" t="s">
        <v>856</v>
      </c>
      <c r="H125" s="39">
        <v>2520</v>
      </c>
      <c r="I125" s="43">
        <v>2520</v>
      </c>
      <c r="J125" s="47"/>
      <c r="K125" s="45">
        <f t="shared" si="2"/>
        <v>54930</v>
      </c>
      <c r="L125" s="32"/>
      <c r="M125" s="32"/>
      <c r="N125" s="32"/>
    </row>
    <row r="126" s="61" customFormat="1" ht="14.45" customHeight="1" spans="1:14">
      <c r="A126" s="36" t="s">
        <v>690</v>
      </c>
      <c r="B126" s="37">
        <v>43856</v>
      </c>
      <c r="C126" s="37">
        <v>43859</v>
      </c>
      <c r="D126" s="38">
        <v>1</v>
      </c>
      <c r="E126" s="38">
        <v>3</v>
      </c>
      <c r="F126" s="38">
        <v>1744794</v>
      </c>
      <c r="G126" s="36" t="s">
        <v>857</v>
      </c>
      <c r="H126" s="39">
        <v>4050</v>
      </c>
      <c r="I126" s="43">
        <f>4050*3</f>
        <v>12150</v>
      </c>
      <c r="J126" s="47"/>
      <c r="K126" s="45">
        <f t="shared" si="2"/>
        <v>42780</v>
      </c>
      <c r="L126" s="32"/>
      <c r="M126" s="32"/>
      <c r="N126" s="32"/>
    </row>
    <row r="127" s="61" customFormat="1" ht="14.45" customHeight="1" spans="1:14">
      <c r="A127" s="36" t="s">
        <v>690</v>
      </c>
      <c r="B127" s="37">
        <v>43859</v>
      </c>
      <c r="C127" s="37">
        <v>43861</v>
      </c>
      <c r="D127" s="38">
        <v>1</v>
      </c>
      <c r="E127" s="38">
        <v>2</v>
      </c>
      <c r="F127" s="38">
        <v>1744794</v>
      </c>
      <c r="G127" s="36" t="s">
        <v>857</v>
      </c>
      <c r="H127" s="39">
        <v>2880</v>
      </c>
      <c r="I127" s="43">
        <f>2880*2</f>
        <v>5760</v>
      </c>
      <c r="J127" s="47"/>
      <c r="K127" s="45">
        <f t="shared" si="2"/>
        <v>37020</v>
      </c>
      <c r="L127" s="32"/>
      <c r="M127" s="32"/>
      <c r="N127" s="32"/>
    </row>
    <row r="128" s="61" customFormat="1" ht="14.45" customHeight="1" spans="1:14">
      <c r="A128" s="36" t="s">
        <v>690</v>
      </c>
      <c r="B128" s="37">
        <v>43859</v>
      </c>
      <c r="C128" s="37">
        <v>43861</v>
      </c>
      <c r="D128" s="38">
        <v>1</v>
      </c>
      <c r="E128" s="38">
        <v>2</v>
      </c>
      <c r="F128" s="38">
        <v>1765870</v>
      </c>
      <c r="G128" s="36" t="s">
        <v>858</v>
      </c>
      <c r="H128" s="39">
        <v>3060</v>
      </c>
      <c r="I128" s="43">
        <f>3060*2</f>
        <v>6120</v>
      </c>
      <c r="J128" s="47"/>
      <c r="K128" s="45">
        <f t="shared" si="2"/>
        <v>30900</v>
      </c>
      <c r="L128" s="32"/>
      <c r="M128" s="32"/>
      <c r="N128" s="32"/>
    </row>
    <row r="129" s="61" customFormat="1" ht="14.45" customHeight="1" spans="1:14">
      <c r="A129" s="36" t="s">
        <v>690</v>
      </c>
      <c r="B129" s="37">
        <v>43860</v>
      </c>
      <c r="C129" s="37">
        <v>43861</v>
      </c>
      <c r="D129" s="38">
        <v>1</v>
      </c>
      <c r="E129" s="38">
        <v>1</v>
      </c>
      <c r="F129" s="38">
        <v>1744142</v>
      </c>
      <c r="G129" s="36" t="s">
        <v>859</v>
      </c>
      <c r="H129" s="39">
        <v>2880</v>
      </c>
      <c r="I129" s="43">
        <v>2880</v>
      </c>
      <c r="J129" s="47"/>
      <c r="K129" s="45">
        <f t="shared" si="2"/>
        <v>28020</v>
      </c>
      <c r="L129" s="32"/>
      <c r="M129" s="32"/>
      <c r="N129" s="32"/>
    </row>
    <row r="130" s="61" customFormat="1" ht="14.45" customHeight="1" spans="1:14">
      <c r="A130" s="36" t="s">
        <v>690</v>
      </c>
      <c r="B130" s="37">
        <v>43860</v>
      </c>
      <c r="C130" s="37">
        <v>43861</v>
      </c>
      <c r="D130" s="38">
        <v>1</v>
      </c>
      <c r="E130" s="38">
        <v>1</v>
      </c>
      <c r="F130" s="38">
        <v>1780735</v>
      </c>
      <c r="G130" s="36" t="s">
        <v>860</v>
      </c>
      <c r="H130" s="39">
        <v>4260</v>
      </c>
      <c r="I130" s="43">
        <v>4260</v>
      </c>
      <c r="J130" s="47"/>
      <c r="K130" s="45">
        <f t="shared" si="2"/>
        <v>23760</v>
      </c>
      <c r="L130" s="32"/>
      <c r="M130" s="32"/>
      <c r="N130" s="32"/>
    </row>
    <row r="131" s="61" customFormat="1" ht="14.45" customHeight="1" spans="1:11">
      <c r="A131" s="36"/>
      <c r="B131" s="37"/>
      <c r="C131" s="37"/>
      <c r="D131" s="38"/>
      <c r="E131" s="38"/>
      <c r="F131" s="38"/>
      <c r="G131" s="36"/>
      <c r="H131" s="39"/>
      <c r="I131" s="43"/>
      <c r="J131" s="47"/>
      <c r="K131" s="45">
        <f>K130-I131</f>
        <v>23760</v>
      </c>
    </row>
    <row r="132" s="61" customFormat="1" ht="14.45" customHeight="1" spans="1:11">
      <c r="A132" s="36"/>
      <c r="B132" s="37"/>
      <c r="C132" s="37"/>
      <c r="D132" s="38"/>
      <c r="E132" s="38"/>
      <c r="F132" s="38"/>
      <c r="G132" s="36"/>
      <c r="H132" s="39"/>
      <c r="I132" s="43"/>
      <c r="J132" s="47"/>
      <c r="K132" s="45">
        <f>K131-I132</f>
        <v>23760</v>
      </c>
    </row>
    <row r="133" s="61" customFormat="1" ht="14.45" customHeight="1" spans="1:11">
      <c r="A133" s="36"/>
      <c r="B133" s="37"/>
      <c r="C133" s="37"/>
      <c r="D133" s="37"/>
      <c r="E133" s="38"/>
      <c r="F133" s="38"/>
      <c r="G133" s="36"/>
      <c r="H133" s="39"/>
      <c r="I133" s="43"/>
      <c r="J133" s="47"/>
      <c r="K133" s="45"/>
    </row>
    <row r="134" s="61" customFormat="1" ht="14.45" customHeight="1" spans="1:11">
      <c r="A134" s="36"/>
      <c r="B134" s="37"/>
      <c r="C134" s="37"/>
      <c r="D134" s="37"/>
      <c r="E134" s="38"/>
      <c r="F134" s="38"/>
      <c r="G134" s="36"/>
      <c r="H134" s="48"/>
      <c r="I134" s="43"/>
      <c r="J134" s="47"/>
      <c r="K134" s="45"/>
    </row>
    <row r="135" ht="14.45" customHeight="1" spans="1:11">
      <c r="A135" s="49"/>
      <c r="B135" s="49"/>
      <c r="C135" s="49"/>
      <c r="D135" s="49"/>
      <c r="E135" s="50">
        <f t="shared" ref="E135:J135" si="8">SUM(E2:E134)</f>
        <v>238</v>
      </c>
      <c r="F135" s="51"/>
      <c r="G135" s="49" t="s">
        <v>750</v>
      </c>
      <c r="H135" s="51"/>
      <c r="I135" s="52">
        <f t="shared" si="8"/>
        <v>756180</v>
      </c>
      <c r="J135" s="53">
        <f t="shared" si="8"/>
        <v>779940</v>
      </c>
      <c r="K135" s="54">
        <f>I135-J135</f>
        <v>-23760</v>
      </c>
    </row>
    <row r="136" customHeight="1" spans="9:10">
      <c r="I136" s="65" t="s">
        <v>861</v>
      </c>
      <c r="J136" s="57"/>
    </row>
    <row r="137" customHeight="1" spans="10:11">
      <c r="J137" s="58" t="s">
        <v>862</v>
      </c>
      <c r="K137" s="32">
        <f>K135+'12'!K77</f>
        <v>-1174750</v>
      </c>
    </row>
    <row r="138" s="62" customFormat="1" customHeight="1" spans="1:16384">
      <c r="A138" s="32"/>
      <c r="B138" s="32"/>
      <c r="C138" s="32"/>
      <c r="D138" s="32"/>
      <c r="E138" s="33"/>
      <c r="F138" s="33"/>
      <c r="G138" s="32"/>
      <c r="H138" s="33"/>
      <c r="I138" s="32"/>
      <c r="J138" s="32"/>
      <c r="K138" s="32"/>
      <c r="L138" s="32"/>
      <c r="M138" s="32"/>
      <c r="N138" s="32"/>
      <c r="O138" s="32"/>
      <c r="P138" s="32"/>
      <c r="Q138" s="32"/>
      <c r="R138" s="32"/>
      <c r="S138" s="32"/>
      <c r="T138" s="32"/>
      <c r="U138" s="32"/>
      <c r="V138" s="32"/>
      <c r="W138" s="32"/>
      <c r="X138" s="32"/>
      <c r="Y138" s="32"/>
      <c r="Z138" s="32"/>
      <c r="AA138" s="32"/>
      <c r="AB138" s="32"/>
      <c r="AC138" s="32"/>
      <c r="AD138" s="32"/>
      <c r="AE138" s="32"/>
      <c r="AF138" s="32"/>
      <c r="AG138" s="32"/>
      <c r="AH138" s="32"/>
      <c r="AI138" s="32"/>
      <c r="AJ138" s="32"/>
      <c r="AK138" s="32"/>
      <c r="AL138" s="32"/>
      <c r="AM138" s="32"/>
      <c r="AN138" s="32"/>
      <c r="AO138" s="32"/>
      <c r="AP138" s="32"/>
      <c r="AQ138" s="32"/>
      <c r="AR138" s="32"/>
      <c r="AS138" s="32"/>
      <c r="AT138" s="32"/>
      <c r="AU138" s="32"/>
      <c r="AV138" s="32"/>
      <c r="AW138" s="32"/>
      <c r="AX138" s="32"/>
      <c r="AY138" s="32"/>
      <c r="AZ138" s="32"/>
      <c r="BA138" s="32"/>
      <c r="BB138" s="32"/>
      <c r="BC138" s="32"/>
      <c r="BD138" s="32"/>
      <c r="BE138" s="32"/>
      <c r="BF138" s="32"/>
      <c r="BG138" s="32"/>
      <c r="BH138" s="32"/>
      <c r="BI138" s="32"/>
      <c r="BJ138" s="32"/>
      <c r="BK138" s="32"/>
      <c r="BL138" s="32"/>
      <c r="BM138" s="32"/>
      <c r="BN138" s="32"/>
      <c r="BO138" s="32"/>
      <c r="BP138" s="32"/>
      <c r="BQ138" s="32"/>
      <c r="BR138" s="32"/>
      <c r="BS138" s="32"/>
      <c r="BT138" s="32"/>
      <c r="BU138" s="32"/>
      <c r="BV138" s="32"/>
      <c r="BW138" s="32"/>
      <c r="BX138" s="32"/>
      <c r="BY138" s="32"/>
      <c r="BZ138" s="32"/>
      <c r="CA138" s="32"/>
      <c r="CB138" s="32"/>
      <c r="CC138" s="32"/>
      <c r="CD138" s="32"/>
      <c r="CE138" s="32"/>
      <c r="CF138" s="32"/>
      <c r="CG138" s="32"/>
      <c r="CH138" s="32"/>
      <c r="CI138" s="32"/>
      <c r="CJ138" s="32"/>
      <c r="CK138" s="32"/>
      <c r="CL138" s="32"/>
      <c r="CM138" s="32"/>
      <c r="CN138" s="32"/>
      <c r="CO138" s="32"/>
      <c r="CP138" s="32"/>
      <c r="CQ138" s="32"/>
      <c r="CR138" s="32"/>
      <c r="CS138" s="32"/>
      <c r="CT138" s="32"/>
      <c r="CU138" s="32"/>
      <c r="CV138" s="32"/>
      <c r="CW138" s="32"/>
      <c r="CX138" s="32"/>
      <c r="CY138" s="32"/>
      <c r="CZ138" s="32"/>
      <c r="DA138" s="32"/>
      <c r="DB138" s="32"/>
      <c r="DC138" s="32"/>
      <c r="DD138" s="32"/>
      <c r="DE138" s="32"/>
      <c r="DF138" s="32"/>
      <c r="DG138" s="32"/>
      <c r="DH138" s="32"/>
      <c r="DI138" s="32"/>
      <c r="DJ138" s="32"/>
      <c r="DK138" s="32"/>
      <c r="DL138" s="32"/>
      <c r="DM138" s="32"/>
      <c r="DN138" s="32"/>
      <c r="DO138" s="32"/>
      <c r="DP138" s="32"/>
      <c r="DQ138" s="32"/>
      <c r="DR138" s="32"/>
      <c r="DS138" s="32"/>
      <c r="DT138" s="32"/>
      <c r="DU138" s="32"/>
      <c r="DV138" s="32"/>
      <c r="DW138" s="32"/>
      <c r="DX138" s="32"/>
      <c r="DY138" s="32"/>
      <c r="DZ138" s="32"/>
      <c r="EA138" s="32"/>
      <c r="EB138" s="32"/>
      <c r="EC138" s="32"/>
      <c r="ED138" s="32"/>
      <c r="EE138" s="32"/>
      <c r="EF138" s="32"/>
      <c r="EG138" s="32"/>
      <c r="EH138" s="32"/>
      <c r="EI138" s="32"/>
      <c r="EJ138" s="32"/>
      <c r="EK138" s="32"/>
      <c r="EL138" s="32"/>
      <c r="EM138" s="32"/>
      <c r="EN138" s="32"/>
      <c r="EO138" s="32"/>
      <c r="EP138" s="32"/>
      <c r="EQ138" s="32"/>
      <c r="ER138" s="32"/>
      <c r="ES138" s="32"/>
      <c r="ET138" s="32"/>
      <c r="EU138" s="32"/>
      <c r="EV138" s="32"/>
      <c r="EW138" s="32"/>
      <c r="EX138" s="32"/>
      <c r="EY138" s="32"/>
      <c r="EZ138" s="32"/>
      <c r="FA138" s="32"/>
      <c r="FB138" s="32"/>
      <c r="FC138" s="32"/>
      <c r="FD138" s="32"/>
      <c r="FE138" s="32"/>
      <c r="FF138" s="32"/>
      <c r="FG138" s="32"/>
      <c r="FH138" s="32"/>
      <c r="FI138" s="32"/>
      <c r="FJ138" s="32"/>
      <c r="FK138" s="32"/>
      <c r="FL138" s="32"/>
      <c r="FM138" s="32"/>
      <c r="FN138" s="32"/>
      <c r="FO138" s="32"/>
      <c r="FP138" s="32"/>
      <c r="FQ138" s="32"/>
      <c r="FR138" s="32"/>
      <c r="FS138" s="32"/>
      <c r="FT138" s="32"/>
      <c r="FU138" s="32"/>
      <c r="FV138" s="32"/>
      <c r="FW138" s="32"/>
      <c r="FX138" s="32"/>
      <c r="FY138" s="32"/>
      <c r="FZ138" s="32"/>
      <c r="GA138" s="32"/>
      <c r="GB138" s="32"/>
      <c r="GC138" s="32"/>
      <c r="GD138" s="32"/>
      <c r="GE138" s="32"/>
      <c r="GF138" s="32"/>
      <c r="GG138" s="32"/>
      <c r="GH138" s="32"/>
      <c r="GI138" s="32"/>
      <c r="GJ138" s="32"/>
      <c r="GK138" s="32"/>
      <c r="GL138" s="32"/>
      <c r="GM138" s="32"/>
      <c r="GN138" s="32"/>
      <c r="GO138" s="32"/>
      <c r="GP138" s="32"/>
      <c r="GQ138" s="32"/>
      <c r="GR138" s="32"/>
      <c r="GS138" s="32"/>
      <c r="GT138" s="32"/>
      <c r="GU138" s="32"/>
      <c r="GV138" s="32"/>
      <c r="GW138" s="32"/>
      <c r="GX138" s="32"/>
      <c r="GY138" s="32"/>
      <c r="GZ138" s="32"/>
      <c r="HA138" s="32"/>
      <c r="HB138" s="32"/>
      <c r="HC138" s="32"/>
      <c r="HD138" s="32"/>
      <c r="HE138" s="32"/>
      <c r="HF138" s="32"/>
      <c r="HG138" s="32"/>
      <c r="HH138" s="32"/>
      <c r="HI138" s="32"/>
      <c r="HJ138" s="32"/>
      <c r="HK138" s="32"/>
      <c r="HL138" s="32"/>
      <c r="HM138" s="32"/>
      <c r="HN138" s="32"/>
      <c r="HO138" s="32"/>
      <c r="HP138" s="32"/>
      <c r="HQ138" s="32"/>
      <c r="HR138" s="32"/>
      <c r="HS138" s="32"/>
      <c r="HT138" s="32"/>
      <c r="HU138" s="32"/>
      <c r="HV138" s="32"/>
      <c r="HW138" s="32"/>
      <c r="HX138" s="32"/>
      <c r="HY138" s="32"/>
      <c r="HZ138" s="32"/>
      <c r="IA138" s="32"/>
      <c r="IB138" s="32"/>
      <c r="IC138" s="32"/>
      <c r="ID138" s="32"/>
      <c r="IE138" s="32"/>
      <c r="IF138" s="32"/>
      <c r="IG138" s="32"/>
      <c r="IH138" s="32"/>
      <c r="II138" s="32"/>
      <c r="IJ138" s="32"/>
      <c r="IK138" s="32"/>
      <c r="IL138" s="32"/>
      <c r="IM138" s="32"/>
      <c r="IN138" s="32"/>
      <c r="IO138" s="32"/>
      <c r="IP138" s="32"/>
      <c r="IQ138" s="32"/>
      <c r="IR138" s="32"/>
      <c r="IS138" s="32"/>
      <c r="IT138" s="32"/>
      <c r="IU138" s="32"/>
      <c r="IV138" s="32"/>
      <c r="IW138" s="32"/>
      <c r="IX138" s="32"/>
      <c r="IY138" s="32"/>
      <c r="IZ138" s="32"/>
      <c r="JA138" s="32"/>
      <c r="JB138" s="32"/>
      <c r="JC138" s="32"/>
      <c r="JD138" s="32"/>
      <c r="JE138" s="32"/>
      <c r="JF138" s="32"/>
      <c r="JG138" s="32"/>
      <c r="JH138" s="32"/>
      <c r="JI138" s="32"/>
      <c r="JJ138" s="32"/>
      <c r="JK138" s="32"/>
      <c r="JL138" s="32"/>
      <c r="JM138" s="32"/>
      <c r="JN138" s="32"/>
      <c r="JO138" s="32"/>
      <c r="JP138" s="32"/>
      <c r="JQ138" s="32"/>
      <c r="JR138" s="32"/>
      <c r="JS138" s="32"/>
      <c r="JT138" s="32"/>
      <c r="JU138" s="32"/>
      <c r="JV138" s="32"/>
      <c r="JW138" s="32"/>
      <c r="JX138" s="32"/>
      <c r="JY138" s="32"/>
      <c r="JZ138" s="32"/>
      <c r="KA138" s="32"/>
      <c r="KB138" s="32"/>
      <c r="KC138" s="32"/>
      <c r="KD138" s="32"/>
      <c r="KE138" s="32"/>
      <c r="KF138" s="32"/>
      <c r="KG138" s="32"/>
      <c r="KH138" s="32"/>
      <c r="KI138" s="32"/>
      <c r="KJ138" s="32"/>
      <c r="KK138" s="32"/>
      <c r="KL138" s="32"/>
      <c r="KM138" s="32"/>
      <c r="KN138" s="32"/>
      <c r="KO138" s="32"/>
      <c r="KP138" s="32"/>
      <c r="KQ138" s="32"/>
      <c r="KR138" s="32"/>
      <c r="KS138" s="32"/>
      <c r="KT138" s="32"/>
      <c r="KU138" s="32"/>
      <c r="KV138" s="32"/>
      <c r="KW138" s="32"/>
      <c r="KX138" s="32"/>
      <c r="KY138" s="32"/>
      <c r="KZ138" s="32"/>
      <c r="LA138" s="32"/>
      <c r="LB138" s="32"/>
      <c r="LC138" s="32"/>
      <c r="LD138" s="32"/>
      <c r="LE138" s="32"/>
      <c r="LF138" s="32"/>
      <c r="LG138" s="32"/>
      <c r="LH138" s="32"/>
      <c r="LI138" s="32"/>
      <c r="LJ138" s="32"/>
      <c r="LK138" s="32"/>
      <c r="LL138" s="32"/>
      <c r="LM138" s="32"/>
      <c r="LN138" s="32"/>
      <c r="LO138" s="32"/>
      <c r="LP138" s="32"/>
      <c r="LQ138" s="32"/>
      <c r="LR138" s="32"/>
      <c r="LS138" s="32"/>
      <c r="LT138" s="32"/>
      <c r="LU138" s="32"/>
      <c r="LV138" s="32"/>
      <c r="LW138" s="32"/>
      <c r="LX138" s="32"/>
      <c r="LY138" s="32"/>
      <c r="LZ138" s="32"/>
      <c r="MA138" s="32"/>
      <c r="MB138" s="32"/>
      <c r="MC138" s="32"/>
      <c r="MD138" s="32"/>
      <c r="ME138" s="32"/>
      <c r="MF138" s="32"/>
      <c r="MG138" s="32"/>
      <c r="MH138" s="32"/>
      <c r="MI138" s="32"/>
      <c r="MJ138" s="32"/>
      <c r="MK138" s="32"/>
      <c r="ML138" s="32"/>
      <c r="MM138" s="32"/>
      <c r="MN138" s="32"/>
      <c r="MO138" s="32"/>
      <c r="MP138" s="32"/>
      <c r="MQ138" s="32"/>
      <c r="MR138" s="32"/>
      <c r="MS138" s="32"/>
      <c r="MT138" s="32"/>
      <c r="MU138" s="32"/>
      <c r="MV138" s="32"/>
      <c r="MW138" s="32"/>
      <c r="MX138" s="32"/>
      <c r="MY138" s="32"/>
      <c r="MZ138" s="32"/>
      <c r="NA138" s="32"/>
      <c r="NB138" s="32"/>
      <c r="NC138" s="32"/>
      <c r="ND138" s="32"/>
      <c r="NE138" s="32"/>
      <c r="NF138" s="32"/>
      <c r="NG138" s="32"/>
      <c r="NH138" s="32"/>
      <c r="NI138" s="32"/>
      <c r="NJ138" s="32"/>
      <c r="NK138" s="32"/>
      <c r="NL138" s="32"/>
      <c r="NM138" s="32"/>
      <c r="NN138" s="32"/>
      <c r="NO138" s="32"/>
      <c r="NP138" s="32"/>
      <c r="NQ138" s="32"/>
      <c r="NR138" s="32"/>
      <c r="NS138" s="32"/>
      <c r="NT138" s="32"/>
      <c r="NU138" s="32"/>
      <c r="NV138" s="32"/>
      <c r="NW138" s="32"/>
      <c r="NX138" s="32"/>
      <c r="NY138" s="32"/>
      <c r="NZ138" s="32"/>
      <c r="OA138" s="32"/>
      <c r="OB138" s="32"/>
      <c r="OC138" s="32"/>
      <c r="OD138" s="32"/>
      <c r="OE138" s="32"/>
      <c r="OF138" s="32"/>
      <c r="OG138" s="32"/>
      <c r="OH138" s="32"/>
      <c r="OI138" s="32"/>
      <c r="OJ138" s="32"/>
      <c r="OK138" s="32"/>
      <c r="OL138" s="32"/>
      <c r="OM138" s="32"/>
      <c r="ON138" s="32"/>
      <c r="OO138" s="32"/>
      <c r="OP138" s="32"/>
      <c r="OQ138" s="32"/>
      <c r="OR138" s="32"/>
      <c r="OS138" s="32"/>
      <c r="OT138" s="32"/>
      <c r="OU138" s="32"/>
      <c r="OV138" s="32"/>
      <c r="OW138" s="32"/>
      <c r="OX138" s="32"/>
      <c r="OY138" s="32"/>
      <c r="OZ138" s="32"/>
      <c r="PA138" s="32"/>
      <c r="PB138" s="32"/>
      <c r="PC138" s="32"/>
      <c r="PD138" s="32"/>
      <c r="PE138" s="32"/>
      <c r="PF138" s="32"/>
      <c r="PG138" s="32"/>
      <c r="PH138" s="32"/>
      <c r="PI138" s="32"/>
      <c r="PJ138" s="32"/>
      <c r="PK138" s="32"/>
      <c r="PL138" s="32"/>
      <c r="PM138" s="32"/>
      <c r="PN138" s="32"/>
      <c r="PO138" s="32"/>
      <c r="PP138" s="32"/>
      <c r="PQ138" s="32"/>
      <c r="PR138" s="32"/>
      <c r="PS138" s="32"/>
      <c r="PT138" s="32"/>
      <c r="PU138" s="32"/>
      <c r="PV138" s="32"/>
      <c r="PW138" s="32"/>
      <c r="PX138" s="32"/>
      <c r="PY138" s="32"/>
      <c r="PZ138" s="32"/>
      <c r="QA138" s="32"/>
      <c r="QB138" s="32"/>
      <c r="QC138" s="32"/>
      <c r="QD138" s="32"/>
      <c r="QE138" s="32"/>
      <c r="QF138" s="32"/>
      <c r="QG138" s="32"/>
      <c r="QH138" s="32"/>
      <c r="QI138" s="32"/>
      <c r="QJ138" s="32"/>
      <c r="QK138" s="32"/>
      <c r="QL138" s="32"/>
      <c r="QM138" s="32"/>
      <c r="QN138" s="32"/>
      <c r="QO138" s="32"/>
      <c r="QP138" s="32"/>
      <c r="QQ138" s="32"/>
      <c r="QR138" s="32"/>
      <c r="QS138" s="32"/>
      <c r="QT138" s="32"/>
      <c r="QU138" s="32"/>
      <c r="QV138" s="32"/>
      <c r="QW138" s="32"/>
      <c r="QX138" s="32"/>
      <c r="QY138" s="32"/>
      <c r="QZ138" s="32"/>
      <c r="RA138" s="32"/>
      <c r="RB138" s="32"/>
      <c r="RC138" s="32"/>
      <c r="RD138" s="32"/>
      <c r="RE138" s="32"/>
      <c r="RF138" s="32"/>
      <c r="RG138" s="32"/>
      <c r="RH138" s="32"/>
      <c r="RI138" s="32"/>
      <c r="RJ138" s="32"/>
      <c r="RK138" s="32"/>
      <c r="RL138" s="32"/>
      <c r="RM138" s="32"/>
      <c r="RN138" s="32"/>
      <c r="RO138" s="32"/>
      <c r="RP138" s="32"/>
      <c r="RQ138" s="32"/>
      <c r="RR138" s="32"/>
      <c r="RS138" s="32"/>
      <c r="RT138" s="32"/>
      <c r="RU138" s="32"/>
      <c r="RV138" s="32"/>
      <c r="RW138" s="32"/>
      <c r="RX138" s="32"/>
      <c r="RY138" s="32"/>
      <c r="RZ138" s="32"/>
      <c r="SA138" s="32"/>
      <c r="SB138" s="32"/>
      <c r="SC138" s="32"/>
      <c r="SD138" s="32"/>
      <c r="SE138" s="32"/>
      <c r="SF138" s="32"/>
      <c r="SG138" s="32"/>
      <c r="SH138" s="32"/>
      <c r="SI138" s="32"/>
      <c r="SJ138" s="32"/>
      <c r="SK138" s="32"/>
      <c r="SL138" s="32"/>
      <c r="SM138" s="32"/>
      <c r="SN138" s="32"/>
      <c r="SO138" s="32"/>
      <c r="SP138" s="32"/>
      <c r="SQ138" s="32"/>
      <c r="SR138" s="32"/>
      <c r="SS138" s="32"/>
      <c r="ST138" s="32"/>
      <c r="SU138" s="32"/>
      <c r="SV138" s="32"/>
      <c r="SW138" s="32"/>
      <c r="SX138" s="32"/>
      <c r="SY138" s="32"/>
      <c r="SZ138" s="32"/>
      <c r="TA138" s="32"/>
      <c r="TB138" s="32"/>
      <c r="TC138" s="32"/>
      <c r="TD138" s="32"/>
      <c r="TE138" s="32"/>
      <c r="TF138" s="32"/>
      <c r="TG138" s="32"/>
      <c r="TH138" s="32"/>
      <c r="TI138" s="32"/>
      <c r="TJ138" s="32"/>
      <c r="TK138" s="32"/>
      <c r="TL138" s="32"/>
      <c r="TM138" s="32"/>
      <c r="TN138" s="32"/>
      <c r="TO138" s="32"/>
      <c r="TP138" s="32"/>
      <c r="TQ138" s="32"/>
      <c r="TR138" s="32"/>
      <c r="TS138" s="32"/>
      <c r="TT138" s="32"/>
      <c r="TU138" s="32"/>
      <c r="TV138" s="32"/>
      <c r="TW138" s="32"/>
      <c r="TX138" s="32"/>
      <c r="TY138" s="32"/>
      <c r="TZ138" s="32"/>
      <c r="UA138" s="32"/>
      <c r="UB138" s="32"/>
      <c r="UC138" s="32"/>
      <c r="UD138" s="32"/>
      <c r="UE138" s="32"/>
      <c r="UF138" s="32"/>
      <c r="UG138" s="32"/>
      <c r="UH138" s="32"/>
      <c r="UI138" s="32"/>
      <c r="UJ138" s="32"/>
      <c r="UK138" s="32"/>
      <c r="UL138" s="32"/>
      <c r="UM138" s="32"/>
      <c r="UN138" s="32"/>
      <c r="UO138" s="32"/>
      <c r="UP138" s="32"/>
      <c r="UQ138" s="32"/>
      <c r="UR138" s="32"/>
      <c r="US138" s="32"/>
      <c r="UT138" s="32"/>
      <c r="UU138" s="32"/>
      <c r="UV138" s="32"/>
      <c r="UW138" s="32"/>
      <c r="UX138" s="32"/>
      <c r="UY138" s="32"/>
      <c r="UZ138" s="32"/>
      <c r="VA138" s="32"/>
      <c r="VB138" s="32"/>
      <c r="VC138" s="32"/>
      <c r="VD138" s="32"/>
      <c r="VE138" s="32"/>
      <c r="VF138" s="32"/>
      <c r="VG138" s="32"/>
      <c r="VH138" s="32"/>
      <c r="VI138" s="32"/>
      <c r="VJ138" s="32"/>
      <c r="VK138" s="32"/>
      <c r="VL138" s="32"/>
      <c r="VM138" s="32"/>
      <c r="VN138" s="32"/>
      <c r="VO138" s="32"/>
      <c r="VP138" s="32"/>
      <c r="VQ138" s="32"/>
      <c r="VR138" s="32"/>
      <c r="VS138" s="32"/>
      <c r="VT138" s="32"/>
      <c r="VU138" s="32"/>
      <c r="VV138" s="32"/>
      <c r="VW138" s="32"/>
      <c r="VX138" s="32"/>
      <c r="VY138" s="32"/>
      <c r="VZ138" s="32"/>
      <c r="WA138" s="32"/>
      <c r="WB138" s="32"/>
      <c r="WC138" s="32"/>
      <c r="WD138" s="32"/>
      <c r="WE138" s="32"/>
      <c r="WF138" s="32"/>
      <c r="WG138" s="32"/>
      <c r="WH138" s="32"/>
      <c r="WI138" s="32"/>
      <c r="WJ138" s="32"/>
      <c r="WK138" s="32"/>
      <c r="WL138" s="32"/>
      <c r="WM138" s="32"/>
      <c r="WN138" s="32"/>
      <c r="WO138" s="32"/>
      <c r="WP138" s="32"/>
      <c r="WQ138" s="32"/>
      <c r="WR138" s="32"/>
      <c r="WS138" s="32"/>
      <c r="WT138" s="32"/>
      <c r="WU138" s="32"/>
      <c r="WV138" s="32"/>
      <c r="WW138" s="32"/>
      <c r="WX138" s="32"/>
      <c r="WY138" s="32"/>
      <c r="WZ138" s="32"/>
      <c r="XA138" s="32"/>
      <c r="XB138" s="32"/>
      <c r="XC138" s="32"/>
      <c r="XD138" s="32"/>
      <c r="XE138" s="32"/>
      <c r="XF138" s="32"/>
      <c r="XG138" s="32"/>
      <c r="XH138" s="32"/>
      <c r="XI138" s="32"/>
      <c r="XJ138" s="32"/>
      <c r="XK138" s="32"/>
      <c r="XL138" s="32"/>
      <c r="XM138" s="32"/>
      <c r="XN138" s="32"/>
      <c r="XO138" s="32"/>
      <c r="XP138" s="32"/>
      <c r="XQ138" s="32"/>
      <c r="XR138" s="32"/>
      <c r="XS138" s="32"/>
      <c r="XT138" s="32"/>
      <c r="XU138" s="32"/>
      <c r="XV138" s="32"/>
      <c r="XW138" s="32"/>
      <c r="XX138" s="32"/>
      <c r="XY138" s="32"/>
      <c r="XZ138" s="32"/>
      <c r="YA138" s="32"/>
      <c r="YB138" s="32"/>
      <c r="YC138" s="32"/>
      <c r="YD138" s="32"/>
      <c r="YE138" s="32"/>
      <c r="YF138" s="32"/>
      <c r="YG138" s="32"/>
      <c r="YH138" s="32"/>
      <c r="YI138" s="32"/>
      <c r="YJ138" s="32"/>
      <c r="YK138" s="32"/>
      <c r="YL138" s="32"/>
      <c r="YM138" s="32"/>
      <c r="YN138" s="32"/>
      <c r="YO138" s="32"/>
      <c r="YP138" s="32"/>
      <c r="YQ138" s="32"/>
      <c r="YR138" s="32"/>
      <c r="YS138" s="32"/>
      <c r="YT138" s="32"/>
      <c r="YU138" s="32"/>
      <c r="YV138" s="32"/>
      <c r="YW138" s="32"/>
      <c r="YX138" s="32"/>
      <c r="YY138" s="32"/>
      <c r="YZ138" s="32"/>
      <c r="ZA138" s="32"/>
      <c r="ZB138" s="32"/>
      <c r="ZC138" s="32"/>
      <c r="ZD138" s="32"/>
      <c r="ZE138" s="32"/>
      <c r="ZF138" s="32"/>
      <c r="ZG138" s="32"/>
      <c r="ZH138" s="32"/>
      <c r="ZI138" s="32"/>
      <c r="ZJ138" s="32"/>
      <c r="ZK138" s="32"/>
      <c r="ZL138" s="32"/>
      <c r="ZM138" s="32"/>
      <c r="ZN138" s="32"/>
      <c r="ZO138" s="32"/>
      <c r="ZP138" s="32"/>
      <c r="ZQ138" s="32"/>
      <c r="ZR138" s="32"/>
      <c r="ZS138" s="32"/>
      <c r="ZT138" s="32"/>
      <c r="ZU138" s="32"/>
      <c r="ZV138" s="32"/>
      <c r="ZW138" s="32"/>
      <c r="ZX138" s="32"/>
      <c r="ZY138" s="32"/>
      <c r="ZZ138" s="32"/>
      <c r="AAA138" s="32"/>
      <c r="AAB138" s="32"/>
      <c r="AAC138" s="32"/>
      <c r="AAD138" s="32"/>
      <c r="AAE138" s="32"/>
      <c r="AAF138" s="32"/>
      <c r="AAG138" s="32"/>
      <c r="AAH138" s="32"/>
      <c r="AAI138" s="32"/>
      <c r="AAJ138" s="32"/>
      <c r="AAK138" s="32"/>
      <c r="AAL138" s="32"/>
      <c r="AAM138" s="32"/>
      <c r="AAN138" s="32"/>
      <c r="AAO138" s="32"/>
      <c r="AAP138" s="32"/>
      <c r="AAQ138" s="32"/>
      <c r="AAR138" s="32"/>
      <c r="AAS138" s="32"/>
      <c r="AAT138" s="32"/>
      <c r="AAU138" s="32"/>
      <c r="AAV138" s="32"/>
      <c r="AAW138" s="32"/>
      <c r="AAX138" s="32"/>
      <c r="AAY138" s="32"/>
      <c r="AAZ138" s="32"/>
      <c r="ABA138" s="32"/>
      <c r="ABB138" s="32"/>
      <c r="ABC138" s="32"/>
      <c r="ABD138" s="32"/>
      <c r="ABE138" s="32"/>
      <c r="ABF138" s="32"/>
      <c r="ABG138" s="32"/>
      <c r="ABH138" s="32"/>
      <c r="ABI138" s="32"/>
      <c r="ABJ138" s="32"/>
      <c r="ABK138" s="32"/>
      <c r="ABL138" s="32"/>
      <c r="ABM138" s="32"/>
      <c r="ABN138" s="32"/>
      <c r="ABO138" s="32"/>
      <c r="ABP138" s="32"/>
      <c r="ABQ138" s="32"/>
      <c r="ABR138" s="32"/>
      <c r="ABS138" s="32"/>
      <c r="ABT138" s="32"/>
      <c r="ABU138" s="32"/>
      <c r="ABV138" s="32"/>
      <c r="ABW138" s="32"/>
      <c r="ABX138" s="32"/>
      <c r="ABY138" s="32"/>
      <c r="ABZ138" s="32"/>
      <c r="ACA138" s="32"/>
      <c r="ACB138" s="32"/>
      <c r="ACC138" s="32"/>
      <c r="ACD138" s="32"/>
      <c r="ACE138" s="32"/>
      <c r="ACF138" s="32"/>
      <c r="ACG138" s="32"/>
      <c r="ACH138" s="32"/>
      <c r="ACI138" s="32"/>
      <c r="ACJ138" s="32"/>
      <c r="ACK138" s="32"/>
      <c r="ACL138" s="32"/>
      <c r="ACM138" s="32"/>
      <c r="ACN138" s="32"/>
      <c r="ACO138" s="32"/>
      <c r="ACP138" s="32"/>
      <c r="ACQ138" s="32"/>
      <c r="ACR138" s="32"/>
      <c r="ACS138" s="32"/>
      <c r="ACT138" s="32"/>
      <c r="ACU138" s="32"/>
      <c r="ACV138" s="32"/>
      <c r="ACW138" s="32"/>
      <c r="ACX138" s="32"/>
      <c r="ACY138" s="32"/>
      <c r="ACZ138" s="32"/>
      <c r="ADA138" s="32"/>
      <c r="ADB138" s="32"/>
      <c r="ADC138" s="32"/>
      <c r="ADD138" s="32"/>
      <c r="ADE138" s="32"/>
      <c r="ADF138" s="32"/>
      <c r="ADG138" s="32"/>
      <c r="ADH138" s="32"/>
      <c r="ADI138" s="32"/>
      <c r="ADJ138" s="32"/>
      <c r="ADK138" s="32"/>
      <c r="ADL138" s="32"/>
      <c r="ADM138" s="32"/>
      <c r="ADN138" s="32"/>
      <c r="ADO138" s="32"/>
      <c r="ADP138" s="32"/>
      <c r="ADQ138" s="32"/>
      <c r="ADR138" s="32"/>
      <c r="ADS138" s="32"/>
      <c r="ADT138" s="32"/>
      <c r="ADU138" s="32"/>
      <c r="ADV138" s="32"/>
      <c r="ADW138" s="32"/>
      <c r="ADX138" s="32"/>
      <c r="ADY138" s="32"/>
      <c r="ADZ138" s="32"/>
      <c r="AEA138" s="32"/>
      <c r="AEB138" s="32"/>
      <c r="AEC138" s="32"/>
      <c r="AED138" s="32"/>
      <c r="AEE138" s="32"/>
      <c r="AEF138" s="32"/>
      <c r="AEG138" s="32"/>
      <c r="AEH138" s="32"/>
      <c r="AEI138" s="32"/>
      <c r="AEJ138" s="32"/>
      <c r="AEK138" s="32"/>
      <c r="AEL138" s="32"/>
      <c r="AEM138" s="32"/>
      <c r="AEN138" s="32"/>
      <c r="AEO138" s="32"/>
      <c r="AEP138" s="32"/>
      <c r="AEQ138" s="32"/>
      <c r="AER138" s="32"/>
      <c r="AES138" s="32"/>
      <c r="AET138" s="32"/>
      <c r="AEU138" s="32"/>
      <c r="AEV138" s="32"/>
      <c r="AEW138" s="32"/>
      <c r="AEX138" s="32"/>
      <c r="AEY138" s="32"/>
      <c r="AEZ138" s="32"/>
      <c r="AFA138" s="32"/>
      <c r="AFB138" s="32"/>
      <c r="AFC138" s="32"/>
      <c r="AFD138" s="32"/>
      <c r="AFE138" s="32"/>
      <c r="AFF138" s="32"/>
      <c r="AFG138" s="32"/>
      <c r="AFH138" s="32"/>
      <c r="AFI138" s="32"/>
      <c r="AFJ138" s="32"/>
      <c r="AFK138" s="32"/>
      <c r="AFL138" s="32"/>
      <c r="AFM138" s="32"/>
      <c r="AFN138" s="32"/>
      <c r="AFO138" s="32"/>
      <c r="AFP138" s="32"/>
      <c r="AFQ138" s="32"/>
      <c r="AFR138" s="32"/>
      <c r="AFS138" s="32"/>
      <c r="AFT138" s="32"/>
      <c r="AFU138" s="32"/>
      <c r="AFV138" s="32"/>
      <c r="AFW138" s="32"/>
      <c r="AFX138" s="32"/>
      <c r="AFY138" s="32"/>
      <c r="AFZ138" s="32"/>
      <c r="AGA138" s="32"/>
      <c r="AGB138" s="32"/>
      <c r="AGC138" s="32"/>
      <c r="AGD138" s="32"/>
      <c r="AGE138" s="32"/>
      <c r="AGF138" s="32"/>
      <c r="AGG138" s="32"/>
      <c r="AGH138" s="32"/>
      <c r="AGI138" s="32"/>
      <c r="AGJ138" s="32"/>
      <c r="AGK138" s="32"/>
      <c r="AGL138" s="32"/>
      <c r="AGM138" s="32"/>
      <c r="AGN138" s="32"/>
      <c r="AGO138" s="32"/>
      <c r="AGP138" s="32"/>
      <c r="AGQ138" s="32"/>
      <c r="AGR138" s="32"/>
      <c r="AGS138" s="32"/>
      <c r="AGT138" s="32"/>
      <c r="AGU138" s="32"/>
      <c r="AGV138" s="32"/>
      <c r="AGW138" s="32"/>
      <c r="AGX138" s="32"/>
      <c r="AGY138" s="32"/>
      <c r="AGZ138" s="32"/>
      <c r="AHA138" s="32"/>
      <c r="AHB138" s="32"/>
      <c r="AHC138" s="32"/>
      <c r="AHD138" s="32"/>
      <c r="AHE138" s="32"/>
      <c r="AHF138" s="32"/>
      <c r="AHG138" s="32"/>
      <c r="AHH138" s="32"/>
      <c r="AHI138" s="32"/>
      <c r="AHJ138" s="32"/>
      <c r="AHK138" s="32"/>
      <c r="AHL138" s="32"/>
      <c r="AHM138" s="32"/>
      <c r="AHN138" s="32"/>
      <c r="AHO138" s="32"/>
      <c r="AHP138" s="32"/>
      <c r="AHQ138" s="32"/>
      <c r="AHR138" s="32"/>
      <c r="AHS138" s="32"/>
      <c r="AHT138" s="32"/>
      <c r="AHU138" s="32"/>
      <c r="AHV138" s="32"/>
      <c r="AHW138" s="32"/>
      <c r="AHX138" s="32"/>
      <c r="AHY138" s="32"/>
      <c r="AHZ138" s="32"/>
      <c r="AIA138" s="32"/>
      <c r="AIB138" s="32"/>
      <c r="AIC138" s="32"/>
      <c r="AID138" s="32"/>
      <c r="AIE138" s="32"/>
      <c r="AIF138" s="32"/>
      <c r="AIG138" s="32"/>
      <c r="AIH138" s="32"/>
      <c r="AII138" s="32"/>
      <c r="AIJ138" s="32"/>
      <c r="AIK138" s="32"/>
      <c r="AIL138" s="32"/>
      <c r="AIM138" s="32"/>
      <c r="AIN138" s="32"/>
      <c r="AIO138" s="32"/>
      <c r="AIP138" s="32"/>
      <c r="AIQ138" s="32"/>
      <c r="AIR138" s="32"/>
      <c r="AIS138" s="32"/>
      <c r="AIT138" s="32"/>
      <c r="AIU138" s="32"/>
      <c r="AIV138" s="32"/>
      <c r="AIW138" s="32"/>
      <c r="AIX138" s="32"/>
      <c r="AIY138" s="32"/>
      <c r="AIZ138" s="32"/>
      <c r="AJA138" s="32"/>
      <c r="AJB138" s="32"/>
      <c r="AJC138" s="32"/>
      <c r="AJD138" s="32"/>
      <c r="AJE138" s="32"/>
      <c r="AJF138" s="32"/>
      <c r="AJG138" s="32"/>
      <c r="AJH138" s="32"/>
      <c r="AJI138" s="32"/>
      <c r="AJJ138" s="32"/>
      <c r="AJK138" s="32"/>
      <c r="AJL138" s="32"/>
      <c r="AJM138" s="32"/>
      <c r="AJN138" s="32"/>
      <c r="AJO138" s="32"/>
      <c r="AJP138" s="32"/>
      <c r="AJQ138" s="32"/>
      <c r="AJR138" s="32"/>
      <c r="AJS138" s="32"/>
      <c r="AJT138" s="32"/>
      <c r="AJU138" s="32"/>
      <c r="AJV138" s="32"/>
      <c r="AJW138" s="32"/>
      <c r="AJX138" s="32"/>
      <c r="AJY138" s="32"/>
      <c r="AJZ138" s="32"/>
      <c r="AKA138" s="32"/>
      <c r="AKB138" s="32"/>
      <c r="AKC138" s="32"/>
      <c r="AKD138" s="32"/>
      <c r="AKE138" s="32"/>
      <c r="AKF138" s="32"/>
      <c r="AKG138" s="32"/>
      <c r="AKH138" s="32"/>
      <c r="AKI138" s="32"/>
      <c r="AKJ138" s="32"/>
      <c r="AKK138" s="32"/>
      <c r="AKL138" s="32"/>
      <c r="AKM138" s="32"/>
      <c r="AKN138" s="32"/>
      <c r="AKO138" s="32"/>
      <c r="AKP138" s="32"/>
      <c r="AKQ138" s="32"/>
      <c r="AKR138" s="32"/>
      <c r="AKS138" s="32"/>
      <c r="AKT138" s="32"/>
      <c r="AKU138" s="32"/>
      <c r="AKV138" s="32"/>
      <c r="AKW138" s="32"/>
      <c r="AKX138" s="32"/>
      <c r="AKY138" s="32"/>
      <c r="AKZ138" s="32"/>
      <c r="ALA138" s="32"/>
      <c r="ALB138" s="32"/>
      <c r="ALC138" s="32"/>
      <c r="ALD138" s="32"/>
      <c r="ALE138" s="32"/>
      <c r="ALF138" s="32"/>
      <c r="ALG138" s="32"/>
      <c r="ALH138" s="32"/>
      <c r="ALI138" s="32"/>
      <c r="ALJ138" s="32"/>
      <c r="ALK138" s="32"/>
      <c r="ALL138" s="32"/>
      <c r="ALM138" s="32"/>
      <c r="ALN138" s="32"/>
      <c r="ALO138" s="32"/>
      <c r="ALP138" s="32"/>
      <c r="ALQ138" s="32"/>
      <c r="ALR138" s="32"/>
      <c r="ALS138" s="32"/>
      <c r="ALT138" s="32"/>
      <c r="ALU138" s="32"/>
      <c r="ALV138" s="32"/>
      <c r="ALW138" s="32"/>
      <c r="ALX138" s="32"/>
      <c r="ALY138" s="32"/>
      <c r="ALZ138" s="32"/>
      <c r="AMA138" s="32"/>
      <c r="AMB138" s="32"/>
      <c r="AMC138" s="32"/>
      <c r="AMD138" s="32"/>
      <c r="AME138" s="32"/>
      <c r="AMF138" s="32"/>
      <c r="AMG138" s="32"/>
      <c r="AMH138" s="32"/>
      <c r="AMI138" s="32"/>
      <c r="AMJ138" s="32"/>
      <c r="AMK138" s="32"/>
      <c r="AML138" s="32"/>
      <c r="AMM138" s="32"/>
      <c r="AMN138" s="32"/>
      <c r="AMO138" s="32"/>
      <c r="AMP138" s="32"/>
      <c r="AMQ138" s="32"/>
      <c r="AMR138" s="32"/>
      <c r="AMS138" s="32"/>
      <c r="AMT138" s="32"/>
      <c r="AMU138" s="32"/>
      <c r="AMV138" s="32"/>
      <c r="AMW138" s="32"/>
      <c r="AMX138" s="32"/>
      <c r="AMY138" s="32"/>
      <c r="AMZ138" s="32"/>
      <c r="ANA138" s="32"/>
      <c r="ANB138" s="32"/>
      <c r="ANC138" s="32"/>
      <c r="AND138" s="32"/>
      <c r="ANE138" s="32"/>
      <c r="ANF138" s="32"/>
      <c r="ANG138" s="32"/>
      <c r="ANH138" s="32"/>
      <c r="ANI138" s="32"/>
      <c r="ANJ138" s="32"/>
      <c r="ANK138" s="32"/>
      <c r="ANL138" s="32"/>
      <c r="ANM138" s="32"/>
      <c r="ANN138" s="32"/>
      <c r="ANO138" s="32"/>
      <c r="ANP138" s="32"/>
      <c r="ANQ138" s="32"/>
      <c r="ANR138" s="32"/>
      <c r="ANS138" s="32"/>
      <c r="ANT138" s="32"/>
      <c r="ANU138" s="32"/>
      <c r="ANV138" s="32"/>
      <c r="ANW138" s="32"/>
      <c r="ANX138" s="32"/>
      <c r="ANY138" s="32"/>
      <c r="ANZ138" s="32"/>
      <c r="AOA138" s="32"/>
      <c r="AOB138" s="32"/>
      <c r="AOC138" s="32"/>
      <c r="AOD138" s="32"/>
      <c r="AOE138" s="32"/>
      <c r="AOF138" s="32"/>
      <c r="AOG138" s="32"/>
      <c r="AOH138" s="32"/>
      <c r="AOI138" s="32"/>
      <c r="AOJ138" s="32"/>
      <c r="AOK138" s="32"/>
      <c r="AOL138" s="32"/>
      <c r="AOM138" s="32"/>
      <c r="AON138" s="32"/>
      <c r="AOO138" s="32"/>
      <c r="AOP138" s="32"/>
      <c r="AOQ138" s="32"/>
      <c r="AOR138" s="32"/>
      <c r="AOS138" s="32"/>
      <c r="AOT138" s="32"/>
      <c r="AOU138" s="32"/>
      <c r="AOV138" s="32"/>
      <c r="AOW138" s="32"/>
      <c r="AOX138" s="32"/>
      <c r="AOY138" s="32"/>
      <c r="AOZ138" s="32"/>
      <c r="APA138" s="32"/>
      <c r="APB138" s="32"/>
      <c r="APC138" s="32"/>
      <c r="APD138" s="32"/>
      <c r="APE138" s="32"/>
      <c r="APF138" s="32"/>
      <c r="APG138" s="32"/>
      <c r="APH138" s="32"/>
      <c r="API138" s="32"/>
      <c r="APJ138" s="32"/>
      <c r="APK138" s="32"/>
      <c r="APL138" s="32"/>
      <c r="APM138" s="32"/>
      <c r="APN138" s="32"/>
      <c r="APO138" s="32"/>
      <c r="APP138" s="32"/>
      <c r="APQ138" s="32"/>
      <c r="APR138" s="32"/>
      <c r="APS138" s="32"/>
      <c r="APT138" s="32"/>
      <c r="APU138" s="32"/>
      <c r="APV138" s="32"/>
      <c r="APW138" s="32"/>
      <c r="APX138" s="32"/>
      <c r="APY138" s="32"/>
      <c r="APZ138" s="32"/>
      <c r="AQA138" s="32"/>
      <c r="AQB138" s="32"/>
      <c r="AQC138" s="32"/>
      <c r="AQD138" s="32"/>
      <c r="AQE138" s="32"/>
      <c r="AQF138" s="32"/>
      <c r="AQG138" s="32"/>
      <c r="AQH138" s="32"/>
      <c r="AQI138" s="32"/>
      <c r="AQJ138" s="32"/>
      <c r="AQK138" s="32"/>
      <c r="AQL138" s="32"/>
      <c r="AQM138" s="32"/>
      <c r="AQN138" s="32"/>
      <c r="AQO138" s="32"/>
      <c r="AQP138" s="32"/>
      <c r="AQQ138" s="32"/>
      <c r="AQR138" s="32"/>
      <c r="AQS138" s="32"/>
      <c r="AQT138" s="32"/>
      <c r="AQU138" s="32"/>
      <c r="AQV138" s="32"/>
      <c r="AQW138" s="32"/>
      <c r="AQX138" s="32"/>
      <c r="AQY138" s="32"/>
      <c r="AQZ138" s="32"/>
      <c r="ARA138" s="32"/>
      <c r="ARB138" s="32"/>
      <c r="ARC138" s="32"/>
      <c r="ARD138" s="32"/>
      <c r="ARE138" s="32"/>
      <c r="ARF138" s="32"/>
      <c r="ARG138" s="32"/>
      <c r="ARH138" s="32"/>
      <c r="ARI138" s="32"/>
      <c r="ARJ138" s="32"/>
      <c r="ARK138" s="32"/>
      <c r="ARL138" s="32"/>
      <c r="ARM138" s="32"/>
      <c r="ARN138" s="32"/>
      <c r="ARO138" s="32"/>
      <c r="ARP138" s="32"/>
      <c r="ARQ138" s="32"/>
      <c r="ARR138" s="32"/>
      <c r="ARS138" s="32"/>
      <c r="ART138" s="32"/>
      <c r="ARU138" s="32"/>
      <c r="ARV138" s="32"/>
      <c r="ARW138" s="32"/>
      <c r="ARX138" s="32"/>
      <c r="ARY138" s="32"/>
      <c r="ARZ138" s="32"/>
      <c r="ASA138" s="32"/>
      <c r="ASB138" s="32"/>
      <c r="ASC138" s="32"/>
      <c r="ASD138" s="32"/>
      <c r="ASE138" s="32"/>
      <c r="ASF138" s="32"/>
      <c r="ASG138" s="32"/>
      <c r="ASH138" s="32"/>
      <c r="ASI138" s="32"/>
      <c r="ASJ138" s="32"/>
      <c r="ASK138" s="32"/>
      <c r="ASL138" s="32"/>
      <c r="ASM138" s="32"/>
      <c r="ASN138" s="32"/>
      <c r="ASO138" s="32"/>
      <c r="ASP138" s="32"/>
      <c r="ASQ138" s="32"/>
      <c r="ASR138" s="32"/>
      <c r="ASS138" s="32"/>
      <c r="AST138" s="32"/>
      <c r="ASU138" s="32"/>
      <c r="ASV138" s="32"/>
      <c r="ASW138" s="32"/>
      <c r="ASX138" s="32"/>
      <c r="ASY138" s="32"/>
      <c r="ASZ138" s="32"/>
      <c r="ATA138" s="32"/>
      <c r="ATB138" s="32"/>
      <c r="ATC138" s="32"/>
      <c r="ATD138" s="32"/>
      <c r="ATE138" s="32"/>
      <c r="ATF138" s="32"/>
      <c r="ATG138" s="32"/>
      <c r="ATH138" s="32"/>
      <c r="ATI138" s="32"/>
      <c r="ATJ138" s="32"/>
      <c r="ATK138" s="32"/>
      <c r="ATL138" s="32"/>
      <c r="ATM138" s="32"/>
      <c r="ATN138" s="32"/>
      <c r="ATO138" s="32"/>
      <c r="ATP138" s="32"/>
      <c r="ATQ138" s="32"/>
      <c r="ATR138" s="32"/>
      <c r="ATS138" s="32"/>
      <c r="ATT138" s="32"/>
      <c r="ATU138" s="32"/>
      <c r="ATV138" s="32"/>
      <c r="ATW138" s="32"/>
      <c r="ATX138" s="32"/>
      <c r="ATY138" s="32"/>
      <c r="ATZ138" s="32"/>
      <c r="AUA138" s="32"/>
      <c r="AUB138" s="32"/>
      <c r="AUC138" s="32"/>
      <c r="AUD138" s="32"/>
      <c r="AUE138" s="32"/>
      <c r="AUF138" s="32"/>
      <c r="AUG138" s="32"/>
      <c r="AUH138" s="32"/>
      <c r="AUI138" s="32"/>
      <c r="AUJ138" s="32"/>
      <c r="AUK138" s="32"/>
      <c r="AUL138" s="32"/>
      <c r="AUM138" s="32"/>
      <c r="AUN138" s="32"/>
      <c r="AUO138" s="32"/>
      <c r="AUP138" s="32"/>
      <c r="AUQ138" s="32"/>
      <c r="AUR138" s="32"/>
      <c r="AUS138" s="32"/>
      <c r="AUT138" s="32"/>
      <c r="AUU138" s="32"/>
      <c r="AUV138" s="32"/>
      <c r="AUW138" s="32"/>
      <c r="AUX138" s="32"/>
      <c r="AUY138" s="32"/>
      <c r="AUZ138" s="32"/>
      <c r="AVA138" s="32"/>
      <c r="AVB138" s="32"/>
      <c r="AVC138" s="32"/>
      <c r="AVD138" s="32"/>
      <c r="AVE138" s="32"/>
      <c r="AVF138" s="32"/>
      <c r="AVG138" s="32"/>
      <c r="AVH138" s="32"/>
      <c r="AVI138" s="32"/>
      <c r="AVJ138" s="32"/>
      <c r="AVK138" s="32"/>
      <c r="AVL138" s="32"/>
      <c r="AVM138" s="32"/>
      <c r="AVN138" s="32"/>
      <c r="AVO138" s="32"/>
      <c r="AVP138" s="32"/>
      <c r="AVQ138" s="32"/>
      <c r="AVR138" s="32"/>
      <c r="AVS138" s="32"/>
      <c r="AVT138" s="32"/>
      <c r="AVU138" s="32"/>
      <c r="AVV138" s="32"/>
      <c r="AVW138" s="32"/>
      <c r="AVX138" s="32"/>
      <c r="AVY138" s="32"/>
      <c r="AVZ138" s="32"/>
      <c r="AWA138" s="32"/>
      <c r="AWB138" s="32"/>
      <c r="AWC138" s="32"/>
      <c r="AWD138" s="32"/>
      <c r="AWE138" s="32"/>
      <c r="AWF138" s="32"/>
      <c r="AWG138" s="32"/>
      <c r="AWH138" s="32"/>
      <c r="AWI138" s="32"/>
      <c r="AWJ138" s="32"/>
      <c r="AWK138" s="32"/>
      <c r="AWL138" s="32"/>
      <c r="AWM138" s="32"/>
      <c r="AWN138" s="32"/>
      <c r="AWO138" s="32"/>
      <c r="AWP138" s="32"/>
      <c r="AWQ138" s="32"/>
      <c r="AWR138" s="32"/>
      <c r="AWS138" s="32"/>
      <c r="AWT138" s="32"/>
      <c r="AWU138" s="32"/>
      <c r="AWV138" s="32"/>
      <c r="AWW138" s="32"/>
      <c r="AWX138" s="32"/>
      <c r="AWY138" s="32"/>
      <c r="AWZ138" s="32"/>
      <c r="AXA138" s="32"/>
      <c r="AXB138" s="32"/>
      <c r="AXC138" s="32"/>
      <c r="AXD138" s="32"/>
      <c r="AXE138" s="32"/>
      <c r="AXF138" s="32"/>
      <c r="AXG138" s="32"/>
      <c r="AXH138" s="32"/>
      <c r="AXI138" s="32"/>
      <c r="AXJ138" s="32"/>
      <c r="AXK138" s="32"/>
      <c r="AXL138" s="32"/>
      <c r="AXM138" s="32"/>
      <c r="AXN138" s="32"/>
      <c r="AXO138" s="32"/>
      <c r="AXP138" s="32"/>
      <c r="AXQ138" s="32"/>
      <c r="AXR138" s="32"/>
      <c r="AXS138" s="32"/>
      <c r="AXT138" s="32"/>
      <c r="AXU138" s="32"/>
      <c r="AXV138" s="32"/>
      <c r="AXW138" s="32"/>
      <c r="AXX138" s="32"/>
      <c r="AXY138" s="32"/>
      <c r="AXZ138" s="32"/>
      <c r="AYA138" s="32"/>
      <c r="AYB138" s="32"/>
      <c r="AYC138" s="32"/>
      <c r="AYD138" s="32"/>
      <c r="AYE138" s="32"/>
      <c r="AYF138" s="32"/>
      <c r="AYG138" s="32"/>
      <c r="AYH138" s="32"/>
      <c r="AYI138" s="32"/>
      <c r="AYJ138" s="32"/>
      <c r="AYK138" s="32"/>
      <c r="AYL138" s="32"/>
      <c r="AYM138" s="32"/>
      <c r="AYN138" s="32"/>
      <c r="AYO138" s="32"/>
      <c r="AYP138" s="32"/>
      <c r="AYQ138" s="32"/>
      <c r="AYR138" s="32"/>
      <c r="AYS138" s="32"/>
      <c r="AYT138" s="32"/>
      <c r="AYU138" s="32"/>
      <c r="AYV138" s="32"/>
      <c r="AYW138" s="32"/>
      <c r="AYX138" s="32"/>
      <c r="AYY138" s="32"/>
      <c r="AYZ138" s="32"/>
      <c r="AZA138" s="32"/>
      <c r="AZB138" s="32"/>
      <c r="AZC138" s="32"/>
      <c r="AZD138" s="32"/>
      <c r="AZE138" s="32"/>
      <c r="AZF138" s="32"/>
      <c r="AZG138" s="32"/>
      <c r="AZH138" s="32"/>
      <c r="AZI138" s="32"/>
      <c r="AZJ138" s="32"/>
      <c r="AZK138" s="32"/>
      <c r="AZL138" s="32"/>
      <c r="AZM138" s="32"/>
      <c r="AZN138" s="32"/>
      <c r="AZO138" s="32"/>
      <c r="AZP138" s="32"/>
      <c r="AZQ138" s="32"/>
      <c r="AZR138" s="32"/>
      <c r="AZS138" s="32"/>
      <c r="AZT138" s="32"/>
      <c r="AZU138" s="32"/>
      <c r="AZV138" s="32"/>
      <c r="AZW138" s="32"/>
      <c r="AZX138" s="32"/>
      <c r="AZY138" s="32"/>
      <c r="AZZ138" s="32"/>
      <c r="BAA138" s="32"/>
      <c r="BAB138" s="32"/>
      <c r="BAC138" s="32"/>
      <c r="BAD138" s="32"/>
      <c r="BAE138" s="32"/>
      <c r="BAF138" s="32"/>
      <c r="BAG138" s="32"/>
      <c r="BAH138" s="32"/>
      <c r="BAI138" s="32"/>
      <c r="BAJ138" s="32"/>
      <c r="BAK138" s="32"/>
      <c r="BAL138" s="32"/>
      <c r="BAM138" s="32"/>
      <c r="BAN138" s="32"/>
      <c r="BAO138" s="32"/>
      <c r="BAP138" s="32"/>
      <c r="BAQ138" s="32"/>
      <c r="BAR138" s="32"/>
      <c r="BAS138" s="32"/>
      <c r="BAT138" s="32"/>
      <c r="BAU138" s="32"/>
      <c r="BAV138" s="32"/>
      <c r="BAW138" s="32"/>
      <c r="BAX138" s="32"/>
      <c r="BAY138" s="32"/>
      <c r="BAZ138" s="32"/>
      <c r="BBA138" s="32"/>
      <c r="BBB138" s="32"/>
      <c r="BBC138" s="32"/>
      <c r="BBD138" s="32"/>
      <c r="BBE138" s="32"/>
      <c r="BBF138" s="32"/>
      <c r="BBG138" s="32"/>
      <c r="BBH138" s="32"/>
      <c r="BBI138" s="32"/>
      <c r="BBJ138" s="32"/>
      <c r="BBK138" s="32"/>
      <c r="BBL138" s="32"/>
      <c r="BBM138" s="32"/>
      <c r="BBN138" s="32"/>
      <c r="BBO138" s="32"/>
      <c r="BBP138" s="32"/>
      <c r="BBQ138" s="32"/>
      <c r="BBR138" s="32"/>
      <c r="BBS138" s="32"/>
      <c r="BBT138" s="32"/>
      <c r="BBU138" s="32"/>
      <c r="BBV138" s="32"/>
      <c r="BBW138" s="32"/>
      <c r="BBX138" s="32"/>
      <c r="BBY138" s="32"/>
      <c r="BBZ138" s="32"/>
      <c r="BCA138" s="32"/>
      <c r="BCB138" s="32"/>
      <c r="BCC138" s="32"/>
      <c r="BCD138" s="32"/>
      <c r="BCE138" s="32"/>
      <c r="BCF138" s="32"/>
      <c r="BCG138" s="32"/>
      <c r="BCH138" s="32"/>
      <c r="BCI138" s="32"/>
      <c r="BCJ138" s="32"/>
      <c r="BCK138" s="32"/>
      <c r="BCL138" s="32"/>
      <c r="BCM138" s="32"/>
      <c r="BCN138" s="32"/>
      <c r="BCO138" s="32"/>
      <c r="BCP138" s="32"/>
      <c r="BCQ138" s="32"/>
      <c r="BCR138" s="32"/>
      <c r="BCS138" s="32"/>
      <c r="BCT138" s="32"/>
      <c r="BCU138" s="32"/>
      <c r="BCV138" s="32"/>
      <c r="BCW138" s="32"/>
      <c r="BCX138" s="32"/>
      <c r="BCY138" s="32"/>
      <c r="BCZ138" s="32"/>
      <c r="BDA138" s="32"/>
      <c r="BDB138" s="32"/>
      <c r="BDC138" s="32"/>
      <c r="BDD138" s="32"/>
      <c r="BDE138" s="32"/>
      <c r="BDF138" s="32"/>
      <c r="BDG138" s="32"/>
      <c r="BDH138" s="32"/>
      <c r="BDI138" s="32"/>
      <c r="BDJ138" s="32"/>
      <c r="BDK138" s="32"/>
      <c r="BDL138" s="32"/>
      <c r="BDM138" s="32"/>
      <c r="BDN138" s="32"/>
      <c r="BDO138" s="32"/>
      <c r="BDP138" s="32"/>
      <c r="BDQ138" s="32"/>
      <c r="BDR138" s="32"/>
      <c r="BDS138" s="32"/>
      <c r="BDT138" s="32"/>
      <c r="BDU138" s="32"/>
      <c r="BDV138" s="32"/>
      <c r="BDW138" s="32"/>
      <c r="BDX138" s="32"/>
      <c r="BDY138" s="32"/>
      <c r="BDZ138" s="32"/>
      <c r="BEA138" s="32"/>
      <c r="BEB138" s="32"/>
      <c r="BEC138" s="32"/>
      <c r="BED138" s="32"/>
      <c r="BEE138" s="32"/>
      <c r="BEF138" s="32"/>
      <c r="BEG138" s="32"/>
      <c r="BEH138" s="32"/>
      <c r="BEI138" s="32"/>
      <c r="BEJ138" s="32"/>
      <c r="BEK138" s="32"/>
      <c r="BEL138" s="32"/>
      <c r="BEM138" s="32"/>
      <c r="BEN138" s="32"/>
      <c r="BEO138" s="32"/>
      <c r="BEP138" s="32"/>
      <c r="BEQ138" s="32"/>
      <c r="BER138" s="32"/>
      <c r="BES138" s="32"/>
      <c r="BET138" s="32"/>
      <c r="BEU138" s="32"/>
      <c r="BEV138" s="32"/>
      <c r="BEW138" s="32"/>
      <c r="BEX138" s="32"/>
      <c r="BEY138" s="32"/>
      <c r="BEZ138" s="32"/>
      <c r="BFA138" s="32"/>
      <c r="BFB138" s="32"/>
      <c r="BFC138" s="32"/>
      <c r="BFD138" s="32"/>
      <c r="BFE138" s="32"/>
      <c r="BFF138" s="32"/>
      <c r="BFG138" s="32"/>
      <c r="BFH138" s="32"/>
      <c r="BFI138" s="32"/>
      <c r="BFJ138" s="32"/>
      <c r="BFK138" s="32"/>
      <c r="BFL138" s="32"/>
      <c r="BFM138" s="32"/>
      <c r="BFN138" s="32"/>
      <c r="BFO138" s="32"/>
      <c r="BFP138" s="32"/>
      <c r="BFQ138" s="32"/>
      <c r="BFR138" s="32"/>
      <c r="BFS138" s="32"/>
      <c r="BFT138" s="32"/>
      <c r="BFU138" s="32"/>
      <c r="BFV138" s="32"/>
      <c r="BFW138" s="32"/>
      <c r="BFX138" s="32"/>
      <c r="BFY138" s="32"/>
      <c r="BFZ138" s="32"/>
      <c r="BGA138" s="32"/>
      <c r="BGB138" s="32"/>
      <c r="BGC138" s="32"/>
      <c r="BGD138" s="32"/>
      <c r="BGE138" s="32"/>
      <c r="BGF138" s="32"/>
      <c r="BGG138" s="32"/>
      <c r="BGH138" s="32"/>
      <c r="BGI138" s="32"/>
      <c r="BGJ138" s="32"/>
      <c r="BGK138" s="32"/>
      <c r="BGL138" s="32"/>
      <c r="BGM138" s="32"/>
      <c r="BGN138" s="32"/>
      <c r="BGO138" s="32"/>
      <c r="BGP138" s="32"/>
      <c r="BGQ138" s="32"/>
      <c r="BGR138" s="32"/>
      <c r="BGS138" s="32"/>
      <c r="BGT138" s="32"/>
      <c r="BGU138" s="32"/>
      <c r="BGV138" s="32"/>
      <c r="BGW138" s="32"/>
      <c r="BGX138" s="32"/>
      <c r="BGY138" s="32"/>
      <c r="BGZ138" s="32"/>
      <c r="BHA138" s="32"/>
      <c r="BHB138" s="32"/>
      <c r="BHC138" s="32"/>
      <c r="BHD138" s="32"/>
      <c r="BHE138" s="32"/>
      <c r="BHF138" s="32"/>
      <c r="BHG138" s="32"/>
      <c r="BHH138" s="32"/>
      <c r="BHI138" s="32"/>
      <c r="BHJ138" s="32"/>
      <c r="BHK138" s="32"/>
      <c r="BHL138" s="32"/>
      <c r="BHM138" s="32"/>
      <c r="BHN138" s="32"/>
      <c r="BHO138" s="32"/>
      <c r="BHP138" s="32"/>
      <c r="BHQ138" s="32"/>
      <c r="BHR138" s="32"/>
      <c r="BHS138" s="32"/>
      <c r="BHT138" s="32"/>
      <c r="BHU138" s="32"/>
      <c r="BHV138" s="32"/>
      <c r="BHW138" s="32"/>
      <c r="BHX138" s="32"/>
      <c r="BHY138" s="32"/>
      <c r="BHZ138" s="32"/>
      <c r="BIA138" s="32"/>
      <c r="BIB138" s="32"/>
      <c r="BIC138" s="32"/>
      <c r="BID138" s="32"/>
      <c r="BIE138" s="32"/>
      <c r="BIF138" s="32"/>
      <c r="BIG138" s="32"/>
      <c r="BIH138" s="32"/>
      <c r="BII138" s="32"/>
      <c r="BIJ138" s="32"/>
      <c r="BIK138" s="32"/>
      <c r="BIL138" s="32"/>
      <c r="BIM138" s="32"/>
      <c r="BIN138" s="32"/>
      <c r="BIO138" s="32"/>
      <c r="BIP138" s="32"/>
      <c r="BIQ138" s="32"/>
      <c r="BIR138" s="32"/>
      <c r="BIS138" s="32"/>
      <c r="BIT138" s="32"/>
      <c r="BIU138" s="32"/>
      <c r="BIV138" s="32"/>
      <c r="BIW138" s="32"/>
      <c r="BIX138" s="32"/>
      <c r="BIY138" s="32"/>
      <c r="BIZ138" s="32"/>
      <c r="BJA138" s="32"/>
      <c r="BJB138" s="32"/>
      <c r="BJC138" s="32"/>
      <c r="BJD138" s="32"/>
      <c r="BJE138" s="32"/>
      <c r="BJF138" s="32"/>
      <c r="BJG138" s="32"/>
      <c r="BJH138" s="32"/>
      <c r="BJI138" s="32"/>
      <c r="BJJ138" s="32"/>
      <c r="BJK138" s="32"/>
      <c r="BJL138" s="32"/>
      <c r="BJM138" s="32"/>
      <c r="BJN138" s="32"/>
      <c r="BJO138" s="32"/>
      <c r="BJP138" s="32"/>
      <c r="BJQ138" s="32"/>
      <c r="BJR138" s="32"/>
      <c r="BJS138" s="32"/>
      <c r="BJT138" s="32"/>
      <c r="BJU138" s="32"/>
      <c r="BJV138" s="32"/>
      <c r="BJW138" s="32"/>
      <c r="BJX138" s="32"/>
      <c r="BJY138" s="32"/>
      <c r="BJZ138" s="32"/>
      <c r="BKA138" s="32"/>
      <c r="BKB138" s="32"/>
      <c r="BKC138" s="32"/>
      <c r="BKD138" s="32"/>
      <c r="BKE138" s="32"/>
      <c r="BKF138" s="32"/>
      <c r="BKG138" s="32"/>
      <c r="BKH138" s="32"/>
      <c r="BKI138" s="32"/>
      <c r="BKJ138" s="32"/>
      <c r="BKK138" s="32"/>
      <c r="BKL138" s="32"/>
      <c r="BKM138" s="32"/>
      <c r="BKN138" s="32"/>
      <c r="BKO138" s="32"/>
      <c r="BKP138" s="32"/>
      <c r="BKQ138" s="32"/>
      <c r="BKR138" s="32"/>
      <c r="BKS138" s="32"/>
      <c r="BKT138" s="32"/>
      <c r="BKU138" s="32"/>
      <c r="BKV138" s="32"/>
      <c r="BKW138" s="32"/>
      <c r="BKX138" s="32"/>
      <c r="BKY138" s="32"/>
      <c r="BKZ138" s="32"/>
      <c r="BLA138" s="32"/>
      <c r="BLB138" s="32"/>
      <c r="BLC138" s="32"/>
      <c r="BLD138" s="32"/>
      <c r="BLE138" s="32"/>
      <c r="BLF138" s="32"/>
      <c r="BLG138" s="32"/>
      <c r="BLH138" s="32"/>
      <c r="BLI138" s="32"/>
      <c r="BLJ138" s="32"/>
      <c r="BLK138" s="32"/>
      <c r="BLL138" s="32"/>
      <c r="BLM138" s="32"/>
      <c r="BLN138" s="32"/>
      <c r="BLO138" s="32"/>
      <c r="BLP138" s="32"/>
      <c r="BLQ138" s="32"/>
      <c r="BLR138" s="32"/>
      <c r="BLS138" s="32"/>
      <c r="BLT138" s="32"/>
      <c r="BLU138" s="32"/>
      <c r="BLV138" s="32"/>
      <c r="BLW138" s="32"/>
      <c r="BLX138" s="32"/>
      <c r="BLY138" s="32"/>
      <c r="BLZ138" s="32"/>
      <c r="BMA138" s="32"/>
      <c r="BMB138" s="32"/>
      <c r="BMC138" s="32"/>
      <c r="BMD138" s="32"/>
      <c r="BME138" s="32"/>
      <c r="BMF138" s="32"/>
      <c r="BMG138" s="32"/>
      <c r="BMH138" s="32"/>
      <c r="BMI138" s="32"/>
      <c r="BMJ138" s="32"/>
      <c r="BMK138" s="32"/>
      <c r="BML138" s="32"/>
      <c r="BMM138" s="32"/>
      <c r="BMN138" s="32"/>
      <c r="BMO138" s="32"/>
      <c r="BMP138" s="32"/>
      <c r="BMQ138" s="32"/>
      <c r="BMR138" s="32"/>
      <c r="BMS138" s="32"/>
      <c r="BMT138" s="32"/>
      <c r="BMU138" s="32"/>
      <c r="BMV138" s="32"/>
      <c r="BMW138" s="32"/>
      <c r="BMX138" s="32"/>
      <c r="BMY138" s="32"/>
      <c r="BMZ138" s="32"/>
      <c r="BNA138" s="32"/>
      <c r="BNB138" s="32"/>
      <c r="BNC138" s="32"/>
      <c r="BND138" s="32"/>
      <c r="BNE138" s="32"/>
      <c r="BNF138" s="32"/>
      <c r="BNG138" s="32"/>
      <c r="BNH138" s="32"/>
      <c r="BNI138" s="32"/>
      <c r="BNJ138" s="32"/>
      <c r="BNK138" s="32"/>
      <c r="BNL138" s="32"/>
      <c r="BNM138" s="32"/>
      <c r="BNN138" s="32"/>
      <c r="BNO138" s="32"/>
      <c r="BNP138" s="32"/>
      <c r="BNQ138" s="32"/>
      <c r="BNR138" s="32"/>
      <c r="BNS138" s="32"/>
      <c r="BNT138" s="32"/>
      <c r="BNU138" s="32"/>
      <c r="BNV138" s="32"/>
      <c r="BNW138" s="32"/>
      <c r="BNX138" s="32"/>
      <c r="BNY138" s="32"/>
      <c r="BNZ138" s="32"/>
      <c r="BOA138" s="32"/>
      <c r="BOB138" s="32"/>
      <c r="BOC138" s="32"/>
      <c r="BOD138" s="32"/>
      <c r="BOE138" s="32"/>
      <c r="BOF138" s="32"/>
      <c r="BOG138" s="32"/>
      <c r="BOH138" s="32"/>
      <c r="BOI138" s="32"/>
      <c r="BOJ138" s="32"/>
      <c r="BOK138" s="32"/>
      <c r="BOL138" s="32"/>
      <c r="BOM138" s="32"/>
      <c r="BON138" s="32"/>
      <c r="BOO138" s="32"/>
      <c r="BOP138" s="32"/>
      <c r="BOQ138" s="32"/>
      <c r="BOR138" s="32"/>
      <c r="BOS138" s="32"/>
      <c r="BOT138" s="32"/>
      <c r="BOU138" s="32"/>
      <c r="BOV138" s="32"/>
      <c r="BOW138" s="32"/>
      <c r="BOX138" s="32"/>
      <c r="BOY138" s="32"/>
      <c r="BOZ138" s="32"/>
      <c r="BPA138" s="32"/>
      <c r="BPB138" s="32"/>
      <c r="BPC138" s="32"/>
      <c r="BPD138" s="32"/>
      <c r="BPE138" s="32"/>
      <c r="BPF138" s="32"/>
      <c r="BPG138" s="32"/>
      <c r="BPH138" s="32"/>
      <c r="BPI138" s="32"/>
      <c r="BPJ138" s="32"/>
      <c r="BPK138" s="32"/>
      <c r="BPL138" s="32"/>
      <c r="BPM138" s="32"/>
      <c r="BPN138" s="32"/>
      <c r="BPO138" s="32"/>
      <c r="BPP138" s="32"/>
      <c r="BPQ138" s="32"/>
      <c r="BPR138" s="32"/>
      <c r="BPS138" s="32"/>
      <c r="BPT138" s="32"/>
      <c r="BPU138" s="32"/>
      <c r="BPV138" s="32"/>
      <c r="BPW138" s="32"/>
      <c r="BPX138" s="32"/>
      <c r="BPY138" s="32"/>
      <c r="BPZ138" s="32"/>
      <c r="BQA138" s="32"/>
      <c r="BQB138" s="32"/>
      <c r="BQC138" s="32"/>
      <c r="BQD138" s="32"/>
      <c r="BQE138" s="32"/>
      <c r="BQF138" s="32"/>
      <c r="BQG138" s="32"/>
      <c r="BQH138" s="32"/>
      <c r="BQI138" s="32"/>
      <c r="BQJ138" s="32"/>
      <c r="BQK138" s="32"/>
      <c r="BQL138" s="32"/>
      <c r="BQM138" s="32"/>
      <c r="BQN138" s="32"/>
      <c r="BQO138" s="32"/>
      <c r="BQP138" s="32"/>
      <c r="BQQ138" s="32"/>
      <c r="BQR138" s="32"/>
      <c r="BQS138" s="32"/>
      <c r="BQT138" s="32"/>
      <c r="BQU138" s="32"/>
      <c r="BQV138" s="32"/>
      <c r="BQW138" s="32"/>
      <c r="BQX138" s="32"/>
      <c r="BQY138" s="32"/>
      <c r="BQZ138" s="32"/>
      <c r="BRA138" s="32"/>
      <c r="BRB138" s="32"/>
      <c r="BRC138" s="32"/>
      <c r="BRD138" s="32"/>
      <c r="BRE138" s="32"/>
      <c r="BRF138" s="32"/>
      <c r="BRG138" s="32"/>
      <c r="BRH138" s="32"/>
      <c r="BRI138" s="32"/>
      <c r="BRJ138" s="32"/>
      <c r="BRK138" s="32"/>
      <c r="BRL138" s="32"/>
      <c r="BRM138" s="32"/>
      <c r="BRN138" s="32"/>
      <c r="BRO138" s="32"/>
      <c r="BRP138" s="32"/>
      <c r="BRQ138" s="32"/>
      <c r="BRR138" s="32"/>
      <c r="BRS138" s="32"/>
      <c r="BRT138" s="32"/>
      <c r="BRU138" s="32"/>
      <c r="BRV138" s="32"/>
      <c r="BRW138" s="32"/>
      <c r="BRX138" s="32"/>
      <c r="BRY138" s="32"/>
      <c r="BRZ138" s="32"/>
      <c r="BSA138" s="32"/>
      <c r="BSB138" s="32"/>
      <c r="BSC138" s="32"/>
      <c r="BSD138" s="32"/>
      <c r="BSE138" s="32"/>
      <c r="BSF138" s="32"/>
      <c r="BSG138" s="32"/>
      <c r="BSH138" s="32"/>
      <c r="BSI138" s="32"/>
      <c r="BSJ138" s="32"/>
      <c r="BSK138" s="32"/>
      <c r="BSL138" s="32"/>
      <c r="BSM138" s="32"/>
      <c r="BSN138" s="32"/>
      <c r="BSO138" s="32"/>
      <c r="BSP138" s="32"/>
      <c r="BSQ138" s="32"/>
      <c r="BSR138" s="32"/>
      <c r="BSS138" s="32"/>
      <c r="BST138" s="32"/>
      <c r="BSU138" s="32"/>
      <c r="BSV138" s="32"/>
      <c r="BSW138" s="32"/>
      <c r="BSX138" s="32"/>
      <c r="BSY138" s="32"/>
      <c r="BSZ138" s="32"/>
      <c r="BTA138" s="32"/>
      <c r="BTB138" s="32"/>
      <c r="BTC138" s="32"/>
      <c r="BTD138" s="32"/>
      <c r="BTE138" s="32"/>
      <c r="BTF138" s="32"/>
      <c r="BTG138" s="32"/>
      <c r="BTH138" s="32"/>
      <c r="BTI138" s="32"/>
      <c r="BTJ138" s="32"/>
      <c r="BTK138" s="32"/>
      <c r="BTL138" s="32"/>
      <c r="BTM138" s="32"/>
      <c r="BTN138" s="32"/>
      <c r="BTO138" s="32"/>
      <c r="BTP138" s="32"/>
      <c r="BTQ138" s="32"/>
      <c r="BTR138" s="32"/>
      <c r="BTS138" s="32"/>
      <c r="BTT138" s="32"/>
      <c r="BTU138" s="32"/>
      <c r="BTV138" s="32"/>
      <c r="BTW138" s="32"/>
      <c r="BTX138" s="32"/>
      <c r="BTY138" s="32"/>
      <c r="BTZ138" s="32"/>
      <c r="BUA138" s="32"/>
      <c r="BUB138" s="32"/>
      <c r="BUC138" s="32"/>
      <c r="BUD138" s="32"/>
      <c r="BUE138" s="32"/>
      <c r="BUF138" s="32"/>
      <c r="BUG138" s="32"/>
      <c r="BUH138" s="32"/>
      <c r="BUI138" s="32"/>
      <c r="BUJ138" s="32"/>
      <c r="BUK138" s="32"/>
      <c r="BUL138" s="32"/>
      <c r="BUM138" s="32"/>
      <c r="BUN138" s="32"/>
      <c r="BUO138" s="32"/>
      <c r="BUP138" s="32"/>
      <c r="BUQ138" s="32"/>
      <c r="BUR138" s="32"/>
      <c r="BUS138" s="32"/>
      <c r="BUT138" s="32"/>
      <c r="BUU138" s="32"/>
      <c r="BUV138" s="32"/>
      <c r="BUW138" s="32"/>
      <c r="BUX138" s="32"/>
      <c r="BUY138" s="32"/>
      <c r="BUZ138" s="32"/>
      <c r="BVA138" s="32"/>
      <c r="BVB138" s="32"/>
      <c r="BVC138" s="32"/>
      <c r="BVD138" s="32"/>
      <c r="BVE138" s="32"/>
      <c r="BVF138" s="32"/>
      <c r="BVG138" s="32"/>
      <c r="BVH138" s="32"/>
      <c r="BVI138" s="32"/>
      <c r="BVJ138" s="32"/>
      <c r="BVK138" s="32"/>
      <c r="BVL138" s="32"/>
      <c r="BVM138" s="32"/>
      <c r="BVN138" s="32"/>
      <c r="BVO138" s="32"/>
      <c r="BVP138" s="32"/>
      <c r="BVQ138" s="32"/>
      <c r="BVR138" s="32"/>
      <c r="BVS138" s="32"/>
      <c r="BVT138" s="32"/>
      <c r="BVU138" s="32"/>
      <c r="BVV138" s="32"/>
      <c r="BVW138" s="32"/>
      <c r="BVX138" s="32"/>
      <c r="BVY138" s="32"/>
      <c r="BVZ138" s="32"/>
      <c r="BWA138" s="32"/>
      <c r="BWB138" s="32"/>
      <c r="BWC138" s="32"/>
      <c r="BWD138" s="32"/>
      <c r="BWE138" s="32"/>
      <c r="BWF138" s="32"/>
      <c r="BWG138" s="32"/>
      <c r="BWH138" s="32"/>
      <c r="BWI138" s="32"/>
      <c r="BWJ138" s="32"/>
      <c r="BWK138" s="32"/>
      <c r="BWL138" s="32"/>
      <c r="BWM138" s="32"/>
      <c r="BWN138" s="32"/>
      <c r="BWO138" s="32"/>
      <c r="BWP138" s="32"/>
      <c r="BWQ138" s="32"/>
      <c r="BWR138" s="32"/>
      <c r="BWS138" s="32"/>
      <c r="BWT138" s="32"/>
      <c r="BWU138" s="32"/>
      <c r="BWV138" s="32"/>
      <c r="BWW138" s="32"/>
      <c r="BWX138" s="32"/>
      <c r="BWY138" s="32"/>
      <c r="BWZ138" s="32"/>
      <c r="BXA138" s="32"/>
      <c r="BXB138" s="32"/>
      <c r="BXC138" s="32"/>
      <c r="BXD138" s="32"/>
      <c r="BXE138" s="32"/>
      <c r="BXF138" s="32"/>
      <c r="BXG138" s="32"/>
      <c r="BXH138" s="32"/>
      <c r="BXI138" s="32"/>
      <c r="BXJ138" s="32"/>
      <c r="BXK138" s="32"/>
      <c r="BXL138" s="32"/>
      <c r="BXM138" s="32"/>
      <c r="BXN138" s="32"/>
      <c r="BXO138" s="32"/>
      <c r="BXP138" s="32"/>
      <c r="BXQ138" s="32"/>
      <c r="BXR138" s="32"/>
      <c r="BXS138" s="32"/>
      <c r="BXT138" s="32"/>
      <c r="BXU138" s="32"/>
      <c r="BXV138" s="32"/>
      <c r="BXW138" s="32"/>
      <c r="BXX138" s="32"/>
      <c r="BXY138" s="32"/>
      <c r="BXZ138" s="32"/>
      <c r="BYA138" s="32"/>
      <c r="BYB138" s="32"/>
      <c r="BYC138" s="32"/>
      <c r="BYD138" s="32"/>
      <c r="BYE138" s="32"/>
      <c r="BYF138" s="32"/>
      <c r="BYG138" s="32"/>
      <c r="BYH138" s="32"/>
      <c r="BYI138" s="32"/>
      <c r="BYJ138" s="32"/>
      <c r="BYK138" s="32"/>
      <c r="BYL138" s="32"/>
      <c r="BYM138" s="32"/>
      <c r="BYN138" s="32"/>
      <c r="BYO138" s="32"/>
      <c r="BYP138" s="32"/>
      <c r="BYQ138" s="32"/>
      <c r="BYR138" s="32"/>
      <c r="BYS138" s="32"/>
      <c r="BYT138" s="32"/>
      <c r="BYU138" s="32"/>
      <c r="BYV138" s="32"/>
      <c r="BYW138" s="32"/>
      <c r="BYX138" s="32"/>
      <c r="BYY138" s="32"/>
      <c r="BYZ138" s="32"/>
      <c r="BZA138" s="32"/>
      <c r="BZB138" s="32"/>
      <c r="BZC138" s="32"/>
      <c r="BZD138" s="32"/>
      <c r="BZE138" s="32"/>
      <c r="BZF138" s="32"/>
      <c r="BZG138" s="32"/>
      <c r="BZH138" s="32"/>
      <c r="BZI138" s="32"/>
      <c r="BZJ138" s="32"/>
      <c r="BZK138" s="32"/>
      <c r="BZL138" s="32"/>
      <c r="BZM138" s="32"/>
      <c r="BZN138" s="32"/>
      <c r="BZO138" s="32"/>
      <c r="BZP138" s="32"/>
      <c r="BZQ138" s="32"/>
      <c r="BZR138" s="32"/>
      <c r="BZS138" s="32"/>
      <c r="BZT138" s="32"/>
      <c r="BZU138" s="32"/>
      <c r="BZV138" s="32"/>
      <c r="BZW138" s="32"/>
      <c r="BZX138" s="32"/>
      <c r="BZY138" s="32"/>
      <c r="BZZ138" s="32"/>
      <c r="CAA138" s="32"/>
      <c r="CAB138" s="32"/>
      <c r="CAC138" s="32"/>
      <c r="CAD138" s="32"/>
      <c r="CAE138" s="32"/>
      <c r="CAF138" s="32"/>
      <c r="CAG138" s="32"/>
      <c r="CAH138" s="32"/>
      <c r="CAI138" s="32"/>
      <c r="CAJ138" s="32"/>
      <c r="CAK138" s="32"/>
      <c r="CAL138" s="32"/>
      <c r="CAM138" s="32"/>
      <c r="CAN138" s="32"/>
      <c r="CAO138" s="32"/>
      <c r="CAP138" s="32"/>
      <c r="CAQ138" s="32"/>
      <c r="CAR138" s="32"/>
      <c r="CAS138" s="32"/>
      <c r="CAT138" s="32"/>
      <c r="CAU138" s="32"/>
      <c r="CAV138" s="32"/>
      <c r="CAW138" s="32"/>
      <c r="CAX138" s="32"/>
      <c r="CAY138" s="32"/>
      <c r="CAZ138" s="32"/>
      <c r="CBA138" s="32"/>
      <c r="CBB138" s="32"/>
      <c r="CBC138" s="32"/>
      <c r="CBD138" s="32"/>
      <c r="CBE138" s="32"/>
      <c r="CBF138" s="32"/>
      <c r="CBG138" s="32"/>
      <c r="CBH138" s="32"/>
      <c r="CBI138" s="32"/>
      <c r="CBJ138" s="32"/>
      <c r="CBK138" s="32"/>
      <c r="CBL138" s="32"/>
      <c r="CBM138" s="32"/>
      <c r="CBN138" s="32"/>
      <c r="CBO138" s="32"/>
      <c r="CBP138" s="32"/>
      <c r="CBQ138" s="32"/>
      <c r="CBR138" s="32"/>
      <c r="CBS138" s="32"/>
      <c r="CBT138" s="32"/>
      <c r="CBU138" s="32"/>
      <c r="CBV138" s="32"/>
      <c r="CBW138" s="32"/>
      <c r="CBX138" s="32"/>
      <c r="CBY138" s="32"/>
      <c r="CBZ138" s="32"/>
      <c r="CCA138" s="32"/>
      <c r="CCB138" s="32"/>
      <c r="CCC138" s="32"/>
      <c r="CCD138" s="32"/>
      <c r="CCE138" s="32"/>
      <c r="CCF138" s="32"/>
      <c r="CCG138" s="32"/>
      <c r="CCH138" s="32"/>
      <c r="CCI138" s="32"/>
      <c r="CCJ138" s="32"/>
      <c r="CCK138" s="32"/>
      <c r="CCL138" s="32"/>
      <c r="CCM138" s="32"/>
      <c r="CCN138" s="32"/>
      <c r="CCO138" s="32"/>
      <c r="CCP138" s="32"/>
      <c r="CCQ138" s="32"/>
      <c r="CCR138" s="32"/>
      <c r="CCS138" s="32"/>
      <c r="CCT138" s="32"/>
      <c r="CCU138" s="32"/>
      <c r="CCV138" s="32"/>
      <c r="CCW138" s="32"/>
      <c r="CCX138" s="32"/>
      <c r="CCY138" s="32"/>
      <c r="CCZ138" s="32"/>
      <c r="CDA138" s="32"/>
      <c r="CDB138" s="32"/>
      <c r="CDC138" s="32"/>
      <c r="CDD138" s="32"/>
      <c r="CDE138" s="32"/>
      <c r="CDF138" s="32"/>
      <c r="CDG138" s="32"/>
      <c r="CDH138" s="32"/>
      <c r="CDI138" s="32"/>
      <c r="CDJ138" s="32"/>
      <c r="CDK138" s="32"/>
      <c r="CDL138" s="32"/>
      <c r="CDM138" s="32"/>
      <c r="CDN138" s="32"/>
      <c r="CDO138" s="32"/>
      <c r="CDP138" s="32"/>
      <c r="CDQ138" s="32"/>
      <c r="CDR138" s="32"/>
      <c r="CDS138" s="32"/>
      <c r="CDT138" s="32"/>
      <c r="CDU138" s="32"/>
      <c r="CDV138" s="32"/>
      <c r="CDW138" s="32"/>
      <c r="CDX138" s="32"/>
      <c r="CDY138" s="32"/>
      <c r="CDZ138" s="32"/>
      <c r="CEA138" s="32"/>
      <c r="CEB138" s="32"/>
      <c r="CEC138" s="32"/>
      <c r="CED138" s="32"/>
      <c r="CEE138" s="32"/>
      <c r="CEF138" s="32"/>
      <c r="CEG138" s="32"/>
      <c r="CEH138" s="32"/>
      <c r="CEI138" s="32"/>
      <c r="CEJ138" s="32"/>
      <c r="CEK138" s="32"/>
      <c r="CEL138" s="32"/>
      <c r="CEM138" s="32"/>
      <c r="CEN138" s="32"/>
      <c r="CEO138" s="32"/>
      <c r="CEP138" s="32"/>
      <c r="CEQ138" s="32"/>
      <c r="CER138" s="32"/>
      <c r="CES138" s="32"/>
      <c r="CET138" s="32"/>
      <c r="CEU138" s="32"/>
      <c r="CEV138" s="32"/>
      <c r="CEW138" s="32"/>
      <c r="CEX138" s="32"/>
      <c r="CEY138" s="32"/>
      <c r="CEZ138" s="32"/>
      <c r="CFA138" s="32"/>
      <c r="CFB138" s="32"/>
      <c r="CFC138" s="32"/>
      <c r="CFD138" s="32"/>
      <c r="CFE138" s="32"/>
      <c r="CFF138" s="32"/>
      <c r="CFG138" s="32"/>
      <c r="CFH138" s="32"/>
      <c r="CFI138" s="32"/>
      <c r="CFJ138" s="32"/>
      <c r="CFK138" s="32"/>
      <c r="CFL138" s="32"/>
      <c r="CFM138" s="32"/>
      <c r="CFN138" s="32"/>
      <c r="CFO138" s="32"/>
      <c r="CFP138" s="32"/>
      <c r="CFQ138" s="32"/>
      <c r="CFR138" s="32"/>
      <c r="CFS138" s="32"/>
      <c r="CFT138" s="32"/>
      <c r="CFU138" s="32"/>
      <c r="CFV138" s="32"/>
      <c r="CFW138" s="32"/>
      <c r="CFX138" s="32"/>
      <c r="CFY138" s="32"/>
      <c r="CFZ138" s="32"/>
      <c r="CGA138" s="32"/>
      <c r="CGB138" s="32"/>
      <c r="CGC138" s="32"/>
      <c r="CGD138" s="32"/>
      <c r="CGE138" s="32"/>
      <c r="CGF138" s="32"/>
      <c r="CGG138" s="32"/>
      <c r="CGH138" s="32"/>
      <c r="CGI138" s="32"/>
      <c r="CGJ138" s="32"/>
      <c r="CGK138" s="32"/>
      <c r="CGL138" s="32"/>
      <c r="CGM138" s="32"/>
      <c r="CGN138" s="32"/>
      <c r="CGO138" s="32"/>
      <c r="CGP138" s="32"/>
      <c r="CGQ138" s="32"/>
      <c r="CGR138" s="32"/>
      <c r="CGS138" s="32"/>
      <c r="CGT138" s="32"/>
      <c r="CGU138" s="32"/>
      <c r="CGV138" s="32"/>
      <c r="CGW138" s="32"/>
      <c r="CGX138" s="32"/>
      <c r="CGY138" s="32"/>
      <c r="CGZ138" s="32"/>
      <c r="CHA138" s="32"/>
      <c r="CHB138" s="32"/>
      <c r="CHC138" s="32"/>
      <c r="CHD138" s="32"/>
      <c r="CHE138" s="32"/>
      <c r="CHF138" s="32"/>
      <c r="CHG138" s="32"/>
      <c r="CHH138" s="32"/>
      <c r="CHI138" s="32"/>
      <c r="CHJ138" s="32"/>
      <c r="CHK138" s="32"/>
      <c r="CHL138" s="32"/>
      <c r="CHM138" s="32"/>
      <c r="CHN138" s="32"/>
      <c r="CHO138" s="32"/>
      <c r="CHP138" s="32"/>
      <c r="CHQ138" s="32"/>
      <c r="CHR138" s="32"/>
      <c r="CHS138" s="32"/>
      <c r="CHT138" s="32"/>
      <c r="CHU138" s="32"/>
      <c r="CHV138" s="32"/>
      <c r="CHW138" s="32"/>
      <c r="CHX138" s="32"/>
      <c r="CHY138" s="32"/>
      <c r="CHZ138" s="32"/>
      <c r="CIA138" s="32"/>
      <c r="CIB138" s="32"/>
      <c r="CIC138" s="32"/>
      <c r="CID138" s="32"/>
      <c r="CIE138" s="32"/>
      <c r="CIF138" s="32"/>
      <c r="CIG138" s="32"/>
      <c r="CIH138" s="32"/>
      <c r="CII138" s="32"/>
      <c r="CIJ138" s="32"/>
      <c r="CIK138" s="32"/>
      <c r="CIL138" s="32"/>
      <c r="CIM138" s="32"/>
      <c r="CIN138" s="32"/>
      <c r="CIO138" s="32"/>
      <c r="CIP138" s="32"/>
      <c r="CIQ138" s="32"/>
      <c r="CIR138" s="32"/>
      <c r="CIS138" s="32"/>
      <c r="CIT138" s="32"/>
      <c r="CIU138" s="32"/>
      <c r="CIV138" s="32"/>
      <c r="CIW138" s="32"/>
      <c r="CIX138" s="32"/>
      <c r="CIY138" s="32"/>
      <c r="CIZ138" s="32"/>
      <c r="CJA138" s="32"/>
      <c r="CJB138" s="32"/>
      <c r="CJC138" s="32"/>
      <c r="CJD138" s="32"/>
      <c r="CJE138" s="32"/>
      <c r="CJF138" s="32"/>
      <c r="CJG138" s="32"/>
      <c r="CJH138" s="32"/>
      <c r="CJI138" s="32"/>
      <c r="CJJ138" s="32"/>
      <c r="CJK138" s="32"/>
      <c r="CJL138" s="32"/>
      <c r="CJM138" s="32"/>
      <c r="CJN138" s="32"/>
      <c r="CJO138" s="32"/>
      <c r="CJP138" s="32"/>
      <c r="CJQ138" s="32"/>
      <c r="CJR138" s="32"/>
      <c r="CJS138" s="32"/>
      <c r="CJT138" s="32"/>
      <c r="CJU138" s="32"/>
      <c r="CJV138" s="32"/>
      <c r="CJW138" s="32"/>
      <c r="CJX138" s="32"/>
      <c r="CJY138" s="32"/>
      <c r="CJZ138" s="32"/>
      <c r="CKA138" s="32"/>
      <c r="CKB138" s="32"/>
      <c r="CKC138" s="32"/>
      <c r="CKD138" s="32"/>
      <c r="CKE138" s="32"/>
      <c r="CKF138" s="32"/>
      <c r="CKG138" s="32"/>
      <c r="CKH138" s="32"/>
      <c r="CKI138" s="32"/>
      <c r="CKJ138" s="32"/>
      <c r="CKK138" s="32"/>
      <c r="CKL138" s="32"/>
      <c r="CKM138" s="32"/>
      <c r="CKN138" s="32"/>
      <c r="CKO138" s="32"/>
      <c r="CKP138" s="32"/>
      <c r="CKQ138" s="32"/>
      <c r="CKR138" s="32"/>
      <c r="CKS138" s="32"/>
      <c r="CKT138" s="32"/>
      <c r="CKU138" s="32"/>
      <c r="CKV138" s="32"/>
      <c r="CKW138" s="32"/>
      <c r="CKX138" s="32"/>
      <c r="CKY138" s="32"/>
      <c r="CKZ138" s="32"/>
      <c r="CLA138" s="32"/>
      <c r="CLB138" s="32"/>
      <c r="CLC138" s="32"/>
      <c r="CLD138" s="32"/>
      <c r="CLE138" s="32"/>
      <c r="CLF138" s="32"/>
      <c r="CLG138" s="32"/>
      <c r="CLH138" s="32"/>
      <c r="CLI138" s="32"/>
      <c r="CLJ138" s="32"/>
      <c r="CLK138" s="32"/>
      <c r="CLL138" s="32"/>
      <c r="CLM138" s="32"/>
      <c r="CLN138" s="32"/>
      <c r="CLO138" s="32"/>
      <c r="CLP138" s="32"/>
      <c r="CLQ138" s="32"/>
      <c r="CLR138" s="32"/>
      <c r="CLS138" s="32"/>
      <c r="CLT138" s="32"/>
      <c r="CLU138" s="32"/>
      <c r="CLV138" s="32"/>
      <c r="CLW138" s="32"/>
      <c r="CLX138" s="32"/>
      <c r="CLY138" s="32"/>
      <c r="CLZ138" s="32"/>
      <c r="CMA138" s="32"/>
      <c r="CMB138" s="32"/>
      <c r="CMC138" s="32"/>
      <c r="CMD138" s="32"/>
      <c r="CME138" s="32"/>
      <c r="CMF138" s="32"/>
      <c r="CMG138" s="32"/>
      <c r="CMH138" s="32"/>
      <c r="CMI138" s="32"/>
      <c r="CMJ138" s="32"/>
      <c r="CMK138" s="32"/>
      <c r="CML138" s="32"/>
      <c r="CMM138" s="32"/>
      <c r="CMN138" s="32"/>
      <c r="CMO138" s="32"/>
      <c r="CMP138" s="32"/>
      <c r="CMQ138" s="32"/>
      <c r="CMR138" s="32"/>
      <c r="CMS138" s="32"/>
      <c r="CMT138" s="32"/>
      <c r="CMU138" s="32"/>
      <c r="CMV138" s="32"/>
      <c r="CMW138" s="32"/>
      <c r="CMX138" s="32"/>
      <c r="CMY138" s="32"/>
      <c r="CMZ138" s="32"/>
      <c r="CNA138" s="32"/>
      <c r="CNB138" s="32"/>
      <c r="CNC138" s="32"/>
      <c r="CND138" s="32"/>
      <c r="CNE138" s="32"/>
      <c r="CNF138" s="32"/>
      <c r="CNG138" s="32"/>
      <c r="CNH138" s="32"/>
      <c r="CNI138" s="32"/>
      <c r="CNJ138" s="32"/>
      <c r="CNK138" s="32"/>
      <c r="CNL138" s="32"/>
      <c r="CNM138" s="32"/>
      <c r="CNN138" s="32"/>
      <c r="CNO138" s="32"/>
      <c r="CNP138" s="32"/>
      <c r="CNQ138" s="32"/>
      <c r="CNR138" s="32"/>
      <c r="CNS138" s="32"/>
      <c r="CNT138" s="32"/>
      <c r="CNU138" s="32"/>
      <c r="CNV138" s="32"/>
      <c r="CNW138" s="32"/>
      <c r="CNX138" s="32"/>
      <c r="CNY138" s="32"/>
      <c r="CNZ138" s="32"/>
      <c r="COA138" s="32"/>
      <c r="COB138" s="32"/>
      <c r="COC138" s="32"/>
      <c r="COD138" s="32"/>
      <c r="COE138" s="32"/>
      <c r="COF138" s="32"/>
      <c r="COG138" s="32"/>
      <c r="COH138" s="32"/>
      <c r="COI138" s="32"/>
      <c r="COJ138" s="32"/>
      <c r="COK138" s="32"/>
      <c r="COL138" s="32"/>
      <c r="COM138" s="32"/>
      <c r="CON138" s="32"/>
      <c r="COO138" s="32"/>
      <c r="COP138" s="32"/>
      <c r="COQ138" s="32"/>
      <c r="COR138" s="32"/>
      <c r="COS138" s="32"/>
      <c r="COT138" s="32"/>
      <c r="COU138" s="32"/>
      <c r="COV138" s="32"/>
      <c r="COW138" s="32"/>
      <c r="COX138" s="32"/>
      <c r="COY138" s="32"/>
      <c r="COZ138" s="32"/>
      <c r="CPA138" s="32"/>
      <c r="CPB138" s="32"/>
      <c r="CPC138" s="32"/>
      <c r="CPD138" s="32"/>
      <c r="CPE138" s="32"/>
      <c r="CPF138" s="32"/>
      <c r="CPG138" s="32"/>
      <c r="CPH138" s="32"/>
      <c r="CPI138" s="32"/>
      <c r="CPJ138" s="32"/>
      <c r="CPK138" s="32"/>
      <c r="CPL138" s="32"/>
      <c r="CPM138" s="32"/>
      <c r="CPN138" s="32"/>
      <c r="CPO138" s="32"/>
      <c r="CPP138" s="32"/>
      <c r="CPQ138" s="32"/>
      <c r="CPR138" s="32"/>
      <c r="CPS138" s="32"/>
      <c r="CPT138" s="32"/>
      <c r="CPU138" s="32"/>
      <c r="CPV138" s="32"/>
      <c r="CPW138" s="32"/>
      <c r="CPX138" s="32"/>
      <c r="CPY138" s="32"/>
      <c r="CPZ138" s="32"/>
      <c r="CQA138" s="32"/>
      <c r="CQB138" s="32"/>
      <c r="CQC138" s="32"/>
      <c r="CQD138" s="32"/>
      <c r="CQE138" s="32"/>
      <c r="CQF138" s="32"/>
      <c r="CQG138" s="32"/>
      <c r="CQH138" s="32"/>
      <c r="CQI138" s="32"/>
      <c r="CQJ138" s="32"/>
      <c r="CQK138" s="32"/>
      <c r="CQL138" s="32"/>
      <c r="CQM138" s="32"/>
      <c r="CQN138" s="32"/>
      <c r="CQO138" s="32"/>
      <c r="CQP138" s="32"/>
      <c r="CQQ138" s="32"/>
      <c r="CQR138" s="32"/>
      <c r="CQS138" s="32"/>
      <c r="CQT138" s="32"/>
      <c r="CQU138" s="32"/>
      <c r="CQV138" s="32"/>
      <c r="CQW138" s="32"/>
      <c r="CQX138" s="32"/>
      <c r="CQY138" s="32"/>
      <c r="CQZ138" s="32"/>
      <c r="CRA138" s="32"/>
      <c r="CRB138" s="32"/>
      <c r="CRC138" s="32"/>
      <c r="CRD138" s="32"/>
      <c r="CRE138" s="32"/>
      <c r="CRF138" s="32"/>
      <c r="CRG138" s="32"/>
      <c r="CRH138" s="32"/>
      <c r="CRI138" s="32"/>
      <c r="CRJ138" s="32"/>
      <c r="CRK138" s="32"/>
      <c r="CRL138" s="32"/>
      <c r="CRM138" s="32"/>
      <c r="CRN138" s="32"/>
      <c r="CRO138" s="32"/>
      <c r="CRP138" s="32"/>
      <c r="CRQ138" s="32"/>
      <c r="CRR138" s="32"/>
      <c r="CRS138" s="32"/>
      <c r="CRT138" s="32"/>
      <c r="CRU138" s="32"/>
      <c r="CRV138" s="32"/>
      <c r="CRW138" s="32"/>
      <c r="CRX138" s="32"/>
      <c r="CRY138" s="32"/>
      <c r="CRZ138" s="32"/>
      <c r="CSA138" s="32"/>
      <c r="CSB138" s="32"/>
      <c r="CSC138" s="32"/>
      <c r="CSD138" s="32"/>
      <c r="CSE138" s="32"/>
      <c r="CSF138" s="32"/>
      <c r="CSG138" s="32"/>
      <c r="CSH138" s="32"/>
      <c r="CSI138" s="32"/>
      <c r="CSJ138" s="32"/>
      <c r="CSK138" s="32"/>
      <c r="CSL138" s="32"/>
      <c r="CSM138" s="32"/>
      <c r="CSN138" s="32"/>
      <c r="CSO138" s="32"/>
      <c r="CSP138" s="32"/>
      <c r="CSQ138" s="32"/>
      <c r="CSR138" s="32"/>
      <c r="CSS138" s="32"/>
      <c r="CST138" s="32"/>
      <c r="CSU138" s="32"/>
      <c r="CSV138" s="32"/>
      <c r="CSW138" s="32"/>
      <c r="CSX138" s="32"/>
      <c r="CSY138" s="32"/>
      <c r="CSZ138" s="32"/>
      <c r="CTA138" s="32"/>
      <c r="CTB138" s="32"/>
      <c r="CTC138" s="32"/>
      <c r="CTD138" s="32"/>
      <c r="CTE138" s="32"/>
      <c r="CTF138" s="32"/>
      <c r="CTG138" s="32"/>
      <c r="CTH138" s="32"/>
      <c r="CTI138" s="32"/>
      <c r="CTJ138" s="32"/>
      <c r="CTK138" s="32"/>
      <c r="CTL138" s="32"/>
      <c r="CTM138" s="32"/>
      <c r="CTN138" s="32"/>
      <c r="CTO138" s="32"/>
      <c r="CTP138" s="32"/>
      <c r="CTQ138" s="32"/>
      <c r="CTR138" s="32"/>
      <c r="CTS138" s="32"/>
      <c r="CTT138" s="32"/>
      <c r="CTU138" s="32"/>
      <c r="CTV138" s="32"/>
      <c r="CTW138" s="32"/>
      <c r="CTX138" s="32"/>
      <c r="CTY138" s="32"/>
      <c r="CTZ138" s="32"/>
      <c r="CUA138" s="32"/>
      <c r="CUB138" s="32"/>
      <c r="CUC138" s="32"/>
      <c r="CUD138" s="32"/>
      <c r="CUE138" s="32"/>
      <c r="CUF138" s="32"/>
      <c r="CUG138" s="32"/>
      <c r="CUH138" s="32"/>
      <c r="CUI138" s="32"/>
      <c r="CUJ138" s="32"/>
      <c r="CUK138" s="32"/>
      <c r="CUL138" s="32"/>
      <c r="CUM138" s="32"/>
      <c r="CUN138" s="32"/>
      <c r="CUO138" s="32"/>
      <c r="CUP138" s="32"/>
      <c r="CUQ138" s="32"/>
      <c r="CUR138" s="32"/>
      <c r="CUS138" s="32"/>
      <c r="CUT138" s="32"/>
      <c r="CUU138" s="32"/>
      <c r="CUV138" s="32"/>
      <c r="CUW138" s="32"/>
      <c r="CUX138" s="32"/>
      <c r="CUY138" s="32"/>
      <c r="CUZ138" s="32"/>
      <c r="CVA138" s="32"/>
      <c r="CVB138" s="32"/>
      <c r="CVC138" s="32"/>
      <c r="CVD138" s="32"/>
      <c r="CVE138" s="32"/>
      <c r="CVF138" s="32"/>
      <c r="CVG138" s="32"/>
      <c r="CVH138" s="32"/>
      <c r="CVI138" s="32"/>
      <c r="CVJ138" s="32"/>
      <c r="CVK138" s="32"/>
      <c r="CVL138" s="32"/>
      <c r="CVM138" s="32"/>
      <c r="CVN138" s="32"/>
      <c r="CVO138" s="32"/>
      <c r="CVP138" s="32"/>
      <c r="CVQ138" s="32"/>
      <c r="CVR138" s="32"/>
      <c r="CVS138" s="32"/>
      <c r="CVT138" s="32"/>
      <c r="CVU138" s="32"/>
      <c r="CVV138" s="32"/>
      <c r="CVW138" s="32"/>
      <c r="CVX138" s="32"/>
      <c r="CVY138" s="32"/>
      <c r="CVZ138" s="32"/>
      <c r="CWA138" s="32"/>
      <c r="CWB138" s="32"/>
      <c r="CWC138" s="32"/>
      <c r="CWD138" s="32"/>
      <c r="CWE138" s="32"/>
      <c r="CWF138" s="32"/>
      <c r="CWG138" s="32"/>
      <c r="CWH138" s="32"/>
      <c r="CWI138" s="32"/>
      <c r="CWJ138" s="32"/>
      <c r="CWK138" s="32"/>
      <c r="CWL138" s="32"/>
      <c r="CWM138" s="32"/>
      <c r="CWN138" s="32"/>
      <c r="CWO138" s="32"/>
      <c r="CWP138" s="32"/>
      <c r="CWQ138" s="32"/>
      <c r="CWR138" s="32"/>
      <c r="CWS138" s="32"/>
      <c r="CWT138" s="32"/>
      <c r="CWU138" s="32"/>
      <c r="CWV138" s="32"/>
      <c r="CWW138" s="32"/>
      <c r="CWX138" s="32"/>
      <c r="CWY138" s="32"/>
      <c r="CWZ138" s="32"/>
      <c r="CXA138" s="32"/>
      <c r="CXB138" s="32"/>
      <c r="CXC138" s="32"/>
      <c r="CXD138" s="32"/>
      <c r="CXE138" s="32"/>
      <c r="CXF138" s="32"/>
      <c r="CXG138" s="32"/>
      <c r="CXH138" s="32"/>
      <c r="CXI138" s="32"/>
      <c r="CXJ138" s="32"/>
      <c r="CXK138" s="32"/>
      <c r="CXL138" s="32"/>
      <c r="CXM138" s="32"/>
      <c r="CXN138" s="32"/>
      <c r="CXO138" s="32"/>
      <c r="CXP138" s="32"/>
      <c r="CXQ138" s="32"/>
      <c r="CXR138" s="32"/>
      <c r="CXS138" s="32"/>
      <c r="CXT138" s="32"/>
      <c r="CXU138" s="32"/>
      <c r="CXV138" s="32"/>
      <c r="CXW138" s="32"/>
      <c r="CXX138" s="32"/>
      <c r="CXY138" s="32"/>
      <c r="CXZ138" s="32"/>
      <c r="CYA138" s="32"/>
      <c r="CYB138" s="32"/>
      <c r="CYC138" s="32"/>
      <c r="CYD138" s="32"/>
      <c r="CYE138" s="32"/>
      <c r="CYF138" s="32"/>
      <c r="CYG138" s="32"/>
      <c r="CYH138" s="32"/>
      <c r="CYI138" s="32"/>
      <c r="CYJ138" s="32"/>
      <c r="CYK138" s="32"/>
      <c r="CYL138" s="32"/>
      <c r="CYM138" s="32"/>
      <c r="CYN138" s="32"/>
      <c r="CYO138" s="32"/>
      <c r="CYP138" s="32"/>
      <c r="CYQ138" s="32"/>
      <c r="CYR138" s="32"/>
      <c r="CYS138" s="32"/>
      <c r="CYT138" s="32"/>
      <c r="CYU138" s="32"/>
      <c r="CYV138" s="32"/>
      <c r="CYW138" s="32"/>
      <c r="CYX138" s="32"/>
      <c r="CYY138" s="32"/>
      <c r="CYZ138" s="32"/>
      <c r="CZA138" s="32"/>
      <c r="CZB138" s="32"/>
      <c r="CZC138" s="32"/>
      <c r="CZD138" s="32"/>
      <c r="CZE138" s="32"/>
      <c r="CZF138" s="32"/>
      <c r="CZG138" s="32"/>
      <c r="CZH138" s="32"/>
      <c r="CZI138" s="32"/>
      <c r="CZJ138" s="32"/>
      <c r="CZK138" s="32"/>
      <c r="CZL138" s="32"/>
      <c r="CZM138" s="32"/>
      <c r="CZN138" s="32"/>
      <c r="CZO138" s="32"/>
      <c r="CZP138" s="32"/>
      <c r="CZQ138" s="32"/>
      <c r="CZR138" s="32"/>
      <c r="CZS138" s="32"/>
      <c r="CZT138" s="32"/>
      <c r="CZU138" s="32"/>
      <c r="CZV138" s="32"/>
      <c r="CZW138" s="32"/>
      <c r="CZX138" s="32"/>
      <c r="CZY138" s="32"/>
      <c r="CZZ138" s="32"/>
      <c r="DAA138" s="32"/>
      <c r="DAB138" s="32"/>
      <c r="DAC138" s="32"/>
      <c r="DAD138" s="32"/>
      <c r="DAE138" s="32"/>
      <c r="DAF138" s="32"/>
      <c r="DAG138" s="32"/>
      <c r="DAH138" s="32"/>
      <c r="DAI138" s="32"/>
      <c r="DAJ138" s="32"/>
      <c r="DAK138" s="32"/>
      <c r="DAL138" s="32"/>
      <c r="DAM138" s="32"/>
      <c r="DAN138" s="32"/>
      <c r="DAO138" s="32"/>
      <c r="DAP138" s="32"/>
      <c r="DAQ138" s="32"/>
      <c r="DAR138" s="32"/>
      <c r="DAS138" s="32"/>
      <c r="DAT138" s="32"/>
      <c r="DAU138" s="32"/>
      <c r="DAV138" s="32"/>
      <c r="DAW138" s="32"/>
      <c r="DAX138" s="32"/>
      <c r="DAY138" s="32"/>
      <c r="DAZ138" s="32"/>
      <c r="DBA138" s="32"/>
      <c r="DBB138" s="32"/>
      <c r="DBC138" s="32"/>
      <c r="DBD138" s="32"/>
      <c r="DBE138" s="32"/>
      <c r="DBF138" s="32"/>
      <c r="DBG138" s="32"/>
      <c r="DBH138" s="32"/>
      <c r="DBI138" s="32"/>
      <c r="DBJ138" s="32"/>
      <c r="DBK138" s="32"/>
      <c r="DBL138" s="32"/>
      <c r="DBM138" s="32"/>
      <c r="DBN138" s="32"/>
      <c r="DBO138" s="32"/>
      <c r="DBP138" s="32"/>
      <c r="DBQ138" s="32"/>
      <c r="DBR138" s="32"/>
      <c r="DBS138" s="32"/>
      <c r="DBT138" s="32"/>
      <c r="DBU138" s="32"/>
      <c r="DBV138" s="32"/>
      <c r="DBW138" s="32"/>
      <c r="DBX138" s="32"/>
      <c r="DBY138" s="32"/>
      <c r="DBZ138" s="32"/>
      <c r="DCA138" s="32"/>
      <c r="DCB138" s="32"/>
      <c r="DCC138" s="32"/>
      <c r="DCD138" s="32"/>
      <c r="DCE138" s="32"/>
      <c r="DCF138" s="32"/>
      <c r="DCG138" s="32"/>
      <c r="DCH138" s="32"/>
      <c r="DCI138" s="32"/>
      <c r="DCJ138" s="32"/>
      <c r="DCK138" s="32"/>
      <c r="DCL138" s="32"/>
      <c r="DCM138" s="32"/>
      <c r="DCN138" s="32"/>
      <c r="DCO138" s="32"/>
      <c r="DCP138" s="32"/>
      <c r="DCQ138" s="32"/>
      <c r="DCR138" s="32"/>
      <c r="DCS138" s="32"/>
      <c r="DCT138" s="32"/>
      <c r="DCU138" s="32"/>
      <c r="DCV138" s="32"/>
      <c r="DCW138" s="32"/>
      <c r="DCX138" s="32"/>
      <c r="DCY138" s="32"/>
      <c r="DCZ138" s="32"/>
      <c r="DDA138" s="32"/>
      <c r="DDB138" s="32"/>
      <c r="DDC138" s="32"/>
      <c r="DDD138" s="32"/>
      <c r="DDE138" s="32"/>
      <c r="DDF138" s="32"/>
      <c r="DDG138" s="32"/>
      <c r="DDH138" s="32"/>
      <c r="DDI138" s="32"/>
      <c r="DDJ138" s="32"/>
      <c r="DDK138" s="32"/>
      <c r="DDL138" s="32"/>
      <c r="DDM138" s="32"/>
      <c r="DDN138" s="32"/>
      <c r="DDO138" s="32"/>
      <c r="DDP138" s="32"/>
      <c r="DDQ138" s="32"/>
      <c r="DDR138" s="32"/>
      <c r="DDS138" s="32"/>
      <c r="DDT138" s="32"/>
      <c r="DDU138" s="32"/>
      <c r="DDV138" s="32"/>
      <c r="DDW138" s="32"/>
      <c r="DDX138" s="32"/>
      <c r="DDY138" s="32"/>
      <c r="DDZ138" s="32"/>
      <c r="DEA138" s="32"/>
      <c r="DEB138" s="32"/>
      <c r="DEC138" s="32"/>
      <c r="DED138" s="32"/>
      <c r="DEE138" s="32"/>
      <c r="DEF138" s="32"/>
      <c r="DEG138" s="32"/>
      <c r="DEH138" s="32"/>
      <c r="DEI138" s="32"/>
      <c r="DEJ138" s="32"/>
      <c r="DEK138" s="32"/>
      <c r="DEL138" s="32"/>
      <c r="DEM138" s="32"/>
      <c r="DEN138" s="32"/>
      <c r="DEO138" s="32"/>
      <c r="DEP138" s="32"/>
      <c r="DEQ138" s="32"/>
      <c r="DER138" s="32"/>
      <c r="DES138" s="32"/>
      <c r="DET138" s="32"/>
      <c r="DEU138" s="32"/>
      <c r="DEV138" s="32"/>
      <c r="DEW138" s="32"/>
      <c r="DEX138" s="32"/>
      <c r="DEY138" s="32"/>
      <c r="DEZ138" s="32"/>
      <c r="DFA138" s="32"/>
      <c r="DFB138" s="32"/>
      <c r="DFC138" s="32"/>
      <c r="DFD138" s="32"/>
      <c r="DFE138" s="32"/>
      <c r="DFF138" s="32"/>
      <c r="DFG138" s="32"/>
      <c r="DFH138" s="32"/>
      <c r="DFI138" s="32"/>
      <c r="DFJ138" s="32"/>
      <c r="DFK138" s="32"/>
      <c r="DFL138" s="32"/>
      <c r="DFM138" s="32"/>
      <c r="DFN138" s="32"/>
      <c r="DFO138" s="32"/>
      <c r="DFP138" s="32"/>
      <c r="DFQ138" s="32"/>
      <c r="DFR138" s="32"/>
      <c r="DFS138" s="32"/>
      <c r="DFT138" s="32"/>
      <c r="DFU138" s="32"/>
      <c r="DFV138" s="32"/>
      <c r="DFW138" s="32"/>
      <c r="DFX138" s="32"/>
      <c r="DFY138" s="32"/>
      <c r="DFZ138" s="32"/>
      <c r="DGA138" s="32"/>
      <c r="DGB138" s="32"/>
      <c r="DGC138" s="32"/>
      <c r="DGD138" s="32"/>
      <c r="DGE138" s="32"/>
      <c r="DGF138" s="32"/>
      <c r="DGG138" s="32"/>
      <c r="DGH138" s="32"/>
      <c r="DGI138" s="32"/>
      <c r="DGJ138" s="32"/>
      <c r="DGK138" s="32"/>
      <c r="DGL138" s="32"/>
      <c r="DGM138" s="32"/>
      <c r="DGN138" s="32"/>
      <c r="DGO138" s="32"/>
      <c r="DGP138" s="32"/>
      <c r="DGQ138" s="32"/>
      <c r="DGR138" s="32"/>
      <c r="DGS138" s="32"/>
      <c r="DGT138" s="32"/>
      <c r="DGU138" s="32"/>
      <c r="DGV138" s="32"/>
      <c r="DGW138" s="32"/>
      <c r="DGX138" s="32"/>
      <c r="DGY138" s="32"/>
      <c r="DGZ138" s="32"/>
      <c r="DHA138" s="32"/>
      <c r="DHB138" s="32"/>
      <c r="DHC138" s="32"/>
      <c r="DHD138" s="32"/>
      <c r="DHE138" s="32"/>
      <c r="DHF138" s="32"/>
      <c r="DHG138" s="32"/>
      <c r="DHH138" s="32"/>
      <c r="DHI138" s="32"/>
      <c r="DHJ138" s="32"/>
      <c r="DHK138" s="32"/>
      <c r="DHL138" s="32"/>
      <c r="DHM138" s="32"/>
      <c r="DHN138" s="32"/>
      <c r="DHO138" s="32"/>
      <c r="DHP138" s="32"/>
      <c r="DHQ138" s="32"/>
      <c r="DHR138" s="32"/>
      <c r="DHS138" s="32"/>
      <c r="DHT138" s="32"/>
      <c r="DHU138" s="32"/>
      <c r="DHV138" s="32"/>
      <c r="DHW138" s="32"/>
      <c r="DHX138" s="32"/>
      <c r="DHY138" s="32"/>
      <c r="DHZ138" s="32"/>
      <c r="DIA138" s="32"/>
      <c r="DIB138" s="32"/>
      <c r="DIC138" s="32"/>
      <c r="DID138" s="32"/>
      <c r="DIE138" s="32"/>
      <c r="DIF138" s="32"/>
      <c r="DIG138" s="32"/>
      <c r="DIH138" s="32"/>
      <c r="DII138" s="32"/>
      <c r="DIJ138" s="32"/>
      <c r="DIK138" s="32"/>
      <c r="DIL138" s="32"/>
      <c r="DIM138" s="32"/>
      <c r="DIN138" s="32"/>
      <c r="DIO138" s="32"/>
      <c r="DIP138" s="32"/>
      <c r="DIQ138" s="32"/>
      <c r="DIR138" s="32"/>
      <c r="DIS138" s="32"/>
      <c r="DIT138" s="32"/>
      <c r="DIU138" s="32"/>
      <c r="DIV138" s="32"/>
      <c r="DIW138" s="32"/>
      <c r="DIX138" s="32"/>
      <c r="DIY138" s="32"/>
      <c r="DIZ138" s="32"/>
      <c r="DJA138" s="32"/>
      <c r="DJB138" s="32"/>
      <c r="DJC138" s="32"/>
      <c r="DJD138" s="32"/>
      <c r="DJE138" s="32"/>
      <c r="DJF138" s="32"/>
      <c r="DJG138" s="32"/>
      <c r="DJH138" s="32"/>
      <c r="DJI138" s="32"/>
      <c r="DJJ138" s="32"/>
      <c r="DJK138" s="32"/>
      <c r="DJL138" s="32"/>
      <c r="DJM138" s="32"/>
      <c r="DJN138" s="32"/>
      <c r="DJO138" s="32"/>
      <c r="DJP138" s="32"/>
      <c r="DJQ138" s="32"/>
      <c r="DJR138" s="32"/>
      <c r="DJS138" s="32"/>
      <c r="DJT138" s="32"/>
      <c r="DJU138" s="32"/>
      <c r="DJV138" s="32"/>
      <c r="DJW138" s="32"/>
      <c r="DJX138" s="32"/>
      <c r="DJY138" s="32"/>
      <c r="DJZ138" s="32"/>
      <c r="DKA138" s="32"/>
      <c r="DKB138" s="32"/>
      <c r="DKC138" s="32"/>
      <c r="DKD138" s="32"/>
      <c r="DKE138" s="32"/>
      <c r="DKF138" s="32"/>
      <c r="DKG138" s="32"/>
      <c r="DKH138" s="32"/>
      <c r="DKI138" s="32"/>
      <c r="DKJ138" s="32"/>
      <c r="DKK138" s="32"/>
      <c r="DKL138" s="32"/>
      <c r="DKM138" s="32"/>
      <c r="DKN138" s="32"/>
      <c r="DKO138" s="32"/>
      <c r="DKP138" s="32"/>
      <c r="DKQ138" s="32"/>
      <c r="DKR138" s="32"/>
      <c r="DKS138" s="32"/>
      <c r="DKT138" s="32"/>
      <c r="DKU138" s="32"/>
      <c r="DKV138" s="32"/>
      <c r="DKW138" s="32"/>
      <c r="DKX138" s="32"/>
      <c r="DKY138" s="32"/>
      <c r="DKZ138" s="32"/>
      <c r="DLA138" s="32"/>
      <c r="DLB138" s="32"/>
      <c r="DLC138" s="32"/>
      <c r="DLD138" s="32"/>
      <c r="DLE138" s="32"/>
      <c r="DLF138" s="32"/>
      <c r="DLG138" s="32"/>
      <c r="DLH138" s="32"/>
      <c r="DLI138" s="32"/>
      <c r="DLJ138" s="32"/>
      <c r="DLK138" s="32"/>
      <c r="DLL138" s="32"/>
      <c r="DLM138" s="32"/>
      <c r="DLN138" s="32"/>
      <c r="DLO138" s="32"/>
      <c r="DLP138" s="32"/>
      <c r="DLQ138" s="32"/>
      <c r="DLR138" s="32"/>
      <c r="DLS138" s="32"/>
      <c r="DLT138" s="32"/>
      <c r="DLU138" s="32"/>
      <c r="DLV138" s="32"/>
      <c r="DLW138" s="32"/>
      <c r="DLX138" s="32"/>
      <c r="DLY138" s="32"/>
      <c r="DLZ138" s="32"/>
      <c r="DMA138" s="32"/>
      <c r="DMB138" s="32"/>
      <c r="DMC138" s="32"/>
      <c r="DMD138" s="32"/>
      <c r="DME138" s="32"/>
      <c r="DMF138" s="32"/>
      <c r="DMG138" s="32"/>
      <c r="DMH138" s="32"/>
      <c r="DMI138" s="32"/>
      <c r="DMJ138" s="32"/>
      <c r="DMK138" s="32"/>
      <c r="DML138" s="32"/>
      <c r="DMM138" s="32"/>
      <c r="DMN138" s="32"/>
      <c r="DMO138" s="32"/>
      <c r="DMP138" s="32"/>
      <c r="DMQ138" s="32"/>
      <c r="DMR138" s="32"/>
      <c r="DMS138" s="32"/>
      <c r="DMT138" s="32"/>
      <c r="DMU138" s="32"/>
      <c r="DMV138" s="32"/>
      <c r="DMW138" s="32"/>
      <c r="DMX138" s="32"/>
      <c r="DMY138" s="32"/>
      <c r="DMZ138" s="32"/>
      <c r="DNA138" s="32"/>
      <c r="DNB138" s="32"/>
      <c r="DNC138" s="32"/>
      <c r="DND138" s="32"/>
      <c r="DNE138" s="32"/>
      <c r="DNF138" s="32"/>
      <c r="DNG138" s="32"/>
      <c r="DNH138" s="32"/>
      <c r="DNI138" s="32"/>
      <c r="DNJ138" s="32"/>
      <c r="DNK138" s="32"/>
      <c r="DNL138" s="32"/>
      <c r="DNM138" s="32"/>
      <c r="DNN138" s="32"/>
      <c r="DNO138" s="32"/>
      <c r="DNP138" s="32"/>
      <c r="DNQ138" s="32"/>
      <c r="DNR138" s="32"/>
      <c r="DNS138" s="32"/>
      <c r="DNT138" s="32"/>
      <c r="DNU138" s="32"/>
      <c r="DNV138" s="32"/>
      <c r="DNW138" s="32"/>
      <c r="DNX138" s="32"/>
      <c r="DNY138" s="32"/>
      <c r="DNZ138" s="32"/>
      <c r="DOA138" s="32"/>
      <c r="DOB138" s="32"/>
      <c r="DOC138" s="32"/>
      <c r="DOD138" s="32"/>
      <c r="DOE138" s="32"/>
      <c r="DOF138" s="32"/>
      <c r="DOG138" s="32"/>
      <c r="DOH138" s="32"/>
      <c r="DOI138" s="32"/>
      <c r="DOJ138" s="32"/>
      <c r="DOK138" s="32"/>
      <c r="DOL138" s="32"/>
      <c r="DOM138" s="32"/>
      <c r="DON138" s="32"/>
      <c r="DOO138" s="32"/>
      <c r="DOP138" s="32"/>
      <c r="DOQ138" s="32"/>
      <c r="DOR138" s="32"/>
      <c r="DOS138" s="32"/>
      <c r="DOT138" s="32"/>
      <c r="DOU138" s="32"/>
      <c r="DOV138" s="32"/>
      <c r="DOW138" s="32"/>
      <c r="DOX138" s="32"/>
      <c r="DOY138" s="32"/>
      <c r="DOZ138" s="32"/>
      <c r="DPA138" s="32"/>
      <c r="DPB138" s="32"/>
      <c r="DPC138" s="32"/>
      <c r="DPD138" s="32"/>
      <c r="DPE138" s="32"/>
      <c r="DPF138" s="32"/>
      <c r="DPG138" s="32"/>
      <c r="DPH138" s="32"/>
      <c r="DPI138" s="32"/>
      <c r="DPJ138" s="32"/>
      <c r="DPK138" s="32"/>
      <c r="DPL138" s="32"/>
      <c r="DPM138" s="32"/>
      <c r="DPN138" s="32"/>
      <c r="DPO138" s="32"/>
      <c r="DPP138" s="32"/>
      <c r="DPQ138" s="32"/>
      <c r="DPR138" s="32"/>
      <c r="DPS138" s="32"/>
      <c r="DPT138" s="32"/>
      <c r="DPU138" s="32"/>
      <c r="DPV138" s="32"/>
      <c r="DPW138" s="32"/>
      <c r="DPX138" s="32"/>
      <c r="DPY138" s="32"/>
      <c r="DPZ138" s="32"/>
      <c r="DQA138" s="32"/>
      <c r="DQB138" s="32"/>
      <c r="DQC138" s="32"/>
      <c r="DQD138" s="32"/>
      <c r="DQE138" s="32"/>
      <c r="DQF138" s="32"/>
      <c r="DQG138" s="32"/>
      <c r="DQH138" s="32"/>
      <c r="DQI138" s="32"/>
      <c r="DQJ138" s="32"/>
      <c r="DQK138" s="32"/>
      <c r="DQL138" s="32"/>
      <c r="DQM138" s="32"/>
      <c r="DQN138" s="32"/>
      <c r="DQO138" s="32"/>
      <c r="DQP138" s="32"/>
      <c r="DQQ138" s="32"/>
      <c r="DQR138" s="32"/>
      <c r="DQS138" s="32"/>
      <c r="DQT138" s="32"/>
      <c r="DQU138" s="32"/>
      <c r="DQV138" s="32"/>
      <c r="DQW138" s="32"/>
      <c r="DQX138" s="32"/>
      <c r="DQY138" s="32"/>
      <c r="DQZ138" s="32"/>
      <c r="DRA138" s="32"/>
      <c r="DRB138" s="32"/>
      <c r="DRC138" s="32"/>
      <c r="DRD138" s="32"/>
      <c r="DRE138" s="32"/>
      <c r="DRF138" s="32"/>
      <c r="DRG138" s="32"/>
      <c r="DRH138" s="32"/>
      <c r="DRI138" s="32"/>
      <c r="DRJ138" s="32"/>
      <c r="DRK138" s="32"/>
      <c r="DRL138" s="32"/>
      <c r="DRM138" s="32"/>
      <c r="DRN138" s="32"/>
      <c r="DRO138" s="32"/>
      <c r="DRP138" s="32"/>
      <c r="DRQ138" s="32"/>
      <c r="DRR138" s="32"/>
      <c r="DRS138" s="32"/>
      <c r="DRT138" s="32"/>
      <c r="DRU138" s="32"/>
      <c r="DRV138" s="32"/>
      <c r="DRW138" s="32"/>
      <c r="DRX138" s="32"/>
      <c r="DRY138" s="32"/>
      <c r="DRZ138" s="32"/>
      <c r="DSA138" s="32"/>
      <c r="DSB138" s="32"/>
      <c r="DSC138" s="32"/>
      <c r="DSD138" s="32"/>
      <c r="DSE138" s="32"/>
      <c r="DSF138" s="32"/>
      <c r="DSG138" s="32"/>
      <c r="DSH138" s="32"/>
      <c r="DSI138" s="32"/>
      <c r="DSJ138" s="32"/>
      <c r="DSK138" s="32"/>
      <c r="DSL138" s="32"/>
      <c r="DSM138" s="32"/>
      <c r="DSN138" s="32"/>
      <c r="DSO138" s="32"/>
      <c r="DSP138" s="32"/>
      <c r="DSQ138" s="32"/>
      <c r="DSR138" s="32"/>
      <c r="DSS138" s="32"/>
      <c r="DST138" s="32"/>
      <c r="DSU138" s="32"/>
      <c r="DSV138" s="32"/>
      <c r="DSW138" s="32"/>
      <c r="DSX138" s="32"/>
      <c r="DSY138" s="32"/>
      <c r="DSZ138" s="32"/>
      <c r="DTA138" s="32"/>
      <c r="DTB138" s="32"/>
      <c r="DTC138" s="32"/>
      <c r="DTD138" s="32"/>
      <c r="DTE138" s="32"/>
      <c r="DTF138" s="32"/>
      <c r="DTG138" s="32"/>
      <c r="DTH138" s="32"/>
      <c r="DTI138" s="32"/>
      <c r="DTJ138" s="32"/>
      <c r="DTK138" s="32"/>
      <c r="DTL138" s="32"/>
      <c r="DTM138" s="32"/>
      <c r="DTN138" s="32"/>
      <c r="DTO138" s="32"/>
      <c r="DTP138" s="32"/>
      <c r="DTQ138" s="32"/>
      <c r="DTR138" s="32"/>
      <c r="DTS138" s="32"/>
      <c r="DTT138" s="32"/>
      <c r="DTU138" s="32"/>
      <c r="DTV138" s="32"/>
      <c r="DTW138" s="32"/>
      <c r="DTX138" s="32"/>
      <c r="DTY138" s="32"/>
      <c r="DTZ138" s="32"/>
      <c r="DUA138" s="32"/>
      <c r="DUB138" s="32"/>
      <c r="DUC138" s="32"/>
      <c r="DUD138" s="32"/>
      <c r="DUE138" s="32"/>
      <c r="DUF138" s="32"/>
      <c r="DUG138" s="32"/>
      <c r="DUH138" s="32"/>
      <c r="DUI138" s="32"/>
      <c r="DUJ138" s="32"/>
      <c r="DUK138" s="32"/>
      <c r="DUL138" s="32"/>
      <c r="DUM138" s="32"/>
      <c r="DUN138" s="32"/>
      <c r="DUO138" s="32"/>
      <c r="DUP138" s="32"/>
      <c r="DUQ138" s="32"/>
      <c r="DUR138" s="32"/>
      <c r="DUS138" s="32"/>
      <c r="DUT138" s="32"/>
      <c r="DUU138" s="32"/>
      <c r="DUV138" s="32"/>
      <c r="DUW138" s="32"/>
      <c r="DUX138" s="32"/>
      <c r="DUY138" s="32"/>
      <c r="DUZ138" s="32"/>
      <c r="DVA138" s="32"/>
      <c r="DVB138" s="32"/>
      <c r="DVC138" s="32"/>
      <c r="DVD138" s="32"/>
      <c r="DVE138" s="32"/>
      <c r="DVF138" s="32"/>
      <c r="DVG138" s="32"/>
      <c r="DVH138" s="32"/>
      <c r="DVI138" s="32"/>
      <c r="DVJ138" s="32"/>
      <c r="DVK138" s="32"/>
      <c r="DVL138" s="32"/>
      <c r="DVM138" s="32"/>
      <c r="DVN138" s="32"/>
      <c r="DVO138" s="32"/>
      <c r="DVP138" s="32"/>
      <c r="DVQ138" s="32"/>
      <c r="DVR138" s="32"/>
      <c r="DVS138" s="32"/>
      <c r="DVT138" s="32"/>
      <c r="DVU138" s="32"/>
      <c r="DVV138" s="32"/>
      <c r="DVW138" s="32"/>
      <c r="DVX138" s="32"/>
      <c r="DVY138" s="32"/>
      <c r="DVZ138" s="32"/>
      <c r="DWA138" s="32"/>
      <c r="DWB138" s="32"/>
      <c r="DWC138" s="32"/>
      <c r="DWD138" s="32"/>
      <c r="DWE138" s="32"/>
      <c r="DWF138" s="32"/>
      <c r="DWG138" s="32"/>
      <c r="DWH138" s="32"/>
      <c r="DWI138" s="32"/>
      <c r="DWJ138" s="32"/>
      <c r="DWK138" s="32"/>
      <c r="DWL138" s="32"/>
      <c r="DWM138" s="32"/>
      <c r="DWN138" s="32"/>
      <c r="DWO138" s="32"/>
      <c r="DWP138" s="32"/>
      <c r="DWQ138" s="32"/>
      <c r="DWR138" s="32"/>
      <c r="DWS138" s="32"/>
      <c r="DWT138" s="32"/>
      <c r="DWU138" s="32"/>
      <c r="DWV138" s="32"/>
      <c r="DWW138" s="32"/>
      <c r="DWX138" s="32"/>
      <c r="DWY138" s="32"/>
      <c r="DWZ138" s="32"/>
      <c r="DXA138" s="32"/>
      <c r="DXB138" s="32"/>
      <c r="DXC138" s="32"/>
      <c r="DXD138" s="32"/>
      <c r="DXE138" s="32"/>
      <c r="DXF138" s="32"/>
      <c r="DXG138" s="32"/>
      <c r="DXH138" s="32"/>
      <c r="DXI138" s="32"/>
      <c r="DXJ138" s="32"/>
      <c r="DXK138" s="32"/>
      <c r="DXL138" s="32"/>
      <c r="DXM138" s="32"/>
      <c r="DXN138" s="32"/>
      <c r="DXO138" s="32"/>
      <c r="DXP138" s="32"/>
      <c r="DXQ138" s="32"/>
      <c r="DXR138" s="32"/>
      <c r="DXS138" s="32"/>
      <c r="DXT138" s="32"/>
      <c r="DXU138" s="32"/>
      <c r="DXV138" s="32"/>
      <c r="DXW138" s="32"/>
      <c r="DXX138" s="32"/>
      <c r="DXY138" s="32"/>
      <c r="DXZ138" s="32"/>
      <c r="DYA138" s="32"/>
      <c r="DYB138" s="32"/>
      <c r="DYC138" s="32"/>
      <c r="DYD138" s="32"/>
      <c r="DYE138" s="32"/>
      <c r="DYF138" s="32"/>
      <c r="DYG138" s="32"/>
      <c r="DYH138" s="32"/>
      <c r="DYI138" s="32"/>
      <c r="DYJ138" s="32"/>
      <c r="DYK138" s="32"/>
      <c r="DYL138" s="32"/>
      <c r="DYM138" s="32"/>
      <c r="DYN138" s="32"/>
      <c r="DYO138" s="32"/>
      <c r="DYP138" s="32"/>
      <c r="DYQ138" s="32"/>
      <c r="DYR138" s="32"/>
      <c r="DYS138" s="32"/>
      <c r="DYT138" s="32"/>
      <c r="DYU138" s="32"/>
      <c r="DYV138" s="32"/>
      <c r="DYW138" s="32"/>
      <c r="DYX138" s="32"/>
      <c r="DYY138" s="32"/>
      <c r="DYZ138" s="32"/>
      <c r="DZA138" s="32"/>
      <c r="DZB138" s="32"/>
      <c r="DZC138" s="32"/>
      <c r="DZD138" s="32"/>
      <c r="DZE138" s="32"/>
      <c r="DZF138" s="32"/>
      <c r="DZG138" s="32"/>
      <c r="DZH138" s="32"/>
      <c r="DZI138" s="32"/>
      <c r="DZJ138" s="32"/>
      <c r="DZK138" s="32"/>
      <c r="DZL138" s="32"/>
      <c r="DZM138" s="32"/>
      <c r="DZN138" s="32"/>
      <c r="DZO138" s="32"/>
      <c r="DZP138" s="32"/>
      <c r="DZQ138" s="32"/>
      <c r="DZR138" s="32"/>
      <c r="DZS138" s="32"/>
      <c r="DZT138" s="32"/>
      <c r="DZU138" s="32"/>
      <c r="DZV138" s="32"/>
      <c r="DZW138" s="32"/>
      <c r="DZX138" s="32"/>
      <c r="DZY138" s="32"/>
      <c r="DZZ138" s="32"/>
      <c r="EAA138" s="32"/>
      <c r="EAB138" s="32"/>
      <c r="EAC138" s="32"/>
      <c r="EAD138" s="32"/>
      <c r="EAE138" s="32"/>
      <c r="EAF138" s="32"/>
      <c r="EAG138" s="32"/>
      <c r="EAH138" s="32"/>
      <c r="EAI138" s="32"/>
      <c r="EAJ138" s="32"/>
      <c r="EAK138" s="32"/>
      <c r="EAL138" s="32"/>
      <c r="EAM138" s="32"/>
      <c r="EAN138" s="32"/>
      <c r="EAO138" s="32"/>
      <c r="EAP138" s="32"/>
      <c r="EAQ138" s="32"/>
      <c r="EAR138" s="32"/>
      <c r="EAS138" s="32"/>
      <c r="EAT138" s="32"/>
      <c r="EAU138" s="32"/>
      <c r="EAV138" s="32"/>
      <c r="EAW138" s="32"/>
      <c r="EAX138" s="32"/>
      <c r="EAY138" s="32"/>
      <c r="EAZ138" s="32"/>
      <c r="EBA138" s="32"/>
      <c r="EBB138" s="32"/>
      <c r="EBC138" s="32"/>
      <c r="EBD138" s="32"/>
      <c r="EBE138" s="32"/>
      <c r="EBF138" s="32"/>
      <c r="EBG138" s="32"/>
      <c r="EBH138" s="32"/>
      <c r="EBI138" s="32"/>
      <c r="EBJ138" s="32"/>
      <c r="EBK138" s="32"/>
      <c r="EBL138" s="32"/>
      <c r="EBM138" s="32"/>
      <c r="EBN138" s="32"/>
      <c r="EBO138" s="32"/>
      <c r="EBP138" s="32"/>
      <c r="EBQ138" s="32"/>
      <c r="EBR138" s="32"/>
      <c r="EBS138" s="32"/>
      <c r="EBT138" s="32"/>
      <c r="EBU138" s="32"/>
      <c r="EBV138" s="32"/>
      <c r="EBW138" s="32"/>
      <c r="EBX138" s="32"/>
      <c r="EBY138" s="32"/>
      <c r="EBZ138" s="32"/>
      <c r="ECA138" s="32"/>
      <c r="ECB138" s="32"/>
      <c r="ECC138" s="32"/>
      <c r="ECD138" s="32"/>
      <c r="ECE138" s="32"/>
      <c r="ECF138" s="32"/>
      <c r="ECG138" s="32"/>
      <c r="ECH138" s="32"/>
      <c r="ECI138" s="32"/>
      <c r="ECJ138" s="32"/>
      <c r="ECK138" s="32"/>
      <c r="ECL138" s="32"/>
      <c r="ECM138" s="32"/>
      <c r="ECN138" s="32"/>
      <c r="ECO138" s="32"/>
      <c r="ECP138" s="32"/>
      <c r="ECQ138" s="32"/>
      <c r="ECR138" s="32"/>
      <c r="ECS138" s="32"/>
      <c r="ECT138" s="32"/>
      <c r="ECU138" s="32"/>
      <c r="ECV138" s="32"/>
      <c r="ECW138" s="32"/>
      <c r="ECX138" s="32"/>
      <c r="ECY138" s="32"/>
      <c r="ECZ138" s="32"/>
      <c r="EDA138" s="32"/>
      <c r="EDB138" s="32"/>
      <c r="EDC138" s="32"/>
      <c r="EDD138" s="32"/>
      <c r="EDE138" s="32"/>
      <c r="EDF138" s="32"/>
      <c r="EDG138" s="32"/>
      <c r="EDH138" s="32"/>
      <c r="EDI138" s="32"/>
      <c r="EDJ138" s="32"/>
      <c r="EDK138" s="32"/>
      <c r="EDL138" s="32"/>
      <c r="EDM138" s="32"/>
      <c r="EDN138" s="32"/>
      <c r="EDO138" s="32"/>
      <c r="EDP138" s="32"/>
      <c r="EDQ138" s="32"/>
      <c r="EDR138" s="32"/>
      <c r="EDS138" s="32"/>
      <c r="EDT138" s="32"/>
      <c r="EDU138" s="32"/>
      <c r="EDV138" s="32"/>
      <c r="EDW138" s="32"/>
      <c r="EDX138" s="32"/>
      <c r="EDY138" s="32"/>
      <c r="EDZ138" s="32"/>
      <c r="EEA138" s="32"/>
      <c r="EEB138" s="32"/>
      <c r="EEC138" s="32"/>
      <c r="EED138" s="32"/>
      <c r="EEE138" s="32"/>
      <c r="EEF138" s="32"/>
      <c r="EEG138" s="32"/>
      <c r="EEH138" s="32"/>
      <c r="EEI138" s="32"/>
      <c r="EEJ138" s="32"/>
      <c r="EEK138" s="32"/>
      <c r="EEL138" s="32"/>
      <c r="EEM138" s="32"/>
      <c r="EEN138" s="32"/>
      <c r="EEO138" s="32"/>
      <c r="EEP138" s="32"/>
      <c r="EEQ138" s="32"/>
      <c r="EER138" s="32"/>
      <c r="EES138" s="32"/>
      <c r="EET138" s="32"/>
      <c r="EEU138" s="32"/>
      <c r="EEV138" s="32"/>
      <c r="EEW138" s="32"/>
      <c r="EEX138" s="32"/>
      <c r="EEY138" s="32"/>
      <c r="EEZ138" s="32"/>
      <c r="EFA138" s="32"/>
      <c r="EFB138" s="32"/>
      <c r="EFC138" s="32"/>
      <c r="EFD138" s="32"/>
      <c r="EFE138" s="32"/>
      <c r="EFF138" s="32"/>
      <c r="EFG138" s="32"/>
      <c r="EFH138" s="32"/>
      <c r="EFI138" s="32"/>
      <c r="EFJ138" s="32"/>
      <c r="EFK138" s="32"/>
      <c r="EFL138" s="32"/>
      <c r="EFM138" s="32"/>
      <c r="EFN138" s="32"/>
      <c r="EFO138" s="32"/>
      <c r="EFP138" s="32"/>
      <c r="EFQ138" s="32"/>
      <c r="EFR138" s="32"/>
      <c r="EFS138" s="32"/>
      <c r="EFT138" s="32"/>
      <c r="EFU138" s="32"/>
      <c r="EFV138" s="32"/>
      <c r="EFW138" s="32"/>
      <c r="EFX138" s="32"/>
      <c r="EFY138" s="32"/>
      <c r="EFZ138" s="32"/>
      <c r="EGA138" s="32"/>
      <c r="EGB138" s="32"/>
      <c r="EGC138" s="32"/>
      <c r="EGD138" s="32"/>
      <c r="EGE138" s="32"/>
      <c r="EGF138" s="32"/>
      <c r="EGG138" s="32"/>
      <c r="EGH138" s="32"/>
      <c r="EGI138" s="32"/>
      <c r="EGJ138" s="32"/>
      <c r="EGK138" s="32"/>
      <c r="EGL138" s="32"/>
      <c r="EGM138" s="32"/>
      <c r="EGN138" s="32"/>
      <c r="EGO138" s="32"/>
      <c r="EGP138" s="32"/>
      <c r="EGQ138" s="32"/>
      <c r="EGR138" s="32"/>
      <c r="EGS138" s="32"/>
      <c r="EGT138" s="32"/>
      <c r="EGU138" s="32"/>
      <c r="EGV138" s="32"/>
      <c r="EGW138" s="32"/>
      <c r="EGX138" s="32"/>
      <c r="EGY138" s="32"/>
      <c r="EGZ138" s="32"/>
      <c r="EHA138" s="32"/>
      <c r="EHB138" s="32"/>
      <c r="EHC138" s="32"/>
      <c r="EHD138" s="32"/>
      <c r="EHE138" s="32"/>
      <c r="EHF138" s="32"/>
      <c r="EHG138" s="32"/>
      <c r="EHH138" s="32"/>
      <c r="EHI138" s="32"/>
      <c r="EHJ138" s="32"/>
      <c r="EHK138" s="32"/>
      <c r="EHL138" s="32"/>
      <c r="EHM138" s="32"/>
      <c r="EHN138" s="32"/>
      <c r="EHO138" s="32"/>
      <c r="EHP138" s="32"/>
      <c r="EHQ138" s="32"/>
      <c r="EHR138" s="32"/>
      <c r="EHS138" s="32"/>
      <c r="EHT138" s="32"/>
      <c r="EHU138" s="32"/>
      <c r="EHV138" s="32"/>
      <c r="EHW138" s="32"/>
      <c r="EHX138" s="32"/>
      <c r="EHY138" s="32"/>
      <c r="EHZ138" s="32"/>
      <c r="EIA138" s="32"/>
      <c r="EIB138" s="32"/>
      <c r="EIC138" s="32"/>
      <c r="EID138" s="32"/>
      <c r="EIE138" s="32"/>
      <c r="EIF138" s="32"/>
      <c r="EIG138" s="32"/>
      <c r="EIH138" s="32"/>
      <c r="EII138" s="32"/>
      <c r="EIJ138" s="32"/>
      <c r="EIK138" s="32"/>
      <c r="EIL138" s="32"/>
      <c r="EIM138" s="32"/>
      <c r="EIN138" s="32"/>
      <c r="EIO138" s="32"/>
      <c r="EIP138" s="32"/>
      <c r="EIQ138" s="32"/>
      <c r="EIR138" s="32"/>
      <c r="EIS138" s="32"/>
      <c r="EIT138" s="32"/>
      <c r="EIU138" s="32"/>
      <c r="EIV138" s="32"/>
      <c r="EIW138" s="32"/>
      <c r="EIX138" s="32"/>
      <c r="EIY138" s="32"/>
      <c r="EIZ138" s="32"/>
      <c r="EJA138" s="32"/>
      <c r="EJB138" s="32"/>
      <c r="EJC138" s="32"/>
      <c r="EJD138" s="32"/>
      <c r="EJE138" s="32"/>
      <c r="EJF138" s="32"/>
      <c r="EJG138" s="32"/>
      <c r="EJH138" s="32"/>
      <c r="EJI138" s="32"/>
      <c r="EJJ138" s="32"/>
      <c r="EJK138" s="32"/>
      <c r="EJL138" s="32"/>
      <c r="EJM138" s="32"/>
      <c r="EJN138" s="32"/>
      <c r="EJO138" s="32"/>
      <c r="EJP138" s="32"/>
      <c r="EJQ138" s="32"/>
      <c r="EJR138" s="32"/>
      <c r="EJS138" s="32"/>
      <c r="EJT138" s="32"/>
      <c r="EJU138" s="32"/>
      <c r="EJV138" s="32"/>
      <c r="EJW138" s="32"/>
      <c r="EJX138" s="32"/>
      <c r="EJY138" s="32"/>
      <c r="EJZ138" s="32"/>
      <c r="EKA138" s="32"/>
      <c r="EKB138" s="32"/>
      <c r="EKC138" s="32"/>
      <c r="EKD138" s="32"/>
      <c r="EKE138" s="32"/>
      <c r="EKF138" s="32"/>
      <c r="EKG138" s="32"/>
      <c r="EKH138" s="32"/>
      <c r="EKI138" s="32"/>
      <c r="EKJ138" s="32"/>
      <c r="EKK138" s="32"/>
      <c r="EKL138" s="32"/>
      <c r="EKM138" s="32"/>
      <c r="EKN138" s="32"/>
      <c r="EKO138" s="32"/>
      <c r="EKP138" s="32"/>
      <c r="EKQ138" s="32"/>
      <c r="EKR138" s="32"/>
      <c r="EKS138" s="32"/>
      <c r="EKT138" s="32"/>
      <c r="EKU138" s="32"/>
      <c r="EKV138" s="32"/>
      <c r="EKW138" s="32"/>
      <c r="EKX138" s="32"/>
      <c r="EKY138" s="32"/>
      <c r="EKZ138" s="32"/>
      <c r="ELA138" s="32"/>
      <c r="ELB138" s="32"/>
      <c r="ELC138" s="32"/>
      <c r="ELD138" s="32"/>
      <c r="ELE138" s="32"/>
      <c r="ELF138" s="32"/>
      <c r="ELG138" s="32"/>
      <c r="ELH138" s="32"/>
      <c r="ELI138" s="32"/>
      <c r="ELJ138" s="32"/>
      <c r="ELK138" s="32"/>
      <c r="ELL138" s="32"/>
      <c r="ELM138" s="32"/>
      <c r="ELN138" s="32"/>
      <c r="ELO138" s="32"/>
      <c r="ELP138" s="32"/>
      <c r="ELQ138" s="32"/>
      <c r="ELR138" s="32"/>
      <c r="ELS138" s="32"/>
      <c r="ELT138" s="32"/>
      <c r="ELU138" s="32"/>
      <c r="ELV138" s="32"/>
      <c r="ELW138" s="32"/>
      <c r="ELX138" s="32"/>
      <c r="ELY138" s="32"/>
      <c r="ELZ138" s="32"/>
      <c r="EMA138" s="32"/>
      <c r="EMB138" s="32"/>
      <c r="EMC138" s="32"/>
      <c r="EMD138" s="32"/>
      <c r="EME138" s="32"/>
      <c r="EMF138" s="32"/>
      <c r="EMG138" s="32"/>
      <c r="EMH138" s="32"/>
      <c r="EMI138" s="32"/>
      <c r="EMJ138" s="32"/>
      <c r="EMK138" s="32"/>
      <c r="EML138" s="32"/>
      <c r="EMM138" s="32"/>
      <c r="EMN138" s="32"/>
      <c r="EMO138" s="32"/>
      <c r="EMP138" s="32"/>
      <c r="EMQ138" s="32"/>
      <c r="EMR138" s="32"/>
      <c r="EMS138" s="32"/>
      <c r="EMT138" s="32"/>
      <c r="EMU138" s="32"/>
      <c r="EMV138" s="32"/>
      <c r="EMW138" s="32"/>
      <c r="EMX138" s="32"/>
      <c r="EMY138" s="32"/>
      <c r="EMZ138" s="32"/>
      <c r="ENA138" s="32"/>
      <c r="ENB138" s="32"/>
      <c r="ENC138" s="32"/>
      <c r="END138" s="32"/>
      <c r="ENE138" s="32"/>
      <c r="ENF138" s="32"/>
      <c r="ENG138" s="32"/>
      <c r="ENH138" s="32"/>
      <c r="ENI138" s="32"/>
      <c r="ENJ138" s="32"/>
      <c r="ENK138" s="32"/>
      <c r="ENL138" s="32"/>
      <c r="ENM138" s="32"/>
      <c r="ENN138" s="32"/>
      <c r="ENO138" s="32"/>
      <c r="ENP138" s="32"/>
      <c r="ENQ138" s="32"/>
      <c r="ENR138" s="32"/>
      <c r="ENS138" s="32"/>
      <c r="ENT138" s="32"/>
      <c r="ENU138" s="32"/>
      <c r="ENV138" s="32"/>
      <c r="ENW138" s="32"/>
      <c r="ENX138" s="32"/>
      <c r="ENY138" s="32"/>
      <c r="ENZ138" s="32"/>
      <c r="EOA138" s="32"/>
      <c r="EOB138" s="32"/>
      <c r="EOC138" s="32"/>
      <c r="EOD138" s="32"/>
      <c r="EOE138" s="32"/>
      <c r="EOF138" s="32"/>
      <c r="EOG138" s="32"/>
      <c r="EOH138" s="32"/>
      <c r="EOI138" s="32"/>
      <c r="EOJ138" s="32"/>
      <c r="EOK138" s="32"/>
      <c r="EOL138" s="32"/>
      <c r="EOM138" s="32"/>
      <c r="EON138" s="32"/>
      <c r="EOO138" s="32"/>
      <c r="EOP138" s="32"/>
      <c r="EOQ138" s="32"/>
      <c r="EOR138" s="32"/>
      <c r="EOS138" s="32"/>
      <c r="EOT138" s="32"/>
      <c r="EOU138" s="32"/>
      <c r="EOV138" s="32"/>
      <c r="EOW138" s="32"/>
      <c r="EOX138" s="32"/>
      <c r="EOY138" s="32"/>
      <c r="EOZ138" s="32"/>
      <c r="EPA138" s="32"/>
      <c r="EPB138" s="32"/>
      <c r="EPC138" s="32"/>
      <c r="EPD138" s="32"/>
      <c r="EPE138" s="32"/>
      <c r="EPF138" s="32"/>
      <c r="EPG138" s="32"/>
      <c r="EPH138" s="32"/>
      <c r="EPI138" s="32"/>
      <c r="EPJ138" s="32"/>
      <c r="EPK138" s="32"/>
      <c r="EPL138" s="32"/>
      <c r="EPM138" s="32"/>
      <c r="EPN138" s="32"/>
      <c r="EPO138" s="32"/>
      <c r="EPP138" s="32"/>
      <c r="EPQ138" s="32"/>
      <c r="EPR138" s="32"/>
      <c r="EPS138" s="32"/>
      <c r="EPT138" s="32"/>
      <c r="EPU138" s="32"/>
      <c r="EPV138" s="32"/>
      <c r="EPW138" s="32"/>
      <c r="EPX138" s="32"/>
      <c r="EPY138" s="32"/>
      <c r="EPZ138" s="32"/>
      <c r="EQA138" s="32"/>
      <c r="EQB138" s="32"/>
      <c r="EQC138" s="32"/>
      <c r="EQD138" s="32"/>
      <c r="EQE138" s="32"/>
      <c r="EQF138" s="32"/>
      <c r="EQG138" s="32"/>
      <c r="EQH138" s="32"/>
      <c r="EQI138" s="32"/>
      <c r="EQJ138" s="32"/>
      <c r="EQK138" s="32"/>
      <c r="EQL138" s="32"/>
      <c r="EQM138" s="32"/>
      <c r="EQN138" s="32"/>
      <c r="EQO138" s="32"/>
      <c r="EQP138" s="32"/>
      <c r="EQQ138" s="32"/>
      <c r="EQR138" s="32"/>
      <c r="EQS138" s="32"/>
      <c r="EQT138" s="32"/>
      <c r="EQU138" s="32"/>
      <c r="EQV138" s="32"/>
      <c r="EQW138" s="32"/>
      <c r="EQX138" s="32"/>
      <c r="EQY138" s="32"/>
      <c r="EQZ138" s="32"/>
      <c r="ERA138" s="32"/>
      <c r="ERB138" s="32"/>
      <c r="ERC138" s="32"/>
      <c r="ERD138" s="32"/>
      <c r="ERE138" s="32"/>
      <c r="ERF138" s="32"/>
      <c r="ERG138" s="32"/>
      <c r="ERH138" s="32"/>
      <c r="ERI138" s="32"/>
      <c r="ERJ138" s="32"/>
      <c r="ERK138" s="32"/>
      <c r="ERL138" s="32"/>
      <c r="ERM138" s="32"/>
      <c r="ERN138" s="32"/>
      <c r="ERO138" s="32"/>
      <c r="ERP138" s="32"/>
      <c r="ERQ138" s="32"/>
      <c r="ERR138" s="32"/>
      <c r="ERS138" s="32"/>
      <c r="ERT138" s="32"/>
      <c r="ERU138" s="32"/>
      <c r="ERV138" s="32"/>
      <c r="ERW138" s="32"/>
      <c r="ERX138" s="32"/>
      <c r="ERY138" s="32"/>
      <c r="ERZ138" s="32"/>
      <c r="ESA138" s="32"/>
      <c r="ESB138" s="32"/>
      <c r="ESC138" s="32"/>
      <c r="ESD138" s="32"/>
      <c r="ESE138" s="32"/>
      <c r="ESF138" s="32"/>
      <c r="ESG138" s="32"/>
      <c r="ESH138" s="32"/>
      <c r="ESI138" s="32"/>
      <c r="ESJ138" s="32"/>
      <c r="ESK138" s="32"/>
      <c r="ESL138" s="32"/>
      <c r="ESM138" s="32"/>
      <c r="ESN138" s="32"/>
      <c r="ESO138" s="32"/>
      <c r="ESP138" s="32"/>
      <c r="ESQ138" s="32"/>
      <c r="ESR138" s="32"/>
      <c r="ESS138" s="32"/>
      <c r="EST138" s="32"/>
      <c r="ESU138" s="32"/>
      <c r="ESV138" s="32"/>
      <c r="ESW138" s="32"/>
      <c r="ESX138" s="32"/>
      <c r="ESY138" s="32"/>
      <c r="ESZ138" s="32"/>
      <c r="ETA138" s="32"/>
      <c r="ETB138" s="32"/>
      <c r="ETC138" s="32"/>
      <c r="ETD138" s="32"/>
      <c r="ETE138" s="32"/>
      <c r="ETF138" s="32"/>
      <c r="ETG138" s="32"/>
      <c r="ETH138" s="32"/>
      <c r="ETI138" s="32"/>
      <c r="ETJ138" s="32"/>
      <c r="ETK138" s="32"/>
      <c r="ETL138" s="32"/>
      <c r="ETM138" s="32"/>
      <c r="ETN138" s="32"/>
      <c r="ETO138" s="32"/>
      <c r="ETP138" s="32"/>
      <c r="ETQ138" s="32"/>
      <c r="ETR138" s="32"/>
      <c r="ETS138" s="32"/>
      <c r="ETT138" s="32"/>
      <c r="ETU138" s="32"/>
      <c r="ETV138" s="32"/>
      <c r="ETW138" s="32"/>
      <c r="ETX138" s="32"/>
      <c r="ETY138" s="32"/>
      <c r="ETZ138" s="32"/>
      <c r="EUA138" s="32"/>
      <c r="EUB138" s="32"/>
      <c r="EUC138" s="32"/>
      <c r="EUD138" s="32"/>
      <c r="EUE138" s="32"/>
      <c r="EUF138" s="32"/>
      <c r="EUG138" s="32"/>
      <c r="EUH138" s="32"/>
      <c r="EUI138" s="32"/>
      <c r="EUJ138" s="32"/>
      <c r="EUK138" s="32"/>
      <c r="EUL138" s="32"/>
      <c r="EUM138" s="32"/>
      <c r="EUN138" s="32"/>
      <c r="EUO138" s="32"/>
      <c r="EUP138" s="32"/>
      <c r="EUQ138" s="32"/>
      <c r="EUR138" s="32"/>
      <c r="EUS138" s="32"/>
      <c r="EUT138" s="32"/>
      <c r="EUU138" s="32"/>
      <c r="EUV138" s="32"/>
      <c r="EUW138" s="32"/>
      <c r="EUX138" s="32"/>
      <c r="EUY138" s="32"/>
      <c r="EUZ138" s="32"/>
      <c r="EVA138" s="32"/>
      <c r="EVB138" s="32"/>
      <c r="EVC138" s="32"/>
      <c r="EVD138" s="32"/>
      <c r="EVE138" s="32"/>
      <c r="EVF138" s="32"/>
      <c r="EVG138" s="32"/>
      <c r="EVH138" s="32"/>
      <c r="EVI138" s="32"/>
      <c r="EVJ138" s="32"/>
      <c r="EVK138" s="32"/>
      <c r="EVL138" s="32"/>
      <c r="EVM138" s="32"/>
      <c r="EVN138" s="32"/>
      <c r="EVO138" s="32"/>
      <c r="EVP138" s="32"/>
      <c r="EVQ138" s="32"/>
      <c r="EVR138" s="32"/>
      <c r="EVS138" s="32"/>
      <c r="EVT138" s="32"/>
      <c r="EVU138" s="32"/>
      <c r="EVV138" s="32"/>
      <c r="EVW138" s="32"/>
      <c r="EVX138" s="32"/>
      <c r="EVY138" s="32"/>
      <c r="EVZ138" s="32"/>
      <c r="EWA138" s="32"/>
      <c r="EWB138" s="32"/>
      <c r="EWC138" s="32"/>
      <c r="EWD138" s="32"/>
      <c r="EWE138" s="32"/>
      <c r="EWF138" s="32"/>
      <c r="EWG138" s="32"/>
      <c r="EWH138" s="32"/>
      <c r="EWI138" s="32"/>
      <c r="EWJ138" s="32"/>
      <c r="EWK138" s="32"/>
      <c r="EWL138" s="32"/>
      <c r="EWM138" s="32"/>
      <c r="EWN138" s="32"/>
      <c r="EWO138" s="32"/>
      <c r="EWP138" s="32"/>
      <c r="EWQ138" s="32"/>
      <c r="EWR138" s="32"/>
      <c r="EWS138" s="32"/>
      <c r="EWT138" s="32"/>
      <c r="EWU138" s="32"/>
      <c r="EWV138" s="32"/>
      <c r="EWW138" s="32"/>
      <c r="EWX138" s="32"/>
      <c r="EWY138" s="32"/>
      <c r="EWZ138" s="32"/>
      <c r="EXA138" s="32"/>
      <c r="EXB138" s="32"/>
      <c r="EXC138" s="32"/>
      <c r="EXD138" s="32"/>
      <c r="EXE138" s="32"/>
      <c r="EXF138" s="32"/>
      <c r="EXG138" s="32"/>
      <c r="EXH138" s="32"/>
      <c r="EXI138" s="32"/>
      <c r="EXJ138" s="32"/>
      <c r="EXK138" s="32"/>
      <c r="EXL138" s="32"/>
      <c r="EXM138" s="32"/>
      <c r="EXN138" s="32"/>
      <c r="EXO138" s="32"/>
      <c r="EXP138" s="32"/>
      <c r="EXQ138" s="32"/>
      <c r="EXR138" s="32"/>
      <c r="EXS138" s="32"/>
      <c r="EXT138" s="32"/>
      <c r="EXU138" s="32"/>
      <c r="EXV138" s="32"/>
      <c r="EXW138" s="32"/>
      <c r="EXX138" s="32"/>
      <c r="EXY138" s="32"/>
      <c r="EXZ138" s="32"/>
      <c r="EYA138" s="32"/>
      <c r="EYB138" s="32"/>
      <c r="EYC138" s="32"/>
      <c r="EYD138" s="32"/>
      <c r="EYE138" s="32"/>
      <c r="EYF138" s="32"/>
      <c r="EYG138" s="32"/>
      <c r="EYH138" s="32"/>
      <c r="EYI138" s="32"/>
      <c r="EYJ138" s="32"/>
      <c r="EYK138" s="32"/>
      <c r="EYL138" s="32"/>
      <c r="EYM138" s="32"/>
      <c r="EYN138" s="32"/>
      <c r="EYO138" s="32"/>
      <c r="EYP138" s="32"/>
      <c r="EYQ138" s="32"/>
      <c r="EYR138" s="32"/>
      <c r="EYS138" s="32"/>
      <c r="EYT138" s="32"/>
      <c r="EYU138" s="32"/>
      <c r="EYV138" s="32"/>
      <c r="EYW138" s="32"/>
      <c r="EYX138" s="32"/>
      <c r="EYY138" s="32"/>
      <c r="EYZ138" s="32"/>
      <c r="EZA138" s="32"/>
      <c r="EZB138" s="32"/>
      <c r="EZC138" s="32"/>
      <c r="EZD138" s="32"/>
      <c r="EZE138" s="32"/>
      <c r="EZF138" s="32"/>
      <c r="EZG138" s="32"/>
      <c r="EZH138" s="32"/>
      <c r="EZI138" s="32"/>
      <c r="EZJ138" s="32"/>
      <c r="EZK138" s="32"/>
      <c r="EZL138" s="32"/>
      <c r="EZM138" s="32"/>
      <c r="EZN138" s="32"/>
      <c r="EZO138" s="32"/>
      <c r="EZP138" s="32"/>
      <c r="EZQ138" s="32"/>
      <c r="EZR138" s="32"/>
      <c r="EZS138" s="32"/>
      <c r="EZT138" s="32"/>
      <c r="EZU138" s="32"/>
      <c r="EZV138" s="32"/>
      <c r="EZW138" s="32"/>
      <c r="EZX138" s="32"/>
      <c r="EZY138" s="32"/>
      <c r="EZZ138" s="32"/>
      <c r="FAA138" s="32"/>
      <c r="FAB138" s="32"/>
      <c r="FAC138" s="32"/>
      <c r="FAD138" s="32"/>
      <c r="FAE138" s="32"/>
      <c r="FAF138" s="32"/>
      <c r="FAG138" s="32"/>
      <c r="FAH138" s="32"/>
      <c r="FAI138" s="32"/>
      <c r="FAJ138" s="32"/>
      <c r="FAK138" s="32"/>
      <c r="FAL138" s="32"/>
      <c r="FAM138" s="32"/>
      <c r="FAN138" s="32"/>
      <c r="FAO138" s="32"/>
      <c r="FAP138" s="32"/>
      <c r="FAQ138" s="32"/>
      <c r="FAR138" s="32"/>
      <c r="FAS138" s="32"/>
      <c r="FAT138" s="32"/>
      <c r="FAU138" s="32"/>
      <c r="FAV138" s="32"/>
      <c r="FAW138" s="32"/>
      <c r="FAX138" s="32"/>
      <c r="FAY138" s="32"/>
      <c r="FAZ138" s="32"/>
      <c r="FBA138" s="32"/>
      <c r="FBB138" s="32"/>
      <c r="FBC138" s="32"/>
      <c r="FBD138" s="32"/>
      <c r="FBE138" s="32"/>
      <c r="FBF138" s="32"/>
      <c r="FBG138" s="32"/>
      <c r="FBH138" s="32"/>
      <c r="FBI138" s="32"/>
      <c r="FBJ138" s="32"/>
      <c r="FBK138" s="32"/>
      <c r="FBL138" s="32"/>
      <c r="FBM138" s="32"/>
      <c r="FBN138" s="32"/>
      <c r="FBO138" s="32"/>
      <c r="FBP138" s="32"/>
      <c r="FBQ138" s="32"/>
      <c r="FBR138" s="32"/>
      <c r="FBS138" s="32"/>
      <c r="FBT138" s="32"/>
      <c r="FBU138" s="32"/>
      <c r="FBV138" s="32"/>
      <c r="FBW138" s="32"/>
      <c r="FBX138" s="32"/>
      <c r="FBY138" s="32"/>
      <c r="FBZ138" s="32"/>
      <c r="FCA138" s="32"/>
      <c r="FCB138" s="32"/>
      <c r="FCC138" s="32"/>
      <c r="FCD138" s="32"/>
      <c r="FCE138" s="32"/>
      <c r="FCF138" s="32"/>
      <c r="FCG138" s="32"/>
      <c r="FCH138" s="32"/>
      <c r="FCI138" s="32"/>
      <c r="FCJ138" s="32"/>
      <c r="FCK138" s="32"/>
      <c r="FCL138" s="32"/>
      <c r="FCM138" s="32"/>
      <c r="FCN138" s="32"/>
      <c r="FCO138" s="32"/>
      <c r="FCP138" s="32"/>
      <c r="FCQ138" s="32"/>
      <c r="FCR138" s="32"/>
      <c r="FCS138" s="32"/>
      <c r="FCT138" s="32"/>
      <c r="FCU138" s="32"/>
      <c r="FCV138" s="32"/>
      <c r="FCW138" s="32"/>
      <c r="FCX138" s="32"/>
      <c r="FCY138" s="32"/>
      <c r="FCZ138" s="32"/>
      <c r="FDA138" s="32"/>
      <c r="FDB138" s="32"/>
      <c r="FDC138" s="32"/>
      <c r="FDD138" s="32"/>
      <c r="FDE138" s="32"/>
      <c r="FDF138" s="32"/>
      <c r="FDG138" s="32"/>
      <c r="FDH138" s="32"/>
      <c r="FDI138" s="32"/>
      <c r="FDJ138" s="32"/>
      <c r="FDK138" s="32"/>
      <c r="FDL138" s="32"/>
      <c r="FDM138" s="32"/>
      <c r="FDN138" s="32"/>
      <c r="FDO138" s="32"/>
      <c r="FDP138" s="32"/>
      <c r="FDQ138" s="32"/>
      <c r="FDR138" s="32"/>
      <c r="FDS138" s="32"/>
      <c r="FDT138" s="32"/>
      <c r="FDU138" s="32"/>
      <c r="FDV138" s="32"/>
      <c r="FDW138" s="32"/>
      <c r="FDX138" s="32"/>
      <c r="FDY138" s="32"/>
      <c r="FDZ138" s="32"/>
      <c r="FEA138" s="32"/>
      <c r="FEB138" s="32"/>
      <c r="FEC138" s="32"/>
      <c r="FED138" s="32"/>
      <c r="FEE138" s="32"/>
      <c r="FEF138" s="32"/>
      <c r="FEG138" s="32"/>
      <c r="FEH138" s="32"/>
      <c r="FEI138" s="32"/>
      <c r="FEJ138" s="32"/>
      <c r="FEK138" s="32"/>
      <c r="FEL138" s="32"/>
      <c r="FEM138" s="32"/>
      <c r="FEN138" s="32"/>
      <c r="FEO138" s="32"/>
      <c r="FEP138" s="32"/>
      <c r="FEQ138" s="32"/>
      <c r="FER138" s="32"/>
      <c r="FES138" s="32"/>
      <c r="FET138" s="32"/>
      <c r="FEU138" s="32"/>
      <c r="FEV138" s="32"/>
      <c r="FEW138" s="32"/>
      <c r="FEX138" s="32"/>
      <c r="FEY138" s="32"/>
      <c r="FEZ138" s="32"/>
      <c r="FFA138" s="32"/>
      <c r="FFB138" s="32"/>
      <c r="FFC138" s="32"/>
      <c r="FFD138" s="32"/>
      <c r="FFE138" s="32"/>
      <c r="FFF138" s="32"/>
      <c r="FFG138" s="32"/>
      <c r="FFH138" s="32"/>
      <c r="FFI138" s="32"/>
      <c r="FFJ138" s="32"/>
      <c r="FFK138" s="32"/>
      <c r="FFL138" s="32"/>
      <c r="FFM138" s="32"/>
      <c r="FFN138" s="32"/>
      <c r="FFO138" s="32"/>
      <c r="FFP138" s="32"/>
      <c r="FFQ138" s="32"/>
      <c r="FFR138" s="32"/>
      <c r="FFS138" s="32"/>
      <c r="FFT138" s="32"/>
      <c r="FFU138" s="32"/>
      <c r="FFV138" s="32"/>
      <c r="FFW138" s="32"/>
      <c r="FFX138" s="32"/>
      <c r="FFY138" s="32"/>
      <c r="FFZ138" s="32"/>
      <c r="FGA138" s="32"/>
      <c r="FGB138" s="32"/>
      <c r="FGC138" s="32"/>
      <c r="FGD138" s="32"/>
      <c r="FGE138" s="32"/>
      <c r="FGF138" s="32"/>
      <c r="FGG138" s="32"/>
      <c r="FGH138" s="32"/>
      <c r="FGI138" s="32"/>
      <c r="FGJ138" s="32"/>
      <c r="FGK138" s="32"/>
      <c r="FGL138" s="32"/>
      <c r="FGM138" s="32"/>
      <c r="FGN138" s="32"/>
      <c r="FGO138" s="32"/>
      <c r="FGP138" s="32"/>
      <c r="FGQ138" s="32"/>
      <c r="FGR138" s="32"/>
      <c r="FGS138" s="32"/>
      <c r="FGT138" s="32"/>
      <c r="FGU138" s="32"/>
      <c r="FGV138" s="32"/>
      <c r="FGW138" s="32"/>
      <c r="FGX138" s="32"/>
      <c r="FGY138" s="32"/>
      <c r="FGZ138" s="32"/>
      <c r="FHA138" s="32"/>
      <c r="FHB138" s="32"/>
      <c r="FHC138" s="32"/>
      <c r="FHD138" s="32"/>
      <c r="FHE138" s="32"/>
      <c r="FHF138" s="32"/>
      <c r="FHG138" s="32"/>
      <c r="FHH138" s="32"/>
      <c r="FHI138" s="32"/>
      <c r="FHJ138" s="32"/>
      <c r="FHK138" s="32"/>
      <c r="FHL138" s="32"/>
      <c r="FHM138" s="32"/>
      <c r="FHN138" s="32"/>
      <c r="FHO138" s="32"/>
      <c r="FHP138" s="32"/>
      <c r="FHQ138" s="32"/>
      <c r="FHR138" s="32"/>
      <c r="FHS138" s="32"/>
      <c r="FHT138" s="32"/>
      <c r="FHU138" s="32"/>
      <c r="FHV138" s="32"/>
      <c r="FHW138" s="32"/>
      <c r="FHX138" s="32"/>
      <c r="FHY138" s="32"/>
      <c r="FHZ138" s="32"/>
      <c r="FIA138" s="32"/>
      <c r="FIB138" s="32"/>
      <c r="FIC138" s="32"/>
      <c r="FID138" s="32"/>
      <c r="FIE138" s="32"/>
      <c r="FIF138" s="32"/>
      <c r="FIG138" s="32"/>
      <c r="FIH138" s="32"/>
      <c r="FII138" s="32"/>
      <c r="FIJ138" s="32"/>
      <c r="FIK138" s="32"/>
      <c r="FIL138" s="32"/>
      <c r="FIM138" s="32"/>
      <c r="FIN138" s="32"/>
      <c r="FIO138" s="32"/>
      <c r="FIP138" s="32"/>
      <c r="FIQ138" s="32"/>
      <c r="FIR138" s="32"/>
      <c r="FIS138" s="32"/>
      <c r="FIT138" s="32"/>
      <c r="FIU138" s="32"/>
      <c r="FIV138" s="32"/>
      <c r="FIW138" s="32"/>
      <c r="FIX138" s="32"/>
      <c r="FIY138" s="32"/>
      <c r="FIZ138" s="32"/>
      <c r="FJA138" s="32"/>
      <c r="FJB138" s="32"/>
      <c r="FJC138" s="32"/>
      <c r="FJD138" s="32"/>
      <c r="FJE138" s="32"/>
      <c r="FJF138" s="32"/>
      <c r="FJG138" s="32"/>
      <c r="FJH138" s="32"/>
      <c r="FJI138" s="32"/>
      <c r="FJJ138" s="32"/>
      <c r="FJK138" s="32"/>
      <c r="FJL138" s="32"/>
      <c r="FJM138" s="32"/>
      <c r="FJN138" s="32"/>
      <c r="FJO138" s="32"/>
      <c r="FJP138" s="32"/>
      <c r="FJQ138" s="32"/>
      <c r="FJR138" s="32"/>
      <c r="FJS138" s="32"/>
      <c r="FJT138" s="32"/>
      <c r="FJU138" s="32"/>
      <c r="FJV138" s="32"/>
      <c r="FJW138" s="32"/>
      <c r="FJX138" s="32"/>
      <c r="FJY138" s="32"/>
      <c r="FJZ138" s="32"/>
      <c r="FKA138" s="32"/>
      <c r="FKB138" s="32"/>
      <c r="FKC138" s="32"/>
      <c r="FKD138" s="32"/>
      <c r="FKE138" s="32"/>
      <c r="FKF138" s="32"/>
      <c r="FKG138" s="32"/>
      <c r="FKH138" s="32"/>
      <c r="FKI138" s="32"/>
      <c r="FKJ138" s="32"/>
      <c r="FKK138" s="32"/>
      <c r="FKL138" s="32"/>
      <c r="FKM138" s="32"/>
      <c r="FKN138" s="32"/>
      <c r="FKO138" s="32"/>
      <c r="FKP138" s="32"/>
      <c r="FKQ138" s="32"/>
      <c r="FKR138" s="32"/>
      <c r="FKS138" s="32"/>
      <c r="FKT138" s="32"/>
      <c r="FKU138" s="32"/>
      <c r="FKV138" s="32"/>
      <c r="FKW138" s="32"/>
      <c r="FKX138" s="32"/>
      <c r="FKY138" s="32"/>
      <c r="FKZ138" s="32"/>
      <c r="FLA138" s="32"/>
      <c r="FLB138" s="32"/>
      <c r="FLC138" s="32"/>
      <c r="FLD138" s="32"/>
      <c r="FLE138" s="32"/>
      <c r="FLF138" s="32"/>
      <c r="FLG138" s="32"/>
      <c r="FLH138" s="32"/>
      <c r="FLI138" s="32"/>
      <c r="FLJ138" s="32"/>
      <c r="FLK138" s="32"/>
      <c r="FLL138" s="32"/>
      <c r="FLM138" s="32"/>
      <c r="FLN138" s="32"/>
      <c r="FLO138" s="32"/>
      <c r="FLP138" s="32"/>
      <c r="FLQ138" s="32"/>
      <c r="FLR138" s="32"/>
      <c r="FLS138" s="32"/>
      <c r="FLT138" s="32"/>
      <c r="FLU138" s="32"/>
      <c r="FLV138" s="32"/>
      <c r="FLW138" s="32"/>
      <c r="FLX138" s="32"/>
      <c r="FLY138" s="32"/>
      <c r="FLZ138" s="32"/>
      <c r="FMA138" s="32"/>
      <c r="FMB138" s="32"/>
      <c r="FMC138" s="32"/>
      <c r="FMD138" s="32"/>
      <c r="FME138" s="32"/>
      <c r="FMF138" s="32"/>
      <c r="FMG138" s="32"/>
      <c r="FMH138" s="32"/>
      <c r="FMI138" s="32"/>
      <c r="FMJ138" s="32"/>
      <c r="FMK138" s="32"/>
      <c r="FML138" s="32"/>
      <c r="FMM138" s="32"/>
      <c r="FMN138" s="32"/>
      <c r="FMO138" s="32"/>
      <c r="FMP138" s="32"/>
      <c r="FMQ138" s="32"/>
      <c r="FMR138" s="32"/>
      <c r="FMS138" s="32"/>
      <c r="FMT138" s="32"/>
      <c r="FMU138" s="32"/>
      <c r="FMV138" s="32"/>
      <c r="FMW138" s="32"/>
      <c r="FMX138" s="32"/>
      <c r="FMY138" s="32"/>
      <c r="FMZ138" s="32"/>
      <c r="FNA138" s="32"/>
      <c r="FNB138" s="32"/>
      <c r="FNC138" s="32"/>
      <c r="FND138" s="32"/>
      <c r="FNE138" s="32"/>
      <c r="FNF138" s="32"/>
      <c r="FNG138" s="32"/>
      <c r="FNH138" s="32"/>
      <c r="FNI138" s="32"/>
      <c r="FNJ138" s="32"/>
      <c r="FNK138" s="32"/>
      <c r="FNL138" s="32"/>
      <c r="FNM138" s="32"/>
      <c r="FNN138" s="32"/>
      <c r="FNO138" s="32"/>
      <c r="FNP138" s="32"/>
      <c r="FNQ138" s="32"/>
      <c r="FNR138" s="32"/>
      <c r="FNS138" s="32"/>
      <c r="FNT138" s="32"/>
      <c r="FNU138" s="32"/>
      <c r="FNV138" s="32"/>
      <c r="FNW138" s="32"/>
      <c r="FNX138" s="32"/>
      <c r="FNY138" s="32"/>
      <c r="FNZ138" s="32"/>
      <c r="FOA138" s="32"/>
      <c r="FOB138" s="32"/>
      <c r="FOC138" s="32"/>
      <c r="FOD138" s="32"/>
      <c r="FOE138" s="32"/>
      <c r="FOF138" s="32"/>
      <c r="FOG138" s="32"/>
      <c r="FOH138" s="32"/>
      <c r="FOI138" s="32"/>
      <c r="FOJ138" s="32"/>
      <c r="FOK138" s="32"/>
      <c r="FOL138" s="32"/>
      <c r="FOM138" s="32"/>
      <c r="FON138" s="32"/>
      <c r="FOO138" s="32"/>
      <c r="FOP138" s="32"/>
      <c r="FOQ138" s="32"/>
      <c r="FOR138" s="32"/>
      <c r="FOS138" s="32"/>
      <c r="FOT138" s="32"/>
      <c r="FOU138" s="32"/>
      <c r="FOV138" s="32"/>
      <c r="FOW138" s="32"/>
      <c r="FOX138" s="32"/>
      <c r="FOY138" s="32"/>
      <c r="FOZ138" s="32"/>
      <c r="FPA138" s="32"/>
      <c r="FPB138" s="32"/>
      <c r="FPC138" s="32"/>
      <c r="FPD138" s="32"/>
      <c r="FPE138" s="32"/>
      <c r="FPF138" s="32"/>
      <c r="FPG138" s="32"/>
      <c r="FPH138" s="32"/>
      <c r="FPI138" s="32"/>
      <c r="FPJ138" s="32"/>
      <c r="FPK138" s="32"/>
      <c r="FPL138" s="32"/>
      <c r="FPM138" s="32"/>
      <c r="FPN138" s="32"/>
      <c r="FPO138" s="32"/>
      <c r="FPP138" s="32"/>
      <c r="FPQ138" s="32"/>
      <c r="FPR138" s="32"/>
      <c r="FPS138" s="32"/>
      <c r="FPT138" s="32"/>
      <c r="FPU138" s="32"/>
      <c r="FPV138" s="32"/>
      <c r="FPW138" s="32"/>
      <c r="FPX138" s="32"/>
      <c r="FPY138" s="32"/>
      <c r="FPZ138" s="32"/>
      <c r="FQA138" s="32"/>
      <c r="FQB138" s="32"/>
      <c r="FQC138" s="32"/>
      <c r="FQD138" s="32"/>
      <c r="FQE138" s="32"/>
      <c r="FQF138" s="32"/>
      <c r="FQG138" s="32"/>
      <c r="FQH138" s="32"/>
      <c r="FQI138" s="32"/>
      <c r="FQJ138" s="32"/>
      <c r="FQK138" s="32"/>
      <c r="FQL138" s="32"/>
      <c r="FQM138" s="32"/>
      <c r="FQN138" s="32"/>
      <c r="FQO138" s="32"/>
      <c r="FQP138" s="32"/>
      <c r="FQQ138" s="32"/>
      <c r="FQR138" s="32"/>
      <c r="FQS138" s="32"/>
      <c r="FQT138" s="32"/>
      <c r="FQU138" s="32"/>
      <c r="FQV138" s="32"/>
      <c r="FQW138" s="32"/>
      <c r="FQX138" s="32"/>
      <c r="FQY138" s="32"/>
      <c r="FQZ138" s="32"/>
      <c r="FRA138" s="32"/>
      <c r="FRB138" s="32"/>
      <c r="FRC138" s="32"/>
      <c r="FRD138" s="32"/>
      <c r="FRE138" s="32"/>
      <c r="FRF138" s="32"/>
      <c r="FRG138" s="32"/>
      <c r="FRH138" s="32"/>
      <c r="FRI138" s="32"/>
      <c r="FRJ138" s="32"/>
      <c r="FRK138" s="32"/>
      <c r="FRL138" s="32"/>
      <c r="FRM138" s="32"/>
      <c r="FRN138" s="32"/>
      <c r="FRO138" s="32"/>
      <c r="FRP138" s="32"/>
      <c r="FRQ138" s="32"/>
      <c r="FRR138" s="32"/>
      <c r="FRS138" s="32"/>
      <c r="FRT138" s="32"/>
      <c r="FRU138" s="32"/>
      <c r="FRV138" s="32"/>
      <c r="FRW138" s="32"/>
      <c r="FRX138" s="32"/>
      <c r="FRY138" s="32"/>
      <c r="FRZ138" s="32"/>
      <c r="FSA138" s="32"/>
      <c r="FSB138" s="32"/>
      <c r="FSC138" s="32"/>
      <c r="FSD138" s="32"/>
      <c r="FSE138" s="32"/>
      <c r="FSF138" s="32"/>
      <c r="FSG138" s="32"/>
      <c r="FSH138" s="32"/>
      <c r="FSI138" s="32"/>
      <c r="FSJ138" s="32"/>
      <c r="FSK138" s="32"/>
      <c r="FSL138" s="32"/>
      <c r="FSM138" s="32"/>
      <c r="FSN138" s="32"/>
      <c r="FSO138" s="32"/>
      <c r="FSP138" s="32"/>
      <c r="FSQ138" s="32"/>
      <c r="FSR138" s="32"/>
      <c r="FSS138" s="32"/>
      <c r="FST138" s="32"/>
      <c r="FSU138" s="32"/>
      <c r="FSV138" s="32"/>
      <c r="FSW138" s="32"/>
      <c r="FSX138" s="32"/>
      <c r="FSY138" s="32"/>
      <c r="FSZ138" s="32"/>
      <c r="FTA138" s="32"/>
      <c r="FTB138" s="32"/>
      <c r="FTC138" s="32"/>
      <c r="FTD138" s="32"/>
      <c r="FTE138" s="32"/>
      <c r="FTF138" s="32"/>
      <c r="FTG138" s="32"/>
      <c r="FTH138" s="32"/>
      <c r="FTI138" s="32"/>
      <c r="FTJ138" s="32"/>
      <c r="FTK138" s="32"/>
      <c r="FTL138" s="32"/>
      <c r="FTM138" s="32"/>
      <c r="FTN138" s="32"/>
      <c r="FTO138" s="32"/>
      <c r="FTP138" s="32"/>
      <c r="FTQ138" s="32"/>
      <c r="FTR138" s="32"/>
      <c r="FTS138" s="32"/>
      <c r="FTT138" s="32"/>
      <c r="FTU138" s="32"/>
      <c r="FTV138" s="32"/>
      <c r="FTW138" s="32"/>
      <c r="FTX138" s="32"/>
      <c r="FTY138" s="32"/>
      <c r="FTZ138" s="32"/>
      <c r="FUA138" s="32"/>
      <c r="FUB138" s="32"/>
      <c r="FUC138" s="32"/>
      <c r="FUD138" s="32"/>
      <c r="FUE138" s="32"/>
      <c r="FUF138" s="32"/>
      <c r="FUG138" s="32"/>
      <c r="FUH138" s="32"/>
      <c r="FUI138" s="32"/>
      <c r="FUJ138" s="32"/>
      <c r="FUK138" s="32"/>
      <c r="FUL138" s="32"/>
      <c r="FUM138" s="32"/>
      <c r="FUN138" s="32"/>
      <c r="FUO138" s="32"/>
      <c r="FUP138" s="32"/>
      <c r="FUQ138" s="32"/>
      <c r="FUR138" s="32"/>
      <c r="FUS138" s="32"/>
      <c r="FUT138" s="32"/>
      <c r="FUU138" s="32"/>
      <c r="FUV138" s="32"/>
      <c r="FUW138" s="32"/>
      <c r="FUX138" s="32"/>
      <c r="FUY138" s="32"/>
      <c r="FUZ138" s="32"/>
      <c r="FVA138" s="32"/>
      <c r="FVB138" s="32"/>
      <c r="FVC138" s="32"/>
      <c r="FVD138" s="32"/>
      <c r="FVE138" s="32"/>
      <c r="FVF138" s="32"/>
      <c r="FVG138" s="32"/>
      <c r="FVH138" s="32"/>
      <c r="FVI138" s="32"/>
      <c r="FVJ138" s="32"/>
      <c r="FVK138" s="32"/>
      <c r="FVL138" s="32"/>
      <c r="FVM138" s="32"/>
      <c r="FVN138" s="32"/>
      <c r="FVO138" s="32"/>
      <c r="FVP138" s="32"/>
      <c r="FVQ138" s="32"/>
      <c r="FVR138" s="32"/>
      <c r="FVS138" s="32"/>
      <c r="FVT138" s="32"/>
      <c r="FVU138" s="32"/>
      <c r="FVV138" s="32"/>
      <c r="FVW138" s="32"/>
      <c r="FVX138" s="32"/>
      <c r="FVY138" s="32"/>
      <c r="FVZ138" s="32"/>
      <c r="FWA138" s="32"/>
      <c r="FWB138" s="32"/>
      <c r="FWC138" s="32"/>
      <c r="FWD138" s="32"/>
      <c r="FWE138" s="32"/>
      <c r="FWF138" s="32"/>
      <c r="FWG138" s="32"/>
      <c r="FWH138" s="32"/>
      <c r="FWI138" s="32"/>
      <c r="FWJ138" s="32"/>
      <c r="FWK138" s="32"/>
      <c r="FWL138" s="32"/>
      <c r="FWM138" s="32"/>
      <c r="FWN138" s="32"/>
      <c r="FWO138" s="32"/>
      <c r="FWP138" s="32"/>
      <c r="FWQ138" s="32"/>
      <c r="FWR138" s="32"/>
      <c r="FWS138" s="32"/>
      <c r="FWT138" s="32"/>
      <c r="FWU138" s="32"/>
      <c r="FWV138" s="32"/>
      <c r="FWW138" s="32"/>
      <c r="FWX138" s="32"/>
      <c r="FWY138" s="32"/>
      <c r="FWZ138" s="32"/>
      <c r="FXA138" s="32"/>
      <c r="FXB138" s="32"/>
      <c r="FXC138" s="32"/>
      <c r="FXD138" s="32"/>
      <c r="FXE138" s="32"/>
      <c r="FXF138" s="32"/>
      <c r="FXG138" s="32"/>
      <c r="FXH138" s="32"/>
      <c r="FXI138" s="32"/>
      <c r="FXJ138" s="32"/>
      <c r="FXK138" s="32"/>
      <c r="FXL138" s="32"/>
      <c r="FXM138" s="32"/>
      <c r="FXN138" s="32"/>
      <c r="FXO138" s="32"/>
      <c r="FXP138" s="32"/>
      <c r="FXQ138" s="32"/>
      <c r="FXR138" s="32"/>
      <c r="FXS138" s="32"/>
      <c r="FXT138" s="32"/>
      <c r="FXU138" s="32"/>
      <c r="FXV138" s="32"/>
      <c r="FXW138" s="32"/>
      <c r="FXX138" s="32"/>
      <c r="FXY138" s="32"/>
      <c r="FXZ138" s="32"/>
      <c r="FYA138" s="32"/>
      <c r="FYB138" s="32"/>
      <c r="FYC138" s="32"/>
      <c r="FYD138" s="32"/>
      <c r="FYE138" s="32"/>
      <c r="FYF138" s="32"/>
      <c r="FYG138" s="32"/>
      <c r="FYH138" s="32"/>
      <c r="FYI138" s="32"/>
      <c r="FYJ138" s="32"/>
      <c r="FYK138" s="32"/>
      <c r="FYL138" s="32"/>
      <c r="FYM138" s="32"/>
      <c r="FYN138" s="32"/>
      <c r="FYO138" s="32"/>
      <c r="FYP138" s="32"/>
      <c r="FYQ138" s="32"/>
      <c r="FYR138" s="32"/>
      <c r="FYS138" s="32"/>
      <c r="FYT138" s="32"/>
      <c r="FYU138" s="32"/>
      <c r="FYV138" s="32"/>
      <c r="FYW138" s="32"/>
      <c r="FYX138" s="32"/>
      <c r="FYY138" s="32"/>
      <c r="FYZ138" s="32"/>
      <c r="FZA138" s="32"/>
      <c r="FZB138" s="32"/>
      <c r="FZC138" s="32"/>
      <c r="FZD138" s="32"/>
      <c r="FZE138" s="32"/>
      <c r="FZF138" s="32"/>
      <c r="FZG138" s="32"/>
      <c r="FZH138" s="32"/>
      <c r="FZI138" s="32"/>
      <c r="FZJ138" s="32"/>
      <c r="FZK138" s="32"/>
      <c r="FZL138" s="32"/>
      <c r="FZM138" s="32"/>
      <c r="FZN138" s="32"/>
      <c r="FZO138" s="32"/>
      <c r="FZP138" s="32"/>
      <c r="FZQ138" s="32"/>
      <c r="FZR138" s="32"/>
      <c r="FZS138" s="32"/>
      <c r="FZT138" s="32"/>
      <c r="FZU138" s="32"/>
      <c r="FZV138" s="32"/>
      <c r="FZW138" s="32"/>
      <c r="FZX138" s="32"/>
      <c r="FZY138" s="32"/>
      <c r="FZZ138" s="32"/>
      <c r="GAA138" s="32"/>
      <c r="GAB138" s="32"/>
      <c r="GAC138" s="32"/>
      <c r="GAD138" s="32"/>
      <c r="GAE138" s="32"/>
      <c r="GAF138" s="32"/>
      <c r="GAG138" s="32"/>
      <c r="GAH138" s="32"/>
      <c r="GAI138" s="32"/>
      <c r="GAJ138" s="32"/>
      <c r="GAK138" s="32"/>
      <c r="GAL138" s="32"/>
      <c r="GAM138" s="32"/>
      <c r="GAN138" s="32"/>
      <c r="GAO138" s="32"/>
      <c r="GAP138" s="32"/>
      <c r="GAQ138" s="32"/>
      <c r="GAR138" s="32"/>
      <c r="GAS138" s="32"/>
      <c r="GAT138" s="32"/>
      <c r="GAU138" s="32"/>
      <c r="GAV138" s="32"/>
      <c r="GAW138" s="32"/>
      <c r="GAX138" s="32"/>
      <c r="GAY138" s="32"/>
      <c r="GAZ138" s="32"/>
      <c r="GBA138" s="32"/>
      <c r="GBB138" s="32"/>
      <c r="GBC138" s="32"/>
      <c r="GBD138" s="32"/>
      <c r="GBE138" s="32"/>
      <c r="GBF138" s="32"/>
      <c r="GBG138" s="32"/>
      <c r="GBH138" s="32"/>
      <c r="GBI138" s="32"/>
      <c r="GBJ138" s="32"/>
      <c r="GBK138" s="32"/>
      <c r="GBL138" s="32"/>
      <c r="GBM138" s="32"/>
      <c r="GBN138" s="32"/>
      <c r="GBO138" s="32"/>
      <c r="GBP138" s="32"/>
      <c r="GBQ138" s="32"/>
      <c r="GBR138" s="32"/>
      <c r="GBS138" s="32"/>
      <c r="GBT138" s="32"/>
      <c r="GBU138" s="32"/>
      <c r="GBV138" s="32"/>
      <c r="GBW138" s="32"/>
      <c r="GBX138" s="32"/>
      <c r="GBY138" s="32"/>
      <c r="GBZ138" s="32"/>
      <c r="GCA138" s="32"/>
      <c r="GCB138" s="32"/>
      <c r="GCC138" s="32"/>
      <c r="GCD138" s="32"/>
      <c r="GCE138" s="32"/>
      <c r="GCF138" s="32"/>
      <c r="GCG138" s="32"/>
      <c r="GCH138" s="32"/>
      <c r="GCI138" s="32"/>
      <c r="GCJ138" s="32"/>
      <c r="GCK138" s="32"/>
      <c r="GCL138" s="32"/>
      <c r="GCM138" s="32"/>
      <c r="GCN138" s="32"/>
      <c r="GCO138" s="32"/>
      <c r="GCP138" s="32"/>
      <c r="GCQ138" s="32"/>
      <c r="GCR138" s="32"/>
      <c r="GCS138" s="32"/>
      <c r="GCT138" s="32"/>
      <c r="GCU138" s="32"/>
      <c r="GCV138" s="32"/>
      <c r="GCW138" s="32"/>
      <c r="GCX138" s="32"/>
      <c r="GCY138" s="32"/>
      <c r="GCZ138" s="32"/>
      <c r="GDA138" s="32"/>
      <c r="GDB138" s="32"/>
      <c r="GDC138" s="32"/>
      <c r="GDD138" s="32"/>
      <c r="GDE138" s="32"/>
      <c r="GDF138" s="32"/>
      <c r="GDG138" s="32"/>
      <c r="GDH138" s="32"/>
      <c r="GDI138" s="32"/>
      <c r="GDJ138" s="32"/>
      <c r="GDK138" s="32"/>
      <c r="GDL138" s="32"/>
      <c r="GDM138" s="32"/>
      <c r="GDN138" s="32"/>
      <c r="GDO138" s="32"/>
      <c r="GDP138" s="32"/>
      <c r="GDQ138" s="32"/>
      <c r="GDR138" s="32"/>
      <c r="GDS138" s="32"/>
      <c r="GDT138" s="32"/>
      <c r="GDU138" s="32"/>
      <c r="GDV138" s="32"/>
      <c r="GDW138" s="32"/>
      <c r="GDX138" s="32"/>
      <c r="GDY138" s="32"/>
      <c r="GDZ138" s="32"/>
      <c r="GEA138" s="32"/>
      <c r="GEB138" s="32"/>
      <c r="GEC138" s="32"/>
      <c r="GED138" s="32"/>
      <c r="GEE138" s="32"/>
      <c r="GEF138" s="32"/>
      <c r="GEG138" s="32"/>
      <c r="GEH138" s="32"/>
      <c r="GEI138" s="32"/>
      <c r="GEJ138" s="32"/>
      <c r="GEK138" s="32"/>
      <c r="GEL138" s="32"/>
      <c r="GEM138" s="32"/>
      <c r="GEN138" s="32"/>
      <c r="GEO138" s="32"/>
      <c r="GEP138" s="32"/>
      <c r="GEQ138" s="32"/>
      <c r="GER138" s="32"/>
      <c r="GES138" s="32"/>
      <c r="GET138" s="32"/>
      <c r="GEU138" s="32"/>
      <c r="GEV138" s="32"/>
      <c r="GEW138" s="32"/>
      <c r="GEX138" s="32"/>
      <c r="GEY138" s="32"/>
      <c r="GEZ138" s="32"/>
      <c r="GFA138" s="32"/>
      <c r="GFB138" s="32"/>
      <c r="GFC138" s="32"/>
      <c r="GFD138" s="32"/>
      <c r="GFE138" s="32"/>
      <c r="GFF138" s="32"/>
      <c r="GFG138" s="32"/>
      <c r="GFH138" s="32"/>
      <c r="GFI138" s="32"/>
      <c r="GFJ138" s="32"/>
      <c r="GFK138" s="32"/>
      <c r="GFL138" s="32"/>
      <c r="GFM138" s="32"/>
      <c r="GFN138" s="32"/>
      <c r="GFO138" s="32"/>
      <c r="GFP138" s="32"/>
      <c r="GFQ138" s="32"/>
      <c r="GFR138" s="32"/>
      <c r="GFS138" s="32"/>
      <c r="GFT138" s="32"/>
      <c r="GFU138" s="32"/>
      <c r="GFV138" s="32"/>
      <c r="GFW138" s="32"/>
      <c r="GFX138" s="32"/>
      <c r="GFY138" s="32"/>
      <c r="GFZ138" s="32"/>
      <c r="GGA138" s="32"/>
      <c r="GGB138" s="32"/>
      <c r="GGC138" s="32"/>
      <c r="GGD138" s="32"/>
      <c r="GGE138" s="32"/>
      <c r="GGF138" s="32"/>
      <c r="GGG138" s="32"/>
      <c r="GGH138" s="32"/>
      <c r="GGI138" s="32"/>
      <c r="GGJ138" s="32"/>
      <c r="GGK138" s="32"/>
      <c r="GGL138" s="32"/>
      <c r="GGM138" s="32"/>
      <c r="GGN138" s="32"/>
      <c r="GGO138" s="32"/>
      <c r="GGP138" s="32"/>
      <c r="GGQ138" s="32"/>
      <c r="GGR138" s="32"/>
      <c r="GGS138" s="32"/>
      <c r="GGT138" s="32"/>
      <c r="GGU138" s="32"/>
      <c r="GGV138" s="32"/>
      <c r="GGW138" s="32"/>
      <c r="GGX138" s="32"/>
      <c r="GGY138" s="32"/>
      <c r="GGZ138" s="32"/>
      <c r="GHA138" s="32"/>
      <c r="GHB138" s="32"/>
      <c r="GHC138" s="32"/>
      <c r="GHD138" s="32"/>
      <c r="GHE138" s="32"/>
      <c r="GHF138" s="32"/>
      <c r="GHG138" s="32"/>
      <c r="GHH138" s="32"/>
      <c r="GHI138" s="32"/>
      <c r="GHJ138" s="32"/>
      <c r="GHK138" s="32"/>
      <c r="GHL138" s="32"/>
      <c r="GHM138" s="32"/>
      <c r="GHN138" s="32"/>
      <c r="GHO138" s="32"/>
      <c r="GHP138" s="32"/>
      <c r="GHQ138" s="32"/>
      <c r="GHR138" s="32"/>
      <c r="GHS138" s="32"/>
      <c r="GHT138" s="32"/>
      <c r="GHU138" s="32"/>
      <c r="GHV138" s="32"/>
      <c r="GHW138" s="32"/>
      <c r="GHX138" s="32"/>
      <c r="GHY138" s="32"/>
      <c r="GHZ138" s="32"/>
      <c r="GIA138" s="32"/>
      <c r="GIB138" s="32"/>
      <c r="GIC138" s="32"/>
      <c r="GID138" s="32"/>
      <c r="GIE138" s="32"/>
      <c r="GIF138" s="32"/>
      <c r="GIG138" s="32"/>
      <c r="GIH138" s="32"/>
      <c r="GII138" s="32"/>
      <c r="GIJ138" s="32"/>
      <c r="GIK138" s="32"/>
      <c r="GIL138" s="32"/>
      <c r="GIM138" s="32"/>
      <c r="GIN138" s="32"/>
      <c r="GIO138" s="32"/>
      <c r="GIP138" s="32"/>
      <c r="GIQ138" s="32"/>
      <c r="GIR138" s="32"/>
      <c r="GIS138" s="32"/>
      <c r="GIT138" s="32"/>
      <c r="GIU138" s="32"/>
      <c r="GIV138" s="32"/>
      <c r="GIW138" s="32"/>
      <c r="GIX138" s="32"/>
      <c r="GIY138" s="32"/>
      <c r="GIZ138" s="32"/>
      <c r="GJA138" s="32"/>
      <c r="GJB138" s="32"/>
      <c r="GJC138" s="32"/>
      <c r="GJD138" s="32"/>
      <c r="GJE138" s="32"/>
      <c r="GJF138" s="32"/>
      <c r="GJG138" s="32"/>
      <c r="GJH138" s="32"/>
      <c r="GJI138" s="32"/>
      <c r="GJJ138" s="32"/>
      <c r="GJK138" s="32"/>
      <c r="GJL138" s="32"/>
      <c r="GJM138" s="32"/>
      <c r="GJN138" s="32"/>
      <c r="GJO138" s="32"/>
      <c r="GJP138" s="32"/>
      <c r="GJQ138" s="32"/>
      <c r="GJR138" s="32"/>
      <c r="GJS138" s="32"/>
      <c r="GJT138" s="32"/>
      <c r="GJU138" s="32"/>
      <c r="GJV138" s="32"/>
      <c r="GJW138" s="32"/>
      <c r="GJX138" s="32"/>
      <c r="GJY138" s="32"/>
      <c r="GJZ138" s="32"/>
      <c r="GKA138" s="32"/>
      <c r="GKB138" s="32"/>
      <c r="GKC138" s="32"/>
      <c r="GKD138" s="32"/>
      <c r="GKE138" s="32"/>
      <c r="GKF138" s="32"/>
      <c r="GKG138" s="32"/>
      <c r="GKH138" s="32"/>
      <c r="GKI138" s="32"/>
      <c r="GKJ138" s="32"/>
      <c r="GKK138" s="32"/>
      <c r="GKL138" s="32"/>
      <c r="GKM138" s="32"/>
      <c r="GKN138" s="32"/>
      <c r="GKO138" s="32"/>
      <c r="GKP138" s="32"/>
      <c r="GKQ138" s="32"/>
      <c r="GKR138" s="32"/>
      <c r="GKS138" s="32"/>
      <c r="GKT138" s="32"/>
      <c r="GKU138" s="32"/>
      <c r="GKV138" s="32"/>
      <c r="GKW138" s="32"/>
      <c r="GKX138" s="32"/>
      <c r="GKY138" s="32"/>
      <c r="GKZ138" s="32"/>
      <c r="GLA138" s="32"/>
      <c r="GLB138" s="32"/>
      <c r="GLC138" s="32"/>
      <c r="GLD138" s="32"/>
      <c r="GLE138" s="32"/>
      <c r="GLF138" s="32"/>
      <c r="GLG138" s="32"/>
      <c r="GLH138" s="32"/>
      <c r="GLI138" s="32"/>
      <c r="GLJ138" s="32"/>
      <c r="GLK138" s="32"/>
      <c r="GLL138" s="32"/>
      <c r="GLM138" s="32"/>
      <c r="GLN138" s="32"/>
      <c r="GLO138" s="32"/>
      <c r="GLP138" s="32"/>
      <c r="GLQ138" s="32"/>
      <c r="GLR138" s="32"/>
      <c r="GLS138" s="32"/>
      <c r="GLT138" s="32"/>
      <c r="GLU138" s="32"/>
      <c r="GLV138" s="32"/>
      <c r="GLW138" s="32"/>
      <c r="GLX138" s="32"/>
      <c r="GLY138" s="32"/>
      <c r="GLZ138" s="32"/>
      <c r="GMA138" s="32"/>
      <c r="GMB138" s="32"/>
      <c r="GMC138" s="32"/>
      <c r="GMD138" s="32"/>
      <c r="GME138" s="32"/>
      <c r="GMF138" s="32"/>
      <c r="GMG138" s="32"/>
      <c r="GMH138" s="32"/>
      <c r="GMI138" s="32"/>
      <c r="GMJ138" s="32"/>
      <c r="GMK138" s="32"/>
      <c r="GML138" s="32"/>
      <c r="GMM138" s="32"/>
      <c r="GMN138" s="32"/>
      <c r="GMO138" s="32"/>
      <c r="GMP138" s="32"/>
      <c r="GMQ138" s="32"/>
      <c r="GMR138" s="32"/>
      <c r="GMS138" s="32"/>
      <c r="GMT138" s="32"/>
      <c r="GMU138" s="32"/>
      <c r="GMV138" s="32"/>
      <c r="GMW138" s="32"/>
      <c r="GMX138" s="32"/>
      <c r="GMY138" s="32"/>
      <c r="GMZ138" s="32"/>
      <c r="GNA138" s="32"/>
      <c r="GNB138" s="32"/>
      <c r="GNC138" s="32"/>
      <c r="GND138" s="32"/>
      <c r="GNE138" s="32"/>
      <c r="GNF138" s="32"/>
      <c r="GNG138" s="32"/>
      <c r="GNH138" s="32"/>
      <c r="GNI138" s="32"/>
      <c r="GNJ138" s="32"/>
      <c r="GNK138" s="32"/>
      <c r="GNL138" s="32"/>
      <c r="GNM138" s="32"/>
      <c r="GNN138" s="32"/>
      <c r="GNO138" s="32"/>
      <c r="GNP138" s="32"/>
      <c r="GNQ138" s="32"/>
      <c r="GNR138" s="32"/>
      <c r="GNS138" s="32"/>
      <c r="GNT138" s="32"/>
      <c r="GNU138" s="32"/>
      <c r="GNV138" s="32"/>
      <c r="GNW138" s="32"/>
      <c r="GNX138" s="32"/>
      <c r="GNY138" s="32"/>
      <c r="GNZ138" s="32"/>
      <c r="GOA138" s="32"/>
      <c r="GOB138" s="32"/>
      <c r="GOC138" s="32"/>
      <c r="GOD138" s="32"/>
      <c r="GOE138" s="32"/>
      <c r="GOF138" s="32"/>
      <c r="GOG138" s="32"/>
      <c r="GOH138" s="32"/>
      <c r="GOI138" s="32"/>
      <c r="GOJ138" s="32"/>
      <c r="GOK138" s="32"/>
      <c r="GOL138" s="32"/>
      <c r="GOM138" s="32"/>
      <c r="GON138" s="32"/>
      <c r="GOO138" s="32"/>
      <c r="GOP138" s="32"/>
      <c r="GOQ138" s="32"/>
      <c r="GOR138" s="32"/>
      <c r="GOS138" s="32"/>
      <c r="GOT138" s="32"/>
      <c r="GOU138" s="32"/>
      <c r="GOV138" s="32"/>
      <c r="GOW138" s="32"/>
      <c r="GOX138" s="32"/>
      <c r="GOY138" s="32"/>
      <c r="GOZ138" s="32"/>
      <c r="GPA138" s="32"/>
      <c r="GPB138" s="32"/>
      <c r="GPC138" s="32"/>
      <c r="GPD138" s="32"/>
      <c r="GPE138" s="32"/>
      <c r="GPF138" s="32"/>
      <c r="GPG138" s="32"/>
      <c r="GPH138" s="32"/>
      <c r="GPI138" s="32"/>
      <c r="GPJ138" s="32"/>
      <c r="GPK138" s="32"/>
      <c r="GPL138" s="32"/>
      <c r="GPM138" s="32"/>
      <c r="GPN138" s="32"/>
      <c r="GPO138" s="32"/>
      <c r="GPP138" s="32"/>
      <c r="GPQ138" s="32"/>
      <c r="GPR138" s="32"/>
      <c r="GPS138" s="32"/>
      <c r="GPT138" s="32"/>
      <c r="GPU138" s="32"/>
      <c r="GPV138" s="32"/>
      <c r="GPW138" s="32"/>
      <c r="GPX138" s="32"/>
      <c r="GPY138" s="32"/>
      <c r="GPZ138" s="32"/>
      <c r="GQA138" s="32"/>
      <c r="GQB138" s="32"/>
      <c r="GQC138" s="32"/>
      <c r="GQD138" s="32"/>
      <c r="GQE138" s="32"/>
      <c r="GQF138" s="32"/>
      <c r="GQG138" s="32"/>
      <c r="GQH138" s="32"/>
      <c r="GQI138" s="32"/>
      <c r="GQJ138" s="32"/>
      <c r="GQK138" s="32"/>
      <c r="GQL138" s="32"/>
      <c r="GQM138" s="32"/>
      <c r="GQN138" s="32"/>
      <c r="GQO138" s="32"/>
      <c r="GQP138" s="32"/>
      <c r="GQQ138" s="32"/>
      <c r="GQR138" s="32"/>
      <c r="GQS138" s="32"/>
      <c r="GQT138" s="32"/>
      <c r="GQU138" s="32"/>
      <c r="GQV138" s="32"/>
      <c r="GQW138" s="32"/>
      <c r="GQX138" s="32"/>
      <c r="GQY138" s="32"/>
      <c r="GQZ138" s="32"/>
      <c r="GRA138" s="32"/>
      <c r="GRB138" s="32"/>
      <c r="GRC138" s="32"/>
      <c r="GRD138" s="32"/>
      <c r="GRE138" s="32"/>
      <c r="GRF138" s="32"/>
      <c r="GRG138" s="32"/>
      <c r="GRH138" s="32"/>
      <c r="GRI138" s="32"/>
      <c r="GRJ138" s="32"/>
      <c r="GRK138" s="32"/>
      <c r="GRL138" s="32"/>
      <c r="GRM138" s="32"/>
      <c r="GRN138" s="32"/>
      <c r="GRO138" s="32"/>
      <c r="GRP138" s="32"/>
      <c r="GRQ138" s="32"/>
      <c r="GRR138" s="32"/>
      <c r="GRS138" s="32"/>
      <c r="GRT138" s="32"/>
      <c r="GRU138" s="32"/>
      <c r="GRV138" s="32"/>
      <c r="GRW138" s="32"/>
      <c r="GRX138" s="32"/>
      <c r="GRY138" s="32"/>
      <c r="GRZ138" s="32"/>
      <c r="GSA138" s="32"/>
      <c r="GSB138" s="32"/>
      <c r="GSC138" s="32"/>
      <c r="GSD138" s="32"/>
      <c r="GSE138" s="32"/>
      <c r="GSF138" s="32"/>
      <c r="GSG138" s="32"/>
      <c r="GSH138" s="32"/>
      <c r="GSI138" s="32"/>
      <c r="GSJ138" s="32"/>
      <c r="GSK138" s="32"/>
      <c r="GSL138" s="32"/>
      <c r="GSM138" s="32"/>
      <c r="GSN138" s="32"/>
      <c r="GSO138" s="32"/>
      <c r="GSP138" s="32"/>
      <c r="GSQ138" s="32"/>
      <c r="GSR138" s="32"/>
      <c r="GSS138" s="32"/>
      <c r="GST138" s="32"/>
      <c r="GSU138" s="32"/>
      <c r="GSV138" s="32"/>
      <c r="GSW138" s="32"/>
      <c r="GSX138" s="32"/>
      <c r="GSY138" s="32"/>
      <c r="GSZ138" s="32"/>
      <c r="GTA138" s="32"/>
      <c r="GTB138" s="32"/>
      <c r="GTC138" s="32"/>
      <c r="GTD138" s="32"/>
      <c r="GTE138" s="32"/>
      <c r="GTF138" s="32"/>
      <c r="GTG138" s="32"/>
      <c r="GTH138" s="32"/>
      <c r="GTI138" s="32"/>
      <c r="GTJ138" s="32"/>
      <c r="GTK138" s="32"/>
      <c r="GTL138" s="32"/>
      <c r="GTM138" s="32"/>
      <c r="GTN138" s="32"/>
      <c r="GTO138" s="32"/>
      <c r="GTP138" s="32"/>
      <c r="GTQ138" s="32"/>
      <c r="GTR138" s="32"/>
      <c r="GTS138" s="32"/>
      <c r="GTT138" s="32"/>
      <c r="GTU138" s="32"/>
      <c r="GTV138" s="32"/>
      <c r="GTW138" s="32"/>
      <c r="GTX138" s="32"/>
      <c r="GTY138" s="32"/>
      <c r="GTZ138" s="32"/>
      <c r="GUA138" s="32"/>
      <c r="GUB138" s="32"/>
      <c r="GUC138" s="32"/>
      <c r="GUD138" s="32"/>
      <c r="GUE138" s="32"/>
      <c r="GUF138" s="32"/>
      <c r="GUG138" s="32"/>
      <c r="GUH138" s="32"/>
      <c r="GUI138" s="32"/>
      <c r="GUJ138" s="32"/>
      <c r="GUK138" s="32"/>
      <c r="GUL138" s="32"/>
      <c r="GUM138" s="32"/>
      <c r="GUN138" s="32"/>
      <c r="GUO138" s="32"/>
      <c r="GUP138" s="32"/>
      <c r="GUQ138" s="32"/>
      <c r="GUR138" s="32"/>
      <c r="GUS138" s="32"/>
      <c r="GUT138" s="32"/>
      <c r="GUU138" s="32"/>
      <c r="GUV138" s="32"/>
      <c r="GUW138" s="32"/>
      <c r="GUX138" s="32"/>
      <c r="GUY138" s="32"/>
      <c r="GUZ138" s="32"/>
      <c r="GVA138" s="32"/>
      <c r="GVB138" s="32"/>
      <c r="GVC138" s="32"/>
      <c r="GVD138" s="32"/>
      <c r="GVE138" s="32"/>
      <c r="GVF138" s="32"/>
      <c r="GVG138" s="32"/>
      <c r="GVH138" s="32"/>
      <c r="GVI138" s="32"/>
      <c r="GVJ138" s="32"/>
      <c r="GVK138" s="32"/>
      <c r="GVL138" s="32"/>
      <c r="GVM138" s="32"/>
      <c r="GVN138" s="32"/>
      <c r="GVO138" s="32"/>
      <c r="GVP138" s="32"/>
      <c r="GVQ138" s="32"/>
      <c r="GVR138" s="32"/>
      <c r="GVS138" s="32"/>
      <c r="GVT138" s="32"/>
      <c r="GVU138" s="32"/>
      <c r="GVV138" s="32"/>
      <c r="GVW138" s="32"/>
      <c r="GVX138" s="32"/>
      <c r="GVY138" s="32"/>
      <c r="GVZ138" s="32"/>
      <c r="GWA138" s="32"/>
      <c r="GWB138" s="32"/>
      <c r="GWC138" s="32"/>
      <c r="GWD138" s="32"/>
      <c r="GWE138" s="32"/>
      <c r="GWF138" s="32"/>
      <c r="GWG138" s="32"/>
      <c r="GWH138" s="32"/>
      <c r="GWI138" s="32"/>
      <c r="GWJ138" s="32"/>
      <c r="GWK138" s="32"/>
      <c r="GWL138" s="32"/>
      <c r="GWM138" s="32"/>
      <c r="GWN138" s="32"/>
      <c r="GWO138" s="32"/>
      <c r="GWP138" s="32"/>
      <c r="GWQ138" s="32"/>
      <c r="GWR138" s="32"/>
      <c r="GWS138" s="32"/>
      <c r="GWT138" s="32"/>
      <c r="GWU138" s="32"/>
      <c r="GWV138" s="32"/>
      <c r="GWW138" s="32"/>
      <c r="GWX138" s="32"/>
      <c r="GWY138" s="32"/>
      <c r="GWZ138" s="32"/>
      <c r="GXA138" s="32"/>
      <c r="GXB138" s="32"/>
      <c r="GXC138" s="32"/>
      <c r="GXD138" s="32"/>
      <c r="GXE138" s="32"/>
      <c r="GXF138" s="32"/>
      <c r="GXG138" s="32"/>
      <c r="GXH138" s="32"/>
      <c r="GXI138" s="32"/>
      <c r="GXJ138" s="32"/>
      <c r="GXK138" s="32"/>
      <c r="GXL138" s="32"/>
      <c r="GXM138" s="32"/>
      <c r="GXN138" s="32"/>
      <c r="GXO138" s="32"/>
      <c r="GXP138" s="32"/>
      <c r="GXQ138" s="32"/>
      <c r="GXR138" s="32"/>
      <c r="GXS138" s="32"/>
      <c r="GXT138" s="32"/>
      <c r="GXU138" s="32"/>
      <c r="GXV138" s="32"/>
      <c r="GXW138" s="32"/>
      <c r="GXX138" s="32"/>
      <c r="GXY138" s="32"/>
      <c r="GXZ138" s="32"/>
      <c r="GYA138" s="32"/>
      <c r="GYB138" s="32"/>
      <c r="GYC138" s="32"/>
      <c r="GYD138" s="32"/>
      <c r="GYE138" s="32"/>
      <c r="GYF138" s="32"/>
      <c r="GYG138" s="32"/>
      <c r="GYH138" s="32"/>
      <c r="GYI138" s="32"/>
      <c r="GYJ138" s="32"/>
      <c r="GYK138" s="32"/>
      <c r="GYL138" s="32"/>
      <c r="GYM138" s="32"/>
      <c r="GYN138" s="32"/>
      <c r="GYO138" s="32"/>
      <c r="GYP138" s="32"/>
      <c r="GYQ138" s="32"/>
      <c r="GYR138" s="32"/>
      <c r="GYS138" s="32"/>
      <c r="GYT138" s="32"/>
      <c r="GYU138" s="32"/>
      <c r="GYV138" s="32"/>
      <c r="GYW138" s="32"/>
      <c r="GYX138" s="32"/>
      <c r="GYY138" s="32"/>
      <c r="GYZ138" s="32"/>
      <c r="GZA138" s="32"/>
      <c r="GZB138" s="32"/>
      <c r="GZC138" s="32"/>
      <c r="GZD138" s="32"/>
      <c r="GZE138" s="32"/>
      <c r="GZF138" s="32"/>
      <c r="GZG138" s="32"/>
      <c r="GZH138" s="32"/>
      <c r="GZI138" s="32"/>
      <c r="GZJ138" s="32"/>
      <c r="GZK138" s="32"/>
      <c r="GZL138" s="32"/>
      <c r="GZM138" s="32"/>
      <c r="GZN138" s="32"/>
      <c r="GZO138" s="32"/>
      <c r="GZP138" s="32"/>
      <c r="GZQ138" s="32"/>
      <c r="GZR138" s="32"/>
      <c r="GZS138" s="32"/>
      <c r="GZT138" s="32"/>
      <c r="GZU138" s="32"/>
      <c r="GZV138" s="32"/>
      <c r="GZW138" s="32"/>
      <c r="GZX138" s="32"/>
      <c r="GZY138" s="32"/>
      <c r="GZZ138" s="32"/>
      <c r="HAA138" s="32"/>
      <c r="HAB138" s="32"/>
      <c r="HAC138" s="32"/>
      <c r="HAD138" s="32"/>
      <c r="HAE138" s="32"/>
      <c r="HAF138" s="32"/>
      <c r="HAG138" s="32"/>
      <c r="HAH138" s="32"/>
      <c r="HAI138" s="32"/>
      <c r="HAJ138" s="32"/>
      <c r="HAK138" s="32"/>
      <c r="HAL138" s="32"/>
      <c r="HAM138" s="32"/>
      <c r="HAN138" s="32"/>
      <c r="HAO138" s="32"/>
      <c r="HAP138" s="32"/>
      <c r="HAQ138" s="32"/>
      <c r="HAR138" s="32"/>
      <c r="HAS138" s="32"/>
      <c r="HAT138" s="32"/>
      <c r="HAU138" s="32"/>
      <c r="HAV138" s="32"/>
      <c r="HAW138" s="32"/>
      <c r="HAX138" s="32"/>
      <c r="HAY138" s="32"/>
      <c r="HAZ138" s="32"/>
      <c r="HBA138" s="32"/>
      <c r="HBB138" s="32"/>
      <c r="HBC138" s="32"/>
      <c r="HBD138" s="32"/>
      <c r="HBE138" s="32"/>
      <c r="HBF138" s="32"/>
      <c r="HBG138" s="32"/>
      <c r="HBH138" s="32"/>
      <c r="HBI138" s="32"/>
      <c r="HBJ138" s="32"/>
      <c r="HBK138" s="32"/>
      <c r="HBL138" s="32"/>
      <c r="HBM138" s="32"/>
      <c r="HBN138" s="32"/>
      <c r="HBO138" s="32"/>
      <c r="HBP138" s="32"/>
      <c r="HBQ138" s="32"/>
      <c r="HBR138" s="32"/>
      <c r="HBS138" s="32"/>
      <c r="HBT138" s="32"/>
      <c r="HBU138" s="32"/>
      <c r="HBV138" s="32"/>
      <c r="HBW138" s="32"/>
      <c r="HBX138" s="32"/>
      <c r="HBY138" s="32"/>
      <c r="HBZ138" s="32"/>
      <c r="HCA138" s="32"/>
      <c r="HCB138" s="32"/>
      <c r="HCC138" s="32"/>
      <c r="HCD138" s="32"/>
      <c r="HCE138" s="32"/>
      <c r="HCF138" s="32"/>
      <c r="HCG138" s="32"/>
      <c r="HCH138" s="32"/>
      <c r="HCI138" s="32"/>
      <c r="HCJ138" s="32"/>
      <c r="HCK138" s="32"/>
      <c r="HCL138" s="32"/>
      <c r="HCM138" s="32"/>
      <c r="HCN138" s="32"/>
      <c r="HCO138" s="32"/>
      <c r="HCP138" s="32"/>
      <c r="HCQ138" s="32"/>
      <c r="HCR138" s="32"/>
      <c r="HCS138" s="32"/>
      <c r="HCT138" s="32"/>
      <c r="HCU138" s="32"/>
      <c r="HCV138" s="32"/>
      <c r="HCW138" s="32"/>
      <c r="HCX138" s="32"/>
      <c r="HCY138" s="32"/>
      <c r="HCZ138" s="32"/>
      <c r="HDA138" s="32"/>
      <c r="HDB138" s="32"/>
      <c r="HDC138" s="32"/>
      <c r="HDD138" s="32"/>
      <c r="HDE138" s="32"/>
      <c r="HDF138" s="32"/>
      <c r="HDG138" s="32"/>
      <c r="HDH138" s="32"/>
      <c r="HDI138" s="32"/>
      <c r="HDJ138" s="32"/>
      <c r="HDK138" s="32"/>
      <c r="HDL138" s="32"/>
      <c r="HDM138" s="32"/>
      <c r="HDN138" s="32"/>
      <c r="HDO138" s="32"/>
      <c r="HDP138" s="32"/>
      <c r="HDQ138" s="32"/>
      <c r="HDR138" s="32"/>
      <c r="HDS138" s="32"/>
      <c r="HDT138" s="32"/>
      <c r="HDU138" s="32"/>
      <c r="HDV138" s="32"/>
      <c r="HDW138" s="32"/>
      <c r="HDX138" s="32"/>
      <c r="HDY138" s="32"/>
      <c r="HDZ138" s="32"/>
      <c r="HEA138" s="32"/>
      <c r="HEB138" s="32"/>
      <c r="HEC138" s="32"/>
      <c r="HED138" s="32"/>
      <c r="HEE138" s="32"/>
      <c r="HEF138" s="32"/>
      <c r="HEG138" s="32"/>
      <c r="HEH138" s="32"/>
      <c r="HEI138" s="32"/>
      <c r="HEJ138" s="32"/>
      <c r="HEK138" s="32"/>
      <c r="HEL138" s="32"/>
      <c r="HEM138" s="32"/>
      <c r="HEN138" s="32"/>
      <c r="HEO138" s="32"/>
      <c r="HEP138" s="32"/>
      <c r="HEQ138" s="32"/>
      <c r="HER138" s="32"/>
      <c r="HES138" s="32"/>
      <c r="HET138" s="32"/>
      <c r="HEU138" s="32"/>
      <c r="HEV138" s="32"/>
      <c r="HEW138" s="32"/>
      <c r="HEX138" s="32"/>
      <c r="HEY138" s="32"/>
      <c r="HEZ138" s="32"/>
      <c r="HFA138" s="32"/>
      <c r="HFB138" s="32"/>
      <c r="HFC138" s="32"/>
      <c r="HFD138" s="32"/>
      <c r="HFE138" s="32"/>
      <c r="HFF138" s="32"/>
      <c r="HFG138" s="32"/>
      <c r="HFH138" s="32"/>
      <c r="HFI138" s="32"/>
      <c r="HFJ138" s="32"/>
      <c r="HFK138" s="32"/>
      <c r="HFL138" s="32"/>
      <c r="HFM138" s="32"/>
      <c r="HFN138" s="32"/>
      <c r="HFO138" s="32"/>
      <c r="HFP138" s="32"/>
      <c r="HFQ138" s="32"/>
      <c r="HFR138" s="32"/>
      <c r="HFS138" s="32"/>
      <c r="HFT138" s="32"/>
      <c r="HFU138" s="32"/>
      <c r="HFV138" s="32"/>
      <c r="HFW138" s="32"/>
      <c r="HFX138" s="32"/>
      <c r="HFY138" s="32"/>
      <c r="HFZ138" s="32"/>
      <c r="HGA138" s="32"/>
      <c r="HGB138" s="32"/>
      <c r="HGC138" s="32"/>
      <c r="HGD138" s="32"/>
      <c r="HGE138" s="32"/>
      <c r="HGF138" s="32"/>
      <c r="HGG138" s="32"/>
      <c r="HGH138" s="32"/>
      <c r="HGI138" s="32"/>
      <c r="HGJ138" s="32"/>
      <c r="HGK138" s="32"/>
      <c r="HGL138" s="32"/>
      <c r="HGM138" s="32"/>
      <c r="HGN138" s="32"/>
      <c r="HGO138" s="32"/>
      <c r="HGP138" s="32"/>
      <c r="HGQ138" s="32"/>
      <c r="HGR138" s="32"/>
      <c r="HGS138" s="32"/>
      <c r="HGT138" s="32"/>
      <c r="HGU138" s="32"/>
      <c r="HGV138" s="32"/>
      <c r="HGW138" s="32"/>
      <c r="HGX138" s="32"/>
      <c r="HGY138" s="32"/>
      <c r="HGZ138" s="32"/>
      <c r="HHA138" s="32"/>
      <c r="HHB138" s="32"/>
      <c r="HHC138" s="32"/>
      <c r="HHD138" s="32"/>
      <c r="HHE138" s="32"/>
      <c r="HHF138" s="32"/>
      <c r="HHG138" s="32"/>
      <c r="HHH138" s="32"/>
      <c r="HHI138" s="32"/>
      <c r="HHJ138" s="32"/>
      <c r="HHK138" s="32"/>
      <c r="HHL138" s="32"/>
      <c r="HHM138" s="32"/>
      <c r="HHN138" s="32"/>
      <c r="HHO138" s="32"/>
      <c r="HHP138" s="32"/>
      <c r="HHQ138" s="32"/>
      <c r="HHR138" s="32"/>
      <c r="HHS138" s="32"/>
      <c r="HHT138" s="32"/>
      <c r="HHU138" s="32"/>
      <c r="HHV138" s="32"/>
      <c r="HHW138" s="32"/>
      <c r="HHX138" s="32"/>
      <c r="HHY138" s="32"/>
      <c r="HHZ138" s="32"/>
      <c r="HIA138" s="32"/>
      <c r="HIB138" s="32"/>
      <c r="HIC138" s="32"/>
      <c r="HID138" s="32"/>
      <c r="HIE138" s="32"/>
      <c r="HIF138" s="32"/>
      <c r="HIG138" s="32"/>
      <c r="HIH138" s="32"/>
      <c r="HII138" s="32"/>
      <c r="HIJ138" s="32"/>
      <c r="HIK138" s="32"/>
      <c r="HIL138" s="32"/>
      <c r="HIM138" s="32"/>
      <c r="HIN138" s="32"/>
      <c r="HIO138" s="32"/>
      <c r="HIP138" s="32"/>
      <c r="HIQ138" s="32"/>
      <c r="HIR138" s="32"/>
      <c r="HIS138" s="32"/>
      <c r="HIT138" s="32"/>
      <c r="HIU138" s="32"/>
      <c r="HIV138" s="32"/>
      <c r="HIW138" s="32"/>
      <c r="HIX138" s="32"/>
      <c r="HIY138" s="32"/>
      <c r="HIZ138" s="32"/>
      <c r="HJA138" s="32"/>
      <c r="HJB138" s="32"/>
      <c r="HJC138" s="32"/>
      <c r="HJD138" s="32"/>
      <c r="HJE138" s="32"/>
      <c r="HJF138" s="32"/>
      <c r="HJG138" s="32"/>
      <c r="HJH138" s="32"/>
      <c r="HJI138" s="32"/>
      <c r="HJJ138" s="32"/>
      <c r="HJK138" s="32"/>
      <c r="HJL138" s="32"/>
      <c r="HJM138" s="32"/>
      <c r="HJN138" s="32"/>
      <c r="HJO138" s="32"/>
      <c r="HJP138" s="32"/>
      <c r="HJQ138" s="32"/>
      <c r="HJR138" s="32"/>
      <c r="HJS138" s="32"/>
      <c r="HJT138" s="32"/>
      <c r="HJU138" s="32"/>
      <c r="HJV138" s="32"/>
      <c r="HJW138" s="32"/>
      <c r="HJX138" s="32"/>
      <c r="HJY138" s="32"/>
      <c r="HJZ138" s="32"/>
      <c r="HKA138" s="32"/>
      <c r="HKB138" s="32"/>
      <c r="HKC138" s="32"/>
      <c r="HKD138" s="32"/>
      <c r="HKE138" s="32"/>
      <c r="HKF138" s="32"/>
      <c r="HKG138" s="32"/>
      <c r="HKH138" s="32"/>
      <c r="HKI138" s="32"/>
      <c r="HKJ138" s="32"/>
      <c r="HKK138" s="32"/>
      <c r="HKL138" s="32"/>
      <c r="HKM138" s="32"/>
      <c r="HKN138" s="32"/>
      <c r="HKO138" s="32"/>
      <c r="HKP138" s="32"/>
      <c r="HKQ138" s="32"/>
      <c r="HKR138" s="32"/>
      <c r="HKS138" s="32"/>
      <c r="HKT138" s="32"/>
      <c r="HKU138" s="32"/>
      <c r="HKV138" s="32"/>
      <c r="HKW138" s="32"/>
      <c r="HKX138" s="32"/>
      <c r="HKY138" s="32"/>
      <c r="HKZ138" s="32"/>
      <c r="HLA138" s="32"/>
      <c r="HLB138" s="32"/>
      <c r="HLC138" s="32"/>
      <c r="HLD138" s="32"/>
      <c r="HLE138" s="32"/>
      <c r="HLF138" s="32"/>
      <c r="HLG138" s="32"/>
      <c r="HLH138" s="32"/>
      <c r="HLI138" s="32"/>
      <c r="HLJ138" s="32"/>
      <c r="HLK138" s="32"/>
      <c r="HLL138" s="32"/>
      <c r="HLM138" s="32"/>
      <c r="HLN138" s="32"/>
      <c r="HLO138" s="32"/>
      <c r="HLP138" s="32"/>
      <c r="HLQ138" s="32"/>
      <c r="HLR138" s="32"/>
      <c r="HLS138" s="32"/>
      <c r="HLT138" s="32"/>
      <c r="HLU138" s="32"/>
      <c r="HLV138" s="32"/>
      <c r="HLW138" s="32"/>
      <c r="HLX138" s="32"/>
      <c r="HLY138" s="32"/>
      <c r="HLZ138" s="32"/>
      <c r="HMA138" s="32"/>
      <c r="HMB138" s="32"/>
      <c r="HMC138" s="32"/>
      <c r="HMD138" s="32"/>
      <c r="HME138" s="32"/>
      <c r="HMF138" s="32"/>
      <c r="HMG138" s="32"/>
      <c r="HMH138" s="32"/>
      <c r="HMI138" s="32"/>
      <c r="HMJ138" s="32"/>
      <c r="HMK138" s="32"/>
      <c r="HML138" s="32"/>
      <c r="HMM138" s="32"/>
      <c r="HMN138" s="32"/>
      <c r="HMO138" s="32"/>
      <c r="HMP138" s="32"/>
      <c r="HMQ138" s="32"/>
      <c r="HMR138" s="32"/>
      <c r="HMS138" s="32"/>
      <c r="HMT138" s="32"/>
      <c r="HMU138" s="32"/>
      <c r="HMV138" s="32"/>
      <c r="HMW138" s="32"/>
      <c r="HMX138" s="32"/>
      <c r="HMY138" s="32"/>
      <c r="HMZ138" s="32"/>
      <c r="HNA138" s="32"/>
      <c r="HNB138" s="32"/>
      <c r="HNC138" s="32"/>
      <c r="HND138" s="32"/>
      <c r="HNE138" s="32"/>
      <c r="HNF138" s="32"/>
      <c r="HNG138" s="32"/>
      <c r="HNH138" s="32"/>
      <c r="HNI138" s="32"/>
      <c r="HNJ138" s="32"/>
      <c r="HNK138" s="32"/>
      <c r="HNL138" s="32"/>
      <c r="HNM138" s="32"/>
      <c r="HNN138" s="32"/>
      <c r="HNO138" s="32"/>
      <c r="HNP138" s="32"/>
      <c r="HNQ138" s="32"/>
      <c r="HNR138" s="32"/>
      <c r="HNS138" s="32"/>
      <c r="HNT138" s="32"/>
      <c r="HNU138" s="32"/>
      <c r="HNV138" s="32"/>
      <c r="HNW138" s="32"/>
      <c r="HNX138" s="32"/>
      <c r="HNY138" s="32"/>
      <c r="HNZ138" s="32"/>
      <c r="HOA138" s="32"/>
      <c r="HOB138" s="32"/>
      <c r="HOC138" s="32"/>
      <c r="HOD138" s="32"/>
      <c r="HOE138" s="32"/>
      <c r="HOF138" s="32"/>
      <c r="HOG138" s="32"/>
      <c r="HOH138" s="32"/>
      <c r="HOI138" s="32"/>
      <c r="HOJ138" s="32"/>
      <c r="HOK138" s="32"/>
      <c r="HOL138" s="32"/>
      <c r="HOM138" s="32"/>
      <c r="HON138" s="32"/>
      <c r="HOO138" s="32"/>
      <c r="HOP138" s="32"/>
      <c r="HOQ138" s="32"/>
      <c r="HOR138" s="32"/>
      <c r="HOS138" s="32"/>
      <c r="HOT138" s="32"/>
      <c r="HOU138" s="32"/>
      <c r="HOV138" s="32"/>
      <c r="HOW138" s="32"/>
      <c r="HOX138" s="32"/>
      <c r="HOY138" s="32"/>
      <c r="HOZ138" s="32"/>
      <c r="HPA138" s="32"/>
      <c r="HPB138" s="32"/>
      <c r="HPC138" s="32"/>
      <c r="HPD138" s="32"/>
      <c r="HPE138" s="32"/>
      <c r="HPF138" s="32"/>
      <c r="HPG138" s="32"/>
      <c r="HPH138" s="32"/>
      <c r="HPI138" s="32"/>
      <c r="HPJ138" s="32"/>
      <c r="HPK138" s="32"/>
      <c r="HPL138" s="32"/>
      <c r="HPM138" s="32"/>
      <c r="HPN138" s="32"/>
      <c r="HPO138" s="32"/>
      <c r="HPP138" s="32"/>
      <c r="HPQ138" s="32"/>
      <c r="HPR138" s="32"/>
      <c r="HPS138" s="32"/>
      <c r="HPT138" s="32"/>
      <c r="HPU138" s="32"/>
      <c r="HPV138" s="32"/>
      <c r="HPW138" s="32"/>
      <c r="HPX138" s="32"/>
      <c r="HPY138" s="32"/>
      <c r="HPZ138" s="32"/>
      <c r="HQA138" s="32"/>
      <c r="HQB138" s="32"/>
      <c r="HQC138" s="32"/>
      <c r="HQD138" s="32"/>
      <c r="HQE138" s="32"/>
      <c r="HQF138" s="32"/>
      <c r="HQG138" s="32"/>
      <c r="HQH138" s="32"/>
      <c r="HQI138" s="32"/>
      <c r="HQJ138" s="32"/>
      <c r="HQK138" s="32"/>
      <c r="HQL138" s="32"/>
      <c r="HQM138" s="32"/>
      <c r="HQN138" s="32"/>
      <c r="HQO138" s="32"/>
      <c r="HQP138" s="32"/>
      <c r="HQQ138" s="32"/>
      <c r="HQR138" s="32"/>
      <c r="HQS138" s="32"/>
      <c r="HQT138" s="32"/>
      <c r="HQU138" s="32"/>
      <c r="HQV138" s="32"/>
      <c r="HQW138" s="32"/>
      <c r="HQX138" s="32"/>
      <c r="HQY138" s="32"/>
      <c r="HQZ138" s="32"/>
      <c r="HRA138" s="32"/>
      <c r="HRB138" s="32"/>
      <c r="HRC138" s="32"/>
      <c r="HRD138" s="32"/>
      <c r="HRE138" s="32"/>
      <c r="HRF138" s="32"/>
      <c r="HRG138" s="32"/>
      <c r="HRH138" s="32"/>
      <c r="HRI138" s="32"/>
      <c r="HRJ138" s="32"/>
      <c r="HRK138" s="32"/>
      <c r="HRL138" s="32"/>
      <c r="HRM138" s="32"/>
      <c r="HRN138" s="32"/>
      <c r="HRO138" s="32"/>
      <c r="HRP138" s="32"/>
      <c r="HRQ138" s="32"/>
      <c r="HRR138" s="32"/>
      <c r="HRS138" s="32"/>
      <c r="HRT138" s="32"/>
      <c r="HRU138" s="32"/>
      <c r="HRV138" s="32"/>
      <c r="HRW138" s="32"/>
      <c r="HRX138" s="32"/>
      <c r="HRY138" s="32"/>
      <c r="HRZ138" s="32"/>
      <c r="HSA138" s="32"/>
      <c r="HSB138" s="32"/>
      <c r="HSC138" s="32"/>
      <c r="HSD138" s="32"/>
      <c r="HSE138" s="32"/>
      <c r="HSF138" s="32"/>
      <c r="HSG138" s="32"/>
      <c r="HSH138" s="32"/>
      <c r="HSI138" s="32"/>
      <c r="HSJ138" s="32"/>
      <c r="HSK138" s="32"/>
      <c r="HSL138" s="32"/>
      <c r="HSM138" s="32"/>
      <c r="HSN138" s="32"/>
      <c r="HSO138" s="32"/>
      <c r="HSP138" s="32"/>
      <c r="HSQ138" s="32"/>
      <c r="HSR138" s="32"/>
      <c r="HSS138" s="32"/>
      <c r="HST138" s="32"/>
      <c r="HSU138" s="32"/>
      <c r="HSV138" s="32"/>
      <c r="HSW138" s="32"/>
      <c r="HSX138" s="32"/>
      <c r="HSY138" s="32"/>
      <c r="HSZ138" s="32"/>
      <c r="HTA138" s="32"/>
      <c r="HTB138" s="32"/>
      <c r="HTC138" s="32"/>
      <c r="HTD138" s="32"/>
      <c r="HTE138" s="32"/>
      <c r="HTF138" s="32"/>
      <c r="HTG138" s="32"/>
      <c r="HTH138" s="32"/>
      <c r="HTI138" s="32"/>
      <c r="HTJ138" s="32"/>
      <c r="HTK138" s="32"/>
      <c r="HTL138" s="32"/>
      <c r="HTM138" s="32"/>
      <c r="HTN138" s="32"/>
      <c r="HTO138" s="32"/>
      <c r="HTP138" s="32"/>
      <c r="HTQ138" s="32"/>
      <c r="HTR138" s="32"/>
      <c r="HTS138" s="32"/>
      <c r="HTT138" s="32"/>
      <c r="HTU138" s="32"/>
      <c r="HTV138" s="32"/>
      <c r="HTW138" s="32"/>
      <c r="HTX138" s="32"/>
      <c r="HTY138" s="32"/>
      <c r="HTZ138" s="32"/>
      <c r="HUA138" s="32"/>
      <c r="HUB138" s="32"/>
      <c r="HUC138" s="32"/>
      <c r="HUD138" s="32"/>
      <c r="HUE138" s="32"/>
      <c r="HUF138" s="32"/>
      <c r="HUG138" s="32"/>
      <c r="HUH138" s="32"/>
      <c r="HUI138" s="32"/>
      <c r="HUJ138" s="32"/>
      <c r="HUK138" s="32"/>
      <c r="HUL138" s="32"/>
      <c r="HUM138" s="32"/>
      <c r="HUN138" s="32"/>
      <c r="HUO138" s="32"/>
      <c r="HUP138" s="32"/>
      <c r="HUQ138" s="32"/>
      <c r="HUR138" s="32"/>
      <c r="HUS138" s="32"/>
      <c r="HUT138" s="32"/>
      <c r="HUU138" s="32"/>
      <c r="HUV138" s="32"/>
      <c r="HUW138" s="32"/>
      <c r="HUX138" s="32"/>
      <c r="HUY138" s="32"/>
      <c r="HUZ138" s="32"/>
      <c r="HVA138" s="32"/>
      <c r="HVB138" s="32"/>
      <c r="HVC138" s="32"/>
      <c r="HVD138" s="32"/>
      <c r="HVE138" s="32"/>
      <c r="HVF138" s="32"/>
      <c r="HVG138" s="32"/>
      <c r="HVH138" s="32"/>
      <c r="HVI138" s="32"/>
      <c r="HVJ138" s="32"/>
      <c r="HVK138" s="32"/>
      <c r="HVL138" s="32"/>
      <c r="HVM138" s="32"/>
      <c r="HVN138" s="32"/>
      <c r="HVO138" s="32"/>
      <c r="HVP138" s="32"/>
      <c r="HVQ138" s="32"/>
      <c r="HVR138" s="32"/>
      <c r="HVS138" s="32"/>
      <c r="HVT138" s="32"/>
      <c r="HVU138" s="32"/>
      <c r="HVV138" s="32"/>
      <c r="HVW138" s="32"/>
      <c r="HVX138" s="32"/>
      <c r="HVY138" s="32"/>
      <c r="HVZ138" s="32"/>
      <c r="HWA138" s="32"/>
      <c r="HWB138" s="32"/>
      <c r="HWC138" s="32"/>
      <c r="HWD138" s="32"/>
      <c r="HWE138" s="32"/>
      <c r="HWF138" s="32"/>
      <c r="HWG138" s="32"/>
      <c r="HWH138" s="32"/>
      <c r="HWI138" s="32"/>
      <c r="HWJ138" s="32"/>
      <c r="HWK138" s="32"/>
      <c r="HWL138" s="32"/>
      <c r="HWM138" s="32"/>
      <c r="HWN138" s="32"/>
      <c r="HWO138" s="32"/>
      <c r="HWP138" s="32"/>
      <c r="HWQ138" s="32"/>
      <c r="HWR138" s="32"/>
      <c r="HWS138" s="32"/>
      <c r="HWT138" s="32"/>
      <c r="HWU138" s="32"/>
      <c r="HWV138" s="32"/>
      <c r="HWW138" s="32"/>
      <c r="HWX138" s="32"/>
      <c r="HWY138" s="32"/>
      <c r="HWZ138" s="32"/>
      <c r="HXA138" s="32"/>
      <c r="HXB138" s="32"/>
      <c r="HXC138" s="32"/>
      <c r="HXD138" s="32"/>
      <c r="HXE138" s="32"/>
      <c r="HXF138" s="32"/>
      <c r="HXG138" s="32"/>
      <c r="HXH138" s="32"/>
      <c r="HXI138" s="32"/>
      <c r="HXJ138" s="32"/>
      <c r="HXK138" s="32"/>
      <c r="HXL138" s="32"/>
      <c r="HXM138" s="32"/>
      <c r="HXN138" s="32"/>
      <c r="HXO138" s="32"/>
      <c r="HXP138" s="32"/>
      <c r="HXQ138" s="32"/>
      <c r="HXR138" s="32"/>
      <c r="HXS138" s="32"/>
      <c r="HXT138" s="32"/>
      <c r="HXU138" s="32"/>
      <c r="HXV138" s="32"/>
      <c r="HXW138" s="32"/>
      <c r="HXX138" s="32"/>
      <c r="HXY138" s="32"/>
      <c r="HXZ138" s="32"/>
      <c r="HYA138" s="32"/>
      <c r="HYB138" s="32"/>
      <c r="HYC138" s="32"/>
      <c r="HYD138" s="32"/>
      <c r="HYE138" s="32"/>
      <c r="HYF138" s="32"/>
      <c r="HYG138" s="32"/>
      <c r="HYH138" s="32"/>
      <c r="HYI138" s="32"/>
      <c r="HYJ138" s="32"/>
      <c r="HYK138" s="32"/>
      <c r="HYL138" s="32"/>
      <c r="HYM138" s="32"/>
      <c r="HYN138" s="32"/>
      <c r="HYO138" s="32"/>
      <c r="HYP138" s="32"/>
      <c r="HYQ138" s="32"/>
      <c r="HYR138" s="32"/>
      <c r="HYS138" s="32"/>
      <c r="HYT138" s="32"/>
      <c r="HYU138" s="32"/>
      <c r="HYV138" s="32"/>
      <c r="HYW138" s="32"/>
      <c r="HYX138" s="32"/>
      <c r="HYY138" s="32"/>
      <c r="HYZ138" s="32"/>
      <c r="HZA138" s="32"/>
      <c r="HZB138" s="32"/>
      <c r="HZC138" s="32"/>
      <c r="HZD138" s="32"/>
      <c r="HZE138" s="32"/>
      <c r="HZF138" s="32"/>
      <c r="HZG138" s="32"/>
      <c r="HZH138" s="32"/>
      <c r="HZI138" s="32"/>
      <c r="HZJ138" s="32"/>
      <c r="HZK138" s="32"/>
      <c r="HZL138" s="32"/>
      <c r="HZM138" s="32"/>
      <c r="HZN138" s="32"/>
      <c r="HZO138" s="32"/>
      <c r="HZP138" s="32"/>
      <c r="HZQ138" s="32"/>
      <c r="HZR138" s="32"/>
      <c r="HZS138" s="32"/>
      <c r="HZT138" s="32"/>
      <c r="HZU138" s="32"/>
      <c r="HZV138" s="32"/>
      <c r="HZW138" s="32"/>
      <c r="HZX138" s="32"/>
      <c r="HZY138" s="32"/>
      <c r="HZZ138" s="32"/>
      <c r="IAA138" s="32"/>
      <c r="IAB138" s="32"/>
      <c r="IAC138" s="32"/>
      <c r="IAD138" s="32"/>
      <c r="IAE138" s="32"/>
      <c r="IAF138" s="32"/>
      <c r="IAG138" s="32"/>
      <c r="IAH138" s="32"/>
      <c r="IAI138" s="32"/>
      <c r="IAJ138" s="32"/>
      <c r="IAK138" s="32"/>
      <c r="IAL138" s="32"/>
      <c r="IAM138" s="32"/>
      <c r="IAN138" s="32"/>
      <c r="IAO138" s="32"/>
      <c r="IAP138" s="32"/>
      <c r="IAQ138" s="32"/>
      <c r="IAR138" s="32"/>
      <c r="IAS138" s="32"/>
      <c r="IAT138" s="32"/>
      <c r="IAU138" s="32"/>
      <c r="IAV138" s="32"/>
      <c r="IAW138" s="32"/>
      <c r="IAX138" s="32"/>
      <c r="IAY138" s="32"/>
      <c r="IAZ138" s="32"/>
      <c r="IBA138" s="32"/>
      <c r="IBB138" s="32"/>
      <c r="IBC138" s="32"/>
      <c r="IBD138" s="32"/>
      <c r="IBE138" s="32"/>
      <c r="IBF138" s="32"/>
      <c r="IBG138" s="32"/>
      <c r="IBH138" s="32"/>
      <c r="IBI138" s="32"/>
      <c r="IBJ138" s="32"/>
      <c r="IBK138" s="32"/>
      <c r="IBL138" s="32"/>
      <c r="IBM138" s="32"/>
      <c r="IBN138" s="32"/>
      <c r="IBO138" s="32"/>
      <c r="IBP138" s="32"/>
      <c r="IBQ138" s="32"/>
      <c r="IBR138" s="32"/>
      <c r="IBS138" s="32"/>
      <c r="IBT138" s="32"/>
      <c r="IBU138" s="32"/>
      <c r="IBV138" s="32"/>
      <c r="IBW138" s="32"/>
      <c r="IBX138" s="32"/>
      <c r="IBY138" s="32"/>
      <c r="IBZ138" s="32"/>
      <c r="ICA138" s="32"/>
      <c r="ICB138" s="32"/>
      <c r="ICC138" s="32"/>
      <c r="ICD138" s="32"/>
      <c r="ICE138" s="32"/>
      <c r="ICF138" s="32"/>
      <c r="ICG138" s="32"/>
      <c r="ICH138" s="32"/>
      <c r="ICI138" s="32"/>
      <c r="ICJ138" s="32"/>
      <c r="ICK138" s="32"/>
      <c r="ICL138" s="32"/>
      <c r="ICM138" s="32"/>
      <c r="ICN138" s="32"/>
      <c r="ICO138" s="32"/>
      <c r="ICP138" s="32"/>
      <c r="ICQ138" s="32"/>
      <c r="ICR138" s="32"/>
      <c r="ICS138" s="32"/>
      <c r="ICT138" s="32"/>
      <c r="ICU138" s="32"/>
      <c r="ICV138" s="32"/>
      <c r="ICW138" s="32"/>
      <c r="ICX138" s="32"/>
      <c r="ICY138" s="32"/>
      <c r="ICZ138" s="32"/>
      <c r="IDA138" s="32"/>
      <c r="IDB138" s="32"/>
      <c r="IDC138" s="32"/>
      <c r="IDD138" s="32"/>
      <c r="IDE138" s="32"/>
      <c r="IDF138" s="32"/>
      <c r="IDG138" s="32"/>
      <c r="IDH138" s="32"/>
      <c r="IDI138" s="32"/>
      <c r="IDJ138" s="32"/>
      <c r="IDK138" s="32"/>
      <c r="IDL138" s="32"/>
      <c r="IDM138" s="32"/>
      <c r="IDN138" s="32"/>
      <c r="IDO138" s="32"/>
      <c r="IDP138" s="32"/>
      <c r="IDQ138" s="32"/>
      <c r="IDR138" s="32"/>
      <c r="IDS138" s="32"/>
      <c r="IDT138" s="32"/>
      <c r="IDU138" s="32"/>
      <c r="IDV138" s="32"/>
      <c r="IDW138" s="32"/>
      <c r="IDX138" s="32"/>
      <c r="IDY138" s="32"/>
      <c r="IDZ138" s="32"/>
      <c r="IEA138" s="32"/>
      <c r="IEB138" s="32"/>
      <c r="IEC138" s="32"/>
      <c r="IED138" s="32"/>
      <c r="IEE138" s="32"/>
      <c r="IEF138" s="32"/>
      <c r="IEG138" s="32"/>
      <c r="IEH138" s="32"/>
      <c r="IEI138" s="32"/>
      <c r="IEJ138" s="32"/>
      <c r="IEK138" s="32"/>
      <c r="IEL138" s="32"/>
      <c r="IEM138" s="32"/>
      <c r="IEN138" s="32"/>
      <c r="IEO138" s="32"/>
      <c r="IEP138" s="32"/>
      <c r="IEQ138" s="32"/>
      <c r="IER138" s="32"/>
      <c r="IES138" s="32"/>
      <c r="IET138" s="32"/>
      <c r="IEU138" s="32"/>
      <c r="IEV138" s="32"/>
      <c r="IEW138" s="32"/>
      <c r="IEX138" s="32"/>
      <c r="IEY138" s="32"/>
      <c r="IEZ138" s="32"/>
      <c r="IFA138" s="32"/>
      <c r="IFB138" s="32"/>
      <c r="IFC138" s="32"/>
      <c r="IFD138" s="32"/>
      <c r="IFE138" s="32"/>
      <c r="IFF138" s="32"/>
      <c r="IFG138" s="32"/>
      <c r="IFH138" s="32"/>
      <c r="IFI138" s="32"/>
      <c r="IFJ138" s="32"/>
      <c r="IFK138" s="32"/>
      <c r="IFL138" s="32"/>
      <c r="IFM138" s="32"/>
      <c r="IFN138" s="32"/>
      <c r="IFO138" s="32"/>
      <c r="IFP138" s="32"/>
      <c r="IFQ138" s="32"/>
      <c r="IFR138" s="32"/>
      <c r="IFS138" s="32"/>
      <c r="IFT138" s="32"/>
      <c r="IFU138" s="32"/>
      <c r="IFV138" s="32"/>
      <c r="IFW138" s="32"/>
      <c r="IFX138" s="32"/>
      <c r="IFY138" s="32"/>
      <c r="IFZ138" s="32"/>
      <c r="IGA138" s="32"/>
      <c r="IGB138" s="32"/>
      <c r="IGC138" s="32"/>
      <c r="IGD138" s="32"/>
      <c r="IGE138" s="32"/>
      <c r="IGF138" s="32"/>
      <c r="IGG138" s="32"/>
      <c r="IGH138" s="32"/>
      <c r="IGI138" s="32"/>
      <c r="IGJ138" s="32"/>
      <c r="IGK138" s="32"/>
      <c r="IGL138" s="32"/>
      <c r="IGM138" s="32"/>
      <c r="IGN138" s="32"/>
      <c r="IGO138" s="32"/>
      <c r="IGP138" s="32"/>
      <c r="IGQ138" s="32"/>
      <c r="IGR138" s="32"/>
      <c r="IGS138" s="32"/>
      <c r="IGT138" s="32"/>
      <c r="IGU138" s="32"/>
      <c r="IGV138" s="32"/>
      <c r="IGW138" s="32"/>
      <c r="IGX138" s="32"/>
      <c r="IGY138" s="32"/>
      <c r="IGZ138" s="32"/>
      <c r="IHA138" s="32"/>
      <c r="IHB138" s="32"/>
      <c r="IHC138" s="32"/>
      <c r="IHD138" s="32"/>
      <c r="IHE138" s="32"/>
      <c r="IHF138" s="32"/>
      <c r="IHG138" s="32"/>
      <c r="IHH138" s="32"/>
      <c r="IHI138" s="32"/>
      <c r="IHJ138" s="32"/>
      <c r="IHK138" s="32"/>
      <c r="IHL138" s="32"/>
      <c r="IHM138" s="32"/>
      <c r="IHN138" s="32"/>
      <c r="IHO138" s="32"/>
      <c r="IHP138" s="32"/>
      <c r="IHQ138" s="32"/>
      <c r="IHR138" s="32"/>
      <c r="IHS138" s="32"/>
      <c r="IHT138" s="32"/>
      <c r="IHU138" s="32"/>
      <c r="IHV138" s="32"/>
      <c r="IHW138" s="32"/>
      <c r="IHX138" s="32"/>
      <c r="IHY138" s="32"/>
      <c r="IHZ138" s="32"/>
      <c r="IIA138" s="32"/>
      <c r="IIB138" s="32"/>
      <c r="IIC138" s="32"/>
      <c r="IID138" s="32"/>
      <c r="IIE138" s="32"/>
      <c r="IIF138" s="32"/>
      <c r="IIG138" s="32"/>
      <c r="IIH138" s="32"/>
      <c r="III138" s="32"/>
      <c r="IIJ138" s="32"/>
      <c r="IIK138" s="32"/>
      <c r="IIL138" s="32"/>
      <c r="IIM138" s="32"/>
      <c r="IIN138" s="32"/>
      <c r="IIO138" s="32"/>
      <c r="IIP138" s="32"/>
      <c r="IIQ138" s="32"/>
      <c r="IIR138" s="32"/>
      <c r="IIS138" s="32"/>
      <c r="IIT138" s="32"/>
      <c r="IIU138" s="32"/>
      <c r="IIV138" s="32"/>
      <c r="IIW138" s="32"/>
      <c r="IIX138" s="32"/>
      <c r="IIY138" s="32"/>
      <c r="IIZ138" s="32"/>
      <c r="IJA138" s="32"/>
      <c r="IJB138" s="32"/>
      <c r="IJC138" s="32"/>
      <c r="IJD138" s="32"/>
      <c r="IJE138" s="32"/>
      <c r="IJF138" s="32"/>
      <c r="IJG138" s="32"/>
      <c r="IJH138" s="32"/>
      <c r="IJI138" s="32"/>
      <c r="IJJ138" s="32"/>
      <c r="IJK138" s="32"/>
      <c r="IJL138" s="32"/>
      <c r="IJM138" s="32"/>
      <c r="IJN138" s="32"/>
      <c r="IJO138" s="32"/>
      <c r="IJP138" s="32"/>
      <c r="IJQ138" s="32"/>
      <c r="IJR138" s="32"/>
      <c r="IJS138" s="32"/>
      <c r="IJT138" s="32"/>
      <c r="IJU138" s="32"/>
      <c r="IJV138" s="32"/>
      <c r="IJW138" s="32"/>
      <c r="IJX138" s="32"/>
      <c r="IJY138" s="32"/>
      <c r="IJZ138" s="32"/>
      <c r="IKA138" s="32"/>
      <c r="IKB138" s="32"/>
      <c r="IKC138" s="32"/>
      <c r="IKD138" s="32"/>
      <c r="IKE138" s="32"/>
      <c r="IKF138" s="32"/>
      <c r="IKG138" s="32"/>
      <c r="IKH138" s="32"/>
      <c r="IKI138" s="32"/>
      <c r="IKJ138" s="32"/>
      <c r="IKK138" s="32"/>
      <c r="IKL138" s="32"/>
      <c r="IKM138" s="32"/>
      <c r="IKN138" s="32"/>
      <c r="IKO138" s="32"/>
      <c r="IKP138" s="32"/>
      <c r="IKQ138" s="32"/>
      <c r="IKR138" s="32"/>
      <c r="IKS138" s="32"/>
      <c r="IKT138" s="32"/>
      <c r="IKU138" s="32"/>
      <c r="IKV138" s="32"/>
      <c r="IKW138" s="32"/>
      <c r="IKX138" s="32"/>
      <c r="IKY138" s="32"/>
      <c r="IKZ138" s="32"/>
      <c r="ILA138" s="32"/>
      <c r="ILB138" s="32"/>
      <c r="ILC138" s="32"/>
      <c r="ILD138" s="32"/>
      <c r="ILE138" s="32"/>
      <c r="ILF138" s="32"/>
      <c r="ILG138" s="32"/>
      <c r="ILH138" s="32"/>
      <c r="ILI138" s="32"/>
      <c r="ILJ138" s="32"/>
      <c r="ILK138" s="32"/>
      <c r="ILL138" s="32"/>
      <c r="ILM138" s="32"/>
      <c r="ILN138" s="32"/>
      <c r="ILO138" s="32"/>
      <c r="ILP138" s="32"/>
      <c r="ILQ138" s="32"/>
      <c r="ILR138" s="32"/>
      <c r="ILS138" s="32"/>
      <c r="ILT138" s="32"/>
      <c r="ILU138" s="32"/>
      <c r="ILV138" s="32"/>
      <c r="ILW138" s="32"/>
      <c r="ILX138" s="32"/>
      <c r="ILY138" s="32"/>
      <c r="ILZ138" s="32"/>
      <c r="IMA138" s="32"/>
      <c r="IMB138" s="32"/>
      <c r="IMC138" s="32"/>
      <c r="IMD138" s="32"/>
      <c r="IME138" s="32"/>
      <c r="IMF138" s="32"/>
      <c r="IMG138" s="32"/>
      <c r="IMH138" s="32"/>
      <c r="IMI138" s="32"/>
      <c r="IMJ138" s="32"/>
      <c r="IMK138" s="32"/>
      <c r="IML138" s="32"/>
      <c r="IMM138" s="32"/>
      <c r="IMN138" s="32"/>
      <c r="IMO138" s="32"/>
      <c r="IMP138" s="32"/>
      <c r="IMQ138" s="32"/>
      <c r="IMR138" s="32"/>
      <c r="IMS138" s="32"/>
      <c r="IMT138" s="32"/>
      <c r="IMU138" s="32"/>
      <c r="IMV138" s="32"/>
      <c r="IMW138" s="32"/>
      <c r="IMX138" s="32"/>
      <c r="IMY138" s="32"/>
      <c r="IMZ138" s="32"/>
      <c r="INA138" s="32"/>
      <c r="INB138" s="32"/>
      <c r="INC138" s="32"/>
      <c r="IND138" s="32"/>
      <c r="INE138" s="32"/>
      <c r="INF138" s="32"/>
      <c r="ING138" s="32"/>
      <c r="INH138" s="32"/>
      <c r="INI138" s="32"/>
      <c r="INJ138" s="32"/>
      <c r="INK138" s="32"/>
      <c r="INL138" s="32"/>
      <c r="INM138" s="32"/>
      <c r="INN138" s="32"/>
      <c r="INO138" s="32"/>
      <c r="INP138" s="32"/>
      <c r="INQ138" s="32"/>
      <c r="INR138" s="32"/>
      <c r="INS138" s="32"/>
      <c r="INT138" s="32"/>
      <c r="INU138" s="32"/>
      <c r="INV138" s="32"/>
      <c r="INW138" s="32"/>
      <c r="INX138" s="32"/>
      <c r="INY138" s="32"/>
      <c r="INZ138" s="32"/>
      <c r="IOA138" s="32"/>
      <c r="IOB138" s="32"/>
      <c r="IOC138" s="32"/>
      <c r="IOD138" s="32"/>
      <c r="IOE138" s="32"/>
      <c r="IOF138" s="32"/>
      <c r="IOG138" s="32"/>
      <c r="IOH138" s="32"/>
      <c r="IOI138" s="32"/>
      <c r="IOJ138" s="32"/>
      <c r="IOK138" s="32"/>
      <c r="IOL138" s="32"/>
      <c r="IOM138" s="32"/>
      <c r="ION138" s="32"/>
      <c r="IOO138" s="32"/>
      <c r="IOP138" s="32"/>
      <c r="IOQ138" s="32"/>
      <c r="IOR138" s="32"/>
      <c r="IOS138" s="32"/>
      <c r="IOT138" s="32"/>
      <c r="IOU138" s="32"/>
      <c r="IOV138" s="32"/>
      <c r="IOW138" s="32"/>
      <c r="IOX138" s="32"/>
      <c r="IOY138" s="32"/>
      <c r="IOZ138" s="32"/>
      <c r="IPA138" s="32"/>
      <c r="IPB138" s="32"/>
      <c r="IPC138" s="32"/>
      <c r="IPD138" s="32"/>
      <c r="IPE138" s="32"/>
      <c r="IPF138" s="32"/>
      <c r="IPG138" s="32"/>
      <c r="IPH138" s="32"/>
      <c r="IPI138" s="32"/>
      <c r="IPJ138" s="32"/>
      <c r="IPK138" s="32"/>
      <c r="IPL138" s="32"/>
      <c r="IPM138" s="32"/>
      <c r="IPN138" s="32"/>
      <c r="IPO138" s="32"/>
      <c r="IPP138" s="32"/>
      <c r="IPQ138" s="32"/>
      <c r="IPR138" s="32"/>
      <c r="IPS138" s="32"/>
      <c r="IPT138" s="32"/>
      <c r="IPU138" s="32"/>
      <c r="IPV138" s="32"/>
      <c r="IPW138" s="32"/>
      <c r="IPX138" s="32"/>
      <c r="IPY138" s="32"/>
      <c r="IPZ138" s="32"/>
      <c r="IQA138" s="32"/>
      <c r="IQB138" s="32"/>
      <c r="IQC138" s="32"/>
      <c r="IQD138" s="32"/>
      <c r="IQE138" s="32"/>
      <c r="IQF138" s="32"/>
      <c r="IQG138" s="32"/>
      <c r="IQH138" s="32"/>
      <c r="IQI138" s="32"/>
      <c r="IQJ138" s="32"/>
      <c r="IQK138" s="32"/>
      <c r="IQL138" s="32"/>
      <c r="IQM138" s="32"/>
      <c r="IQN138" s="32"/>
      <c r="IQO138" s="32"/>
      <c r="IQP138" s="32"/>
      <c r="IQQ138" s="32"/>
      <c r="IQR138" s="32"/>
      <c r="IQS138" s="32"/>
      <c r="IQT138" s="32"/>
      <c r="IQU138" s="32"/>
      <c r="IQV138" s="32"/>
      <c r="IQW138" s="32"/>
      <c r="IQX138" s="32"/>
      <c r="IQY138" s="32"/>
      <c r="IQZ138" s="32"/>
      <c r="IRA138" s="32"/>
      <c r="IRB138" s="32"/>
      <c r="IRC138" s="32"/>
      <c r="IRD138" s="32"/>
      <c r="IRE138" s="32"/>
      <c r="IRF138" s="32"/>
      <c r="IRG138" s="32"/>
      <c r="IRH138" s="32"/>
      <c r="IRI138" s="32"/>
      <c r="IRJ138" s="32"/>
      <c r="IRK138" s="32"/>
      <c r="IRL138" s="32"/>
      <c r="IRM138" s="32"/>
      <c r="IRN138" s="32"/>
      <c r="IRO138" s="32"/>
      <c r="IRP138" s="32"/>
      <c r="IRQ138" s="32"/>
      <c r="IRR138" s="32"/>
      <c r="IRS138" s="32"/>
      <c r="IRT138" s="32"/>
      <c r="IRU138" s="32"/>
      <c r="IRV138" s="32"/>
      <c r="IRW138" s="32"/>
      <c r="IRX138" s="32"/>
      <c r="IRY138" s="32"/>
      <c r="IRZ138" s="32"/>
      <c r="ISA138" s="32"/>
      <c r="ISB138" s="32"/>
      <c r="ISC138" s="32"/>
      <c r="ISD138" s="32"/>
      <c r="ISE138" s="32"/>
      <c r="ISF138" s="32"/>
      <c r="ISG138" s="32"/>
      <c r="ISH138" s="32"/>
      <c r="ISI138" s="32"/>
      <c r="ISJ138" s="32"/>
      <c r="ISK138" s="32"/>
      <c r="ISL138" s="32"/>
      <c r="ISM138" s="32"/>
      <c r="ISN138" s="32"/>
      <c r="ISO138" s="32"/>
      <c r="ISP138" s="32"/>
      <c r="ISQ138" s="32"/>
      <c r="ISR138" s="32"/>
      <c r="ISS138" s="32"/>
      <c r="IST138" s="32"/>
      <c r="ISU138" s="32"/>
      <c r="ISV138" s="32"/>
      <c r="ISW138" s="32"/>
      <c r="ISX138" s="32"/>
      <c r="ISY138" s="32"/>
      <c r="ISZ138" s="32"/>
      <c r="ITA138" s="32"/>
      <c r="ITB138" s="32"/>
      <c r="ITC138" s="32"/>
      <c r="ITD138" s="32"/>
      <c r="ITE138" s="32"/>
      <c r="ITF138" s="32"/>
      <c r="ITG138" s="32"/>
      <c r="ITH138" s="32"/>
      <c r="ITI138" s="32"/>
      <c r="ITJ138" s="32"/>
      <c r="ITK138" s="32"/>
      <c r="ITL138" s="32"/>
      <c r="ITM138" s="32"/>
      <c r="ITN138" s="32"/>
      <c r="ITO138" s="32"/>
      <c r="ITP138" s="32"/>
      <c r="ITQ138" s="32"/>
      <c r="ITR138" s="32"/>
      <c r="ITS138" s="32"/>
      <c r="ITT138" s="32"/>
      <c r="ITU138" s="32"/>
      <c r="ITV138" s="32"/>
      <c r="ITW138" s="32"/>
      <c r="ITX138" s="32"/>
      <c r="ITY138" s="32"/>
      <c r="ITZ138" s="32"/>
      <c r="IUA138" s="32"/>
      <c r="IUB138" s="32"/>
      <c r="IUC138" s="32"/>
      <c r="IUD138" s="32"/>
      <c r="IUE138" s="32"/>
      <c r="IUF138" s="32"/>
      <c r="IUG138" s="32"/>
      <c r="IUH138" s="32"/>
      <c r="IUI138" s="32"/>
      <c r="IUJ138" s="32"/>
      <c r="IUK138" s="32"/>
      <c r="IUL138" s="32"/>
      <c r="IUM138" s="32"/>
      <c r="IUN138" s="32"/>
      <c r="IUO138" s="32"/>
      <c r="IUP138" s="32"/>
      <c r="IUQ138" s="32"/>
      <c r="IUR138" s="32"/>
      <c r="IUS138" s="32"/>
      <c r="IUT138" s="32"/>
      <c r="IUU138" s="32"/>
      <c r="IUV138" s="32"/>
      <c r="IUW138" s="32"/>
      <c r="IUX138" s="32"/>
      <c r="IUY138" s="32"/>
      <c r="IUZ138" s="32"/>
      <c r="IVA138" s="32"/>
      <c r="IVB138" s="32"/>
      <c r="IVC138" s="32"/>
      <c r="IVD138" s="32"/>
      <c r="IVE138" s="32"/>
      <c r="IVF138" s="32"/>
      <c r="IVG138" s="32"/>
      <c r="IVH138" s="32"/>
      <c r="IVI138" s="32"/>
      <c r="IVJ138" s="32"/>
      <c r="IVK138" s="32"/>
      <c r="IVL138" s="32"/>
      <c r="IVM138" s="32"/>
      <c r="IVN138" s="32"/>
      <c r="IVO138" s="32"/>
      <c r="IVP138" s="32"/>
      <c r="IVQ138" s="32"/>
      <c r="IVR138" s="32"/>
      <c r="IVS138" s="32"/>
      <c r="IVT138" s="32"/>
      <c r="IVU138" s="32"/>
      <c r="IVV138" s="32"/>
      <c r="IVW138" s="32"/>
      <c r="IVX138" s="32"/>
      <c r="IVY138" s="32"/>
      <c r="IVZ138" s="32"/>
      <c r="IWA138" s="32"/>
      <c r="IWB138" s="32"/>
      <c r="IWC138" s="32"/>
      <c r="IWD138" s="32"/>
      <c r="IWE138" s="32"/>
      <c r="IWF138" s="32"/>
      <c r="IWG138" s="32"/>
      <c r="IWH138" s="32"/>
      <c r="IWI138" s="32"/>
      <c r="IWJ138" s="32"/>
      <c r="IWK138" s="32"/>
      <c r="IWL138" s="32"/>
      <c r="IWM138" s="32"/>
      <c r="IWN138" s="32"/>
      <c r="IWO138" s="32"/>
      <c r="IWP138" s="32"/>
      <c r="IWQ138" s="32"/>
      <c r="IWR138" s="32"/>
      <c r="IWS138" s="32"/>
      <c r="IWT138" s="32"/>
      <c r="IWU138" s="32"/>
      <c r="IWV138" s="32"/>
      <c r="IWW138" s="32"/>
      <c r="IWX138" s="32"/>
      <c r="IWY138" s="32"/>
      <c r="IWZ138" s="32"/>
      <c r="IXA138" s="32"/>
      <c r="IXB138" s="32"/>
      <c r="IXC138" s="32"/>
      <c r="IXD138" s="32"/>
      <c r="IXE138" s="32"/>
      <c r="IXF138" s="32"/>
      <c r="IXG138" s="32"/>
      <c r="IXH138" s="32"/>
      <c r="IXI138" s="32"/>
      <c r="IXJ138" s="32"/>
      <c r="IXK138" s="32"/>
      <c r="IXL138" s="32"/>
      <c r="IXM138" s="32"/>
      <c r="IXN138" s="32"/>
      <c r="IXO138" s="32"/>
      <c r="IXP138" s="32"/>
      <c r="IXQ138" s="32"/>
      <c r="IXR138" s="32"/>
      <c r="IXS138" s="32"/>
      <c r="IXT138" s="32"/>
      <c r="IXU138" s="32"/>
      <c r="IXV138" s="32"/>
      <c r="IXW138" s="32"/>
      <c r="IXX138" s="32"/>
      <c r="IXY138" s="32"/>
      <c r="IXZ138" s="32"/>
      <c r="IYA138" s="32"/>
      <c r="IYB138" s="32"/>
      <c r="IYC138" s="32"/>
      <c r="IYD138" s="32"/>
      <c r="IYE138" s="32"/>
      <c r="IYF138" s="32"/>
      <c r="IYG138" s="32"/>
      <c r="IYH138" s="32"/>
      <c r="IYI138" s="32"/>
      <c r="IYJ138" s="32"/>
      <c r="IYK138" s="32"/>
      <c r="IYL138" s="32"/>
      <c r="IYM138" s="32"/>
      <c r="IYN138" s="32"/>
      <c r="IYO138" s="32"/>
      <c r="IYP138" s="32"/>
      <c r="IYQ138" s="32"/>
      <c r="IYR138" s="32"/>
      <c r="IYS138" s="32"/>
      <c r="IYT138" s="32"/>
      <c r="IYU138" s="32"/>
      <c r="IYV138" s="32"/>
      <c r="IYW138" s="32"/>
      <c r="IYX138" s="32"/>
      <c r="IYY138" s="32"/>
      <c r="IYZ138" s="32"/>
      <c r="IZA138" s="32"/>
      <c r="IZB138" s="32"/>
      <c r="IZC138" s="32"/>
      <c r="IZD138" s="32"/>
      <c r="IZE138" s="32"/>
      <c r="IZF138" s="32"/>
      <c r="IZG138" s="32"/>
      <c r="IZH138" s="32"/>
      <c r="IZI138" s="32"/>
      <c r="IZJ138" s="32"/>
      <c r="IZK138" s="32"/>
      <c r="IZL138" s="32"/>
      <c r="IZM138" s="32"/>
      <c r="IZN138" s="32"/>
      <c r="IZO138" s="32"/>
      <c r="IZP138" s="32"/>
      <c r="IZQ138" s="32"/>
      <c r="IZR138" s="32"/>
      <c r="IZS138" s="32"/>
      <c r="IZT138" s="32"/>
      <c r="IZU138" s="32"/>
      <c r="IZV138" s="32"/>
      <c r="IZW138" s="32"/>
      <c r="IZX138" s="32"/>
      <c r="IZY138" s="32"/>
      <c r="IZZ138" s="32"/>
      <c r="JAA138" s="32"/>
      <c r="JAB138" s="32"/>
      <c r="JAC138" s="32"/>
      <c r="JAD138" s="32"/>
      <c r="JAE138" s="32"/>
      <c r="JAF138" s="32"/>
      <c r="JAG138" s="32"/>
      <c r="JAH138" s="32"/>
      <c r="JAI138" s="32"/>
      <c r="JAJ138" s="32"/>
      <c r="JAK138" s="32"/>
      <c r="JAL138" s="32"/>
      <c r="JAM138" s="32"/>
      <c r="JAN138" s="32"/>
      <c r="JAO138" s="32"/>
      <c r="JAP138" s="32"/>
      <c r="JAQ138" s="32"/>
      <c r="JAR138" s="32"/>
      <c r="JAS138" s="32"/>
      <c r="JAT138" s="32"/>
      <c r="JAU138" s="32"/>
      <c r="JAV138" s="32"/>
      <c r="JAW138" s="32"/>
      <c r="JAX138" s="32"/>
      <c r="JAY138" s="32"/>
      <c r="JAZ138" s="32"/>
      <c r="JBA138" s="32"/>
      <c r="JBB138" s="32"/>
      <c r="JBC138" s="32"/>
      <c r="JBD138" s="32"/>
      <c r="JBE138" s="32"/>
      <c r="JBF138" s="32"/>
      <c r="JBG138" s="32"/>
      <c r="JBH138" s="32"/>
      <c r="JBI138" s="32"/>
      <c r="JBJ138" s="32"/>
      <c r="JBK138" s="32"/>
      <c r="JBL138" s="32"/>
      <c r="JBM138" s="32"/>
      <c r="JBN138" s="32"/>
      <c r="JBO138" s="32"/>
      <c r="JBP138" s="32"/>
      <c r="JBQ138" s="32"/>
      <c r="JBR138" s="32"/>
      <c r="JBS138" s="32"/>
      <c r="JBT138" s="32"/>
      <c r="JBU138" s="32"/>
      <c r="JBV138" s="32"/>
      <c r="JBW138" s="32"/>
      <c r="JBX138" s="32"/>
      <c r="JBY138" s="32"/>
      <c r="JBZ138" s="32"/>
      <c r="JCA138" s="32"/>
      <c r="JCB138" s="32"/>
      <c r="JCC138" s="32"/>
      <c r="JCD138" s="32"/>
      <c r="JCE138" s="32"/>
      <c r="JCF138" s="32"/>
      <c r="JCG138" s="32"/>
      <c r="JCH138" s="32"/>
      <c r="JCI138" s="32"/>
      <c r="JCJ138" s="32"/>
      <c r="JCK138" s="32"/>
      <c r="JCL138" s="32"/>
      <c r="JCM138" s="32"/>
      <c r="JCN138" s="32"/>
      <c r="JCO138" s="32"/>
      <c r="JCP138" s="32"/>
      <c r="JCQ138" s="32"/>
      <c r="JCR138" s="32"/>
      <c r="JCS138" s="32"/>
      <c r="JCT138" s="32"/>
      <c r="JCU138" s="32"/>
      <c r="JCV138" s="32"/>
      <c r="JCW138" s="32"/>
      <c r="JCX138" s="32"/>
      <c r="JCY138" s="32"/>
      <c r="JCZ138" s="32"/>
      <c r="JDA138" s="32"/>
      <c r="JDB138" s="32"/>
      <c r="JDC138" s="32"/>
      <c r="JDD138" s="32"/>
      <c r="JDE138" s="32"/>
      <c r="JDF138" s="32"/>
      <c r="JDG138" s="32"/>
      <c r="JDH138" s="32"/>
      <c r="JDI138" s="32"/>
      <c r="JDJ138" s="32"/>
      <c r="JDK138" s="32"/>
      <c r="JDL138" s="32"/>
      <c r="JDM138" s="32"/>
      <c r="JDN138" s="32"/>
      <c r="JDO138" s="32"/>
      <c r="JDP138" s="32"/>
      <c r="JDQ138" s="32"/>
      <c r="JDR138" s="32"/>
      <c r="JDS138" s="32"/>
      <c r="JDT138" s="32"/>
      <c r="JDU138" s="32"/>
      <c r="JDV138" s="32"/>
      <c r="JDW138" s="32"/>
      <c r="JDX138" s="32"/>
      <c r="JDY138" s="32"/>
      <c r="JDZ138" s="32"/>
      <c r="JEA138" s="32"/>
      <c r="JEB138" s="32"/>
      <c r="JEC138" s="32"/>
      <c r="JED138" s="32"/>
      <c r="JEE138" s="32"/>
      <c r="JEF138" s="32"/>
      <c r="JEG138" s="32"/>
      <c r="JEH138" s="32"/>
      <c r="JEI138" s="32"/>
      <c r="JEJ138" s="32"/>
      <c r="JEK138" s="32"/>
      <c r="JEL138" s="32"/>
      <c r="JEM138" s="32"/>
      <c r="JEN138" s="32"/>
      <c r="JEO138" s="32"/>
      <c r="JEP138" s="32"/>
      <c r="JEQ138" s="32"/>
      <c r="JER138" s="32"/>
      <c r="JES138" s="32"/>
      <c r="JET138" s="32"/>
      <c r="JEU138" s="32"/>
      <c r="JEV138" s="32"/>
      <c r="JEW138" s="32"/>
      <c r="JEX138" s="32"/>
      <c r="JEY138" s="32"/>
      <c r="JEZ138" s="32"/>
      <c r="JFA138" s="32"/>
      <c r="JFB138" s="32"/>
      <c r="JFC138" s="32"/>
      <c r="JFD138" s="32"/>
      <c r="JFE138" s="32"/>
      <c r="JFF138" s="32"/>
      <c r="JFG138" s="32"/>
      <c r="JFH138" s="32"/>
      <c r="JFI138" s="32"/>
      <c r="JFJ138" s="32"/>
      <c r="JFK138" s="32"/>
      <c r="JFL138" s="32"/>
      <c r="JFM138" s="32"/>
      <c r="JFN138" s="32"/>
      <c r="JFO138" s="32"/>
      <c r="JFP138" s="32"/>
      <c r="JFQ138" s="32"/>
      <c r="JFR138" s="32"/>
      <c r="JFS138" s="32"/>
      <c r="JFT138" s="32"/>
      <c r="JFU138" s="32"/>
      <c r="JFV138" s="32"/>
      <c r="JFW138" s="32"/>
      <c r="JFX138" s="32"/>
      <c r="JFY138" s="32"/>
      <c r="JFZ138" s="32"/>
      <c r="JGA138" s="32"/>
      <c r="JGB138" s="32"/>
      <c r="JGC138" s="32"/>
      <c r="JGD138" s="32"/>
      <c r="JGE138" s="32"/>
      <c r="JGF138" s="32"/>
      <c r="JGG138" s="32"/>
      <c r="JGH138" s="32"/>
      <c r="JGI138" s="32"/>
      <c r="JGJ138" s="32"/>
      <c r="JGK138" s="32"/>
      <c r="JGL138" s="32"/>
      <c r="JGM138" s="32"/>
      <c r="JGN138" s="32"/>
      <c r="JGO138" s="32"/>
      <c r="JGP138" s="32"/>
      <c r="JGQ138" s="32"/>
      <c r="JGR138" s="32"/>
      <c r="JGS138" s="32"/>
      <c r="JGT138" s="32"/>
      <c r="JGU138" s="32"/>
      <c r="JGV138" s="32"/>
      <c r="JGW138" s="32"/>
      <c r="JGX138" s="32"/>
      <c r="JGY138" s="32"/>
      <c r="JGZ138" s="32"/>
      <c r="JHA138" s="32"/>
      <c r="JHB138" s="32"/>
      <c r="JHC138" s="32"/>
      <c r="JHD138" s="32"/>
      <c r="JHE138" s="32"/>
      <c r="JHF138" s="32"/>
      <c r="JHG138" s="32"/>
      <c r="JHH138" s="32"/>
      <c r="JHI138" s="32"/>
      <c r="JHJ138" s="32"/>
      <c r="JHK138" s="32"/>
      <c r="JHL138" s="32"/>
      <c r="JHM138" s="32"/>
      <c r="JHN138" s="32"/>
      <c r="JHO138" s="32"/>
      <c r="JHP138" s="32"/>
      <c r="JHQ138" s="32"/>
      <c r="JHR138" s="32"/>
      <c r="JHS138" s="32"/>
      <c r="JHT138" s="32"/>
      <c r="JHU138" s="32"/>
      <c r="JHV138" s="32"/>
      <c r="JHW138" s="32"/>
      <c r="JHX138" s="32"/>
      <c r="JHY138" s="32"/>
      <c r="JHZ138" s="32"/>
      <c r="JIA138" s="32"/>
      <c r="JIB138" s="32"/>
      <c r="JIC138" s="32"/>
      <c r="JID138" s="32"/>
      <c r="JIE138" s="32"/>
      <c r="JIF138" s="32"/>
      <c r="JIG138" s="32"/>
      <c r="JIH138" s="32"/>
      <c r="JII138" s="32"/>
      <c r="JIJ138" s="32"/>
      <c r="JIK138" s="32"/>
      <c r="JIL138" s="32"/>
      <c r="JIM138" s="32"/>
      <c r="JIN138" s="32"/>
      <c r="JIO138" s="32"/>
      <c r="JIP138" s="32"/>
      <c r="JIQ138" s="32"/>
      <c r="JIR138" s="32"/>
      <c r="JIS138" s="32"/>
      <c r="JIT138" s="32"/>
      <c r="JIU138" s="32"/>
      <c r="JIV138" s="32"/>
      <c r="JIW138" s="32"/>
      <c r="JIX138" s="32"/>
      <c r="JIY138" s="32"/>
      <c r="JIZ138" s="32"/>
      <c r="JJA138" s="32"/>
      <c r="JJB138" s="32"/>
      <c r="JJC138" s="32"/>
      <c r="JJD138" s="32"/>
      <c r="JJE138" s="32"/>
      <c r="JJF138" s="32"/>
      <c r="JJG138" s="32"/>
      <c r="JJH138" s="32"/>
      <c r="JJI138" s="32"/>
      <c r="JJJ138" s="32"/>
      <c r="JJK138" s="32"/>
      <c r="JJL138" s="32"/>
      <c r="JJM138" s="32"/>
      <c r="JJN138" s="32"/>
      <c r="JJO138" s="32"/>
      <c r="JJP138" s="32"/>
      <c r="JJQ138" s="32"/>
      <c r="JJR138" s="32"/>
      <c r="JJS138" s="32"/>
      <c r="JJT138" s="32"/>
      <c r="JJU138" s="32"/>
      <c r="JJV138" s="32"/>
      <c r="JJW138" s="32"/>
      <c r="JJX138" s="32"/>
      <c r="JJY138" s="32"/>
      <c r="JJZ138" s="32"/>
      <c r="JKA138" s="32"/>
      <c r="JKB138" s="32"/>
      <c r="JKC138" s="32"/>
      <c r="JKD138" s="32"/>
      <c r="JKE138" s="32"/>
      <c r="JKF138" s="32"/>
      <c r="JKG138" s="32"/>
      <c r="JKH138" s="32"/>
      <c r="JKI138" s="32"/>
      <c r="JKJ138" s="32"/>
      <c r="JKK138" s="32"/>
      <c r="JKL138" s="32"/>
      <c r="JKM138" s="32"/>
      <c r="JKN138" s="32"/>
      <c r="JKO138" s="32"/>
      <c r="JKP138" s="32"/>
      <c r="JKQ138" s="32"/>
      <c r="JKR138" s="32"/>
      <c r="JKS138" s="32"/>
      <c r="JKT138" s="32"/>
      <c r="JKU138" s="32"/>
      <c r="JKV138" s="32"/>
      <c r="JKW138" s="32"/>
      <c r="JKX138" s="32"/>
      <c r="JKY138" s="32"/>
      <c r="JKZ138" s="32"/>
      <c r="JLA138" s="32"/>
      <c r="JLB138" s="32"/>
      <c r="JLC138" s="32"/>
      <c r="JLD138" s="32"/>
      <c r="JLE138" s="32"/>
      <c r="JLF138" s="32"/>
      <c r="JLG138" s="32"/>
      <c r="JLH138" s="32"/>
      <c r="JLI138" s="32"/>
      <c r="JLJ138" s="32"/>
      <c r="JLK138" s="32"/>
      <c r="JLL138" s="32"/>
      <c r="JLM138" s="32"/>
      <c r="JLN138" s="32"/>
      <c r="JLO138" s="32"/>
      <c r="JLP138" s="32"/>
      <c r="JLQ138" s="32"/>
      <c r="JLR138" s="32"/>
      <c r="JLS138" s="32"/>
      <c r="JLT138" s="32"/>
      <c r="JLU138" s="32"/>
      <c r="JLV138" s="32"/>
      <c r="JLW138" s="32"/>
      <c r="JLX138" s="32"/>
      <c r="JLY138" s="32"/>
      <c r="JLZ138" s="32"/>
      <c r="JMA138" s="32"/>
      <c r="JMB138" s="32"/>
      <c r="JMC138" s="32"/>
      <c r="JMD138" s="32"/>
      <c r="JME138" s="32"/>
      <c r="JMF138" s="32"/>
      <c r="JMG138" s="32"/>
      <c r="JMH138" s="32"/>
      <c r="JMI138" s="32"/>
      <c r="JMJ138" s="32"/>
      <c r="JMK138" s="32"/>
      <c r="JML138" s="32"/>
      <c r="JMM138" s="32"/>
      <c r="JMN138" s="32"/>
      <c r="JMO138" s="32"/>
      <c r="JMP138" s="32"/>
      <c r="JMQ138" s="32"/>
      <c r="JMR138" s="32"/>
      <c r="JMS138" s="32"/>
      <c r="JMT138" s="32"/>
      <c r="JMU138" s="32"/>
      <c r="JMV138" s="32"/>
      <c r="JMW138" s="32"/>
      <c r="JMX138" s="32"/>
      <c r="JMY138" s="32"/>
      <c r="JMZ138" s="32"/>
      <c r="JNA138" s="32"/>
      <c r="JNB138" s="32"/>
      <c r="JNC138" s="32"/>
      <c r="JND138" s="32"/>
      <c r="JNE138" s="32"/>
      <c r="JNF138" s="32"/>
      <c r="JNG138" s="32"/>
      <c r="JNH138" s="32"/>
      <c r="JNI138" s="32"/>
      <c r="JNJ138" s="32"/>
      <c r="JNK138" s="32"/>
      <c r="JNL138" s="32"/>
      <c r="JNM138" s="32"/>
      <c r="JNN138" s="32"/>
      <c r="JNO138" s="32"/>
      <c r="JNP138" s="32"/>
      <c r="JNQ138" s="32"/>
      <c r="JNR138" s="32"/>
      <c r="JNS138" s="32"/>
      <c r="JNT138" s="32"/>
      <c r="JNU138" s="32"/>
      <c r="JNV138" s="32"/>
      <c r="JNW138" s="32"/>
      <c r="JNX138" s="32"/>
      <c r="JNY138" s="32"/>
      <c r="JNZ138" s="32"/>
      <c r="JOA138" s="32"/>
      <c r="JOB138" s="32"/>
      <c r="JOC138" s="32"/>
      <c r="JOD138" s="32"/>
      <c r="JOE138" s="32"/>
      <c r="JOF138" s="32"/>
      <c r="JOG138" s="32"/>
      <c r="JOH138" s="32"/>
      <c r="JOI138" s="32"/>
      <c r="JOJ138" s="32"/>
      <c r="JOK138" s="32"/>
      <c r="JOL138" s="32"/>
      <c r="JOM138" s="32"/>
      <c r="JON138" s="32"/>
      <c r="JOO138" s="32"/>
      <c r="JOP138" s="32"/>
      <c r="JOQ138" s="32"/>
      <c r="JOR138" s="32"/>
      <c r="JOS138" s="32"/>
      <c r="JOT138" s="32"/>
      <c r="JOU138" s="32"/>
      <c r="JOV138" s="32"/>
      <c r="JOW138" s="32"/>
      <c r="JOX138" s="32"/>
      <c r="JOY138" s="32"/>
      <c r="JOZ138" s="32"/>
      <c r="JPA138" s="32"/>
      <c r="JPB138" s="32"/>
      <c r="JPC138" s="32"/>
      <c r="JPD138" s="32"/>
      <c r="JPE138" s="32"/>
      <c r="JPF138" s="32"/>
      <c r="JPG138" s="32"/>
      <c r="JPH138" s="32"/>
      <c r="JPI138" s="32"/>
      <c r="JPJ138" s="32"/>
      <c r="JPK138" s="32"/>
      <c r="JPL138" s="32"/>
      <c r="JPM138" s="32"/>
      <c r="JPN138" s="32"/>
      <c r="JPO138" s="32"/>
      <c r="JPP138" s="32"/>
      <c r="JPQ138" s="32"/>
      <c r="JPR138" s="32"/>
      <c r="JPS138" s="32"/>
      <c r="JPT138" s="32"/>
      <c r="JPU138" s="32"/>
      <c r="JPV138" s="32"/>
      <c r="JPW138" s="32"/>
      <c r="JPX138" s="32"/>
      <c r="JPY138" s="32"/>
      <c r="JPZ138" s="32"/>
      <c r="JQA138" s="32"/>
      <c r="JQB138" s="32"/>
      <c r="JQC138" s="32"/>
      <c r="JQD138" s="32"/>
      <c r="JQE138" s="32"/>
      <c r="JQF138" s="32"/>
      <c r="JQG138" s="32"/>
      <c r="JQH138" s="32"/>
      <c r="JQI138" s="32"/>
      <c r="JQJ138" s="32"/>
      <c r="JQK138" s="32"/>
      <c r="JQL138" s="32"/>
      <c r="JQM138" s="32"/>
      <c r="JQN138" s="32"/>
      <c r="JQO138" s="32"/>
      <c r="JQP138" s="32"/>
      <c r="JQQ138" s="32"/>
      <c r="JQR138" s="32"/>
      <c r="JQS138" s="32"/>
      <c r="JQT138" s="32"/>
      <c r="JQU138" s="32"/>
      <c r="JQV138" s="32"/>
      <c r="JQW138" s="32"/>
      <c r="JQX138" s="32"/>
      <c r="JQY138" s="32"/>
      <c r="JQZ138" s="32"/>
      <c r="JRA138" s="32"/>
      <c r="JRB138" s="32"/>
      <c r="JRC138" s="32"/>
      <c r="JRD138" s="32"/>
      <c r="JRE138" s="32"/>
      <c r="JRF138" s="32"/>
      <c r="JRG138" s="32"/>
      <c r="JRH138" s="32"/>
      <c r="JRI138" s="32"/>
      <c r="JRJ138" s="32"/>
      <c r="JRK138" s="32"/>
      <c r="JRL138" s="32"/>
      <c r="JRM138" s="32"/>
      <c r="JRN138" s="32"/>
      <c r="JRO138" s="32"/>
      <c r="JRP138" s="32"/>
      <c r="JRQ138" s="32"/>
      <c r="JRR138" s="32"/>
      <c r="JRS138" s="32"/>
      <c r="JRT138" s="32"/>
      <c r="JRU138" s="32"/>
      <c r="JRV138" s="32"/>
      <c r="JRW138" s="32"/>
      <c r="JRX138" s="32"/>
      <c r="JRY138" s="32"/>
      <c r="JRZ138" s="32"/>
      <c r="JSA138" s="32"/>
      <c r="JSB138" s="32"/>
      <c r="JSC138" s="32"/>
      <c r="JSD138" s="32"/>
      <c r="JSE138" s="32"/>
      <c r="JSF138" s="32"/>
      <c r="JSG138" s="32"/>
      <c r="JSH138" s="32"/>
      <c r="JSI138" s="32"/>
      <c r="JSJ138" s="32"/>
      <c r="JSK138" s="32"/>
      <c r="JSL138" s="32"/>
      <c r="JSM138" s="32"/>
      <c r="JSN138" s="32"/>
      <c r="JSO138" s="32"/>
      <c r="JSP138" s="32"/>
      <c r="JSQ138" s="32"/>
      <c r="JSR138" s="32"/>
      <c r="JSS138" s="32"/>
      <c r="JST138" s="32"/>
      <c r="JSU138" s="32"/>
      <c r="JSV138" s="32"/>
      <c r="JSW138" s="32"/>
      <c r="JSX138" s="32"/>
      <c r="JSY138" s="32"/>
      <c r="JSZ138" s="32"/>
      <c r="JTA138" s="32"/>
      <c r="JTB138" s="32"/>
      <c r="JTC138" s="32"/>
      <c r="JTD138" s="32"/>
      <c r="JTE138" s="32"/>
      <c r="JTF138" s="32"/>
      <c r="JTG138" s="32"/>
      <c r="JTH138" s="32"/>
      <c r="JTI138" s="32"/>
      <c r="JTJ138" s="32"/>
      <c r="JTK138" s="32"/>
      <c r="JTL138" s="32"/>
      <c r="JTM138" s="32"/>
      <c r="JTN138" s="32"/>
      <c r="JTO138" s="32"/>
      <c r="JTP138" s="32"/>
      <c r="JTQ138" s="32"/>
      <c r="JTR138" s="32"/>
      <c r="JTS138" s="32"/>
      <c r="JTT138" s="32"/>
      <c r="JTU138" s="32"/>
      <c r="JTV138" s="32"/>
      <c r="JTW138" s="32"/>
      <c r="JTX138" s="32"/>
      <c r="JTY138" s="32"/>
      <c r="JTZ138" s="32"/>
      <c r="JUA138" s="32"/>
      <c r="JUB138" s="32"/>
      <c r="JUC138" s="32"/>
      <c r="JUD138" s="32"/>
      <c r="JUE138" s="32"/>
      <c r="JUF138" s="32"/>
      <c r="JUG138" s="32"/>
      <c r="JUH138" s="32"/>
      <c r="JUI138" s="32"/>
      <c r="JUJ138" s="32"/>
      <c r="JUK138" s="32"/>
      <c r="JUL138" s="32"/>
      <c r="JUM138" s="32"/>
      <c r="JUN138" s="32"/>
      <c r="JUO138" s="32"/>
      <c r="JUP138" s="32"/>
      <c r="JUQ138" s="32"/>
      <c r="JUR138" s="32"/>
      <c r="JUS138" s="32"/>
      <c r="JUT138" s="32"/>
      <c r="JUU138" s="32"/>
      <c r="JUV138" s="32"/>
      <c r="JUW138" s="32"/>
      <c r="JUX138" s="32"/>
      <c r="JUY138" s="32"/>
      <c r="JUZ138" s="32"/>
      <c r="JVA138" s="32"/>
      <c r="JVB138" s="32"/>
      <c r="JVC138" s="32"/>
      <c r="JVD138" s="32"/>
      <c r="JVE138" s="32"/>
      <c r="JVF138" s="32"/>
      <c r="JVG138" s="32"/>
      <c r="JVH138" s="32"/>
      <c r="JVI138" s="32"/>
      <c r="JVJ138" s="32"/>
      <c r="JVK138" s="32"/>
      <c r="JVL138" s="32"/>
      <c r="JVM138" s="32"/>
      <c r="JVN138" s="32"/>
      <c r="JVO138" s="32"/>
      <c r="JVP138" s="32"/>
      <c r="JVQ138" s="32"/>
      <c r="JVR138" s="32"/>
      <c r="JVS138" s="32"/>
      <c r="JVT138" s="32"/>
      <c r="JVU138" s="32"/>
      <c r="JVV138" s="32"/>
      <c r="JVW138" s="32"/>
      <c r="JVX138" s="32"/>
      <c r="JVY138" s="32"/>
      <c r="JVZ138" s="32"/>
      <c r="JWA138" s="32"/>
      <c r="JWB138" s="32"/>
      <c r="JWC138" s="32"/>
      <c r="JWD138" s="32"/>
      <c r="JWE138" s="32"/>
      <c r="JWF138" s="32"/>
      <c r="JWG138" s="32"/>
      <c r="JWH138" s="32"/>
      <c r="JWI138" s="32"/>
      <c r="JWJ138" s="32"/>
      <c r="JWK138" s="32"/>
      <c r="JWL138" s="32"/>
      <c r="JWM138" s="32"/>
      <c r="JWN138" s="32"/>
      <c r="JWO138" s="32"/>
      <c r="JWP138" s="32"/>
      <c r="JWQ138" s="32"/>
      <c r="JWR138" s="32"/>
      <c r="JWS138" s="32"/>
      <c r="JWT138" s="32"/>
      <c r="JWU138" s="32"/>
      <c r="JWV138" s="32"/>
      <c r="JWW138" s="32"/>
      <c r="JWX138" s="32"/>
      <c r="JWY138" s="32"/>
      <c r="JWZ138" s="32"/>
      <c r="JXA138" s="32"/>
      <c r="JXB138" s="32"/>
      <c r="JXC138" s="32"/>
      <c r="JXD138" s="32"/>
      <c r="JXE138" s="32"/>
      <c r="JXF138" s="32"/>
      <c r="JXG138" s="32"/>
      <c r="JXH138" s="32"/>
      <c r="JXI138" s="32"/>
      <c r="JXJ138" s="32"/>
      <c r="JXK138" s="32"/>
      <c r="JXL138" s="32"/>
      <c r="JXM138" s="32"/>
      <c r="JXN138" s="32"/>
      <c r="JXO138" s="32"/>
      <c r="JXP138" s="32"/>
      <c r="JXQ138" s="32"/>
      <c r="JXR138" s="32"/>
      <c r="JXS138" s="32"/>
      <c r="JXT138" s="32"/>
      <c r="JXU138" s="32"/>
      <c r="JXV138" s="32"/>
      <c r="JXW138" s="32"/>
      <c r="JXX138" s="32"/>
      <c r="JXY138" s="32"/>
      <c r="JXZ138" s="32"/>
      <c r="JYA138" s="32"/>
      <c r="JYB138" s="32"/>
      <c r="JYC138" s="32"/>
      <c r="JYD138" s="32"/>
      <c r="JYE138" s="32"/>
      <c r="JYF138" s="32"/>
      <c r="JYG138" s="32"/>
      <c r="JYH138" s="32"/>
      <c r="JYI138" s="32"/>
      <c r="JYJ138" s="32"/>
      <c r="JYK138" s="32"/>
      <c r="JYL138" s="32"/>
      <c r="JYM138" s="32"/>
      <c r="JYN138" s="32"/>
      <c r="JYO138" s="32"/>
      <c r="JYP138" s="32"/>
      <c r="JYQ138" s="32"/>
      <c r="JYR138" s="32"/>
      <c r="JYS138" s="32"/>
      <c r="JYT138" s="32"/>
      <c r="JYU138" s="32"/>
      <c r="JYV138" s="32"/>
      <c r="JYW138" s="32"/>
      <c r="JYX138" s="32"/>
      <c r="JYY138" s="32"/>
      <c r="JYZ138" s="32"/>
      <c r="JZA138" s="32"/>
      <c r="JZB138" s="32"/>
      <c r="JZC138" s="32"/>
      <c r="JZD138" s="32"/>
      <c r="JZE138" s="32"/>
      <c r="JZF138" s="32"/>
      <c r="JZG138" s="32"/>
      <c r="JZH138" s="32"/>
      <c r="JZI138" s="32"/>
      <c r="JZJ138" s="32"/>
      <c r="JZK138" s="32"/>
      <c r="JZL138" s="32"/>
      <c r="JZM138" s="32"/>
      <c r="JZN138" s="32"/>
      <c r="JZO138" s="32"/>
      <c r="JZP138" s="32"/>
      <c r="JZQ138" s="32"/>
      <c r="JZR138" s="32"/>
      <c r="JZS138" s="32"/>
      <c r="JZT138" s="32"/>
      <c r="JZU138" s="32"/>
      <c r="JZV138" s="32"/>
      <c r="JZW138" s="32"/>
      <c r="JZX138" s="32"/>
      <c r="JZY138" s="32"/>
      <c r="JZZ138" s="32"/>
      <c r="KAA138" s="32"/>
      <c r="KAB138" s="32"/>
      <c r="KAC138" s="32"/>
      <c r="KAD138" s="32"/>
      <c r="KAE138" s="32"/>
      <c r="KAF138" s="32"/>
      <c r="KAG138" s="32"/>
      <c r="KAH138" s="32"/>
      <c r="KAI138" s="32"/>
      <c r="KAJ138" s="32"/>
      <c r="KAK138" s="32"/>
      <c r="KAL138" s="32"/>
      <c r="KAM138" s="32"/>
      <c r="KAN138" s="32"/>
      <c r="KAO138" s="32"/>
      <c r="KAP138" s="32"/>
      <c r="KAQ138" s="32"/>
      <c r="KAR138" s="32"/>
      <c r="KAS138" s="32"/>
      <c r="KAT138" s="32"/>
      <c r="KAU138" s="32"/>
      <c r="KAV138" s="32"/>
      <c r="KAW138" s="32"/>
      <c r="KAX138" s="32"/>
      <c r="KAY138" s="32"/>
      <c r="KAZ138" s="32"/>
      <c r="KBA138" s="32"/>
      <c r="KBB138" s="32"/>
      <c r="KBC138" s="32"/>
      <c r="KBD138" s="32"/>
      <c r="KBE138" s="32"/>
      <c r="KBF138" s="32"/>
      <c r="KBG138" s="32"/>
      <c r="KBH138" s="32"/>
      <c r="KBI138" s="32"/>
      <c r="KBJ138" s="32"/>
      <c r="KBK138" s="32"/>
      <c r="KBL138" s="32"/>
      <c r="KBM138" s="32"/>
      <c r="KBN138" s="32"/>
      <c r="KBO138" s="32"/>
      <c r="KBP138" s="32"/>
      <c r="KBQ138" s="32"/>
      <c r="KBR138" s="32"/>
      <c r="KBS138" s="32"/>
      <c r="KBT138" s="32"/>
      <c r="KBU138" s="32"/>
      <c r="KBV138" s="32"/>
      <c r="KBW138" s="32"/>
      <c r="KBX138" s="32"/>
      <c r="KBY138" s="32"/>
      <c r="KBZ138" s="32"/>
      <c r="KCA138" s="32"/>
      <c r="KCB138" s="32"/>
      <c r="KCC138" s="32"/>
      <c r="KCD138" s="32"/>
      <c r="KCE138" s="32"/>
      <c r="KCF138" s="32"/>
      <c r="KCG138" s="32"/>
      <c r="KCH138" s="32"/>
      <c r="KCI138" s="32"/>
      <c r="KCJ138" s="32"/>
      <c r="KCK138" s="32"/>
      <c r="KCL138" s="32"/>
      <c r="KCM138" s="32"/>
      <c r="KCN138" s="32"/>
      <c r="KCO138" s="32"/>
      <c r="KCP138" s="32"/>
      <c r="KCQ138" s="32"/>
      <c r="KCR138" s="32"/>
      <c r="KCS138" s="32"/>
      <c r="KCT138" s="32"/>
      <c r="KCU138" s="32"/>
      <c r="KCV138" s="32"/>
      <c r="KCW138" s="32"/>
      <c r="KCX138" s="32"/>
      <c r="KCY138" s="32"/>
      <c r="KCZ138" s="32"/>
      <c r="KDA138" s="32"/>
      <c r="KDB138" s="32"/>
      <c r="KDC138" s="32"/>
      <c r="KDD138" s="32"/>
      <c r="KDE138" s="32"/>
      <c r="KDF138" s="32"/>
      <c r="KDG138" s="32"/>
      <c r="KDH138" s="32"/>
      <c r="KDI138" s="32"/>
      <c r="KDJ138" s="32"/>
      <c r="KDK138" s="32"/>
      <c r="KDL138" s="32"/>
      <c r="KDM138" s="32"/>
      <c r="KDN138" s="32"/>
      <c r="KDO138" s="32"/>
      <c r="KDP138" s="32"/>
      <c r="KDQ138" s="32"/>
      <c r="KDR138" s="32"/>
      <c r="KDS138" s="32"/>
      <c r="KDT138" s="32"/>
      <c r="KDU138" s="32"/>
      <c r="KDV138" s="32"/>
      <c r="KDW138" s="32"/>
      <c r="KDX138" s="32"/>
      <c r="KDY138" s="32"/>
      <c r="KDZ138" s="32"/>
      <c r="KEA138" s="32"/>
      <c r="KEB138" s="32"/>
      <c r="KEC138" s="32"/>
      <c r="KED138" s="32"/>
      <c r="KEE138" s="32"/>
      <c r="KEF138" s="32"/>
      <c r="KEG138" s="32"/>
      <c r="KEH138" s="32"/>
      <c r="KEI138" s="32"/>
      <c r="KEJ138" s="32"/>
      <c r="KEK138" s="32"/>
      <c r="KEL138" s="32"/>
      <c r="KEM138" s="32"/>
      <c r="KEN138" s="32"/>
      <c r="KEO138" s="32"/>
      <c r="KEP138" s="32"/>
      <c r="KEQ138" s="32"/>
      <c r="KER138" s="32"/>
      <c r="KES138" s="32"/>
      <c r="KET138" s="32"/>
      <c r="KEU138" s="32"/>
      <c r="KEV138" s="32"/>
      <c r="KEW138" s="32"/>
      <c r="KEX138" s="32"/>
      <c r="KEY138" s="32"/>
      <c r="KEZ138" s="32"/>
      <c r="KFA138" s="32"/>
      <c r="KFB138" s="32"/>
      <c r="KFC138" s="32"/>
      <c r="KFD138" s="32"/>
      <c r="KFE138" s="32"/>
      <c r="KFF138" s="32"/>
      <c r="KFG138" s="32"/>
      <c r="KFH138" s="32"/>
      <c r="KFI138" s="32"/>
      <c r="KFJ138" s="32"/>
      <c r="KFK138" s="32"/>
      <c r="KFL138" s="32"/>
      <c r="KFM138" s="32"/>
      <c r="KFN138" s="32"/>
      <c r="KFO138" s="32"/>
      <c r="KFP138" s="32"/>
      <c r="KFQ138" s="32"/>
      <c r="KFR138" s="32"/>
      <c r="KFS138" s="32"/>
      <c r="KFT138" s="32"/>
      <c r="KFU138" s="32"/>
      <c r="KFV138" s="32"/>
      <c r="KFW138" s="32"/>
      <c r="KFX138" s="32"/>
      <c r="KFY138" s="32"/>
      <c r="KFZ138" s="32"/>
      <c r="KGA138" s="32"/>
      <c r="KGB138" s="32"/>
      <c r="KGC138" s="32"/>
      <c r="KGD138" s="32"/>
      <c r="KGE138" s="32"/>
      <c r="KGF138" s="32"/>
      <c r="KGG138" s="32"/>
      <c r="KGH138" s="32"/>
      <c r="KGI138" s="32"/>
      <c r="KGJ138" s="32"/>
      <c r="KGK138" s="32"/>
      <c r="KGL138" s="32"/>
      <c r="KGM138" s="32"/>
      <c r="KGN138" s="32"/>
      <c r="KGO138" s="32"/>
      <c r="KGP138" s="32"/>
      <c r="KGQ138" s="32"/>
      <c r="KGR138" s="32"/>
      <c r="KGS138" s="32"/>
      <c r="KGT138" s="32"/>
      <c r="KGU138" s="32"/>
      <c r="KGV138" s="32"/>
      <c r="KGW138" s="32"/>
      <c r="KGX138" s="32"/>
      <c r="KGY138" s="32"/>
      <c r="KGZ138" s="32"/>
      <c r="KHA138" s="32"/>
      <c r="KHB138" s="32"/>
      <c r="KHC138" s="32"/>
      <c r="KHD138" s="32"/>
      <c r="KHE138" s="32"/>
      <c r="KHF138" s="32"/>
      <c r="KHG138" s="32"/>
      <c r="KHH138" s="32"/>
      <c r="KHI138" s="32"/>
      <c r="KHJ138" s="32"/>
      <c r="KHK138" s="32"/>
      <c r="KHL138" s="32"/>
      <c r="KHM138" s="32"/>
      <c r="KHN138" s="32"/>
      <c r="KHO138" s="32"/>
      <c r="KHP138" s="32"/>
      <c r="KHQ138" s="32"/>
      <c r="KHR138" s="32"/>
      <c r="KHS138" s="32"/>
      <c r="KHT138" s="32"/>
      <c r="KHU138" s="32"/>
      <c r="KHV138" s="32"/>
      <c r="KHW138" s="32"/>
      <c r="KHX138" s="32"/>
      <c r="KHY138" s="32"/>
      <c r="KHZ138" s="32"/>
      <c r="KIA138" s="32"/>
      <c r="KIB138" s="32"/>
      <c r="KIC138" s="32"/>
      <c r="KID138" s="32"/>
      <c r="KIE138" s="32"/>
      <c r="KIF138" s="32"/>
      <c r="KIG138" s="32"/>
      <c r="KIH138" s="32"/>
      <c r="KII138" s="32"/>
      <c r="KIJ138" s="32"/>
      <c r="KIK138" s="32"/>
      <c r="KIL138" s="32"/>
      <c r="KIM138" s="32"/>
      <c r="KIN138" s="32"/>
      <c r="KIO138" s="32"/>
      <c r="KIP138" s="32"/>
      <c r="KIQ138" s="32"/>
      <c r="KIR138" s="32"/>
      <c r="KIS138" s="32"/>
      <c r="KIT138" s="32"/>
      <c r="KIU138" s="32"/>
      <c r="KIV138" s="32"/>
      <c r="KIW138" s="32"/>
      <c r="KIX138" s="32"/>
      <c r="KIY138" s="32"/>
      <c r="KIZ138" s="32"/>
      <c r="KJA138" s="32"/>
      <c r="KJB138" s="32"/>
      <c r="KJC138" s="32"/>
      <c r="KJD138" s="32"/>
      <c r="KJE138" s="32"/>
      <c r="KJF138" s="32"/>
      <c r="KJG138" s="32"/>
      <c r="KJH138" s="32"/>
      <c r="KJI138" s="32"/>
      <c r="KJJ138" s="32"/>
      <c r="KJK138" s="32"/>
      <c r="KJL138" s="32"/>
      <c r="KJM138" s="32"/>
      <c r="KJN138" s="32"/>
      <c r="KJO138" s="32"/>
      <c r="KJP138" s="32"/>
      <c r="KJQ138" s="32"/>
      <c r="KJR138" s="32"/>
      <c r="KJS138" s="32"/>
      <c r="KJT138" s="32"/>
      <c r="KJU138" s="32"/>
      <c r="KJV138" s="32"/>
      <c r="KJW138" s="32"/>
      <c r="KJX138" s="32"/>
      <c r="KJY138" s="32"/>
      <c r="KJZ138" s="32"/>
      <c r="KKA138" s="32"/>
      <c r="KKB138" s="32"/>
      <c r="KKC138" s="32"/>
      <c r="KKD138" s="32"/>
      <c r="KKE138" s="32"/>
      <c r="KKF138" s="32"/>
      <c r="KKG138" s="32"/>
      <c r="KKH138" s="32"/>
      <c r="KKI138" s="32"/>
      <c r="KKJ138" s="32"/>
      <c r="KKK138" s="32"/>
      <c r="KKL138" s="32"/>
      <c r="KKM138" s="32"/>
      <c r="KKN138" s="32"/>
      <c r="KKO138" s="32"/>
      <c r="KKP138" s="32"/>
      <c r="KKQ138" s="32"/>
      <c r="KKR138" s="32"/>
      <c r="KKS138" s="32"/>
      <c r="KKT138" s="32"/>
      <c r="KKU138" s="32"/>
      <c r="KKV138" s="32"/>
      <c r="KKW138" s="32"/>
      <c r="KKX138" s="32"/>
      <c r="KKY138" s="32"/>
      <c r="KKZ138" s="32"/>
      <c r="KLA138" s="32"/>
      <c r="KLB138" s="32"/>
      <c r="KLC138" s="32"/>
      <c r="KLD138" s="32"/>
      <c r="KLE138" s="32"/>
      <c r="KLF138" s="32"/>
      <c r="KLG138" s="32"/>
      <c r="KLH138" s="32"/>
      <c r="KLI138" s="32"/>
      <c r="KLJ138" s="32"/>
      <c r="KLK138" s="32"/>
      <c r="KLL138" s="32"/>
      <c r="KLM138" s="32"/>
      <c r="KLN138" s="32"/>
      <c r="KLO138" s="32"/>
      <c r="KLP138" s="32"/>
      <c r="KLQ138" s="32"/>
      <c r="KLR138" s="32"/>
      <c r="KLS138" s="32"/>
      <c r="KLT138" s="32"/>
      <c r="KLU138" s="32"/>
      <c r="KLV138" s="32"/>
      <c r="KLW138" s="32"/>
      <c r="KLX138" s="32"/>
      <c r="KLY138" s="32"/>
      <c r="KLZ138" s="32"/>
      <c r="KMA138" s="32"/>
      <c r="KMB138" s="32"/>
      <c r="KMC138" s="32"/>
      <c r="KMD138" s="32"/>
      <c r="KME138" s="32"/>
      <c r="KMF138" s="32"/>
      <c r="KMG138" s="32"/>
      <c r="KMH138" s="32"/>
      <c r="KMI138" s="32"/>
      <c r="KMJ138" s="32"/>
      <c r="KMK138" s="32"/>
      <c r="KML138" s="32"/>
      <c r="KMM138" s="32"/>
      <c r="KMN138" s="32"/>
      <c r="KMO138" s="32"/>
      <c r="KMP138" s="32"/>
      <c r="KMQ138" s="32"/>
      <c r="KMR138" s="32"/>
      <c r="KMS138" s="32"/>
      <c r="KMT138" s="32"/>
      <c r="KMU138" s="32"/>
      <c r="KMV138" s="32"/>
      <c r="KMW138" s="32"/>
      <c r="KMX138" s="32"/>
      <c r="KMY138" s="32"/>
      <c r="KMZ138" s="32"/>
      <c r="KNA138" s="32"/>
      <c r="KNB138" s="32"/>
      <c r="KNC138" s="32"/>
      <c r="KND138" s="32"/>
      <c r="KNE138" s="32"/>
      <c r="KNF138" s="32"/>
      <c r="KNG138" s="32"/>
      <c r="KNH138" s="32"/>
      <c r="KNI138" s="32"/>
      <c r="KNJ138" s="32"/>
      <c r="KNK138" s="32"/>
      <c r="KNL138" s="32"/>
      <c r="KNM138" s="32"/>
      <c r="KNN138" s="32"/>
      <c r="KNO138" s="32"/>
      <c r="KNP138" s="32"/>
      <c r="KNQ138" s="32"/>
      <c r="KNR138" s="32"/>
      <c r="KNS138" s="32"/>
      <c r="KNT138" s="32"/>
      <c r="KNU138" s="32"/>
      <c r="KNV138" s="32"/>
      <c r="KNW138" s="32"/>
      <c r="KNX138" s="32"/>
      <c r="KNY138" s="32"/>
      <c r="KNZ138" s="32"/>
      <c r="KOA138" s="32"/>
      <c r="KOB138" s="32"/>
      <c r="KOC138" s="32"/>
      <c r="KOD138" s="32"/>
      <c r="KOE138" s="32"/>
      <c r="KOF138" s="32"/>
      <c r="KOG138" s="32"/>
      <c r="KOH138" s="32"/>
      <c r="KOI138" s="32"/>
      <c r="KOJ138" s="32"/>
      <c r="KOK138" s="32"/>
      <c r="KOL138" s="32"/>
      <c r="KOM138" s="32"/>
      <c r="KON138" s="32"/>
      <c r="KOO138" s="32"/>
      <c r="KOP138" s="32"/>
      <c r="KOQ138" s="32"/>
      <c r="KOR138" s="32"/>
      <c r="KOS138" s="32"/>
      <c r="KOT138" s="32"/>
      <c r="KOU138" s="32"/>
      <c r="KOV138" s="32"/>
      <c r="KOW138" s="32"/>
      <c r="KOX138" s="32"/>
      <c r="KOY138" s="32"/>
      <c r="KOZ138" s="32"/>
      <c r="KPA138" s="32"/>
      <c r="KPB138" s="32"/>
      <c r="KPC138" s="32"/>
      <c r="KPD138" s="32"/>
      <c r="KPE138" s="32"/>
      <c r="KPF138" s="32"/>
      <c r="KPG138" s="32"/>
      <c r="KPH138" s="32"/>
      <c r="KPI138" s="32"/>
      <c r="KPJ138" s="32"/>
      <c r="KPK138" s="32"/>
      <c r="KPL138" s="32"/>
      <c r="KPM138" s="32"/>
      <c r="KPN138" s="32"/>
      <c r="KPO138" s="32"/>
      <c r="KPP138" s="32"/>
      <c r="KPQ138" s="32"/>
      <c r="KPR138" s="32"/>
      <c r="KPS138" s="32"/>
      <c r="KPT138" s="32"/>
      <c r="KPU138" s="32"/>
      <c r="KPV138" s="32"/>
      <c r="KPW138" s="32"/>
      <c r="KPX138" s="32"/>
      <c r="KPY138" s="32"/>
      <c r="KPZ138" s="32"/>
      <c r="KQA138" s="32"/>
      <c r="KQB138" s="32"/>
      <c r="KQC138" s="32"/>
      <c r="KQD138" s="32"/>
      <c r="KQE138" s="32"/>
      <c r="KQF138" s="32"/>
      <c r="KQG138" s="32"/>
      <c r="KQH138" s="32"/>
      <c r="KQI138" s="32"/>
      <c r="KQJ138" s="32"/>
      <c r="KQK138" s="32"/>
      <c r="KQL138" s="32"/>
      <c r="KQM138" s="32"/>
      <c r="KQN138" s="32"/>
      <c r="KQO138" s="32"/>
      <c r="KQP138" s="32"/>
      <c r="KQQ138" s="32"/>
      <c r="KQR138" s="32"/>
      <c r="KQS138" s="32"/>
      <c r="KQT138" s="32"/>
      <c r="KQU138" s="32"/>
      <c r="KQV138" s="32"/>
      <c r="KQW138" s="32"/>
      <c r="KQX138" s="32"/>
      <c r="KQY138" s="32"/>
      <c r="KQZ138" s="32"/>
      <c r="KRA138" s="32"/>
      <c r="KRB138" s="32"/>
      <c r="KRC138" s="32"/>
      <c r="KRD138" s="32"/>
      <c r="KRE138" s="32"/>
      <c r="KRF138" s="32"/>
      <c r="KRG138" s="32"/>
      <c r="KRH138" s="32"/>
      <c r="KRI138" s="32"/>
      <c r="KRJ138" s="32"/>
      <c r="KRK138" s="32"/>
      <c r="KRL138" s="32"/>
      <c r="KRM138" s="32"/>
      <c r="KRN138" s="32"/>
      <c r="KRO138" s="32"/>
      <c r="KRP138" s="32"/>
      <c r="KRQ138" s="32"/>
      <c r="KRR138" s="32"/>
      <c r="KRS138" s="32"/>
      <c r="KRT138" s="32"/>
      <c r="KRU138" s="32"/>
      <c r="KRV138" s="32"/>
      <c r="KRW138" s="32"/>
      <c r="KRX138" s="32"/>
      <c r="KRY138" s="32"/>
      <c r="KRZ138" s="32"/>
      <c r="KSA138" s="32"/>
      <c r="KSB138" s="32"/>
      <c r="KSC138" s="32"/>
      <c r="KSD138" s="32"/>
      <c r="KSE138" s="32"/>
      <c r="KSF138" s="32"/>
      <c r="KSG138" s="32"/>
      <c r="KSH138" s="32"/>
      <c r="KSI138" s="32"/>
      <c r="KSJ138" s="32"/>
      <c r="KSK138" s="32"/>
      <c r="KSL138" s="32"/>
      <c r="KSM138" s="32"/>
      <c r="KSN138" s="32"/>
      <c r="KSO138" s="32"/>
      <c r="KSP138" s="32"/>
      <c r="KSQ138" s="32"/>
      <c r="KSR138" s="32"/>
      <c r="KSS138" s="32"/>
      <c r="KST138" s="32"/>
      <c r="KSU138" s="32"/>
      <c r="KSV138" s="32"/>
      <c r="KSW138" s="32"/>
      <c r="KSX138" s="32"/>
      <c r="KSY138" s="32"/>
      <c r="KSZ138" s="32"/>
      <c r="KTA138" s="32"/>
      <c r="KTB138" s="32"/>
      <c r="KTC138" s="32"/>
      <c r="KTD138" s="32"/>
      <c r="KTE138" s="32"/>
      <c r="KTF138" s="32"/>
      <c r="KTG138" s="32"/>
      <c r="KTH138" s="32"/>
      <c r="KTI138" s="32"/>
      <c r="KTJ138" s="32"/>
      <c r="KTK138" s="32"/>
      <c r="KTL138" s="32"/>
      <c r="KTM138" s="32"/>
      <c r="KTN138" s="32"/>
      <c r="KTO138" s="32"/>
      <c r="KTP138" s="32"/>
      <c r="KTQ138" s="32"/>
      <c r="KTR138" s="32"/>
      <c r="KTS138" s="32"/>
      <c r="KTT138" s="32"/>
      <c r="KTU138" s="32"/>
      <c r="KTV138" s="32"/>
      <c r="KTW138" s="32"/>
      <c r="KTX138" s="32"/>
      <c r="KTY138" s="32"/>
      <c r="KTZ138" s="32"/>
      <c r="KUA138" s="32"/>
      <c r="KUB138" s="32"/>
      <c r="KUC138" s="32"/>
      <c r="KUD138" s="32"/>
      <c r="KUE138" s="32"/>
      <c r="KUF138" s="32"/>
      <c r="KUG138" s="32"/>
      <c r="KUH138" s="32"/>
      <c r="KUI138" s="32"/>
      <c r="KUJ138" s="32"/>
      <c r="KUK138" s="32"/>
      <c r="KUL138" s="32"/>
      <c r="KUM138" s="32"/>
      <c r="KUN138" s="32"/>
      <c r="KUO138" s="32"/>
      <c r="KUP138" s="32"/>
      <c r="KUQ138" s="32"/>
      <c r="KUR138" s="32"/>
      <c r="KUS138" s="32"/>
      <c r="KUT138" s="32"/>
      <c r="KUU138" s="32"/>
      <c r="KUV138" s="32"/>
      <c r="KUW138" s="32"/>
      <c r="KUX138" s="32"/>
      <c r="KUY138" s="32"/>
      <c r="KUZ138" s="32"/>
      <c r="KVA138" s="32"/>
      <c r="KVB138" s="32"/>
      <c r="KVC138" s="32"/>
      <c r="KVD138" s="32"/>
      <c r="KVE138" s="32"/>
      <c r="KVF138" s="32"/>
      <c r="KVG138" s="32"/>
      <c r="KVH138" s="32"/>
      <c r="KVI138" s="32"/>
      <c r="KVJ138" s="32"/>
      <c r="KVK138" s="32"/>
      <c r="KVL138" s="32"/>
      <c r="KVM138" s="32"/>
      <c r="KVN138" s="32"/>
      <c r="KVO138" s="32"/>
      <c r="KVP138" s="32"/>
      <c r="KVQ138" s="32"/>
      <c r="KVR138" s="32"/>
      <c r="KVS138" s="32"/>
      <c r="KVT138" s="32"/>
      <c r="KVU138" s="32"/>
      <c r="KVV138" s="32"/>
      <c r="KVW138" s="32"/>
      <c r="KVX138" s="32"/>
      <c r="KVY138" s="32"/>
      <c r="KVZ138" s="32"/>
      <c r="KWA138" s="32"/>
      <c r="KWB138" s="32"/>
      <c r="KWC138" s="32"/>
      <c r="KWD138" s="32"/>
      <c r="KWE138" s="32"/>
      <c r="KWF138" s="32"/>
      <c r="KWG138" s="32"/>
      <c r="KWH138" s="32"/>
      <c r="KWI138" s="32"/>
      <c r="KWJ138" s="32"/>
      <c r="KWK138" s="32"/>
      <c r="KWL138" s="32"/>
      <c r="KWM138" s="32"/>
      <c r="KWN138" s="32"/>
      <c r="KWO138" s="32"/>
      <c r="KWP138" s="32"/>
      <c r="KWQ138" s="32"/>
      <c r="KWR138" s="32"/>
      <c r="KWS138" s="32"/>
      <c r="KWT138" s="32"/>
      <c r="KWU138" s="32"/>
      <c r="KWV138" s="32"/>
      <c r="KWW138" s="32"/>
      <c r="KWX138" s="32"/>
      <c r="KWY138" s="32"/>
      <c r="KWZ138" s="32"/>
      <c r="KXA138" s="32"/>
      <c r="KXB138" s="32"/>
      <c r="KXC138" s="32"/>
      <c r="KXD138" s="32"/>
      <c r="KXE138" s="32"/>
      <c r="KXF138" s="32"/>
      <c r="KXG138" s="32"/>
      <c r="KXH138" s="32"/>
      <c r="KXI138" s="32"/>
      <c r="KXJ138" s="32"/>
      <c r="KXK138" s="32"/>
      <c r="KXL138" s="32"/>
      <c r="KXM138" s="32"/>
      <c r="KXN138" s="32"/>
      <c r="KXO138" s="32"/>
      <c r="KXP138" s="32"/>
      <c r="KXQ138" s="32"/>
      <c r="KXR138" s="32"/>
      <c r="KXS138" s="32"/>
      <c r="KXT138" s="32"/>
      <c r="KXU138" s="32"/>
      <c r="KXV138" s="32"/>
      <c r="KXW138" s="32"/>
      <c r="KXX138" s="32"/>
      <c r="KXY138" s="32"/>
      <c r="KXZ138" s="32"/>
      <c r="KYA138" s="32"/>
      <c r="KYB138" s="32"/>
      <c r="KYC138" s="32"/>
      <c r="KYD138" s="32"/>
      <c r="KYE138" s="32"/>
      <c r="KYF138" s="32"/>
      <c r="KYG138" s="32"/>
      <c r="KYH138" s="32"/>
      <c r="KYI138" s="32"/>
      <c r="KYJ138" s="32"/>
      <c r="KYK138" s="32"/>
      <c r="KYL138" s="32"/>
      <c r="KYM138" s="32"/>
      <c r="KYN138" s="32"/>
      <c r="KYO138" s="32"/>
      <c r="KYP138" s="32"/>
      <c r="KYQ138" s="32"/>
      <c r="KYR138" s="32"/>
      <c r="KYS138" s="32"/>
      <c r="KYT138" s="32"/>
      <c r="KYU138" s="32"/>
      <c r="KYV138" s="32"/>
      <c r="KYW138" s="32"/>
      <c r="KYX138" s="32"/>
      <c r="KYY138" s="32"/>
      <c r="KYZ138" s="32"/>
      <c r="KZA138" s="32"/>
      <c r="KZB138" s="32"/>
      <c r="KZC138" s="32"/>
      <c r="KZD138" s="32"/>
      <c r="KZE138" s="32"/>
      <c r="KZF138" s="32"/>
      <c r="KZG138" s="32"/>
      <c r="KZH138" s="32"/>
      <c r="KZI138" s="32"/>
      <c r="KZJ138" s="32"/>
      <c r="KZK138" s="32"/>
      <c r="KZL138" s="32"/>
      <c r="KZM138" s="32"/>
      <c r="KZN138" s="32"/>
      <c r="KZO138" s="32"/>
      <c r="KZP138" s="32"/>
      <c r="KZQ138" s="32"/>
      <c r="KZR138" s="32"/>
      <c r="KZS138" s="32"/>
      <c r="KZT138" s="32"/>
      <c r="KZU138" s="32"/>
      <c r="KZV138" s="32"/>
      <c r="KZW138" s="32"/>
      <c r="KZX138" s="32"/>
      <c r="KZY138" s="32"/>
      <c r="KZZ138" s="32"/>
      <c r="LAA138" s="32"/>
      <c r="LAB138" s="32"/>
      <c r="LAC138" s="32"/>
      <c r="LAD138" s="32"/>
      <c r="LAE138" s="32"/>
      <c r="LAF138" s="32"/>
      <c r="LAG138" s="32"/>
      <c r="LAH138" s="32"/>
      <c r="LAI138" s="32"/>
      <c r="LAJ138" s="32"/>
      <c r="LAK138" s="32"/>
      <c r="LAL138" s="32"/>
      <c r="LAM138" s="32"/>
      <c r="LAN138" s="32"/>
      <c r="LAO138" s="32"/>
      <c r="LAP138" s="32"/>
      <c r="LAQ138" s="32"/>
      <c r="LAR138" s="32"/>
      <c r="LAS138" s="32"/>
      <c r="LAT138" s="32"/>
      <c r="LAU138" s="32"/>
      <c r="LAV138" s="32"/>
      <c r="LAW138" s="32"/>
      <c r="LAX138" s="32"/>
      <c r="LAY138" s="32"/>
      <c r="LAZ138" s="32"/>
      <c r="LBA138" s="32"/>
      <c r="LBB138" s="32"/>
      <c r="LBC138" s="32"/>
      <c r="LBD138" s="32"/>
      <c r="LBE138" s="32"/>
      <c r="LBF138" s="32"/>
      <c r="LBG138" s="32"/>
      <c r="LBH138" s="32"/>
      <c r="LBI138" s="32"/>
      <c r="LBJ138" s="32"/>
      <c r="LBK138" s="32"/>
      <c r="LBL138" s="32"/>
      <c r="LBM138" s="32"/>
      <c r="LBN138" s="32"/>
      <c r="LBO138" s="32"/>
      <c r="LBP138" s="32"/>
      <c r="LBQ138" s="32"/>
      <c r="LBR138" s="32"/>
      <c r="LBS138" s="32"/>
      <c r="LBT138" s="32"/>
      <c r="LBU138" s="32"/>
      <c r="LBV138" s="32"/>
      <c r="LBW138" s="32"/>
      <c r="LBX138" s="32"/>
      <c r="LBY138" s="32"/>
      <c r="LBZ138" s="32"/>
      <c r="LCA138" s="32"/>
      <c r="LCB138" s="32"/>
      <c r="LCC138" s="32"/>
      <c r="LCD138" s="32"/>
      <c r="LCE138" s="32"/>
      <c r="LCF138" s="32"/>
      <c r="LCG138" s="32"/>
      <c r="LCH138" s="32"/>
      <c r="LCI138" s="32"/>
      <c r="LCJ138" s="32"/>
      <c r="LCK138" s="32"/>
      <c r="LCL138" s="32"/>
      <c r="LCM138" s="32"/>
      <c r="LCN138" s="32"/>
      <c r="LCO138" s="32"/>
      <c r="LCP138" s="32"/>
      <c r="LCQ138" s="32"/>
      <c r="LCR138" s="32"/>
      <c r="LCS138" s="32"/>
      <c r="LCT138" s="32"/>
      <c r="LCU138" s="32"/>
      <c r="LCV138" s="32"/>
      <c r="LCW138" s="32"/>
      <c r="LCX138" s="32"/>
      <c r="LCY138" s="32"/>
      <c r="LCZ138" s="32"/>
      <c r="LDA138" s="32"/>
      <c r="LDB138" s="32"/>
      <c r="LDC138" s="32"/>
      <c r="LDD138" s="32"/>
      <c r="LDE138" s="32"/>
      <c r="LDF138" s="32"/>
      <c r="LDG138" s="32"/>
      <c r="LDH138" s="32"/>
      <c r="LDI138" s="32"/>
      <c r="LDJ138" s="32"/>
      <c r="LDK138" s="32"/>
      <c r="LDL138" s="32"/>
      <c r="LDM138" s="32"/>
      <c r="LDN138" s="32"/>
      <c r="LDO138" s="32"/>
      <c r="LDP138" s="32"/>
      <c r="LDQ138" s="32"/>
      <c r="LDR138" s="32"/>
      <c r="LDS138" s="32"/>
      <c r="LDT138" s="32"/>
      <c r="LDU138" s="32"/>
      <c r="LDV138" s="32"/>
      <c r="LDW138" s="32"/>
      <c r="LDX138" s="32"/>
      <c r="LDY138" s="32"/>
      <c r="LDZ138" s="32"/>
      <c r="LEA138" s="32"/>
      <c r="LEB138" s="32"/>
      <c r="LEC138" s="32"/>
      <c r="LED138" s="32"/>
      <c r="LEE138" s="32"/>
      <c r="LEF138" s="32"/>
      <c r="LEG138" s="32"/>
      <c r="LEH138" s="32"/>
      <c r="LEI138" s="32"/>
      <c r="LEJ138" s="32"/>
      <c r="LEK138" s="32"/>
      <c r="LEL138" s="32"/>
      <c r="LEM138" s="32"/>
      <c r="LEN138" s="32"/>
      <c r="LEO138" s="32"/>
      <c r="LEP138" s="32"/>
      <c r="LEQ138" s="32"/>
      <c r="LER138" s="32"/>
      <c r="LES138" s="32"/>
      <c r="LET138" s="32"/>
      <c r="LEU138" s="32"/>
      <c r="LEV138" s="32"/>
      <c r="LEW138" s="32"/>
      <c r="LEX138" s="32"/>
      <c r="LEY138" s="32"/>
      <c r="LEZ138" s="32"/>
      <c r="LFA138" s="32"/>
      <c r="LFB138" s="32"/>
      <c r="LFC138" s="32"/>
      <c r="LFD138" s="32"/>
      <c r="LFE138" s="32"/>
      <c r="LFF138" s="32"/>
      <c r="LFG138" s="32"/>
      <c r="LFH138" s="32"/>
      <c r="LFI138" s="32"/>
      <c r="LFJ138" s="32"/>
      <c r="LFK138" s="32"/>
      <c r="LFL138" s="32"/>
      <c r="LFM138" s="32"/>
      <c r="LFN138" s="32"/>
      <c r="LFO138" s="32"/>
      <c r="LFP138" s="32"/>
      <c r="LFQ138" s="32"/>
      <c r="LFR138" s="32"/>
      <c r="LFS138" s="32"/>
      <c r="LFT138" s="32"/>
      <c r="LFU138" s="32"/>
      <c r="LFV138" s="32"/>
      <c r="LFW138" s="32"/>
      <c r="LFX138" s="32"/>
      <c r="LFY138" s="32"/>
      <c r="LFZ138" s="32"/>
      <c r="LGA138" s="32"/>
      <c r="LGB138" s="32"/>
      <c r="LGC138" s="32"/>
      <c r="LGD138" s="32"/>
      <c r="LGE138" s="32"/>
      <c r="LGF138" s="32"/>
      <c r="LGG138" s="32"/>
      <c r="LGH138" s="32"/>
      <c r="LGI138" s="32"/>
      <c r="LGJ138" s="32"/>
      <c r="LGK138" s="32"/>
      <c r="LGL138" s="32"/>
      <c r="LGM138" s="32"/>
      <c r="LGN138" s="32"/>
      <c r="LGO138" s="32"/>
      <c r="LGP138" s="32"/>
      <c r="LGQ138" s="32"/>
      <c r="LGR138" s="32"/>
      <c r="LGS138" s="32"/>
      <c r="LGT138" s="32"/>
      <c r="LGU138" s="32"/>
      <c r="LGV138" s="32"/>
      <c r="LGW138" s="32"/>
      <c r="LGX138" s="32"/>
      <c r="LGY138" s="32"/>
      <c r="LGZ138" s="32"/>
      <c r="LHA138" s="32"/>
      <c r="LHB138" s="32"/>
      <c r="LHC138" s="32"/>
      <c r="LHD138" s="32"/>
      <c r="LHE138" s="32"/>
      <c r="LHF138" s="32"/>
      <c r="LHG138" s="32"/>
      <c r="LHH138" s="32"/>
      <c r="LHI138" s="32"/>
      <c r="LHJ138" s="32"/>
      <c r="LHK138" s="32"/>
      <c r="LHL138" s="32"/>
      <c r="LHM138" s="32"/>
      <c r="LHN138" s="32"/>
      <c r="LHO138" s="32"/>
      <c r="LHP138" s="32"/>
      <c r="LHQ138" s="32"/>
      <c r="LHR138" s="32"/>
      <c r="LHS138" s="32"/>
      <c r="LHT138" s="32"/>
      <c r="LHU138" s="32"/>
      <c r="LHV138" s="32"/>
      <c r="LHW138" s="32"/>
      <c r="LHX138" s="32"/>
      <c r="LHY138" s="32"/>
      <c r="LHZ138" s="32"/>
      <c r="LIA138" s="32"/>
      <c r="LIB138" s="32"/>
      <c r="LIC138" s="32"/>
      <c r="LID138" s="32"/>
      <c r="LIE138" s="32"/>
      <c r="LIF138" s="32"/>
      <c r="LIG138" s="32"/>
      <c r="LIH138" s="32"/>
      <c r="LII138" s="32"/>
      <c r="LIJ138" s="32"/>
      <c r="LIK138" s="32"/>
      <c r="LIL138" s="32"/>
      <c r="LIM138" s="32"/>
      <c r="LIN138" s="32"/>
      <c r="LIO138" s="32"/>
      <c r="LIP138" s="32"/>
      <c r="LIQ138" s="32"/>
      <c r="LIR138" s="32"/>
      <c r="LIS138" s="32"/>
      <c r="LIT138" s="32"/>
      <c r="LIU138" s="32"/>
      <c r="LIV138" s="32"/>
      <c r="LIW138" s="32"/>
      <c r="LIX138" s="32"/>
      <c r="LIY138" s="32"/>
      <c r="LIZ138" s="32"/>
      <c r="LJA138" s="32"/>
      <c r="LJB138" s="32"/>
      <c r="LJC138" s="32"/>
      <c r="LJD138" s="32"/>
      <c r="LJE138" s="32"/>
      <c r="LJF138" s="32"/>
      <c r="LJG138" s="32"/>
      <c r="LJH138" s="32"/>
      <c r="LJI138" s="32"/>
      <c r="LJJ138" s="32"/>
      <c r="LJK138" s="32"/>
      <c r="LJL138" s="32"/>
      <c r="LJM138" s="32"/>
      <c r="LJN138" s="32"/>
      <c r="LJO138" s="32"/>
      <c r="LJP138" s="32"/>
      <c r="LJQ138" s="32"/>
      <c r="LJR138" s="32"/>
      <c r="LJS138" s="32"/>
      <c r="LJT138" s="32"/>
      <c r="LJU138" s="32"/>
      <c r="LJV138" s="32"/>
      <c r="LJW138" s="32"/>
      <c r="LJX138" s="32"/>
      <c r="LJY138" s="32"/>
      <c r="LJZ138" s="32"/>
      <c r="LKA138" s="32"/>
      <c r="LKB138" s="32"/>
      <c r="LKC138" s="32"/>
      <c r="LKD138" s="32"/>
      <c r="LKE138" s="32"/>
      <c r="LKF138" s="32"/>
      <c r="LKG138" s="32"/>
      <c r="LKH138" s="32"/>
      <c r="LKI138" s="32"/>
      <c r="LKJ138" s="32"/>
      <c r="LKK138" s="32"/>
      <c r="LKL138" s="32"/>
      <c r="LKM138" s="32"/>
      <c r="LKN138" s="32"/>
      <c r="LKO138" s="32"/>
      <c r="LKP138" s="32"/>
      <c r="LKQ138" s="32"/>
      <c r="LKR138" s="32"/>
      <c r="LKS138" s="32"/>
      <c r="LKT138" s="32"/>
      <c r="LKU138" s="32"/>
      <c r="LKV138" s="32"/>
      <c r="LKW138" s="32"/>
      <c r="LKX138" s="32"/>
      <c r="LKY138" s="32"/>
      <c r="LKZ138" s="32"/>
      <c r="LLA138" s="32"/>
      <c r="LLB138" s="32"/>
      <c r="LLC138" s="32"/>
      <c r="LLD138" s="32"/>
      <c r="LLE138" s="32"/>
      <c r="LLF138" s="32"/>
      <c r="LLG138" s="32"/>
      <c r="LLH138" s="32"/>
      <c r="LLI138" s="32"/>
      <c r="LLJ138" s="32"/>
      <c r="LLK138" s="32"/>
      <c r="LLL138" s="32"/>
      <c r="LLM138" s="32"/>
      <c r="LLN138" s="32"/>
      <c r="LLO138" s="32"/>
      <c r="LLP138" s="32"/>
      <c r="LLQ138" s="32"/>
      <c r="LLR138" s="32"/>
      <c r="LLS138" s="32"/>
      <c r="LLT138" s="32"/>
      <c r="LLU138" s="32"/>
      <c r="LLV138" s="32"/>
      <c r="LLW138" s="32"/>
      <c r="LLX138" s="32"/>
      <c r="LLY138" s="32"/>
      <c r="LLZ138" s="32"/>
      <c r="LMA138" s="32"/>
      <c r="LMB138" s="32"/>
      <c r="LMC138" s="32"/>
      <c r="LMD138" s="32"/>
      <c r="LME138" s="32"/>
      <c r="LMF138" s="32"/>
      <c r="LMG138" s="32"/>
      <c r="LMH138" s="32"/>
      <c r="LMI138" s="32"/>
      <c r="LMJ138" s="32"/>
      <c r="LMK138" s="32"/>
      <c r="LML138" s="32"/>
      <c r="LMM138" s="32"/>
      <c r="LMN138" s="32"/>
      <c r="LMO138" s="32"/>
      <c r="LMP138" s="32"/>
      <c r="LMQ138" s="32"/>
      <c r="LMR138" s="32"/>
      <c r="LMS138" s="32"/>
      <c r="LMT138" s="32"/>
      <c r="LMU138" s="32"/>
      <c r="LMV138" s="32"/>
      <c r="LMW138" s="32"/>
      <c r="LMX138" s="32"/>
      <c r="LMY138" s="32"/>
      <c r="LMZ138" s="32"/>
      <c r="LNA138" s="32"/>
      <c r="LNB138" s="32"/>
      <c r="LNC138" s="32"/>
      <c r="LND138" s="32"/>
      <c r="LNE138" s="32"/>
      <c r="LNF138" s="32"/>
      <c r="LNG138" s="32"/>
      <c r="LNH138" s="32"/>
      <c r="LNI138" s="32"/>
      <c r="LNJ138" s="32"/>
      <c r="LNK138" s="32"/>
      <c r="LNL138" s="32"/>
      <c r="LNM138" s="32"/>
      <c r="LNN138" s="32"/>
      <c r="LNO138" s="32"/>
      <c r="LNP138" s="32"/>
      <c r="LNQ138" s="32"/>
      <c r="LNR138" s="32"/>
      <c r="LNS138" s="32"/>
      <c r="LNT138" s="32"/>
      <c r="LNU138" s="32"/>
      <c r="LNV138" s="32"/>
      <c r="LNW138" s="32"/>
      <c r="LNX138" s="32"/>
      <c r="LNY138" s="32"/>
      <c r="LNZ138" s="32"/>
      <c r="LOA138" s="32"/>
      <c r="LOB138" s="32"/>
      <c r="LOC138" s="32"/>
      <c r="LOD138" s="32"/>
      <c r="LOE138" s="32"/>
      <c r="LOF138" s="32"/>
      <c r="LOG138" s="32"/>
      <c r="LOH138" s="32"/>
      <c r="LOI138" s="32"/>
      <c r="LOJ138" s="32"/>
      <c r="LOK138" s="32"/>
      <c r="LOL138" s="32"/>
      <c r="LOM138" s="32"/>
      <c r="LON138" s="32"/>
      <c r="LOO138" s="32"/>
      <c r="LOP138" s="32"/>
      <c r="LOQ138" s="32"/>
      <c r="LOR138" s="32"/>
      <c r="LOS138" s="32"/>
      <c r="LOT138" s="32"/>
      <c r="LOU138" s="32"/>
      <c r="LOV138" s="32"/>
      <c r="LOW138" s="32"/>
      <c r="LOX138" s="32"/>
      <c r="LOY138" s="32"/>
      <c r="LOZ138" s="32"/>
      <c r="LPA138" s="32"/>
      <c r="LPB138" s="32"/>
      <c r="LPC138" s="32"/>
      <c r="LPD138" s="32"/>
      <c r="LPE138" s="32"/>
      <c r="LPF138" s="32"/>
      <c r="LPG138" s="32"/>
      <c r="LPH138" s="32"/>
      <c r="LPI138" s="32"/>
      <c r="LPJ138" s="32"/>
      <c r="LPK138" s="32"/>
      <c r="LPL138" s="32"/>
      <c r="LPM138" s="32"/>
      <c r="LPN138" s="32"/>
      <c r="LPO138" s="32"/>
      <c r="LPP138" s="32"/>
      <c r="LPQ138" s="32"/>
      <c r="LPR138" s="32"/>
      <c r="LPS138" s="32"/>
      <c r="LPT138" s="32"/>
      <c r="LPU138" s="32"/>
      <c r="LPV138" s="32"/>
      <c r="LPW138" s="32"/>
      <c r="LPX138" s="32"/>
      <c r="LPY138" s="32"/>
      <c r="LPZ138" s="32"/>
      <c r="LQA138" s="32"/>
      <c r="LQB138" s="32"/>
      <c r="LQC138" s="32"/>
      <c r="LQD138" s="32"/>
      <c r="LQE138" s="32"/>
      <c r="LQF138" s="32"/>
      <c r="LQG138" s="32"/>
      <c r="LQH138" s="32"/>
      <c r="LQI138" s="32"/>
      <c r="LQJ138" s="32"/>
      <c r="LQK138" s="32"/>
      <c r="LQL138" s="32"/>
      <c r="LQM138" s="32"/>
      <c r="LQN138" s="32"/>
      <c r="LQO138" s="32"/>
      <c r="LQP138" s="32"/>
      <c r="LQQ138" s="32"/>
      <c r="LQR138" s="32"/>
      <c r="LQS138" s="32"/>
      <c r="LQT138" s="32"/>
      <c r="LQU138" s="32"/>
      <c r="LQV138" s="32"/>
      <c r="LQW138" s="32"/>
      <c r="LQX138" s="32"/>
      <c r="LQY138" s="32"/>
      <c r="LQZ138" s="32"/>
      <c r="LRA138" s="32"/>
      <c r="LRB138" s="32"/>
      <c r="LRC138" s="32"/>
      <c r="LRD138" s="32"/>
      <c r="LRE138" s="32"/>
      <c r="LRF138" s="32"/>
      <c r="LRG138" s="32"/>
      <c r="LRH138" s="32"/>
      <c r="LRI138" s="32"/>
      <c r="LRJ138" s="32"/>
      <c r="LRK138" s="32"/>
      <c r="LRL138" s="32"/>
      <c r="LRM138" s="32"/>
      <c r="LRN138" s="32"/>
      <c r="LRO138" s="32"/>
      <c r="LRP138" s="32"/>
      <c r="LRQ138" s="32"/>
      <c r="LRR138" s="32"/>
      <c r="LRS138" s="32"/>
      <c r="LRT138" s="32"/>
      <c r="LRU138" s="32"/>
      <c r="LRV138" s="32"/>
      <c r="LRW138" s="32"/>
      <c r="LRX138" s="32"/>
      <c r="LRY138" s="32"/>
      <c r="LRZ138" s="32"/>
      <c r="LSA138" s="32"/>
      <c r="LSB138" s="32"/>
      <c r="LSC138" s="32"/>
      <c r="LSD138" s="32"/>
      <c r="LSE138" s="32"/>
      <c r="LSF138" s="32"/>
      <c r="LSG138" s="32"/>
      <c r="LSH138" s="32"/>
      <c r="LSI138" s="32"/>
      <c r="LSJ138" s="32"/>
      <c r="LSK138" s="32"/>
      <c r="LSL138" s="32"/>
      <c r="LSM138" s="32"/>
      <c r="LSN138" s="32"/>
      <c r="LSO138" s="32"/>
      <c r="LSP138" s="32"/>
      <c r="LSQ138" s="32"/>
      <c r="LSR138" s="32"/>
      <c r="LSS138" s="32"/>
      <c r="LST138" s="32"/>
      <c r="LSU138" s="32"/>
      <c r="LSV138" s="32"/>
      <c r="LSW138" s="32"/>
      <c r="LSX138" s="32"/>
      <c r="LSY138" s="32"/>
      <c r="LSZ138" s="32"/>
      <c r="LTA138" s="32"/>
      <c r="LTB138" s="32"/>
      <c r="LTC138" s="32"/>
      <c r="LTD138" s="32"/>
      <c r="LTE138" s="32"/>
      <c r="LTF138" s="32"/>
      <c r="LTG138" s="32"/>
      <c r="LTH138" s="32"/>
      <c r="LTI138" s="32"/>
      <c r="LTJ138" s="32"/>
      <c r="LTK138" s="32"/>
      <c r="LTL138" s="32"/>
      <c r="LTM138" s="32"/>
      <c r="LTN138" s="32"/>
      <c r="LTO138" s="32"/>
      <c r="LTP138" s="32"/>
      <c r="LTQ138" s="32"/>
      <c r="LTR138" s="32"/>
      <c r="LTS138" s="32"/>
      <c r="LTT138" s="32"/>
      <c r="LTU138" s="32"/>
      <c r="LTV138" s="32"/>
      <c r="LTW138" s="32"/>
      <c r="LTX138" s="32"/>
      <c r="LTY138" s="32"/>
      <c r="LTZ138" s="32"/>
      <c r="LUA138" s="32"/>
      <c r="LUB138" s="32"/>
      <c r="LUC138" s="32"/>
      <c r="LUD138" s="32"/>
      <c r="LUE138" s="32"/>
      <c r="LUF138" s="32"/>
      <c r="LUG138" s="32"/>
      <c r="LUH138" s="32"/>
      <c r="LUI138" s="32"/>
      <c r="LUJ138" s="32"/>
      <c r="LUK138" s="32"/>
      <c r="LUL138" s="32"/>
      <c r="LUM138" s="32"/>
      <c r="LUN138" s="32"/>
      <c r="LUO138" s="32"/>
      <c r="LUP138" s="32"/>
      <c r="LUQ138" s="32"/>
      <c r="LUR138" s="32"/>
      <c r="LUS138" s="32"/>
      <c r="LUT138" s="32"/>
      <c r="LUU138" s="32"/>
      <c r="LUV138" s="32"/>
      <c r="LUW138" s="32"/>
      <c r="LUX138" s="32"/>
      <c r="LUY138" s="32"/>
      <c r="LUZ138" s="32"/>
      <c r="LVA138" s="32"/>
      <c r="LVB138" s="32"/>
      <c r="LVC138" s="32"/>
      <c r="LVD138" s="32"/>
      <c r="LVE138" s="32"/>
      <c r="LVF138" s="32"/>
      <c r="LVG138" s="32"/>
      <c r="LVH138" s="32"/>
      <c r="LVI138" s="32"/>
      <c r="LVJ138" s="32"/>
      <c r="LVK138" s="32"/>
      <c r="LVL138" s="32"/>
      <c r="LVM138" s="32"/>
      <c r="LVN138" s="32"/>
      <c r="LVO138" s="32"/>
      <c r="LVP138" s="32"/>
      <c r="LVQ138" s="32"/>
      <c r="LVR138" s="32"/>
      <c r="LVS138" s="32"/>
      <c r="LVT138" s="32"/>
      <c r="LVU138" s="32"/>
      <c r="LVV138" s="32"/>
      <c r="LVW138" s="32"/>
      <c r="LVX138" s="32"/>
      <c r="LVY138" s="32"/>
      <c r="LVZ138" s="32"/>
      <c r="LWA138" s="32"/>
      <c r="LWB138" s="32"/>
      <c r="LWC138" s="32"/>
      <c r="LWD138" s="32"/>
      <c r="LWE138" s="32"/>
      <c r="LWF138" s="32"/>
      <c r="LWG138" s="32"/>
      <c r="LWH138" s="32"/>
      <c r="LWI138" s="32"/>
      <c r="LWJ138" s="32"/>
      <c r="LWK138" s="32"/>
      <c r="LWL138" s="32"/>
      <c r="LWM138" s="32"/>
      <c r="LWN138" s="32"/>
      <c r="LWO138" s="32"/>
      <c r="LWP138" s="32"/>
      <c r="LWQ138" s="32"/>
      <c r="LWR138" s="32"/>
      <c r="LWS138" s="32"/>
      <c r="LWT138" s="32"/>
      <c r="LWU138" s="32"/>
      <c r="LWV138" s="32"/>
      <c r="LWW138" s="32"/>
      <c r="LWX138" s="32"/>
      <c r="LWY138" s="32"/>
      <c r="LWZ138" s="32"/>
      <c r="LXA138" s="32"/>
      <c r="LXB138" s="32"/>
      <c r="LXC138" s="32"/>
      <c r="LXD138" s="32"/>
      <c r="LXE138" s="32"/>
      <c r="LXF138" s="32"/>
      <c r="LXG138" s="32"/>
      <c r="LXH138" s="32"/>
      <c r="LXI138" s="32"/>
      <c r="LXJ138" s="32"/>
      <c r="LXK138" s="32"/>
      <c r="LXL138" s="32"/>
      <c r="LXM138" s="32"/>
      <c r="LXN138" s="32"/>
      <c r="LXO138" s="32"/>
      <c r="LXP138" s="32"/>
      <c r="LXQ138" s="32"/>
      <c r="LXR138" s="32"/>
      <c r="LXS138" s="32"/>
      <c r="LXT138" s="32"/>
      <c r="LXU138" s="32"/>
      <c r="LXV138" s="32"/>
      <c r="LXW138" s="32"/>
      <c r="LXX138" s="32"/>
      <c r="LXY138" s="32"/>
      <c r="LXZ138" s="32"/>
      <c r="LYA138" s="32"/>
      <c r="LYB138" s="32"/>
      <c r="LYC138" s="32"/>
      <c r="LYD138" s="32"/>
      <c r="LYE138" s="32"/>
      <c r="LYF138" s="32"/>
      <c r="LYG138" s="32"/>
      <c r="LYH138" s="32"/>
      <c r="LYI138" s="32"/>
      <c r="LYJ138" s="32"/>
      <c r="LYK138" s="32"/>
      <c r="LYL138" s="32"/>
      <c r="LYM138" s="32"/>
      <c r="LYN138" s="32"/>
      <c r="LYO138" s="32"/>
      <c r="LYP138" s="32"/>
      <c r="LYQ138" s="32"/>
      <c r="LYR138" s="32"/>
      <c r="LYS138" s="32"/>
      <c r="LYT138" s="32"/>
      <c r="LYU138" s="32"/>
      <c r="LYV138" s="32"/>
      <c r="LYW138" s="32"/>
      <c r="LYX138" s="32"/>
      <c r="LYY138" s="32"/>
      <c r="LYZ138" s="32"/>
      <c r="LZA138" s="32"/>
      <c r="LZB138" s="32"/>
      <c r="LZC138" s="32"/>
      <c r="LZD138" s="32"/>
      <c r="LZE138" s="32"/>
      <c r="LZF138" s="32"/>
      <c r="LZG138" s="32"/>
      <c r="LZH138" s="32"/>
      <c r="LZI138" s="32"/>
      <c r="LZJ138" s="32"/>
      <c r="LZK138" s="32"/>
      <c r="LZL138" s="32"/>
      <c r="LZM138" s="32"/>
      <c r="LZN138" s="32"/>
      <c r="LZO138" s="32"/>
      <c r="LZP138" s="32"/>
      <c r="LZQ138" s="32"/>
      <c r="LZR138" s="32"/>
      <c r="LZS138" s="32"/>
      <c r="LZT138" s="32"/>
      <c r="LZU138" s="32"/>
      <c r="LZV138" s="32"/>
      <c r="LZW138" s="32"/>
      <c r="LZX138" s="32"/>
      <c r="LZY138" s="32"/>
      <c r="LZZ138" s="32"/>
      <c r="MAA138" s="32"/>
      <c r="MAB138" s="32"/>
      <c r="MAC138" s="32"/>
      <c r="MAD138" s="32"/>
      <c r="MAE138" s="32"/>
      <c r="MAF138" s="32"/>
      <c r="MAG138" s="32"/>
      <c r="MAH138" s="32"/>
      <c r="MAI138" s="32"/>
      <c r="MAJ138" s="32"/>
      <c r="MAK138" s="32"/>
      <c r="MAL138" s="32"/>
      <c r="MAM138" s="32"/>
      <c r="MAN138" s="32"/>
      <c r="MAO138" s="32"/>
      <c r="MAP138" s="32"/>
      <c r="MAQ138" s="32"/>
      <c r="MAR138" s="32"/>
      <c r="MAS138" s="32"/>
      <c r="MAT138" s="32"/>
      <c r="MAU138" s="32"/>
      <c r="MAV138" s="32"/>
      <c r="MAW138" s="32"/>
      <c r="MAX138" s="32"/>
      <c r="MAY138" s="32"/>
      <c r="MAZ138" s="32"/>
      <c r="MBA138" s="32"/>
      <c r="MBB138" s="32"/>
      <c r="MBC138" s="32"/>
      <c r="MBD138" s="32"/>
      <c r="MBE138" s="32"/>
      <c r="MBF138" s="32"/>
      <c r="MBG138" s="32"/>
      <c r="MBH138" s="32"/>
      <c r="MBI138" s="32"/>
      <c r="MBJ138" s="32"/>
      <c r="MBK138" s="32"/>
      <c r="MBL138" s="32"/>
      <c r="MBM138" s="32"/>
      <c r="MBN138" s="32"/>
      <c r="MBO138" s="32"/>
      <c r="MBP138" s="32"/>
      <c r="MBQ138" s="32"/>
      <c r="MBR138" s="32"/>
      <c r="MBS138" s="32"/>
      <c r="MBT138" s="32"/>
      <c r="MBU138" s="32"/>
      <c r="MBV138" s="32"/>
      <c r="MBW138" s="32"/>
      <c r="MBX138" s="32"/>
      <c r="MBY138" s="32"/>
      <c r="MBZ138" s="32"/>
      <c r="MCA138" s="32"/>
      <c r="MCB138" s="32"/>
      <c r="MCC138" s="32"/>
      <c r="MCD138" s="32"/>
      <c r="MCE138" s="32"/>
      <c r="MCF138" s="32"/>
      <c r="MCG138" s="32"/>
      <c r="MCH138" s="32"/>
      <c r="MCI138" s="32"/>
      <c r="MCJ138" s="32"/>
      <c r="MCK138" s="32"/>
      <c r="MCL138" s="32"/>
      <c r="MCM138" s="32"/>
      <c r="MCN138" s="32"/>
      <c r="MCO138" s="32"/>
      <c r="MCP138" s="32"/>
      <c r="MCQ138" s="32"/>
      <c r="MCR138" s="32"/>
      <c r="MCS138" s="32"/>
      <c r="MCT138" s="32"/>
      <c r="MCU138" s="32"/>
      <c r="MCV138" s="32"/>
      <c r="MCW138" s="32"/>
      <c r="MCX138" s="32"/>
      <c r="MCY138" s="32"/>
      <c r="MCZ138" s="32"/>
      <c r="MDA138" s="32"/>
      <c r="MDB138" s="32"/>
      <c r="MDC138" s="32"/>
      <c r="MDD138" s="32"/>
      <c r="MDE138" s="32"/>
      <c r="MDF138" s="32"/>
      <c r="MDG138" s="32"/>
      <c r="MDH138" s="32"/>
      <c r="MDI138" s="32"/>
      <c r="MDJ138" s="32"/>
      <c r="MDK138" s="32"/>
      <c r="MDL138" s="32"/>
      <c r="MDM138" s="32"/>
      <c r="MDN138" s="32"/>
      <c r="MDO138" s="32"/>
      <c r="MDP138" s="32"/>
      <c r="MDQ138" s="32"/>
      <c r="MDR138" s="32"/>
      <c r="MDS138" s="32"/>
      <c r="MDT138" s="32"/>
      <c r="MDU138" s="32"/>
      <c r="MDV138" s="32"/>
      <c r="MDW138" s="32"/>
      <c r="MDX138" s="32"/>
      <c r="MDY138" s="32"/>
      <c r="MDZ138" s="32"/>
      <c r="MEA138" s="32"/>
      <c r="MEB138" s="32"/>
      <c r="MEC138" s="32"/>
      <c r="MED138" s="32"/>
      <c r="MEE138" s="32"/>
      <c r="MEF138" s="32"/>
      <c r="MEG138" s="32"/>
      <c r="MEH138" s="32"/>
      <c r="MEI138" s="32"/>
      <c r="MEJ138" s="32"/>
      <c r="MEK138" s="32"/>
      <c r="MEL138" s="32"/>
      <c r="MEM138" s="32"/>
      <c r="MEN138" s="32"/>
      <c r="MEO138" s="32"/>
      <c r="MEP138" s="32"/>
      <c r="MEQ138" s="32"/>
      <c r="MER138" s="32"/>
      <c r="MES138" s="32"/>
      <c r="MET138" s="32"/>
      <c r="MEU138" s="32"/>
      <c r="MEV138" s="32"/>
      <c r="MEW138" s="32"/>
      <c r="MEX138" s="32"/>
      <c r="MEY138" s="32"/>
      <c r="MEZ138" s="32"/>
      <c r="MFA138" s="32"/>
      <c r="MFB138" s="32"/>
      <c r="MFC138" s="32"/>
      <c r="MFD138" s="32"/>
      <c r="MFE138" s="32"/>
      <c r="MFF138" s="32"/>
      <c r="MFG138" s="32"/>
      <c r="MFH138" s="32"/>
      <c r="MFI138" s="32"/>
      <c r="MFJ138" s="32"/>
      <c r="MFK138" s="32"/>
      <c r="MFL138" s="32"/>
      <c r="MFM138" s="32"/>
      <c r="MFN138" s="32"/>
      <c r="MFO138" s="32"/>
      <c r="MFP138" s="32"/>
      <c r="MFQ138" s="32"/>
      <c r="MFR138" s="32"/>
      <c r="MFS138" s="32"/>
      <c r="MFT138" s="32"/>
      <c r="MFU138" s="32"/>
      <c r="MFV138" s="32"/>
      <c r="MFW138" s="32"/>
      <c r="MFX138" s="32"/>
      <c r="MFY138" s="32"/>
      <c r="MFZ138" s="32"/>
      <c r="MGA138" s="32"/>
      <c r="MGB138" s="32"/>
      <c r="MGC138" s="32"/>
      <c r="MGD138" s="32"/>
      <c r="MGE138" s="32"/>
      <c r="MGF138" s="32"/>
      <c r="MGG138" s="32"/>
      <c r="MGH138" s="32"/>
      <c r="MGI138" s="32"/>
      <c r="MGJ138" s="32"/>
      <c r="MGK138" s="32"/>
      <c r="MGL138" s="32"/>
      <c r="MGM138" s="32"/>
      <c r="MGN138" s="32"/>
      <c r="MGO138" s="32"/>
      <c r="MGP138" s="32"/>
      <c r="MGQ138" s="32"/>
      <c r="MGR138" s="32"/>
      <c r="MGS138" s="32"/>
      <c r="MGT138" s="32"/>
      <c r="MGU138" s="32"/>
      <c r="MGV138" s="32"/>
      <c r="MGW138" s="32"/>
      <c r="MGX138" s="32"/>
      <c r="MGY138" s="32"/>
      <c r="MGZ138" s="32"/>
      <c r="MHA138" s="32"/>
      <c r="MHB138" s="32"/>
      <c r="MHC138" s="32"/>
      <c r="MHD138" s="32"/>
      <c r="MHE138" s="32"/>
      <c r="MHF138" s="32"/>
      <c r="MHG138" s="32"/>
      <c r="MHH138" s="32"/>
      <c r="MHI138" s="32"/>
      <c r="MHJ138" s="32"/>
      <c r="MHK138" s="32"/>
      <c r="MHL138" s="32"/>
      <c r="MHM138" s="32"/>
      <c r="MHN138" s="32"/>
      <c r="MHO138" s="32"/>
      <c r="MHP138" s="32"/>
      <c r="MHQ138" s="32"/>
      <c r="MHR138" s="32"/>
      <c r="MHS138" s="32"/>
      <c r="MHT138" s="32"/>
      <c r="MHU138" s="32"/>
      <c r="MHV138" s="32"/>
      <c r="MHW138" s="32"/>
      <c r="MHX138" s="32"/>
      <c r="MHY138" s="32"/>
      <c r="MHZ138" s="32"/>
      <c r="MIA138" s="32"/>
      <c r="MIB138" s="32"/>
      <c r="MIC138" s="32"/>
      <c r="MID138" s="32"/>
      <c r="MIE138" s="32"/>
      <c r="MIF138" s="32"/>
      <c r="MIG138" s="32"/>
      <c r="MIH138" s="32"/>
      <c r="MII138" s="32"/>
      <c r="MIJ138" s="32"/>
      <c r="MIK138" s="32"/>
      <c r="MIL138" s="32"/>
      <c r="MIM138" s="32"/>
      <c r="MIN138" s="32"/>
      <c r="MIO138" s="32"/>
      <c r="MIP138" s="32"/>
      <c r="MIQ138" s="32"/>
      <c r="MIR138" s="32"/>
      <c r="MIS138" s="32"/>
      <c r="MIT138" s="32"/>
      <c r="MIU138" s="32"/>
      <c r="MIV138" s="32"/>
      <c r="MIW138" s="32"/>
      <c r="MIX138" s="32"/>
      <c r="MIY138" s="32"/>
      <c r="MIZ138" s="32"/>
      <c r="MJA138" s="32"/>
      <c r="MJB138" s="32"/>
      <c r="MJC138" s="32"/>
      <c r="MJD138" s="32"/>
      <c r="MJE138" s="32"/>
      <c r="MJF138" s="32"/>
      <c r="MJG138" s="32"/>
      <c r="MJH138" s="32"/>
      <c r="MJI138" s="32"/>
      <c r="MJJ138" s="32"/>
      <c r="MJK138" s="32"/>
      <c r="MJL138" s="32"/>
      <c r="MJM138" s="32"/>
      <c r="MJN138" s="32"/>
      <c r="MJO138" s="32"/>
      <c r="MJP138" s="32"/>
      <c r="MJQ138" s="32"/>
      <c r="MJR138" s="32"/>
      <c r="MJS138" s="32"/>
      <c r="MJT138" s="32"/>
      <c r="MJU138" s="32"/>
      <c r="MJV138" s="32"/>
      <c r="MJW138" s="32"/>
      <c r="MJX138" s="32"/>
      <c r="MJY138" s="32"/>
      <c r="MJZ138" s="32"/>
      <c r="MKA138" s="32"/>
      <c r="MKB138" s="32"/>
      <c r="MKC138" s="32"/>
      <c r="MKD138" s="32"/>
      <c r="MKE138" s="32"/>
      <c r="MKF138" s="32"/>
      <c r="MKG138" s="32"/>
      <c r="MKH138" s="32"/>
      <c r="MKI138" s="32"/>
      <c r="MKJ138" s="32"/>
      <c r="MKK138" s="32"/>
      <c r="MKL138" s="32"/>
      <c r="MKM138" s="32"/>
      <c r="MKN138" s="32"/>
      <c r="MKO138" s="32"/>
      <c r="MKP138" s="32"/>
      <c r="MKQ138" s="32"/>
      <c r="MKR138" s="32"/>
      <c r="MKS138" s="32"/>
      <c r="MKT138" s="32"/>
      <c r="MKU138" s="32"/>
      <c r="MKV138" s="32"/>
      <c r="MKW138" s="32"/>
      <c r="MKX138" s="32"/>
      <c r="MKY138" s="32"/>
      <c r="MKZ138" s="32"/>
      <c r="MLA138" s="32"/>
      <c r="MLB138" s="32"/>
      <c r="MLC138" s="32"/>
      <c r="MLD138" s="32"/>
      <c r="MLE138" s="32"/>
      <c r="MLF138" s="32"/>
      <c r="MLG138" s="32"/>
      <c r="MLH138" s="32"/>
      <c r="MLI138" s="32"/>
      <c r="MLJ138" s="32"/>
      <c r="MLK138" s="32"/>
      <c r="MLL138" s="32"/>
      <c r="MLM138" s="32"/>
      <c r="MLN138" s="32"/>
      <c r="MLO138" s="32"/>
      <c r="MLP138" s="32"/>
      <c r="MLQ138" s="32"/>
      <c r="MLR138" s="32"/>
      <c r="MLS138" s="32"/>
      <c r="MLT138" s="32"/>
      <c r="MLU138" s="32"/>
      <c r="MLV138" s="32"/>
      <c r="MLW138" s="32"/>
      <c r="MLX138" s="32"/>
      <c r="MLY138" s="32"/>
      <c r="MLZ138" s="32"/>
      <c r="MMA138" s="32"/>
      <c r="MMB138" s="32"/>
      <c r="MMC138" s="32"/>
      <c r="MMD138" s="32"/>
      <c r="MME138" s="32"/>
      <c r="MMF138" s="32"/>
      <c r="MMG138" s="32"/>
      <c r="MMH138" s="32"/>
      <c r="MMI138" s="32"/>
      <c r="MMJ138" s="32"/>
      <c r="MMK138" s="32"/>
      <c r="MML138" s="32"/>
      <c r="MMM138" s="32"/>
      <c r="MMN138" s="32"/>
      <c r="MMO138" s="32"/>
      <c r="MMP138" s="32"/>
      <c r="MMQ138" s="32"/>
      <c r="MMR138" s="32"/>
      <c r="MMS138" s="32"/>
      <c r="MMT138" s="32"/>
      <c r="MMU138" s="32"/>
      <c r="MMV138" s="32"/>
      <c r="MMW138" s="32"/>
      <c r="MMX138" s="32"/>
      <c r="MMY138" s="32"/>
      <c r="MMZ138" s="32"/>
      <c r="MNA138" s="32"/>
      <c r="MNB138" s="32"/>
      <c r="MNC138" s="32"/>
      <c r="MND138" s="32"/>
      <c r="MNE138" s="32"/>
      <c r="MNF138" s="32"/>
      <c r="MNG138" s="32"/>
      <c r="MNH138" s="32"/>
      <c r="MNI138" s="32"/>
      <c r="MNJ138" s="32"/>
      <c r="MNK138" s="32"/>
      <c r="MNL138" s="32"/>
      <c r="MNM138" s="32"/>
      <c r="MNN138" s="32"/>
      <c r="MNO138" s="32"/>
      <c r="MNP138" s="32"/>
      <c r="MNQ138" s="32"/>
      <c r="MNR138" s="32"/>
      <c r="MNS138" s="32"/>
      <c r="MNT138" s="32"/>
      <c r="MNU138" s="32"/>
      <c r="MNV138" s="32"/>
      <c r="MNW138" s="32"/>
      <c r="MNX138" s="32"/>
      <c r="MNY138" s="32"/>
      <c r="MNZ138" s="32"/>
      <c r="MOA138" s="32"/>
      <c r="MOB138" s="32"/>
      <c r="MOC138" s="32"/>
      <c r="MOD138" s="32"/>
      <c r="MOE138" s="32"/>
      <c r="MOF138" s="32"/>
      <c r="MOG138" s="32"/>
      <c r="MOH138" s="32"/>
      <c r="MOI138" s="32"/>
      <c r="MOJ138" s="32"/>
      <c r="MOK138" s="32"/>
      <c r="MOL138" s="32"/>
      <c r="MOM138" s="32"/>
      <c r="MON138" s="32"/>
      <c r="MOO138" s="32"/>
      <c r="MOP138" s="32"/>
      <c r="MOQ138" s="32"/>
      <c r="MOR138" s="32"/>
      <c r="MOS138" s="32"/>
      <c r="MOT138" s="32"/>
      <c r="MOU138" s="32"/>
      <c r="MOV138" s="32"/>
      <c r="MOW138" s="32"/>
      <c r="MOX138" s="32"/>
      <c r="MOY138" s="32"/>
      <c r="MOZ138" s="32"/>
      <c r="MPA138" s="32"/>
      <c r="MPB138" s="32"/>
      <c r="MPC138" s="32"/>
      <c r="MPD138" s="32"/>
      <c r="MPE138" s="32"/>
      <c r="MPF138" s="32"/>
      <c r="MPG138" s="32"/>
      <c r="MPH138" s="32"/>
      <c r="MPI138" s="32"/>
      <c r="MPJ138" s="32"/>
      <c r="MPK138" s="32"/>
      <c r="MPL138" s="32"/>
      <c r="MPM138" s="32"/>
      <c r="MPN138" s="32"/>
      <c r="MPO138" s="32"/>
      <c r="MPP138" s="32"/>
      <c r="MPQ138" s="32"/>
      <c r="MPR138" s="32"/>
      <c r="MPS138" s="32"/>
      <c r="MPT138" s="32"/>
      <c r="MPU138" s="32"/>
      <c r="MPV138" s="32"/>
      <c r="MPW138" s="32"/>
      <c r="MPX138" s="32"/>
      <c r="MPY138" s="32"/>
      <c r="MPZ138" s="32"/>
      <c r="MQA138" s="32"/>
      <c r="MQB138" s="32"/>
      <c r="MQC138" s="32"/>
      <c r="MQD138" s="32"/>
      <c r="MQE138" s="32"/>
      <c r="MQF138" s="32"/>
      <c r="MQG138" s="32"/>
      <c r="MQH138" s="32"/>
      <c r="MQI138" s="32"/>
      <c r="MQJ138" s="32"/>
      <c r="MQK138" s="32"/>
      <c r="MQL138" s="32"/>
      <c r="MQM138" s="32"/>
      <c r="MQN138" s="32"/>
      <c r="MQO138" s="32"/>
      <c r="MQP138" s="32"/>
      <c r="MQQ138" s="32"/>
      <c r="MQR138" s="32"/>
      <c r="MQS138" s="32"/>
      <c r="MQT138" s="32"/>
      <c r="MQU138" s="32"/>
      <c r="MQV138" s="32"/>
      <c r="MQW138" s="32"/>
      <c r="MQX138" s="32"/>
      <c r="MQY138" s="32"/>
      <c r="MQZ138" s="32"/>
      <c r="MRA138" s="32"/>
      <c r="MRB138" s="32"/>
      <c r="MRC138" s="32"/>
      <c r="MRD138" s="32"/>
      <c r="MRE138" s="32"/>
      <c r="MRF138" s="32"/>
      <c r="MRG138" s="32"/>
      <c r="MRH138" s="32"/>
      <c r="MRI138" s="32"/>
      <c r="MRJ138" s="32"/>
      <c r="MRK138" s="32"/>
      <c r="MRL138" s="32"/>
      <c r="MRM138" s="32"/>
      <c r="MRN138" s="32"/>
      <c r="MRO138" s="32"/>
      <c r="MRP138" s="32"/>
      <c r="MRQ138" s="32"/>
      <c r="MRR138" s="32"/>
      <c r="MRS138" s="32"/>
      <c r="MRT138" s="32"/>
      <c r="MRU138" s="32"/>
      <c r="MRV138" s="32"/>
      <c r="MRW138" s="32"/>
      <c r="MRX138" s="32"/>
      <c r="MRY138" s="32"/>
      <c r="MRZ138" s="32"/>
      <c r="MSA138" s="32"/>
      <c r="MSB138" s="32"/>
      <c r="MSC138" s="32"/>
      <c r="MSD138" s="32"/>
      <c r="MSE138" s="32"/>
      <c r="MSF138" s="32"/>
      <c r="MSG138" s="32"/>
      <c r="MSH138" s="32"/>
      <c r="MSI138" s="32"/>
      <c r="MSJ138" s="32"/>
      <c r="MSK138" s="32"/>
      <c r="MSL138" s="32"/>
      <c r="MSM138" s="32"/>
      <c r="MSN138" s="32"/>
      <c r="MSO138" s="32"/>
      <c r="MSP138" s="32"/>
      <c r="MSQ138" s="32"/>
      <c r="MSR138" s="32"/>
      <c r="MSS138" s="32"/>
      <c r="MST138" s="32"/>
      <c r="MSU138" s="32"/>
      <c r="MSV138" s="32"/>
      <c r="MSW138" s="32"/>
      <c r="MSX138" s="32"/>
      <c r="MSY138" s="32"/>
      <c r="MSZ138" s="32"/>
      <c r="MTA138" s="32"/>
      <c r="MTB138" s="32"/>
      <c r="MTC138" s="32"/>
      <c r="MTD138" s="32"/>
      <c r="MTE138" s="32"/>
      <c r="MTF138" s="32"/>
      <c r="MTG138" s="32"/>
      <c r="MTH138" s="32"/>
      <c r="MTI138" s="32"/>
      <c r="MTJ138" s="32"/>
      <c r="MTK138" s="32"/>
      <c r="MTL138" s="32"/>
      <c r="MTM138" s="32"/>
      <c r="MTN138" s="32"/>
      <c r="MTO138" s="32"/>
      <c r="MTP138" s="32"/>
      <c r="MTQ138" s="32"/>
      <c r="MTR138" s="32"/>
      <c r="MTS138" s="32"/>
      <c r="MTT138" s="32"/>
      <c r="MTU138" s="32"/>
      <c r="MTV138" s="32"/>
      <c r="MTW138" s="32"/>
      <c r="MTX138" s="32"/>
      <c r="MTY138" s="32"/>
      <c r="MTZ138" s="32"/>
      <c r="MUA138" s="32"/>
      <c r="MUB138" s="32"/>
      <c r="MUC138" s="32"/>
      <c r="MUD138" s="32"/>
      <c r="MUE138" s="32"/>
      <c r="MUF138" s="32"/>
      <c r="MUG138" s="32"/>
      <c r="MUH138" s="32"/>
      <c r="MUI138" s="32"/>
      <c r="MUJ138" s="32"/>
      <c r="MUK138" s="32"/>
      <c r="MUL138" s="32"/>
      <c r="MUM138" s="32"/>
      <c r="MUN138" s="32"/>
      <c r="MUO138" s="32"/>
      <c r="MUP138" s="32"/>
      <c r="MUQ138" s="32"/>
      <c r="MUR138" s="32"/>
      <c r="MUS138" s="32"/>
      <c r="MUT138" s="32"/>
      <c r="MUU138" s="32"/>
      <c r="MUV138" s="32"/>
      <c r="MUW138" s="32"/>
      <c r="MUX138" s="32"/>
      <c r="MUY138" s="32"/>
      <c r="MUZ138" s="32"/>
      <c r="MVA138" s="32"/>
      <c r="MVB138" s="32"/>
      <c r="MVC138" s="32"/>
      <c r="MVD138" s="32"/>
      <c r="MVE138" s="32"/>
      <c r="MVF138" s="32"/>
      <c r="MVG138" s="32"/>
      <c r="MVH138" s="32"/>
      <c r="MVI138" s="32"/>
      <c r="MVJ138" s="32"/>
      <c r="MVK138" s="32"/>
      <c r="MVL138" s="32"/>
      <c r="MVM138" s="32"/>
      <c r="MVN138" s="32"/>
      <c r="MVO138" s="32"/>
      <c r="MVP138" s="32"/>
      <c r="MVQ138" s="32"/>
      <c r="MVR138" s="32"/>
      <c r="MVS138" s="32"/>
      <c r="MVT138" s="32"/>
      <c r="MVU138" s="32"/>
      <c r="MVV138" s="32"/>
      <c r="MVW138" s="32"/>
      <c r="MVX138" s="32"/>
      <c r="MVY138" s="32"/>
      <c r="MVZ138" s="32"/>
      <c r="MWA138" s="32"/>
      <c r="MWB138" s="32"/>
      <c r="MWC138" s="32"/>
      <c r="MWD138" s="32"/>
      <c r="MWE138" s="32"/>
      <c r="MWF138" s="32"/>
      <c r="MWG138" s="32"/>
      <c r="MWH138" s="32"/>
      <c r="MWI138" s="32"/>
      <c r="MWJ138" s="32"/>
      <c r="MWK138" s="32"/>
      <c r="MWL138" s="32"/>
      <c r="MWM138" s="32"/>
      <c r="MWN138" s="32"/>
      <c r="MWO138" s="32"/>
      <c r="MWP138" s="32"/>
      <c r="MWQ138" s="32"/>
      <c r="MWR138" s="32"/>
      <c r="MWS138" s="32"/>
      <c r="MWT138" s="32"/>
      <c r="MWU138" s="32"/>
      <c r="MWV138" s="32"/>
      <c r="MWW138" s="32"/>
      <c r="MWX138" s="32"/>
      <c r="MWY138" s="32"/>
      <c r="MWZ138" s="32"/>
      <c r="MXA138" s="32"/>
      <c r="MXB138" s="32"/>
      <c r="MXC138" s="32"/>
      <c r="MXD138" s="32"/>
      <c r="MXE138" s="32"/>
      <c r="MXF138" s="32"/>
      <c r="MXG138" s="32"/>
      <c r="MXH138" s="32"/>
      <c r="MXI138" s="32"/>
      <c r="MXJ138" s="32"/>
      <c r="MXK138" s="32"/>
      <c r="MXL138" s="32"/>
      <c r="MXM138" s="32"/>
      <c r="MXN138" s="32"/>
      <c r="MXO138" s="32"/>
      <c r="MXP138" s="32"/>
      <c r="MXQ138" s="32"/>
      <c r="MXR138" s="32"/>
      <c r="MXS138" s="32"/>
      <c r="MXT138" s="32"/>
      <c r="MXU138" s="32"/>
      <c r="MXV138" s="32"/>
      <c r="MXW138" s="32"/>
      <c r="MXX138" s="32"/>
      <c r="MXY138" s="32"/>
      <c r="MXZ138" s="32"/>
      <c r="MYA138" s="32"/>
      <c r="MYB138" s="32"/>
      <c r="MYC138" s="32"/>
      <c r="MYD138" s="32"/>
      <c r="MYE138" s="32"/>
      <c r="MYF138" s="32"/>
      <c r="MYG138" s="32"/>
      <c r="MYH138" s="32"/>
      <c r="MYI138" s="32"/>
      <c r="MYJ138" s="32"/>
      <c r="MYK138" s="32"/>
      <c r="MYL138" s="32"/>
      <c r="MYM138" s="32"/>
      <c r="MYN138" s="32"/>
      <c r="MYO138" s="32"/>
      <c r="MYP138" s="32"/>
      <c r="MYQ138" s="32"/>
      <c r="MYR138" s="32"/>
      <c r="MYS138" s="32"/>
      <c r="MYT138" s="32"/>
      <c r="MYU138" s="32"/>
      <c r="MYV138" s="32"/>
      <c r="MYW138" s="32"/>
      <c r="MYX138" s="32"/>
      <c r="MYY138" s="32"/>
      <c r="MYZ138" s="32"/>
      <c r="MZA138" s="32"/>
      <c r="MZB138" s="32"/>
      <c r="MZC138" s="32"/>
      <c r="MZD138" s="32"/>
      <c r="MZE138" s="32"/>
      <c r="MZF138" s="32"/>
      <c r="MZG138" s="32"/>
      <c r="MZH138" s="32"/>
      <c r="MZI138" s="32"/>
      <c r="MZJ138" s="32"/>
      <c r="MZK138" s="32"/>
      <c r="MZL138" s="32"/>
      <c r="MZM138" s="32"/>
      <c r="MZN138" s="32"/>
      <c r="MZO138" s="32"/>
      <c r="MZP138" s="32"/>
      <c r="MZQ138" s="32"/>
      <c r="MZR138" s="32"/>
      <c r="MZS138" s="32"/>
      <c r="MZT138" s="32"/>
      <c r="MZU138" s="32"/>
      <c r="MZV138" s="32"/>
      <c r="MZW138" s="32"/>
      <c r="MZX138" s="32"/>
      <c r="MZY138" s="32"/>
      <c r="MZZ138" s="32"/>
      <c r="NAA138" s="32"/>
      <c r="NAB138" s="32"/>
      <c r="NAC138" s="32"/>
      <c r="NAD138" s="32"/>
      <c r="NAE138" s="32"/>
      <c r="NAF138" s="32"/>
      <c r="NAG138" s="32"/>
      <c r="NAH138" s="32"/>
      <c r="NAI138" s="32"/>
      <c r="NAJ138" s="32"/>
      <c r="NAK138" s="32"/>
      <c r="NAL138" s="32"/>
      <c r="NAM138" s="32"/>
      <c r="NAN138" s="32"/>
      <c r="NAO138" s="32"/>
      <c r="NAP138" s="32"/>
      <c r="NAQ138" s="32"/>
      <c r="NAR138" s="32"/>
      <c r="NAS138" s="32"/>
      <c r="NAT138" s="32"/>
      <c r="NAU138" s="32"/>
      <c r="NAV138" s="32"/>
      <c r="NAW138" s="32"/>
      <c r="NAX138" s="32"/>
      <c r="NAY138" s="32"/>
      <c r="NAZ138" s="32"/>
      <c r="NBA138" s="32"/>
      <c r="NBB138" s="32"/>
      <c r="NBC138" s="32"/>
      <c r="NBD138" s="32"/>
      <c r="NBE138" s="32"/>
      <c r="NBF138" s="32"/>
      <c r="NBG138" s="32"/>
      <c r="NBH138" s="32"/>
      <c r="NBI138" s="32"/>
      <c r="NBJ138" s="32"/>
      <c r="NBK138" s="32"/>
      <c r="NBL138" s="32"/>
      <c r="NBM138" s="32"/>
      <c r="NBN138" s="32"/>
      <c r="NBO138" s="32"/>
      <c r="NBP138" s="32"/>
      <c r="NBQ138" s="32"/>
      <c r="NBR138" s="32"/>
      <c r="NBS138" s="32"/>
      <c r="NBT138" s="32"/>
      <c r="NBU138" s="32"/>
      <c r="NBV138" s="32"/>
      <c r="NBW138" s="32"/>
      <c r="NBX138" s="32"/>
      <c r="NBY138" s="32"/>
      <c r="NBZ138" s="32"/>
      <c r="NCA138" s="32"/>
      <c r="NCB138" s="32"/>
      <c r="NCC138" s="32"/>
      <c r="NCD138" s="32"/>
      <c r="NCE138" s="32"/>
      <c r="NCF138" s="32"/>
      <c r="NCG138" s="32"/>
      <c r="NCH138" s="32"/>
      <c r="NCI138" s="32"/>
      <c r="NCJ138" s="32"/>
      <c r="NCK138" s="32"/>
      <c r="NCL138" s="32"/>
      <c r="NCM138" s="32"/>
      <c r="NCN138" s="32"/>
      <c r="NCO138" s="32"/>
      <c r="NCP138" s="32"/>
      <c r="NCQ138" s="32"/>
      <c r="NCR138" s="32"/>
      <c r="NCS138" s="32"/>
      <c r="NCT138" s="32"/>
      <c r="NCU138" s="32"/>
      <c r="NCV138" s="32"/>
      <c r="NCW138" s="32"/>
      <c r="NCX138" s="32"/>
      <c r="NCY138" s="32"/>
      <c r="NCZ138" s="32"/>
      <c r="NDA138" s="32"/>
      <c r="NDB138" s="32"/>
      <c r="NDC138" s="32"/>
      <c r="NDD138" s="32"/>
      <c r="NDE138" s="32"/>
      <c r="NDF138" s="32"/>
      <c r="NDG138" s="32"/>
      <c r="NDH138" s="32"/>
      <c r="NDI138" s="32"/>
      <c r="NDJ138" s="32"/>
      <c r="NDK138" s="32"/>
      <c r="NDL138" s="32"/>
      <c r="NDM138" s="32"/>
      <c r="NDN138" s="32"/>
      <c r="NDO138" s="32"/>
      <c r="NDP138" s="32"/>
      <c r="NDQ138" s="32"/>
      <c r="NDR138" s="32"/>
      <c r="NDS138" s="32"/>
      <c r="NDT138" s="32"/>
      <c r="NDU138" s="32"/>
      <c r="NDV138" s="32"/>
      <c r="NDW138" s="32"/>
      <c r="NDX138" s="32"/>
      <c r="NDY138" s="32"/>
      <c r="NDZ138" s="32"/>
      <c r="NEA138" s="32"/>
      <c r="NEB138" s="32"/>
      <c r="NEC138" s="32"/>
      <c r="NED138" s="32"/>
      <c r="NEE138" s="32"/>
      <c r="NEF138" s="32"/>
      <c r="NEG138" s="32"/>
      <c r="NEH138" s="32"/>
      <c r="NEI138" s="32"/>
      <c r="NEJ138" s="32"/>
      <c r="NEK138" s="32"/>
      <c r="NEL138" s="32"/>
      <c r="NEM138" s="32"/>
      <c r="NEN138" s="32"/>
      <c r="NEO138" s="32"/>
      <c r="NEP138" s="32"/>
      <c r="NEQ138" s="32"/>
      <c r="NER138" s="32"/>
      <c r="NES138" s="32"/>
      <c r="NET138" s="32"/>
      <c r="NEU138" s="32"/>
      <c r="NEV138" s="32"/>
      <c r="NEW138" s="32"/>
      <c r="NEX138" s="32"/>
      <c r="NEY138" s="32"/>
      <c r="NEZ138" s="32"/>
      <c r="NFA138" s="32"/>
      <c r="NFB138" s="32"/>
      <c r="NFC138" s="32"/>
      <c r="NFD138" s="32"/>
      <c r="NFE138" s="32"/>
      <c r="NFF138" s="32"/>
      <c r="NFG138" s="32"/>
      <c r="NFH138" s="32"/>
      <c r="NFI138" s="32"/>
      <c r="NFJ138" s="32"/>
      <c r="NFK138" s="32"/>
      <c r="NFL138" s="32"/>
      <c r="NFM138" s="32"/>
      <c r="NFN138" s="32"/>
      <c r="NFO138" s="32"/>
      <c r="NFP138" s="32"/>
      <c r="NFQ138" s="32"/>
      <c r="NFR138" s="32"/>
      <c r="NFS138" s="32"/>
      <c r="NFT138" s="32"/>
      <c r="NFU138" s="32"/>
      <c r="NFV138" s="32"/>
      <c r="NFW138" s="32"/>
      <c r="NFX138" s="32"/>
      <c r="NFY138" s="32"/>
      <c r="NFZ138" s="32"/>
      <c r="NGA138" s="32"/>
      <c r="NGB138" s="32"/>
      <c r="NGC138" s="32"/>
      <c r="NGD138" s="32"/>
      <c r="NGE138" s="32"/>
      <c r="NGF138" s="32"/>
      <c r="NGG138" s="32"/>
      <c r="NGH138" s="32"/>
      <c r="NGI138" s="32"/>
      <c r="NGJ138" s="32"/>
      <c r="NGK138" s="32"/>
      <c r="NGL138" s="32"/>
      <c r="NGM138" s="32"/>
      <c r="NGN138" s="32"/>
      <c r="NGO138" s="32"/>
      <c r="NGP138" s="32"/>
      <c r="NGQ138" s="32"/>
      <c r="NGR138" s="32"/>
      <c r="NGS138" s="32"/>
      <c r="NGT138" s="32"/>
      <c r="NGU138" s="32"/>
      <c r="NGV138" s="32"/>
      <c r="NGW138" s="32"/>
      <c r="NGX138" s="32"/>
      <c r="NGY138" s="32"/>
      <c r="NGZ138" s="32"/>
      <c r="NHA138" s="32"/>
      <c r="NHB138" s="32"/>
      <c r="NHC138" s="32"/>
      <c r="NHD138" s="32"/>
      <c r="NHE138" s="32"/>
      <c r="NHF138" s="32"/>
      <c r="NHG138" s="32"/>
      <c r="NHH138" s="32"/>
      <c r="NHI138" s="32"/>
      <c r="NHJ138" s="32"/>
      <c r="NHK138" s="32"/>
      <c r="NHL138" s="32"/>
      <c r="NHM138" s="32"/>
      <c r="NHN138" s="32"/>
      <c r="NHO138" s="32"/>
      <c r="NHP138" s="32"/>
      <c r="NHQ138" s="32"/>
      <c r="NHR138" s="32"/>
      <c r="NHS138" s="32"/>
      <c r="NHT138" s="32"/>
      <c r="NHU138" s="32"/>
      <c r="NHV138" s="32"/>
      <c r="NHW138" s="32"/>
      <c r="NHX138" s="32"/>
      <c r="NHY138" s="32"/>
      <c r="NHZ138" s="32"/>
      <c r="NIA138" s="32"/>
      <c r="NIB138" s="32"/>
      <c r="NIC138" s="32"/>
      <c r="NID138" s="32"/>
      <c r="NIE138" s="32"/>
      <c r="NIF138" s="32"/>
      <c r="NIG138" s="32"/>
      <c r="NIH138" s="32"/>
      <c r="NII138" s="32"/>
      <c r="NIJ138" s="32"/>
      <c r="NIK138" s="32"/>
      <c r="NIL138" s="32"/>
      <c r="NIM138" s="32"/>
      <c r="NIN138" s="32"/>
      <c r="NIO138" s="32"/>
      <c r="NIP138" s="32"/>
      <c r="NIQ138" s="32"/>
      <c r="NIR138" s="32"/>
      <c r="NIS138" s="32"/>
      <c r="NIT138" s="32"/>
      <c r="NIU138" s="32"/>
      <c r="NIV138" s="32"/>
      <c r="NIW138" s="32"/>
      <c r="NIX138" s="32"/>
      <c r="NIY138" s="32"/>
      <c r="NIZ138" s="32"/>
      <c r="NJA138" s="32"/>
      <c r="NJB138" s="32"/>
      <c r="NJC138" s="32"/>
      <c r="NJD138" s="32"/>
      <c r="NJE138" s="32"/>
      <c r="NJF138" s="32"/>
      <c r="NJG138" s="32"/>
      <c r="NJH138" s="32"/>
      <c r="NJI138" s="32"/>
      <c r="NJJ138" s="32"/>
      <c r="NJK138" s="32"/>
      <c r="NJL138" s="32"/>
      <c r="NJM138" s="32"/>
      <c r="NJN138" s="32"/>
      <c r="NJO138" s="32"/>
      <c r="NJP138" s="32"/>
      <c r="NJQ138" s="32"/>
      <c r="NJR138" s="32"/>
      <c r="NJS138" s="32"/>
      <c r="NJT138" s="32"/>
      <c r="NJU138" s="32"/>
      <c r="NJV138" s="32"/>
      <c r="NJW138" s="32"/>
      <c r="NJX138" s="32"/>
      <c r="NJY138" s="32"/>
      <c r="NJZ138" s="32"/>
      <c r="NKA138" s="32"/>
      <c r="NKB138" s="32"/>
      <c r="NKC138" s="32"/>
      <c r="NKD138" s="32"/>
      <c r="NKE138" s="32"/>
      <c r="NKF138" s="32"/>
      <c r="NKG138" s="32"/>
      <c r="NKH138" s="32"/>
      <c r="NKI138" s="32"/>
      <c r="NKJ138" s="32"/>
      <c r="NKK138" s="32"/>
      <c r="NKL138" s="32"/>
      <c r="NKM138" s="32"/>
      <c r="NKN138" s="32"/>
      <c r="NKO138" s="32"/>
      <c r="NKP138" s="32"/>
      <c r="NKQ138" s="32"/>
      <c r="NKR138" s="32"/>
      <c r="NKS138" s="32"/>
      <c r="NKT138" s="32"/>
      <c r="NKU138" s="32"/>
      <c r="NKV138" s="32"/>
      <c r="NKW138" s="32"/>
      <c r="NKX138" s="32"/>
      <c r="NKY138" s="32"/>
      <c r="NKZ138" s="32"/>
      <c r="NLA138" s="32"/>
      <c r="NLB138" s="32"/>
      <c r="NLC138" s="32"/>
      <c r="NLD138" s="32"/>
      <c r="NLE138" s="32"/>
      <c r="NLF138" s="32"/>
      <c r="NLG138" s="32"/>
      <c r="NLH138" s="32"/>
      <c r="NLI138" s="32"/>
      <c r="NLJ138" s="32"/>
      <c r="NLK138" s="32"/>
      <c r="NLL138" s="32"/>
      <c r="NLM138" s="32"/>
      <c r="NLN138" s="32"/>
      <c r="NLO138" s="32"/>
      <c r="NLP138" s="32"/>
      <c r="NLQ138" s="32"/>
      <c r="NLR138" s="32"/>
      <c r="NLS138" s="32"/>
      <c r="NLT138" s="32"/>
      <c r="NLU138" s="32"/>
      <c r="NLV138" s="32"/>
      <c r="NLW138" s="32"/>
      <c r="NLX138" s="32"/>
      <c r="NLY138" s="32"/>
      <c r="NLZ138" s="32"/>
      <c r="NMA138" s="32"/>
      <c r="NMB138" s="32"/>
      <c r="NMC138" s="32"/>
      <c r="NMD138" s="32"/>
      <c r="NME138" s="32"/>
      <c r="NMF138" s="32"/>
      <c r="NMG138" s="32"/>
      <c r="NMH138" s="32"/>
      <c r="NMI138" s="32"/>
      <c r="NMJ138" s="32"/>
      <c r="NMK138" s="32"/>
      <c r="NML138" s="32"/>
      <c r="NMM138" s="32"/>
      <c r="NMN138" s="32"/>
      <c r="NMO138" s="32"/>
      <c r="NMP138" s="32"/>
      <c r="NMQ138" s="32"/>
      <c r="NMR138" s="32"/>
      <c r="NMS138" s="32"/>
      <c r="NMT138" s="32"/>
      <c r="NMU138" s="32"/>
      <c r="NMV138" s="32"/>
      <c r="NMW138" s="32"/>
      <c r="NMX138" s="32"/>
      <c r="NMY138" s="32"/>
      <c r="NMZ138" s="32"/>
      <c r="NNA138" s="32"/>
      <c r="NNB138" s="32"/>
      <c r="NNC138" s="32"/>
      <c r="NND138" s="32"/>
      <c r="NNE138" s="32"/>
      <c r="NNF138" s="32"/>
      <c r="NNG138" s="32"/>
      <c r="NNH138" s="32"/>
      <c r="NNI138" s="32"/>
      <c r="NNJ138" s="32"/>
      <c r="NNK138" s="32"/>
      <c r="NNL138" s="32"/>
      <c r="NNM138" s="32"/>
      <c r="NNN138" s="32"/>
      <c r="NNO138" s="32"/>
      <c r="NNP138" s="32"/>
      <c r="NNQ138" s="32"/>
      <c r="NNR138" s="32"/>
      <c r="NNS138" s="32"/>
      <c r="NNT138" s="32"/>
      <c r="NNU138" s="32"/>
      <c r="NNV138" s="32"/>
      <c r="NNW138" s="32"/>
      <c r="NNX138" s="32"/>
      <c r="NNY138" s="32"/>
      <c r="NNZ138" s="32"/>
      <c r="NOA138" s="32"/>
      <c r="NOB138" s="32"/>
      <c r="NOC138" s="32"/>
      <c r="NOD138" s="32"/>
      <c r="NOE138" s="32"/>
      <c r="NOF138" s="32"/>
      <c r="NOG138" s="32"/>
      <c r="NOH138" s="32"/>
      <c r="NOI138" s="32"/>
      <c r="NOJ138" s="32"/>
      <c r="NOK138" s="32"/>
      <c r="NOL138" s="32"/>
      <c r="NOM138" s="32"/>
      <c r="NON138" s="32"/>
      <c r="NOO138" s="32"/>
      <c r="NOP138" s="32"/>
      <c r="NOQ138" s="32"/>
      <c r="NOR138" s="32"/>
      <c r="NOS138" s="32"/>
      <c r="NOT138" s="32"/>
      <c r="NOU138" s="32"/>
      <c r="NOV138" s="32"/>
      <c r="NOW138" s="32"/>
      <c r="NOX138" s="32"/>
      <c r="NOY138" s="32"/>
      <c r="NOZ138" s="32"/>
      <c r="NPA138" s="32"/>
      <c r="NPB138" s="32"/>
      <c r="NPC138" s="32"/>
      <c r="NPD138" s="32"/>
      <c r="NPE138" s="32"/>
      <c r="NPF138" s="32"/>
      <c r="NPG138" s="32"/>
      <c r="NPH138" s="32"/>
      <c r="NPI138" s="32"/>
      <c r="NPJ138" s="32"/>
      <c r="NPK138" s="32"/>
      <c r="NPL138" s="32"/>
      <c r="NPM138" s="32"/>
      <c r="NPN138" s="32"/>
      <c r="NPO138" s="32"/>
      <c r="NPP138" s="32"/>
      <c r="NPQ138" s="32"/>
      <c r="NPR138" s="32"/>
      <c r="NPS138" s="32"/>
      <c r="NPT138" s="32"/>
      <c r="NPU138" s="32"/>
      <c r="NPV138" s="32"/>
      <c r="NPW138" s="32"/>
      <c r="NPX138" s="32"/>
      <c r="NPY138" s="32"/>
      <c r="NPZ138" s="32"/>
      <c r="NQA138" s="32"/>
      <c r="NQB138" s="32"/>
      <c r="NQC138" s="32"/>
      <c r="NQD138" s="32"/>
      <c r="NQE138" s="32"/>
      <c r="NQF138" s="32"/>
      <c r="NQG138" s="32"/>
      <c r="NQH138" s="32"/>
      <c r="NQI138" s="32"/>
      <c r="NQJ138" s="32"/>
      <c r="NQK138" s="32"/>
      <c r="NQL138" s="32"/>
      <c r="NQM138" s="32"/>
      <c r="NQN138" s="32"/>
      <c r="NQO138" s="32"/>
      <c r="NQP138" s="32"/>
      <c r="NQQ138" s="32"/>
      <c r="NQR138" s="32"/>
      <c r="NQS138" s="32"/>
      <c r="NQT138" s="32"/>
      <c r="NQU138" s="32"/>
      <c r="NQV138" s="32"/>
      <c r="NQW138" s="32"/>
      <c r="NQX138" s="32"/>
      <c r="NQY138" s="32"/>
      <c r="NQZ138" s="32"/>
      <c r="NRA138" s="32"/>
      <c r="NRB138" s="32"/>
      <c r="NRC138" s="32"/>
      <c r="NRD138" s="32"/>
      <c r="NRE138" s="32"/>
      <c r="NRF138" s="32"/>
      <c r="NRG138" s="32"/>
      <c r="NRH138" s="32"/>
      <c r="NRI138" s="32"/>
      <c r="NRJ138" s="32"/>
      <c r="NRK138" s="32"/>
      <c r="NRL138" s="32"/>
      <c r="NRM138" s="32"/>
      <c r="NRN138" s="32"/>
      <c r="NRO138" s="32"/>
      <c r="NRP138" s="32"/>
      <c r="NRQ138" s="32"/>
      <c r="NRR138" s="32"/>
      <c r="NRS138" s="32"/>
      <c r="NRT138" s="32"/>
      <c r="NRU138" s="32"/>
      <c r="NRV138" s="32"/>
      <c r="NRW138" s="32"/>
      <c r="NRX138" s="32"/>
      <c r="NRY138" s="32"/>
      <c r="NRZ138" s="32"/>
      <c r="NSA138" s="32"/>
      <c r="NSB138" s="32"/>
      <c r="NSC138" s="32"/>
      <c r="NSD138" s="32"/>
      <c r="NSE138" s="32"/>
      <c r="NSF138" s="32"/>
      <c r="NSG138" s="32"/>
      <c r="NSH138" s="32"/>
      <c r="NSI138" s="32"/>
      <c r="NSJ138" s="32"/>
      <c r="NSK138" s="32"/>
      <c r="NSL138" s="32"/>
      <c r="NSM138" s="32"/>
      <c r="NSN138" s="32"/>
      <c r="NSO138" s="32"/>
      <c r="NSP138" s="32"/>
      <c r="NSQ138" s="32"/>
      <c r="NSR138" s="32"/>
      <c r="NSS138" s="32"/>
      <c r="NST138" s="32"/>
      <c r="NSU138" s="32"/>
      <c r="NSV138" s="32"/>
      <c r="NSW138" s="32"/>
      <c r="NSX138" s="32"/>
      <c r="NSY138" s="32"/>
      <c r="NSZ138" s="32"/>
      <c r="NTA138" s="32"/>
      <c r="NTB138" s="32"/>
      <c r="NTC138" s="32"/>
      <c r="NTD138" s="32"/>
      <c r="NTE138" s="32"/>
      <c r="NTF138" s="32"/>
      <c r="NTG138" s="32"/>
      <c r="NTH138" s="32"/>
      <c r="NTI138" s="32"/>
      <c r="NTJ138" s="32"/>
      <c r="NTK138" s="32"/>
      <c r="NTL138" s="32"/>
      <c r="NTM138" s="32"/>
      <c r="NTN138" s="32"/>
      <c r="NTO138" s="32"/>
      <c r="NTP138" s="32"/>
      <c r="NTQ138" s="32"/>
      <c r="NTR138" s="32"/>
      <c r="NTS138" s="32"/>
      <c r="NTT138" s="32"/>
      <c r="NTU138" s="32"/>
      <c r="NTV138" s="32"/>
      <c r="NTW138" s="32"/>
      <c r="NTX138" s="32"/>
      <c r="NTY138" s="32"/>
      <c r="NTZ138" s="32"/>
      <c r="NUA138" s="32"/>
      <c r="NUB138" s="32"/>
      <c r="NUC138" s="32"/>
      <c r="NUD138" s="32"/>
      <c r="NUE138" s="32"/>
      <c r="NUF138" s="32"/>
      <c r="NUG138" s="32"/>
      <c r="NUH138" s="32"/>
      <c r="NUI138" s="32"/>
      <c r="NUJ138" s="32"/>
      <c r="NUK138" s="32"/>
      <c r="NUL138" s="32"/>
      <c r="NUM138" s="32"/>
      <c r="NUN138" s="32"/>
      <c r="NUO138" s="32"/>
      <c r="NUP138" s="32"/>
      <c r="NUQ138" s="32"/>
      <c r="NUR138" s="32"/>
      <c r="NUS138" s="32"/>
      <c r="NUT138" s="32"/>
      <c r="NUU138" s="32"/>
      <c r="NUV138" s="32"/>
      <c r="NUW138" s="32"/>
      <c r="NUX138" s="32"/>
      <c r="NUY138" s="32"/>
      <c r="NUZ138" s="32"/>
      <c r="NVA138" s="32"/>
      <c r="NVB138" s="32"/>
      <c r="NVC138" s="32"/>
      <c r="NVD138" s="32"/>
      <c r="NVE138" s="32"/>
      <c r="NVF138" s="32"/>
      <c r="NVG138" s="32"/>
      <c r="NVH138" s="32"/>
      <c r="NVI138" s="32"/>
      <c r="NVJ138" s="32"/>
      <c r="NVK138" s="32"/>
      <c r="NVL138" s="32"/>
      <c r="NVM138" s="32"/>
      <c r="NVN138" s="32"/>
      <c r="NVO138" s="32"/>
      <c r="NVP138" s="32"/>
      <c r="NVQ138" s="32"/>
      <c r="NVR138" s="32"/>
      <c r="NVS138" s="32"/>
      <c r="NVT138" s="32"/>
      <c r="NVU138" s="32"/>
      <c r="NVV138" s="32"/>
      <c r="NVW138" s="32"/>
      <c r="NVX138" s="32"/>
      <c r="NVY138" s="32"/>
      <c r="NVZ138" s="32"/>
      <c r="NWA138" s="32"/>
      <c r="NWB138" s="32"/>
      <c r="NWC138" s="32"/>
      <c r="NWD138" s="32"/>
      <c r="NWE138" s="32"/>
      <c r="NWF138" s="32"/>
      <c r="NWG138" s="32"/>
      <c r="NWH138" s="32"/>
      <c r="NWI138" s="32"/>
      <c r="NWJ138" s="32"/>
      <c r="NWK138" s="32"/>
      <c r="NWL138" s="32"/>
      <c r="NWM138" s="32"/>
      <c r="NWN138" s="32"/>
      <c r="NWO138" s="32"/>
      <c r="NWP138" s="32"/>
      <c r="NWQ138" s="32"/>
      <c r="NWR138" s="32"/>
      <c r="NWS138" s="32"/>
      <c r="NWT138" s="32"/>
      <c r="NWU138" s="32"/>
      <c r="NWV138" s="32"/>
      <c r="NWW138" s="32"/>
      <c r="NWX138" s="32"/>
      <c r="NWY138" s="32"/>
      <c r="NWZ138" s="32"/>
      <c r="NXA138" s="32"/>
      <c r="NXB138" s="32"/>
      <c r="NXC138" s="32"/>
      <c r="NXD138" s="32"/>
      <c r="NXE138" s="32"/>
      <c r="NXF138" s="32"/>
      <c r="NXG138" s="32"/>
      <c r="NXH138" s="32"/>
      <c r="NXI138" s="32"/>
      <c r="NXJ138" s="32"/>
      <c r="NXK138" s="32"/>
      <c r="NXL138" s="32"/>
      <c r="NXM138" s="32"/>
      <c r="NXN138" s="32"/>
      <c r="NXO138" s="32"/>
      <c r="NXP138" s="32"/>
      <c r="NXQ138" s="32"/>
      <c r="NXR138" s="32"/>
      <c r="NXS138" s="32"/>
      <c r="NXT138" s="32"/>
      <c r="NXU138" s="32"/>
      <c r="NXV138" s="32"/>
      <c r="NXW138" s="32"/>
      <c r="NXX138" s="32"/>
      <c r="NXY138" s="32"/>
      <c r="NXZ138" s="32"/>
      <c r="NYA138" s="32"/>
      <c r="NYB138" s="32"/>
      <c r="NYC138" s="32"/>
      <c r="NYD138" s="32"/>
      <c r="NYE138" s="32"/>
      <c r="NYF138" s="32"/>
      <c r="NYG138" s="32"/>
      <c r="NYH138" s="32"/>
      <c r="NYI138" s="32"/>
      <c r="NYJ138" s="32"/>
      <c r="NYK138" s="32"/>
      <c r="NYL138" s="32"/>
      <c r="NYM138" s="32"/>
      <c r="NYN138" s="32"/>
      <c r="NYO138" s="32"/>
      <c r="NYP138" s="32"/>
      <c r="NYQ138" s="32"/>
      <c r="NYR138" s="32"/>
      <c r="NYS138" s="32"/>
      <c r="NYT138" s="32"/>
      <c r="NYU138" s="32"/>
      <c r="NYV138" s="32"/>
      <c r="NYW138" s="32"/>
      <c r="NYX138" s="32"/>
      <c r="NYY138" s="32"/>
      <c r="NYZ138" s="32"/>
      <c r="NZA138" s="32"/>
      <c r="NZB138" s="32"/>
      <c r="NZC138" s="32"/>
      <c r="NZD138" s="32"/>
      <c r="NZE138" s="32"/>
      <c r="NZF138" s="32"/>
      <c r="NZG138" s="32"/>
      <c r="NZH138" s="32"/>
      <c r="NZI138" s="32"/>
      <c r="NZJ138" s="32"/>
      <c r="NZK138" s="32"/>
      <c r="NZL138" s="32"/>
      <c r="NZM138" s="32"/>
      <c r="NZN138" s="32"/>
      <c r="NZO138" s="32"/>
      <c r="NZP138" s="32"/>
      <c r="NZQ138" s="32"/>
      <c r="NZR138" s="32"/>
      <c r="NZS138" s="32"/>
      <c r="NZT138" s="32"/>
      <c r="NZU138" s="32"/>
      <c r="NZV138" s="32"/>
      <c r="NZW138" s="32"/>
      <c r="NZX138" s="32"/>
      <c r="NZY138" s="32"/>
      <c r="NZZ138" s="32"/>
      <c r="OAA138" s="32"/>
      <c r="OAB138" s="32"/>
      <c r="OAC138" s="32"/>
      <c r="OAD138" s="32"/>
      <c r="OAE138" s="32"/>
      <c r="OAF138" s="32"/>
      <c r="OAG138" s="32"/>
      <c r="OAH138" s="32"/>
      <c r="OAI138" s="32"/>
      <c r="OAJ138" s="32"/>
      <c r="OAK138" s="32"/>
      <c r="OAL138" s="32"/>
      <c r="OAM138" s="32"/>
      <c r="OAN138" s="32"/>
      <c r="OAO138" s="32"/>
      <c r="OAP138" s="32"/>
      <c r="OAQ138" s="32"/>
      <c r="OAR138" s="32"/>
      <c r="OAS138" s="32"/>
      <c r="OAT138" s="32"/>
      <c r="OAU138" s="32"/>
      <c r="OAV138" s="32"/>
      <c r="OAW138" s="32"/>
      <c r="OAX138" s="32"/>
      <c r="OAY138" s="32"/>
      <c r="OAZ138" s="32"/>
      <c r="OBA138" s="32"/>
      <c r="OBB138" s="32"/>
      <c r="OBC138" s="32"/>
      <c r="OBD138" s="32"/>
      <c r="OBE138" s="32"/>
      <c r="OBF138" s="32"/>
      <c r="OBG138" s="32"/>
      <c r="OBH138" s="32"/>
      <c r="OBI138" s="32"/>
      <c r="OBJ138" s="32"/>
      <c r="OBK138" s="32"/>
      <c r="OBL138" s="32"/>
      <c r="OBM138" s="32"/>
      <c r="OBN138" s="32"/>
      <c r="OBO138" s="32"/>
      <c r="OBP138" s="32"/>
      <c r="OBQ138" s="32"/>
      <c r="OBR138" s="32"/>
      <c r="OBS138" s="32"/>
      <c r="OBT138" s="32"/>
      <c r="OBU138" s="32"/>
      <c r="OBV138" s="32"/>
      <c r="OBW138" s="32"/>
      <c r="OBX138" s="32"/>
      <c r="OBY138" s="32"/>
      <c r="OBZ138" s="32"/>
      <c r="OCA138" s="32"/>
      <c r="OCB138" s="32"/>
      <c r="OCC138" s="32"/>
      <c r="OCD138" s="32"/>
      <c r="OCE138" s="32"/>
      <c r="OCF138" s="32"/>
      <c r="OCG138" s="32"/>
      <c r="OCH138" s="32"/>
      <c r="OCI138" s="32"/>
      <c r="OCJ138" s="32"/>
      <c r="OCK138" s="32"/>
      <c r="OCL138" s="32"/>
      <c r="OCM138" s="32"/>
      <c r="OCN138" s="32"/>
      <c r="OCO138" s="32"/>
      <c r="OCP138" s="32"/>
      <c r="OCQ138" s="32"/>
      <c r="OCR138" s="32"/>
      <c r="OCS138" s="32"/>
      <c r="OCT138" s="32"/>
      <c r="OCU138" s="32"/>
      <c r="OCV138" s="32"/>
      <c r="OCW138" s="32"/>
      <c r="OCX138" s="32"/>
      <c r="OCY138" s="32"/>
      <c r="OCZ138" s="32"/>
      <c r="ODA138" s="32"/>
      <c r="ODB138" s="32"/>
      <c r="ODC138" s="32"/>
      <c r="ODD138" s="32"/>
      <c r="ODE138" s="32"/>
      <c r="ODF138" s="32"/>
      <c r="ODG138" s="32"/>
      <c r="ODH138" s="32"/>
      <c r="ODI138" s="32"/>
      <c r="ODJ138" s="32"/>
      <c r="ODK138" s="32"/>
      <c r="ODL138" s="32"/>
      <c r="ODM138" s="32"/>
      <c r="ODN138" s="32"/>
      <c r="ODO138" s="32"/>
      <c r="ODP138" s="32"/>
      <c r="ODQ138" s="32"/>
      <c r="ODR138" s="32"/>
      <c r="ODS138" s="32"/>
      <c r="ODT138" s="32"/>
      <c r="ODU138" s="32"/>
      <c r="ODV138" s="32"/>
      <c r="ODW138" s="32"/>
      <c r="ODX138" s="32"/>
      <c r="ODY138" s="32"/>
      <c r="ODZ138" s="32"/>
      <c r="OEA138" s="32"/>
      <c r="OEB138" s="32"/>
      <c r="OEC138" s="32"/>
      <c r="OED138" s="32"/>
      <c r="OEE138" s="32"/>
      <c r="OEF138" s="32"/>
      <c r="OEG138" s="32"/>
      <c r="OEH138" s="32"/>
      <c r="OEI138" s="32"/>
      <c r="OEJ138" s="32"/>
      <c r="OEK138" s="32"/>
      <c r="OEL138" s="32"/>
      <c r="OEM138" s="32"/>
      <c r="OEN138" s="32"/>
      <c r="OEO138" s="32"/>
      <c r="OEP138" s="32"/>
      <c r="OEQ138" s="32"/>
      <c r="OER138" s="32"/>
      <c r="OES138" s="32"/>
      <c r="OET138" s="32"/>
      <c r="OEU138" s="32"/>
      <c r="OEV138" s="32"/>
      <c r="OEW138" s="32"/>
      <c r="OEX138" s="32"/>
      <c r="OEY138" s="32"/>
      <c r="OEZ138" s="32"/>
      <c r="OFA138" s="32"/>
      <c r="OFB138" s="32"/>
      <c r="OFC138" s="32"/>
      <c r="OFD138" s="32"/>
      <c r="OFE138" s="32"/>
      <c r="OFF138" s="32"/>
      <c r="OFG138" s="32"/>
      <c r="OFH138" s="32"/>
      <c r="OFI138" s="32"/>
      <c r="OFJ138" s="32"/>
      <c r="OFK138" s="32"/>
      <c r="OFL138" s="32"/>
      <c r="OFM138" s="32"/>
      <c r="OFN138" s="32"/>
      <c r="OFO138" s="32"/>
      <c r="OFP138" s="32"/>
      <c r="OFQ138" s="32"/>
      <c r="OFR138" s="32"/>
      <c r="OFS138" s="32"/>
      <c r="OFT138" s="32"/>
      <c r="OFU138" s="32"/>
      <c r="OFV138" s="32"/>
      <c r="OFW138" s="32"/>
      <c r="OFX138" s="32"/>
      <c r="OFY138" s="32"/>
      <c r="OFZ138" s="32"/>
      <c r="OGA138" s="32"/>
      <c r="OGB138" s="32"/>
      <c r="OGC138" s="32"/>
      <c r="OGD138" s="32"/>
      <c r="OGE138" s="32"/>
      <c r="OGF138" s="32"/>
      <c r="OGG138" s="32"/>
      <c r="OGH138" s="32"/>
      <c r="OGI138" s="32"/>
      <c r="OGJ138" s="32"/>
      <c r="OGK138" s="32"/>
      <c r="OGL138" s="32"/>
      <c r="OGM138" s="32"/>
      <c r="OGN138" s="32"/>
      <c r="OGO138" s="32"/>
      <c r="OGP138" s="32"/>
      <c r="OGQ138" s="32"/>
      <c r="OGR138" s="32"/>
      <c r="OGS138" s="32"/>
      <c r="OGT138" s="32"/>
      <c r="OGU138" s="32"/>
      <c r="OGV138" s="32"/>
      <c r="OGW138" s="32"/>
      <c r="OGX138" s="32"/>
      <c r="OGY138" s="32"/>
      <c r="OGZ138" s="32"/>
      <c r="OHA138" s="32"/>
      <c r="OHB138" s="32"/>
      <c r="OHC138" s="32"/>
      <c r="OHD138" s="32"/>
      <c r="OHE138" s="32"/>
      <c r="OHF138" s="32"/>
      <c r="OHG138" s="32"/>
      <c r="OHH138" s="32"/>
      <c r="OHI138" s="32"/>
      <c r="OHJ138" s="32"/>
      <c r="OHK138" s="32"/>
      <c r="OHL138" s="32"/>
      <c r="OHM138" s="32"/>
      <c r="OHN138" s="32"/>
      <c r="OHO138" s="32"/>
      <c r="OHP138" s="32"/>
      <c r="OHQ138" s="32"/>
      <c r="OHR138" s="32"/>
      <c r="OHS138" s="32"/>
      <c r="OHT138" s="32"/>
      <c r="OHU138" s="32"/>
      <c r="OHV138" s="32"/>
      <c r="OHW138" s="32"/>
      <c r="OHX138" s="32"/>
      <c r="OHY138" s="32"/>
      <c r="OHZ138" s="32"/>
      <c r="OIA138" s="32"/>
      <c r="OIB138" s="32"/>
      <c r="OIC138" s="32"/>
      <c r="OID138" s="32"/>
      <c r="OIE138" s="32"/>
      <c r="OIF138" s="32"/>
      <c r="OIG138" s="32"/>
      <c r="OIH138" s="32"/>
      <c r="OII138" s="32"/>
      <c r="OIJ138" s="32"/>
      <c r="OIK138" s="32"/>
      <c r="OIL138" s="32"/>
      <c r="OIM138" s="32"/>
      <c r="OIN138" s="32"/>
      <c r="OIO138" s="32"/>
      <c r="OIP138" s="32"/>
      <c r="OIQ138" s="32"/>
      <c r="OIR138" s="32"/>
      <c r="OIS138" s="32"/>
      <c r="OIT138" s="32"/>
      <c r="OIU138" s="32"/>
      <c r="OIV138" s="32"/>
      <c r="OIW138" s="32"/>
      <c r="OIX138" s="32"/>
      <c r="OIY138" s="32"/>
      <c r="OIZ138" s="32"/>
      <c r="OJA138" s="32"/>
      <c r="OJB138" s="32"/>
      <c r="OJC138" s="32"/>
      <c r="OJD138" s="32"/>
      <c r="OJE138" s="32"/>
      <c r="OJF138" s="32"/>
      <c r="OJG138" s="32"/>
      <c r="OJH138" s="32"/>
      <c r="OJI138" s="32"/>
      <c r="OJJ138" s="32"/>
      <c r="OJK138" s="32"/>
      <c r="OJL138" s="32"/>
      <c r="OJM138" s="32"/>
      <c r="OJN138" s="32"/>
      <c r="OJO138" s="32"/>
      <c r="OJP138" s="32"/>
      <c r="OJQ138" s="32"/>
      <c r="OJR138" s="32"/>
      <c r="OJS138" s="32"/>
      <c r="OJT138" s="32"/>
      <c r="OJU138" s="32"/>
      <c r="OJV138" s="32"/>
      <c r="OJW138" s="32"/>
      <c r="OJX138" s="32"/>
      <c r="OJY138" s="32"/>
      <c r="OJZ138" s="32"/>
      <c r="OKA138" s="32"/>
      <c r="OKB138" s="32"/>
      <c r="OKC138" s="32"/>
      <c r="OKD138" s="32"/>
      <c r="OKE138" s="32"/>
      <c r="OKF138" s="32"/>
      <c r="OKG138" s="32"/>
      <c r="OKH138" s="32"/>
      <c r="OKI138" s="32"/>
      <c r="OKJ138" s="32"/>
      <c r="OKK138" s="32"/>
      <c r="OKL138" s="32"/>
      <c r="OKM138" s="32"/>
      <c r="OKN138" s="32"/>
      <c r="OKO138" s="32"/>
      <c r="OKP138" s="32"/>
      <c r="OKQ138" s="32"/>
      <c r="OKR138" s="32"/>
      <c r="OKS138" s="32"/>
      <c r="OKT138" s="32"/>
      <c r="OKU138" s="32"/>
      <c r="OKV138" s="32"/>
      <c r="OKW138" s="32"/>
      <c r="OKX138" s="32"/>
      <c r="OKY138" s="32"/>
      <c r="OKZ138" s="32"/>
      <c r="OLA138" s="32"/>
      <c r="OLB138" s="32"/>
      <c r="OLC138" s="32"/>
      <c r="OLD138" s="32"/>
      <c r="OLE138" s="32"/>
      <c r="OLF138" s="32"/>
      <c r="OLG138" s="32"/>
      <c r="OLH138" s="32"/>
      <c r="OLI138" s="32"/>
      <c r="OLJ138" s="32"/>
      <c r="OLK138" s="32"/>
      <c r="OLL138" s="32"/>
      <c r="OLM138" s="32"/>
      <c r="OLN138" s="32"/>
      <c r="OLO138" s="32"/>
      <c r="OLP138" s="32"/>
      <c r="OLQ138" s="32"/>
      <c r="OLR138" s="32"/>
      <c r="OLS138" s="32"/>
      <c r="OLT138" s="32"/>
      <c r="OLU138" s="32"/>
      <c r="OLV138" s="32"/>
      <c r="OLW138" s="32"/>
      <c r="OLX138" s="32"/>
      <c r="OLY138" s="32"/>
      <c r="OLZ138" s="32"/>
      <c r="OMA138" s="32"/>
      <c r="OMB138" s="32"/>
      <c r="OMC138" s="32"/>
      <c r="OMD138" s="32"/>
      <c r="OME138" s="32"/>
      <c r="OMF138" s="32"/>
      <c r="OMG138" s="32"/>
      <c r="OMH138" s="32"/>
      <c r="OMI138" s="32"/>
      <c r="OMJ138" s="32"/>
      <c r="OMK138" s="32"/>
      <c r="OML138" s="32"/>
      <c r="OMM138" s="32"/>
      <c r="OMN138" s="32"/>
      <c r="OMO138" s="32"/>
      <c r="OMP138" s="32"/>
      <c r="OMQ138" s="32"/>
      <c r="OMR138" s="32"/>
      <c r="OMS138" s="32"/>
      <c r="OMT138" s="32"/>
      <c r="OMU138" s="32"/>
      <c r="OMV138" s="32"/>
      <c r="OMW138" s="32"/>
      <c r="OMX138" s="32"/>
      <c r="OMY138" s="32"/>
      <c r="OMZ138" s="32"/>
      <c r="ONA138" s="32"/>
      <c r="ONB138" s="32"/>
      <c r="ONC138" s="32"/>
      <c r="OND138" s="32"/>
      <c r="ONE138" s="32"/>
      <c r="ONF138" s="32"/>
      <c r="ONG138" s="32"/>
      <c r="ONH138" s="32"/>
      <c r="ONI138" s="32"/>
      <c r="ONJ138" s="32"/>
      <c r="ONK138" s="32"/>
      <c r="ONL138" s="32"/>
      <c r="ONM138" s="32"/>
      <c r="ONN138" s="32"/>
      <c r="ONO138" s="32"/>
      <c r="ONP138" s="32"/>
      <c r="ONQ138" s="32"/>
      <c r="ONR138" s="32"/>
      <c r="ONS138" s="32"/>
      <c r="ONT138" s="32"/>
      <c r="ONU138" s="32"/>
      <c r="ONV138" s="32"/>
      <c r="ONW138" s="32"/>
      <c r="ONX138" s="32"/>
      <c r="ONY138" s="32"/>
      <c r="ONZ138" s="32"/>
      <c r="OOA138" s="32"/>
      <c r="OOB138" s="32"/>
      <c r="OOC138" s="32"/>
      <c r="OOD138" s="32"/>
      <c r="OOE138" s="32"/>
      <c r="OOF138" s="32"/>
      <c r="OOG138" s="32"/>
      <c r="OOH138" s="32"/>
      <c r="OOI138" s="32"/>
      <c r="OOJ138" s="32"/>
      <c r="OOK138" s="32"/>
      <c r="OOL138" s="32"/>
      <c r="OOM138" s="32"/>
      <c r="OON138" s="32"/>
      <c r="OOO138" s="32"/>
      <c r="OOP138" s="32"/>
      <c r="OOQ138" s="32"/>
      <c r="OOR138" s="32"/>
      <c r="OOS138" s="32"/>
      <c r="OOT138" s="32"/>
      <c r="OOU138" s="32"/>
      <c r="OOV138" s="32"/>
      <c r="OOW138" s="32"/>
      <c r="OOX138" s="32"/>
      <c r="OOY138" s="32"/>
      <c r="OOZ138" s="32"/>
      <c r="OPA138" s="32"/>
      <c r="OPB138" s="32"/>
      <c r="OPC138" s="32"/>
      <c r="OPD138" s="32"/>
      <c r="OPE138" s="32"/>
      <c r="OPF138" s="32"/>
      <c r="OPG138" s="32"/>
      <c r="OPH138" s="32"/>
      <c r="OPI138" s="32"/>
      <c r="OPJ138" s="32"/>
      <c r="OPK138" s="32"/>
      <c r="OPL138" s="32"/>
      <c r="OPM138" s="32"/>
      <c r="OPN138" s="32"/>
      <c r="OPO138" s="32"/>
      <c r="OPP138" s="32"/>
      <c r="OPQ138" s="32"/>
      <c r="OPR138" s="32"/>
      <c r="OPS138" s="32"/>
      <c r="OPT138" s="32"/>
      <c r="OPU138" s="32"/>
      <c r="OPV138" s="32"/>
      <c r="OPW138" s="32"/>
      <c r="OPX138" s="32"/>
      <c r="OPY138" s="32"/>
      <c r="OPZ138" s="32"/>
      <c r="OQA138" s="32"/>
      <c r="OQB138" s="32"/>
      <c r="OQC138" s="32"/>
      <c r="OQD138" s="32"/>
      <c r="OQE138" s="32"/>
      <c r="OQF138" s="32"/>
      <c r="OQG138" s="32"/>
      <c r="OQH138" s="32"/>
      <c r="OQI138" s="32"/>
      <c r="OQJ138" s="32"/>
      <c r="OQK138" s="32"/>
      <c r="OQL138" s="32"/>
      <c r="OQM138" s="32"/>
      <c r="OQN138" s="32"/>
      <c r="OQO138" s="32"/>
      <c r="OQP138" s="32"/>
      <c r="OQQ138" s="32"/>
      <c r="OQR138" s="32"/>
      <c r="OQS138" s="32"/>
      <c r="OQT138" s="32"/>
      <c r="OQU138" s="32"/>
      <c r="OQV138" s="32"/>
      <c r="OQW138" s="32"/>
      <c r="OQX138" s="32"/>
      <c r="OQY138" s="32"/>
      <c r="OQZ138" s="32"/>
      <c r="ORA138" s="32"/>
      <c r="ORB138" s="32"/>
      <c r="ORC138" s="32"/>
      <c r="ORD138" s="32"/>
      <c r="ORE138" s="32"/>
      <c r="ORF138" s="32"/>
      <c r="ORG138" s="32"/>
      <c r="ORH138" s="32"/>
      <c r="ORI138" s="32"/>
      <c r="ORJ138" s="32"/>
      <c r="ORK138" s="32"/>
      <c r="ORL138" s="32"/>
      <c r="ORM138" s="32"/>
      <c r="ORN138" s="32"/>
      <c r="ORO138" s="32"/>
      <c r="ORP138" s="32"/>
      <c r="ORQ138" s="32"/>
      <c r="ORR138" s="32"/>
      <c r="ORS138" s="32"/>
      <c r="ORT138" s="32"/>
      <c r="ORU138" s="32"/>
      <c r="ORV138" s="32"/>
      <c r="ORW138" s="32"/>
      <c r="ORX138" s="32"/>
      <c r="ORY138" s="32"/>
      <c r="ORZ138" s="32"/>
      <c r="OSA138" s="32"/>
      <c r="OSB138" s="32"/>
      <c r="OSC138" s="32"/>
      <c r="OSD138" s="32"/>
      <c r="OSE138" s="32"/>
      <c r="OSF138" s="32"/>
      <c r="OSG138" s="32"/>
      <c r="OSH138" s="32"/>
      <c r="OSI138" s="32"/>
      <c r="OSJ138" s="32"/>
      <c r="OSK138" s="32"/>
      <c r="OSL138" s="32"/>
      <c r="OSM138" s="32"/>
      <c r="OSN138" s="32"/>
      <c r="OSO138" s="32"/>
      <c r="OSP138" s="32"/>
      <c r="OSQ138" s="32"/>
      <c r="OSR138" s="32"/>
      <c r="OSS138" s="32"/>
      <c r="OST138" s="32"/>
      <c r="OSU138" s="32"/>
      <c r="OSV138" s="32"/>
      <c r="OSW138" s="32"/>
      <c r="OSX138" s="32"/>
      <c r="OSY138" s="32"/>
      <c r="OSZ138" s="32"/>
      <c r="OTA138" s="32"/>
      <c r="OTB138" s="32"/>
      <c r="OTC138" s="32"/>
      <c r="OTD138" s="32"/>
      <c r="OTE138" s="32"/>
      <c r="OTF138" s="32"/>
      <c r="OTG138" s="32"/>
      <c r="OTH138" s="32"/>
      <c r="OTI138" s="32"/>
      <c r="OTJ138" s="32"/>
      <c r="OTK138" s="32"/>
      <c r="OTL138" s="32"/>
      <c r="OTM138" s="32"/>
      <c r="OTN138" s="32"/>
      <c r="OTO138" s="32"/>
      <c r="OTP138" s="32"/>
      <c r="OTQ138" s="32"/>
      <c r="OTR138" s="32"/>
      <c r="OTS138" s="32"/>
      <c r="OTT138" s="32"/>
      <c r="OTU138" s="32"/>
      <c r="OTV138" s="32"/>
      <c r="OTW138" s="32"/>
      <c r="OTX138" s="32"/>
      <c r="OTY138" s="32"/>
      <c r="OTZ138" s="32"/>
      <c r="OUA138" s="32"/>
      <c r="OUB138" s="32"/>
      <c r="OUC138" s="32"/>
      <c r="OUD138" s="32"/>
      <c r="OUE138" s="32"/>
      <c r="OUF138" s="32"/>
      <c r="OUG138" s="32"/>
      <c r="OUH138" s="32"/>
      <c r="OUI138" s="32"/>
      <c r="OUJ138" s="32"/>
      <c r="OUK138" s="32"/>
      <c r="OUL138" s="32"/>
      <c r="OUM138" s="32"/>
      <c r="OUN138" s="32"/>
      <c r="OUO138" s="32"/>
      <c r="OUP138" s="32"/>
      <c r="OUQ138" s="32"/>
      <c r="OUR138" s="32"/>
      <c r="OUS138" s="32"/>
      <c r="OUT138" s="32"/>
      <c r="OUU138" s="32"/>
      <c r="OUV138" s="32"/>
      <c r="OUW138" s="32"/>
      <c r="OUX138" s="32"/>
      <c r="OUY138" s="32"/>
      <c r="OUZ138" s="32"/>
      <c r="OVA138" s="32"/>
      <c r="OVB138" s="32"/>
      <c r="OVC138" s="32"/>
      <c r="OVD138" s="32"/>
      <c r="OVE138" s="32"/>
      <c r="OVF138" s="32"/>
      <c r="OVG138" s="32"/>
      <c r="OVH138" s="32"/>
      <c r="OVI138" s="32"/>
      <c r="OVJ138" s="32"/>
      <c r="OVK138" s="32"/>
      <c r="OVL138" s="32"/>
      <c r="OVM138" s="32"/>
      <c r="OVN138" s="32"/>
      <c r="OVO138" s="32"/>
      <c r="OVP138" s="32"/>
      <c r="OVQ138" s="32"/>
      <c r="OVR138" s="32"/>
      <c r="OVS138" s="32"/>
      <c r="OVT138" s="32"/>
      <c r="OVU138" s="32"/>
      <c r="OVV138" s="32"/>
      <c r="OVW138" s="32"/>
      <c r="OVX138" s="32"/>
      <c r="OVY138" s="32"/>
      <c r="OVZ138" s="32"/>
      <c r="OWA138" s="32"/>
      <c r="OWB138" s="32"/>
      <c r="OWC138" s="32"/>
      <c r="OWD138" s="32"/>
      <c r="OWE138" s="32"/>
      <c r="OWF138" s="32"/>
      <c r="OWG138" s="32"/>
      <c r="OWH138" s="32"/>
      <c r="OWI138" s="32"/>
      <c r="OWJ138" s="32"/>
      <c r="OWK138" s="32"/>
      <c r="OWL138" s="32"/>
      <c r="OWM138" s="32"/>
      <c r="OWN138" s="32"/>
      <c r="OWO138" s="32"/>
      <c r="OWP138" s="32"/>
      <c r="OWQ138" s="32"/>
      <c r="OWR138" s="32"/>
      <c r="OWS138" s="32"/>
      <c r="OWT138" s="32"/>
      <c r="OWU138" s="32"/>
      <c r="OWV138" s="32"/>
      <c r="OWW138" s="32"/>
      <c r="OWX138" s="32"/>
      <c r="OWY138" s="32"/>
      <c r="OWZ138" s="32"/>
      <c r="OXA138" s="32"/>
      <c r="OXB138" s="32"/>
      <c r="OXC138" s="32"/>
      <c r="OXD138" s="32"/>
      <c r="OXE138" s="32"/>
      <c r="OXF138" s="32"/>
      <c r="OXG138" s="32"/>
      <c r="OXH138" s="32"/>
      <c r="OXI138" s="32"/>
      <c r="OXJ138" s="32"/>
      <c r="OXK138" s="32"/>
      <c r="OXL138" s="32"/>
      <c r="OXM138" s="32"/>
      <c r="OXN138" s="32"/>
      <c r="OXO138" s="32"/>
      <c r="OXP138" s="32"/>
      <c r="OXQ138" s="32"/>
      <c r="OXR138" s="32"/>
      <c r="OXS138" s="32"/>
      <c r="OXT138" s="32"/>
      <c r="OXU138" s="32"/>
      <c r="OXV138" s="32"/>
      <c r="OXW138" s="32"/>
      <c r="OXX138" s="32"/>
      <c r="OXY138" s="32"/>
      <c r="OXZ138" s="32"/>
      <c r="OYA138" s="32"/>
      <c r="OYB138" s="32"/>
      <c r="OYC138" s="32"/>
      <c r="OYD138" s="32"/>
      <c r="OYE138" s="32"/>
      <c r="OYF138" s="32"/>
      <c r="OYG138" s="32"/>
      <c r="OYH138" s="32"/>
      <c r="OYI138" s="32"/>
      <c r="OYJ138" s="32"/>
      <c r="OYK138" s="32"/>
      <c r="OYL138" s="32"/>
      <c r="OYM138" s="32"/>
      <c r="OYN138" s="32"/>
      <c r="OYO138" s="32"/>
      <c r="OYP138" s="32"/>
      <c r="OYQ138" s="32"/>
      <c r="OYR138" s="32"/>
      <c r="OYS138" s="32"/>
      <c r="OYT138" s="32"/>
      <c r="OYU138" s="32"/>
      <c r="OYV138" s="32"/>
      <c r="OYW138" s="32"/>
      <c r="OYX138" s="32"/>
      <c r="OYY138" s="32"/>
      <c r="OYZ138" s="32"/>
      <c r="OZA138" s="32"/>
      <c r="OZB138" s="32"/>
      <c r="OZC138" s="32"/>
      <c r="OZD138" s="32"/>
      <c r="OZE138" s="32"/>
      <c r="OZF138" s="32"/>
      <c r="OZG138" s="32"/>
      <c r="OZH138" s="32"/>
      <c r="OZI138" s="32"/>
      <c r="OZJ138" s="32"/>
      <c r="OZK138" s="32"/>
      <c r="OZL138" s="32"/>
      <c r="OZM138" s="32"/>
      <c r="OZN138" s="32"/>
      <c r="OZO138" s="32"/>
      <c r="OZP138" s="32"/>
      <c r="OZQ138" s="32"/>
      <c r="OZR138" s="32"/>
      <c r="OZS138" s="32"/>
      <c r="OZT138" s="32"/>
      <c r="OZU138" s="32"/>
      <c r="OZV138" s="32"/>
      <c r="OZW138" s="32"/>
      <c r="OZX138" s="32"/>
      <c r="OZY138" s="32"/>
      <c r="OZZ138" s="32"/>
      <c r="PAA138" s="32"/>
      <c r="PAB138" s="32"/>
      <c r="PAC138" s="32"/>
      <c r="PAD138" s="32"/>
      <c r="PAE138" s="32"/>
      <c r="PAF138" s="32"/>
      <c r="PAG138" s="32"/>
      <c r="PAH138" s="32"/>
      <c r="PAI138" s="32"/>
      <c r="PAJ138" s="32"/>
      <c r="PAK138" s="32"/>
      <c r="PAL138" s="32"/>
      <c r="PAM138" s="32"/>
      <c r="PAN138" s="32"/>
      <c r="PAO138" s="32"/>
      <c r="PAP138" s="32"/>
      <c r="PAQ138" s="32"/>
      <c r="PAR138" s="32"/>
      <c r="PAS138" s="32"/>
      <c r="PAT138" s="32"/>
      <c r="PAU138" s="32"/>
      <c r="PAV138" s="32"/>
      <c r="PAW138" s="32"/>
      <c r="PAX138" s="32"/>
      <c r="PAY138" s="32"/>
      <c r="PAZ138" s="32"/>
      <c r="PBA138" s="32"/>
      <c r="PBB138" s="32"/>
      <c r="PBC138" s="32"/>
      <c r="PBD138" s="32"/>
      <c r="PBE138" s="32"/>
      <c r="PBF138" s="32"/>
      <c r="PBG138" s="32"/>
      <c r="PBH138" s="32"/>
      <c r="PBI138" s="32"/>
      <c r="PBJ138" s="32"/>
      <c r="PBK138" s="32"/>
      <c r="PBL138" s="32"/>
      <c r="PBM138" s="32"/>
      <c r="PBN138" s="32"/>
      <c r="PBO138" s="32"/>
      <c r="PBP138" s="32"/>
      <c r="PBQ138" s="32"/>
      <c r="PBR138" s="32"/>
      <c r="PBS138" s="32"/>
      <c r="PBT138" s="32"/>
      <c r="PBU138" s="32"/>
      <c r="PBV138" s="32"/>
      <c r="PBW138" s="32"/>
      <c r="PBX138" s="32"/>
      <c r="PBY138" s="32"/>
      <c r="PBZ138" s="32"/>
      <c r="PCA138" s="32"/>
      <c r="PCB138" s="32"/>
      <c r="PCC138" s="32"/>
      <c r="PCD138" s="32"/>
      <c r="PCE138" s="32"/>
      <c r="PCF138" s="32"/>
      <c r="PCG138" s="32"/>
      <c r="PCH138" s="32"/>
      <c r="PCI138" s="32"/>
      <c r="PCJ138" s="32"/>
      <c r="PCK138" s="32"/>
      <c r="PCL138" s="32"/>
      <c r="PCM138" s="32"/>
      <c r="PCN138" s="32"/>
      <c r="PCO138" s="32"/>
      <c r="PCP138" s="32"/>
      <c r="PCQ138" s="32"/>
      <c r="PCR138" s="32"/>
      <c r="PCS138" s="32"/>
      <c r="PCT138" s="32"/>
      <c r="PCU138" s="32"/>
      <c r="PCV138" s="32"/>
      <c r="PCW138" s="32"/>
      <c r="PCX138" s="32"/>
      <c r="PCY138" s="32"/>
      <c r="PCZ138" s="32"/>
      <c r="PDA138" s="32"/>
      <c r="PDB138" s="32"/>
      <c r="PDC138" s="32"/>
      <c r="PDD138" s="32"/>
      <c r="PDE138" s="32"/>
      <c r="PDF138" s="32"/>
      <c r="PDG138" s="32"/>
      <c r="PDH138" s="32"/>
      <c r="PDI138" s="32"/>
      <c r="PDJ138" s="32"/>
      <c r="PDK138" s="32"/>
      <c r="PDL138" s="32"/>
      <c r="PDM138" s="32"/>
      <c r="PDN138" s="32"/>
      <c r="PDO138" s="32"/>
      <c r="PDP138" s="32"/>
      <c r="PDQ138" s="32"/>
      <c r="PDR138" s="32"/>
      <c r="PDS138" s="32"/>
      <c r="PDT138" s="32"/>
      <c r="PDU138" s="32"/>
      <c r="PDV138" s="32"/>
      <c r="PDW138" s="32"/>
      <c r="PDX138" s="32"/>
      <c r="PDY138" s="32"/>
      <c r="PDZ138" s="32"/>
      <c r="PEA138" s="32"/>
      <c r="PEB138" s="32"/>
      <c r="PEC138" s="32"/>
      <c r="PED138" s="32"/>
      <c r="PEE138" s="32"/>
      <c r="PEF138" s="32"/>
      <c r="PEG138" s="32"/>
      <c r="PEH138" s="32"/>
      <c r="PEI138" s="32"/>
      <c r="PEJ138" s="32"/>
      <c r="PEK138" s="32"/>
      <c r="PEL138" s="32"/>
      <c r="PEM138" s="32"/>
      <c r="PEN138" s="32"/>
      <c r="PEO138" s="32"/>
      <c r="PEP138" s="32"/>
      <c r="PEQ138" s="32"/>
      <c r="PER138" s="32"/>
      <c r="PES138" s="32"/>
      <c r="PET138" s="32"/>
      <c r="PEU138" s="32"/>
      <c r="PEV138" s="32"/>
      <c r="PEW138" s="32"/>
      <c r="PEX138" s="32"/>
      <c r="PEY138" s="32"/>
      <c r="PEZ138" s="32"/>
      <c r="PFA138" s="32"/>
      <c r="PFB138" s="32"/>
      <c r="PFC138" s="32"/>
      <c r="PFD138" s="32"/>
      <c r="PFE138" s="32"/>
      <c r="PFF138" s="32"/>
      <c r="PFG138" s="32"/>
      <c r="PFH138" s="32"/>
      <c r="PFI138" s="32"/>
      <c r="PFJ138" s="32"/>
      <c r="PFK138" s="32"/>
      <c r="PFL138" s="32"/>
      <c r="PFM138" s="32"/>
      <c r="PFN138" s="32"/>
      <c r="PFO138" s="32"/>
      <c r="PFP138" s="32"/>
      <c r="PFQ138" s="32"/>
      <c r="PFR138" s="32"/>
      <c r="PFS138" s="32"/>
      <c r="PFT138" s="32"/>
      <c r="PFU138" s="32"/>
      <c r="PFV138" s="32"/>
      <c r="PFW138" s="32"/>
      <c r="PFX138" s="32"/>
      <c r="PFY138" s="32"/>
      <c r="PFZ138" s="32"/>
      <c r="PGA138" s="32"/>
      <c r="PGB138" s="32"/>
      <c r="PGC138" s="32"/>
      <c r="PGD138" s="32"/>
      <c r="PGE138" s="32"/>
      <c r="PGF138" s="32"/>
      <c r="PGG138" s="32"/>
      <c r="PGH138" s="32"/>
      <c r="PGI138" s="32"/>
      <c r="PGJ138" s="32"/>
      <c r="PGK138" s="32"/>
      <c r="PGL138" s="32"/>
      <c r="PGM138" s="32"/>
      <c r="PGN138" s="32"/>
      <c r="PGO138" s="32"/>
      <c r="PGP138" s="32"/>
      <c r="PGQ138" s="32"/>
      <c r="PGR138" s="32"/>
      <c r="PGS138" s="32"/>
      <c r="PGT138" s="32"/>
      <c r="PGU138" s="32"/>
      <c r="PGV138" s="32"/>
      <c r="PGW138" s="32"/>
      <c r="PGX138" s="32"/>
      <c r="PGY138" s="32"/>
      <c r="PGZ138" s="32"/>
      <c r="PHA138" s="32"/>
      <c r="PHB138" s="32"/>
      <c r="PHC138" s="32"/>
      <c r="PHD138" s="32"/>
      <c r="PHE138" s="32"/>
      <c r="PHF138" s="32"/>
      <c r="PHG138" s="32"/>
      <c r="PHH138" s="32"/>
      <c r="PHI138" s="32"/>
      <c r="PHJ138" s="32"/>
      <c r="PHK138" s="32"/>
      <c r="PHL138" s="32"/>
      <c r="PHM138" s="32"/>
      <c r="PHN138" s="32"/>
      <c r="PHO138" s="32"/>
      <c r="PHP138" s="32"/>
      <c r="PHQ138" s="32"/>
      <c r="PHR138" s="32"/>
      <c r="PHS138" s="32"/>
      <c r="PHT138" s="32"/>
      <c r="PHU138" s="32"/>
      <c r="PHV138" s="32"/>
      <c r="PHW138" s="32"/>
      <c r="PHX138" s="32"/>
      <c r="PHY138" s="32"/>
      <c r="PHZ138" s="32"/>
      <c r="PIA138" s="32"/>
      <c r="PIB138" s="32"/>
      <c r="PIC138" s="32"/>
      <c r="PID138" s="32"/>
      <c r="PIE138" s="32"/>
      <c r="PIF138" s="32"/>
      <c r="PIG138" s="32"/>
      <c r="PIH138" s="32"/>
      <c r="PII138" s="32"/>
      <c r="PIJ138" s="32"/>
      <c r="PIK138" s="32"/>
      <c r="PIL138" s="32"/>
      <c r="PIM138" s="32"/>
      <c r="PIN138" s="32"/>
      <c r="PIO138" s="32"/>
      <c r="PIP138" s="32"/>
      <c r="PIQ138" s="32"/>
      <c r="PIR138" s="32"/>
      <c r="PIS138" s="32"/>
      <c r="PIT138" s="32"/>
      <c r="PIU138" s="32"/>
      <c r="PIV138" s="32"/>
      <c r="PIW138" s="32"/>
      <c r="PIX138" s="32"/>
      <c r="PIY138" s="32"/>
      <c r="PIZ138" s="32"/>
      <c r="PJA138" s="32"/>
      <c r="PJB138" s="32"/>
      <c r="PJC138" s="32"/>
      <c r="PJD138" s="32"/>
      <c r="PJE138" s="32"/>
      <c r="PJF138" s="32"/>
      <c r="PJG138" s="32"/>
      <c r="PJH138" s="32"/>
      <c r="PJI138" s="32"/>
      <c r="PJJ138" s="32"/>
      <c r="PJK138" s="32"/>
      <c r="PJL138" s="32"/>
      <c r="PJM138" s="32"/>
      <c r="PJN138" s="32"/>
      <c r="PJO138" s="32"/>
      <c r="PJP138" s="32"/>
      <c r="PJQ138" s="32"/>
      <c r="PJR138" s="32"/>
      <c r="PJS138" s="32"/>
      <c r="PJT138" s="32"/>
      <c r="PJU138" s="32"/>
      <c r="PJV138" s="32"/>
      <c r="PJW138" s="32"/>
      <c r="PJX138" s="32"/>
      <c r="PJY138" s="32"/>
      <c r="PJZ138" s="32"/>
      <c r="PKA138" s="32"/>
      <c r="PKB138" s="32"/>
      <c r="PKC138" s="32"/>
      <c r="PKD138" s="32"/>
      <c r="PKE138" s="32"/>
      <c r="PKF138" s="32"/>
      <c r="PKG138" s="32"/>
      <c r="PKH138" s="32"/>
      <c r="PKI138" s="32"/>
      <c r="PKJ138" s="32"/>
      <c r="PKK138" s="32"/>
      <c r="PKL138" s="32"/>
      <c r="PKM138" s="32"/>
      <c r="PKN138" s="32"/>
      <c r="PKO138" s="32"/>
      <c r="PKP138" s="32"/>
      <c r="PKQ138" s="32"/>
      <c r="PKR138" s="32"/>
      <c r="PKS138" s="32"/>
      <c r="PKT138" s="32"/>
      <c r="PKU138" s="32"/>
      <c r="PKV138" s="32"/>
      <c r="PKW138" s="32"/>
      <c r="PKX138" s="32"/>
      <c r="PKY138" s="32"/>
      <c r="PKZ138" s="32"/>
      <c r="PLA138" s="32"/>
      <c r="PLB138" s="32"/>
      <c r="PLC138" s="32"/>
      <c r="PLD138" s="32"/>
      <c r="PLE138" s="32"/>
      <c r="PLF138" s="32"/>
      <c r="PLG138" s="32"/>
      <c r="PLH138" s="32"/>
      <c r="PLI138" s="32"/>
      <c r="PLJ138" s="32"/>
      <c r="PLK138" s="32"/>
      <c r="PLL138" s="32"/>
      <c r="PLM138" s="32"/>
      <c r="PLN138" s="32"/>
      <c r="PLO138" s="32"/>
      <c r="PLP138" s="32"/>
      <c r="PLQ138" s="32"/>
      <c r="PLR138" s="32"/>
      <c r="PLS138" s="32"/>
      <c r="PLT138" s="32"/>
      <c r="PLU138" s="32"/>
      <c r="PLV138" s="32"/>
      <c r="PLW138" s="32"/>
      <c r="PLX138" s="32"/>
      <c r="PLY138" s="32"/>
      <c r="PLZ138" s="32"/>
      <c r="PMA138" s="32"/>
      <c r="PMB138" s="32"/>
      <c r="PMC138" s="32"/>
      <c r="PMD138" s="32"/>
      <c r="PME138" s="32"/>
      <c r="PMF138" s="32"/>
      <c r="PMG138" s="32"/>
      <c r="PMH138" s="32"/>
      <c r="PMI138" s="32"/>
      <c r="PMJ138" s="32"/>
      <c r="PMK138" s="32"/>
      <c r="PML138" s="32"/>
      <c r="PMM138" s="32"/>
      <c r="PMN138" s="32"/>
      <c r="PMO138" s="32"/>
      <c r="PMP138" s="32"/>
      <c r="PMQ138" s="32"/>
      <c r="PMR138" s="32"/>
      <c r="PMS138" s="32"/>
      <c r="PMT138" s="32"/>
      <c r="PMU138" s="32"/>
      <c r="PMV138" s="32"/>
      <c r="PMW138" s="32"/>
      <c r="PMX138" s="32"/>
      <c r="PMY138" s="32"/>
      <c r="PMZ138" s="32"/>
      <c r="PNA138" s="32"/>
      <c r="PNB138" s="32"/>
      <c r="PNC138" s="32"/>
      <c r="PND138" s="32"/>
      <c r="PNE138" s="32"/>
      <c r="PNF138" s="32"/>
      <c r="PNG138" s="32"/>
      <c r="PNH138" s="32"/>
      <c r="PNI138" s="32"/>
      <c r="PNJ138" s="32"/>
      <c r="PNK138" s="32"/>
      <c r="PNL138" s="32"/>
      <c r="PNM138" s="32"/>
      <c r="PNN138" s="32"/>
      <c r="PNO138" s="32"/>
      <c r="PNP138" s="32"/>
      <c r="PNQ138" s="32"/>
      <c r="PNR138" s="32"/>
      <c r="PNS138" s="32"/>
      <c r="PNT138" s="32"/>
      <c r="PNU138" s="32"/>
      <c r="PNV138" s="32"/>
      <c r="PNW138" s="32"/>
      <c r="PNX138" s="32"/>
      <c r="PNY138" s="32"/>
      <c r="PNZ138" s="32"/>
      <c r="POA138" s="32"/>
      <c r="POB138" s="32"/>
      <c r="POC138" s="32"/>
      <c r="POD138" s="32"/>
      <c r="POE138" s="32"/>
      <c r="POF138" s="32"/>
      <c r="POG138" s="32"/>
      <c r="POH138" s="32"/>
      <c r="POI138" s="32"/>
      <c r="POJ138" s="32"/>
      <c r="POK138" s="32"/>
      <c r="POL138" s="32"/>
      <c r="POM138" s="32"/>
      <c r="PON138" s="32"/>
      <c r="POO138" s="32"/>
      <c r="POP138" s="32"/>
      <c r="POQ138" s="32"/>
      <c r="POR138" s="32"/>
      <c r="POS138" s="32"/>
      <c r="POT138" s="32"/>
      <c r="POU138" s="32"/>
      <c r="POV138" s="32"/>
      <c r="POW138" s="32"/>
      <c r="POX138" s="32"/>
      <c r="POY138" s="32"/>
      <c r="POZ138" s="32"/>
      <c r="PPA138" s="32"/>
      <c r="PPB138" s="32"/>
      <c r="PPC138" s="32"/>
      <c r="PPD138" s="32"/>
      <c r="PPE138" s="32"/>
      <c r="PPF138" s="32"/>
      <c r="PPG138" s="32"/>
      <c r="PPH138" s="32"/>
      <c r="PPI138" s="32"/>
      <c r="PPJ138" s="32"/>
      <c r="PPK138" s="32"/>
      <c r="PPL138" s="32"/>
      <c r="PPM138" s="32"/>
      <c r="PPN138" s="32"/>
      <c r="PPO138" s="32"/>
      <c r="PPP138" s="32"/>
      <c r="PPQ138" s="32"/>
      <c r="PPR138" s="32"/>
      <c r="PPS138" s="32"/>
      <c r="PPT138" s="32"/>
      <c r="PPU138" s="32"/>
      <c r="PPV138" s="32"/>
      <c r="PPW138" s="32"/>
      <c r="PPX138" s="32"/>
      <c r="PPY138" s="32"/>
      <c r="PPZ138" s="32"/>
      <c r="PQA138" s="32"/>
      <c r="PQB138" s="32"/>
      <c r="PQC138" s="32"/>
      <c r="PQD138" s="32"/>
      <c r="PQE138" s="32"/>
      <c r="PQF138" s="32"/>
      <c r="PQG138" s="32"/>
      <c r="PQH138" s="32"/>
      <c r="PQI138" s="32"/>
      <c r="PQJ138" s="32"/>
      <c r="PQK138" s="32"/>
      <c r="PQL138" s="32"/>
      <c r="PQM138" s="32"/>
      <c r="PQN138" s="32"/>
      <c r="PQO138" s="32"/>
      <c r="PQP138" s="32"/>
      <c r="PQQ138" s="32"/>
      <c r="PQR138" s="32"/>
      <c r="PQS138" s="32"/>
      <c r="PQT138" s="32"/>
      <c r="PQU138" s="32"/>
      <c r="PQV138" s="32"/>
      <c r="PQW138" s="32"/>
      <c r="PQX138" s="32"/>
      <c r="PQY138" s="32"/>
      <c r="PQZ138" s="32"/>
      <c r="PRA138" s="32"/>
      <c r="PRB138" s="32"/>
      <c r="PRC138" s="32"/>
      <c r="PRD138" s="32"/>
      <c r="PRE138" s="32"/>
      <c r="PRF138" s="32"/>
      <c r="PRG138" s="32"/>
      <c r="PRH138" s="32"/>
      <c r="PRI138" s="32"/>
      <c r="PRJ138" s="32"/>
      <c r="PRK138" s="32"/>
      <c r="PRL138" s="32"/>
      <c r="PRM138" s="32"/>
      <c r="PRN138" s="32"/>
      <c r="PRO138" s="32"/>
      <c r="PRP138" s="32"/>
      <c r="PRQ138" s="32"/>
      <c r="PRR138" s="32"/>
      <c r="PRS138" s="32"/>
      <c r="PRT138" s="32"/>
      <c r="PRU138" s="32"/>
      <c r="PRV138" s="32"/>
      <c r="PRW138" s="32"/>
      <c r="PRX138" s="32"/>
      <c r="PRY138" s="32"/>
      <c r="PRZ138" s="32"/>
      <c r="PSA138" s="32"/>
      <c r="PSB138" s="32"/>
      <c r="PSC138" s="32"/>
      <c r="PSD138" s="32"/>
      <c r="PSE138" s="32"/>
      <c r="PSF138" s="32"/>
      <c r="PSG138" s="32"/>
      <c r="PSH138" s="32"/>
      <c r="PSI138" s="32"/>
      <c r="PSJ138" s="32"/>
      <c r="PSK138" s="32"/>
      <c r="PSL138" s="32"/>
      <c r="PSM138" s="32"/>
      <c r="PSN138" s="32"/>
      <c r="PSO138" s="32"/>
      <c r="PSP138" s="32"/>
      <c r="PSQ138" s="32"/>
      <c r="PSR138" s="32"/>
      <c r="PSS138" s="32"/>
      <c r="PST138" s="32"/>
      <c r="PSU138" s="32"/>
      <c r="PSV138" s="32"/>
      <c r="PSW138" s="32"/>
      <c r="PSX138" s="32"/>
      <c r="PSY138" s="32"/>
      <c r="PSZ138" s="32"/>
      <c r="PTA138" s="32"/>
      <c r="PTB138" s="32"/>
      <c r="PTC138" s="32"/>
      <c r="PTD138" s="32"/>
      <c r="PTE138" s="32"/>
      <c r="PTF138" s="32"/>
      <c r="PTG138" s="32"/>
      <c r="PTH138" s="32"/>
      <c r="PTI138" s="32"/>
      <c r="PTJ138" s="32"/>
      <c r="PTK138" s="32"/>
      <c r="PTL138" s="32"/>
      <c r="PTM138" s="32"/>
      <c r="PTN138" s="32"/>
      <c r="PTO138" s="32"/>
      <c r="PTP138" s="32"/>
      <c r="PTQ138" s="32"/>
      <c r="PTR138" s="32"/>
      <c r="PTS138" s="32"/>
      <c r="PTT138" s="32"/>
      <c r="PTU138" s="32"/>
      <c r="PTV138" s="32"/>
      <c r="PTW138" s="32"/>
      <c r="PTX138" s="32"/>
      <c r="PTY138" s="32"/>
      <c r="PTZ138" s="32"/>
      <c r="PUA138" s="32"/>
      <c r="PUB138" s="32"/>
      <c r="PUC138" s="32"/>
      <c r="PUD138" s="32"/>
      <c r="PUE138" s="32"/>
      <c r="PUF138" s="32"/>
      <c r="PUG138" s="32"/>
      <c r="PUH138" s="32"/>
      <c r="PUI138" s="32"/>
      <c r="PUJ138" s="32"/>
      <c r="PUK138" s="32"/>
      <c r="PUL138" s="32"/>
      <c r="PUM138" s="32"/>
      <c r="PUN138" s="32"/>
      <c r="PUO138" s="32"/>
      <c r="PUP138" s="32"/>
      <c r="PUQ138" s="32"/>
      <c r="PUR138" s="32"/>
      <c r="PUS138" s="32"/>
      <c r="PUT138" s="32"/>
      <c r="PUU138" s="32"/>
      <c r="PUV138" s="32"/>
      <c r="PUW138" s="32"/>
      <c r="PUX138" s="32"/>
      <c r="PUY138" s="32"/>
      <c r="PUZ138" s="32"/>
      <c r="PVA138" s="32"/>
      <c r="PVB138" s="32"/>
      <c r="PVC138" s="32"/>
      <c r="PVD138" s="32"/>
      <c r="PVE138" s="32"/>
      <c r="PVF138" s="32"/>
      <c r="PVG138" s="32"/>
      <c r="PVH138" s="32"/>
      <c r="PVI138" s="32"/>
      <c r="PVJ138" s="32"/>
      <c r="PVK138" s="32"/>
      <c r="PVL138" s="32"/>
      <c r="PVM138" s="32"/>
      <c r="PVN138" s="32"/>
      <c r="PVO138" s="32"/>
      <c r="PVP138" s="32"/>
      <c r="PVQ138" s="32"/>
      <c r="PVR138" s="32"/>
      <c r="PVS138" s="32"/>
      <c r="PVT138" s="32"/>
      <c r="PVU138" s="32"/>
      <c r="PVV138" s="32"/>
      <c r="PVW138" s="32"/>
      <c r="PVX138" s="32"/>
      <c r="PVY138" s="32"/>
      <c r="PVZ138" s="32"/>
      <c r="PWA138" s="32"/>
      <c r="PWB138" s="32"/>
      <c r="PWC138" s="32"/>
      <c r="PWD138" s="32"/>
      <c r="PWE138" s="32"/>
      <c r="PWF138" s="32"/>
      <c r="PWG138" s="32"/>
      <c r="PWH138" s="32"/>
      <c r="PWI138" s="32"/>
      <c r="PWJ138" s="32"/>
      <c r="PWK138" s="32"/>
      <c r="PWL138" s="32"/>
      <c r="PWM138" s="32"/>
      <c r="PWN138" s="32"/>
      <c r="PWO138" s="32"/>
      <c r="PWP138" s="32"/>
      <c r="PWQ138" s="32"/>
      <c r="PWR138" s="32"/>
      <c r="PWS138" s="32"/>
      <c r="PWT138" s="32"/>
      <c r="PWU138" s="32"/>
      <c r="PWV138" s="32"/>
      <c r="PWW138" s="32"/>
      <c r="PWX138" s="32"/>
      <c r="PWY138" s="32"/>
      <c r="PWZ138" s="32"/>
      <c r="PXA138" s="32"/>
      <c r="PXB138" s="32"/>
      <c r="PXC138" s="32"/>
      <c r="PXD138" s="32"/>
      <c r="PXE138" s="32"/>
      <c r="PXF138" s="32"/>
      <c r="PXG138" s="32"/>
      <c r="PXH138" s="32"/>
      <c r="PXI138" s="32"/>
      <c r="PXJ138" s="32"/>
      <c r="PXK138" s="32"/>
      <c r="PXL138" s="32"/>
      <c r="PXM138" s="32"/>
      <c r="PXN138" s="32"/>
      <c r="PXO138" s="32"/>
      <c r="PXP138" s="32"/>
      <c r="PXQ138" s="32"/>
      <c r="PXR138" s="32"/>
      <c r="PXS138" s="32"/>
      <c r="PXT138" s="32"/>
      <c r="PXU138" s="32"/>
      <c r="PXV138" s="32"/>
      <c r="PXW138" s="32"/>
      <c r="PXX138" s="32"/>
      <c r="PXY138" s="32"/>
      <c r="PXZ138" s="32"/>
      <c r="PYA138" s="32"/>
      <c r="PYB138" s="32"/>
      <c r="PYC138" s="32"/>
      <c r="PYD138" s="32"/>
      <c r="PYE138" s="32"/>
      <c r="PYF138" s="32"/>
      <c r="PYG138" s="32"/>
      <c r="PYH138" s="32"/>
      <c r="PYI138" s="32"/>
      <c r="PYJ138" s="32"/>
      <c r="PYK138" s="32"/>
      <c r="PYL138" s="32"/>
      <c r="PYM138" s="32"/>
      <c r="PYN138" s="32"/>
      <c r="PYO138" s="32"/>
      <c r="PYP138" s="32"/>
      <c r="PYQ138" s="32"/>
      <c r="PYR138" s="32"/>
      <c r="PYS138" s="32"/>
      <c r="PYT138" s="32"/>
      <c r="PYU138" s="32"/>
      <c r="PYV138" s="32"/>
      <c r="PYW138" s="32"/>
      <c r="PYX138" s="32"/>
      <c r="PYY138" s="32"/>
      <c r="PYZ138" s="32"/>
      <c r="PZA138" s="32"/>
      <c r="PZB138" s="32"/>
      <c r="PZC138" s="32"/>
      <c r="PZD138" s="32"/>
      <c r="PZE138" s="32"/>
      <c r="PZF138" s="32"/>
      <c r="PZG138" s="32"/>
      <c r="PZH138" s="32"/>
      <c r="PZI138" s="32"/>
      <c r="PZJ138" s="32"/>
      <c r="PZK138" s="32"/>
      <c r="PZL138" s="32"/>
      <c r="PZM138" s="32"/>
      <c r="PZN138" s="32"/>
      <c r="PZO138" s="32"/>
      <c r="PZP138" s="32"/>
      <c r="PZQ138" s="32"/>
      <c r="PZR138" s="32"/>
      <c r="PZS138" s="32"/>
      <c r="PZT138" s="32"/>
      <c r="PZU138" s="32"/>
      <c r="PZV138" s="32"/>
      <c r="PZW138" s="32"/>
      <c r="PZX138" s="32"/>
      <c r="PZY138" s="32"/>
      <c r="PZZ138" s="32"/>
      <c r="QAA138" s="32"/>
      <c r="QAB138" s="32"/>
      <c r="QAC138" s="32"/>
      <c r="QAD138" s="32"/>
      <c r="QAE138" s="32"/>
      <c r="QAF138" s="32"/>
      <c r="QAG138" s="32"/>
      <c r="QAH138" s="32"/>
      <c r="QAI138" s="32"/>
      <c r="QAJ138" s="32"/>
      <c r="QAK138" s="32"/>
      <c r="QAL138" s="32"/>
      <c r="QAM138" s="32"/>
      <c r="QAN138" s="32"/>
      <c r="QAO138" s="32"/>
      <c r="QAP138" s="32"/>
      <c r="QAQ138" s="32"/>
      <c r="QAR138" s="32"/>
      <c r="QAS138" s="32"/>
      <c r="QAT138" s="32"/>
      <c r="QAU138" s="32"/>
      <c r="QAV138" s="32"/>
      <c r="QAW138" s="32"/>
      <c r="QAX138" s="32"/>
      <c r="QAY138" s="32"/>
      <c r="QAZ138" s="32"/>
      <c r="QBA138" s="32"/>
      <c r="QBB138" s="32"/>
      <c r="QBC138" s="32"/>
      <c r="QBD138" s="32"/>
      <c r="QBE138" s="32"/>
      <c r="QBF138" s="32"/>
      <c r="QBG138" s="32"/>
      <c r="QBH138" s="32"/>
      <c r="QBI138" s="32"/>
      <c r="QBJ138" s="32"/>
      <c r="QBK138" s="32"/>
      <c r="QBL138" s="32"/>
      <c r="QBM138" s="32"/>
      <c r="QBN138" s="32"/>
      <c r="QBO138" s="32"/>
      <c r="QBP138" s="32"/>
      <c r="QBQ138" s="32"/>
      <c r="QBR138" s="32"/>
      <c r="QBS138" s="32"/>
      <c r="QBT138" s="32"/>
      <c r="QBU138" s="32"/>
      <c r="QBV138" s="32"/>
      <c r="QBW138" s="32"/>
      <c r="QBX138" s="32"/>
      <c r="QBY138" s="32"/>
      <c r="QBZ138" s="32"/>
      <c r="QCA138" s="32"/>
      <c r="QCB138" s="32"/>
      <c r="QCC138" s="32"/>
      <c r="QCD138" s="32"/>
      <c r="QCE138" s="32"/>
      <c r="QCF138" s="32"/>
      <c r="QCG138" s="32"/>
      <c r="QCH138" s="32"/>
      <c r="QCI138" s="32"/>
      <c r="QCJ138" s="32"/>
      <c r="QCK138" s="32"/>
      <c r="QCL138" s="32"/>
      <c r="QCM138" s="32"/>
      <c r="QCN138" s="32"/>
      <c r="QCO138" s="32"/>
      <c r="QCP138" s="32"/>
      <c r="QCQ138" s="32"/>
      <c r="QCR138" s="32"/>
      <c r="QCS138" s="32"/>
      <c r="QCT138" s="32"/>
      <c r="QCU138" s="32"/>
      <c r="QCV138" s="32"/>
      <c r="QCW138" s="32"/>
      <c r="QCX138" s="32"/>
      <c r="QCY138" s="32"/>
      <c r="QCZ138" s="32"/>
      <c r="QDA138" s="32"/>
      <c r="QDB138" s="32"/>
      <c r="QDC138" s="32"/>
      <c r="QDD138" s="32"/>
      <c r="QDE138" s="32"/>
      <c r="QDF138" s="32"/>
      <c r="QDG138" s="32"/>
      <c r="QDH138" s="32"/>
      <c r="QDI138" s="32"/>
      <c r="QDJ138" s="32"/>
      <c r="QDK138" s="32"/>
      <c r="QDL138" s="32"/>
      <c r="QDM138" s="32"/>
      <c r="QDN138" s="32"/>
      <c r="QDO138" s="32"/>
      <c r="QDP138" s="32"/>
      <c r="QDQ138" s="32"/>
      <c r="QDR138" s="32"/>
      <c r="QDS138" s="32"/>
      <c r="QDT138" s="32"/>
      <c r="QDU138" s="32"/>
      <c r="QDV138" s="32"/>
      <c r="QDW138" s="32"/>
      <c r="QDX138" s="32"/>
      <c r="QDY138" s="32"/>
      <c r="QDZ138" s="32"/>
      <c r="QEA138" s="32"/>
      <c r="QEB138" s="32"/>
      <c r="QEC138" s="32"/>
      <c r="QED138" s="32"/>
      <c r="QEE138" s="32"/>
      <c r="QEF138" s="32"/>
      <c r="QEG138" s="32"/>
      <c r="QEH138" s="32"/>
      <c r="QEI138" s="32"/>
      <c r="QEJ138" s="32"/>
      <c r="QEK138" s="32"/>
      <c r="QEL138" s="32"/>
      <c r="QEM138" s="32"/>
      <c r="QEN138" s="32"/>
      <c r="QEO138" s="32"/>
      <c r="QEP138" s="32"/>
      <c r="QEQ138" s="32"/>
      <c r="QER138" s="32"/>
      <c r="QES138" s="32"/>
      <c r="QET138" s="32"/>
      <c r="QEU138" s="32"/>
      <c r="QEV138" s="32"/>
      <c r="QEW138" s="32"/>
      <c r="QEX138" s="32"/>
      <c r="QEY138" s="32"/>
      <c r="QEZ138" s="32"/>
      <c r="QFA138" s="32"/>
      <c r="QFB138" s="32"/>
      <c r="QFC138" s="32"/>
      <c r="QFD138" s="32"/>
      <c r="QFE138" s="32"/>
      <c r="QFF138" s="32"/>
      <c r="QFG138" s="32"/>
      <c r="QFH138" s="32"/>
      <c r="QFI138" s="32"/>
      <c r="QFJ138" s="32"/>
      <c r="QFK138" s="32"/>
      <c r="QFL138" s="32"/>
      <c r="QFM138" s="32"/>
      <c r="QFN138" s="32"/>
      <c r="QFO138" s="32"/>
      <c r="QFP138" s="32"/>
      <c r="QFQ138" s="32"/>
      <c r="QFR138" s="32"/>
      <c r="QFS138" s="32"/>
      <c r="QFT138" s="32"/>
      <c r="QFU138" s="32"/>
      <c r="QFV138" s="32"/>
      <c r="QFW138" s="32"/>
      <c r="QFX138" s="32"/>
      <c r="QFY138" s="32"/>
      <c r="QFZ138" s="32"/>
      <c r="QGA138" s="32"/>
      <c r="QGB138" s="32"/>
      <c r="QGC138" s="32"/>
      <c r="QGD138" s="32"/>
      <c r="QGE138" s="32"/>
      <c r="QGF138" s="32"/>
      <c r="QGG138" s="32"/>
      <c r="QGH138" s="32"/>
      <c r="QGI138" s="32"/>
      <c r="QGJ138" s="32"/>
      <c r="QGK138" s="32"/>
      <c r="QGL138" s="32"/>
      <c r="QGM138" s="32"/>
      <c r="QGN138" s="32"/>
      <c r="QGO138" s="32"/>
      <c r="QGP138" s="32"/>
      <c r="QGQ138" s="32"/>
      <c r="QGR138" s="32"/>
      <c r="QGS138" s="32"/>
      <c r="QGT138" s="32"/>
      <c r="QGU138" s="32"/>
      <c r="QGV138" s="32"/>
      <c r="QGW138" s="32"/>
      <c r="QGX138" s="32"/>
      <c r="QGY138" s="32"/>
      <c r="QGZ138" s="32"/>
      <c r="QHA138" s="32"/>
      <c r="QHB138" s="32"/>
      <c r="QHC138" s="32"/>
      <c r="QHD138" s="32"/>
      <c r="QHE138" s="32"/>
      <c r="QHF138" s="32"/>
      <c r="QHG138" s="32"/>
      <c r="QHH138" s="32"/>
      <c r="QHI138" s="32"/>
      <c r="QHJ138" s="32"/>
      <c r="QHK138" s="32"/>
      <c r="QHL138" s="32"/>
      <c r="QHM138" s="32"/>
      <c r="QHN138" s="32"/>
      <c r="QHO138" s="32"/>
      <c r="QHP138" s="32"/>
      <c r="QHQ138" s="32"/>
      <c r="QHR138" s="32"/>
      <c r="QHS138" s="32"/>
      <c r="QHT138" s="32"/>
      <c r="QHU138" s="32"/>
      <c r="QHV138" s="32"/>
      <c r="QHW138" s="32"/>
      <c r="QHX138" s="32"/>
      <c r="QHY138" s="32"/>
      <c r="QHZ138" s="32"/>
      <c r="QIA138" s="32"/>
      <c r="QIB138" s="32"/>
      <c r="QIC138" s="32"/>
      <c r="QID138" s="32"/>
      <c r="QIE138" s="32"/>
      <c r="QIF138" s="32"/>
      <c r="QIG138" s="32"/>
      <c r="QIH138" s="32"/>
      <c r="QII138" s="32"/>
      <c r="QIJ138" s="32"/>
      <c r="QIK138" s="32"/>
      <c r="QIL138" s="32"/>
      <c r="QIM138" s="32"/>
      <c r="QIN138" s="32"/>
      <c r="QIO138" s="32"/>
      <c r="QIP138" s="32"/>
      <c r="QIQ138" s="32"/>
      <c r="QIR138" s="32"/>
      <c r="QIS138" s="32"/>
      <c r="QIT138" s="32"/>
      <c r="QIU138" s="32"/>
      <c r="QIV138" s="32"/>
      <c r="QIW138" s="32"/>
      <c r="QIX138" s="32"/>
      <c r="QIY138" s="32"/>
      <c r="QIZ138" s="32"/>
      <c r="QJA138" s="32"/>
      <c r="QJB138" s="32"/>
      <c r="QJC138" s="32"/>
      <c r="QJD138" s="32"/>
      <c r="QJE138" s="32"/>
      <c r="QJF138" s="32"/>
      <c r="QJG138" s="32"/>
      <c r="QJH138" s="32"/>
      <c r="QJI138" s="32"/>
      <c r="QJJ138" s="32"/>
      <c r="QJK138" s="32"/>
      <c r="QJL138" s="32"/>
      <c r="QJM138" s="32"/>
      <c r="QJN138" s="32"/>
      <c r="QJO138" s="32"/>
      <c r="QJP138" s="32"/>
      <c r="QJQ138" s="32"/>
      <c r="QJR138" s="32"/>
      <c r="QJS138" s="32"/>
      <c r="QJT138" s="32"/>
      <c r="QJU138" s="32"/>
      <c r="QJV138" s="32"/>
      <c r="QJW138" s="32"/>
      <c r="QJX138" s="32"/>
      <c r="QJY138" s="32"/>
      <c r="QJZ138" s="32"/>
      <c r="QKA138" s="32"/>
      <c r="QKB138" s="32"/>
      <c r="QKC138" s="32"/>
      <c r="QKD138" s="32"/>
      <c r="QKE138" s="32"/>
      <c r="QKF138" s="32"/>
      <c r="QKG138" s="32"/>
      <c r="QKH138" s="32"/>
      <c r="QKI138" s="32"/>
      <c r="QKJ138" s="32"/>
      <c r="QKK138" s="32"/>
      <c r="QKL138" s="32"/>
      <c r="QKM138" s="32"/>
      <c r="QKN138" s="32"/>
      <c r="QKO138" s="32"/>
      <c r="QKP138" s="32"/>
      <c r="QKQ138" s="32"/>
      <c r="QKR138" s="32"/>
      <c r="QKS138" s="32"/>
      <c r="QKT138" s="32"/>
      <c r="QKU138" s="32"/>
      <c r="QKV138" s="32"/>
      <c r="QKW138" s="32"/>
      <c r="QKX138" s="32"/>
      <c r="QKY138" s="32"/>
      <c r="QKZ138" s="32"/>
      <c r="QLA138" s="32"/>
      <c r="QLB138" s="32"/>
      <c r="QLC138" s="32"/>
      <c r="QLD138" s="32"/>
      <c r="QLE138" s="32"/>
      <c r="QLF138" s="32"/>
      <c r="QLG138" s="32"/>
      <c r="QLH138" s="32"/>
      <c r="QLI138" s="32"/>
      <c r="QLJ138" s="32"/>
      <c r="QLK138" s="32"/>
      <c r="QLL138" s="32"/>
      <c r="QLM138" s="32"/>
      <c r="QLN138" s="32"/>
      <c r="QLO138" s="32"/>
      <c r="QLP138" s="32"/>
      <c r="QLQ138" s="32"/>
      <c r="QLR138" s="32"/>
      <c r="QLS138" s="32"/>
      <c r="QLT138" s="32"/>
      <c r="QLU138" s="32"/>
      <c r="QLV138" s="32"/>
      <c r="QLW138" s="32"/>
      <c r="QLX138" s="32"/>
      <c r="QLY138" s="32"/>
      <c r="QLZ138" s="32"/>
      <c r="QMA138" s="32"/>
      <c r="QMB138" s="32"/>
      <c r="QMC138" s="32"/>
      <c r="QMD138" s="32"/>
      <c r="QME138" s="32"/>
      <c r="QMF138" s="32"/>
      <c r="QMG138" s="32"/>
      <c r="QMH138" s="32"/>
      <c r="QMI138" s="32"/>
      <c r="QMJ138" s="32"/>
      <c r="QMK138" s="32"/>
      <c r="QML138" s="32"/>
      <c r="QMM138" s="32"/>
      <c r="QMN138" s="32"/>
      <c r="QMO138" s="32"/>
      <c r="QMP138" s="32"/>
      <c r="QMQ138" s="32"/>
      <c r="QMR138" s="32"/>
      <c r="QMS138" s="32"/>
      <c r="QMT138" s="32"/>
      <c r="QMU138" s="32"/>
      <c r="QMV138" s="32"/>
      <c r="QMW138" s="32"/>
      <c r="QMX138" s="32"/>
      <c r="QMY138" s="32"/>
      <c r="QMZ138" s="32"/>
      <c r="QNA138" s="32"/>
      <c r="QNB138" s="32"/>
      <c r="QNC138" s="32"/>
      <c r="QND138" s="32"/>
      <c r="QNE138" s="32"/>
      <c r="QNF138" s="32"/>
      <c r="QNG138" s="32"/>
      <c r="QNH138" s="32"/>
      <c r="QNI138" s="32"/>
      <c r="QNJ138" s="32"/>
      <c r="QNK138" s="32"/>
      <c r="QNL138" s="32"/>
      <c r="QNM138" s="32"/>
      <c r="QNN138" s="32"/>
      <c r="QNO138" s="32"/>
      <c r="QNP138" s="32"/>
      <c r="QNQ138" s="32"/>
      <c r="QNR138" s="32"/>
      <c r="QNS138" s="32"/>
      <c r="QNT138" s="32"/>
      <c r="QNU138" s="32"/>
      <c r="QNV138" s="32"/>
      <c r="QNW138" s="32"/>
      <c r="QNX138" s="32"/>
      <c r="QNY138" s="32"/>
      <c r="QNZ138" s="32"/>
      <c r="QOA138" s="32"/>
      <c r="QOB138" s="32"/>
      <c r="QOC138" s="32"/>
      <c r="QOD138" s="32"/>
      <c r="QOE138" s="32"/>
      <c r="QOF138" s="32"/>
      <c r="QOG138" s="32"/>
      <c r="QOH138" s="32"/>
      <c r="QOI138" s="32"/>
      <c r="QOJ138" s="32"/>
      <c r="QOK138" s="32"/>
      <c r="QOL138" s="32"/>
      <c r="QOM138" s="32"/>
      <c r="QON138" s="32"/>
      <c r="QOO138" s="32"/>
      <c r="QOP138" s="32"/>
      <c r="QOQ138" s="32"/>
      <c r="QOR138" s="32"/>
      <c r="QOS138" s="32"/>
      <c r="QOT138" s="32"/>
      <c r="QOU138" s="32"/>
      <c r="QOV138" s="32"/>
      <c r="QOW138" s="32"/>
      <c r="QOX138" s="32"/>
      <c r="QOY138" s="32"/>
      <c r="QOZ138" s="32"/>
      <c r="QPA138" s="32"/>
      <c r="QPB138" s="32"/>
      <c r="QPC138" s="32"/>
      <c r="QPD138" s="32"/>
      <c r="QPE138" s="32"/>
      <c r="QPF138" s="32"/>
      <c r="QPG138" s="32"/>
      <c r="QPH138" s="32"/>
      <c r="QPI138" s="32"/>
      <c r="QPJ138" s="32"/>
      <c r="QPK138" s="32"/>
      <c r="QPL138" s="32"/>
      <c r="QPM138" s="32"/>
      <c r="QPN138" s="32"/>
      <c r="QPO138" s="32"/>
      <c r="QPP138" s="32"/>
      <c r="QPQ138" s="32"/>
      <c r="QPR138" s="32"/>
      <c r="QPS138" s="32"/>
      <c r="QPT138" s="32"/>
      <c r="QPU138" s="32"/>
      <c r="QPV138" s="32"/>
      <c r="QPW138" s="32"/>
      <c r="QPX138" s="32"/>
      <c r="QPY138" s="32"/>
      <c r="QPZ138" s="32"/>
      <c r="QQA138" s="32"/>
      <c r="QQB138" s="32"/>
      <c r="QQC138" s="32"/>
      <c r="QQD138" s="32"/>
      <c r="QQE138" s="32"/>
      <c r="QQF138" s="32"/>
      <c r="QQG138" s="32"/>
      <c r="QQH138" s="32"/>
      <c r="QQI138" s="32"/>
      <c r="QQJ138" s="32"/>
      <c r="QQK138" s="32"/>
      <c r="QQL138" s="32"/>
      <c r="QQM138" s="32"/>
      <c r="QQN138" s="32"/>
      <c r="QQO138" s="32"/>
      <c r="QQP138" s="32"/>
      <c r="QQQ138" s="32"/>
      <c r="QQR138" s="32"/>
      <c r="QQS138" s="32"/>
      <c r="QQT138" s="32"/>
      <c r="QQU138" s="32"/>
      <c r="QQV138" s="32"/>
      <c r="QQW138" s="32"/>
      <c r="QQX138" s="32"/>
      <c r="QQY138" s="32"/>
      <c r="QQZ138" s="32"/>
      <c r="QRA138" s="32"/>
      <c r="QRB138" s="32"/>
      <c r="QRC138" s="32"/>
      <c r="QRD138" s="32"/>
      <c r="QRE138" s="32"/>
      <c r="QRF138" s="32"/>
      <c r="QRG138" s="32"/>
      <c r="QRH138" s="32"/>
      <c r="QRI138" s="32"/>
      <c r="QRJ138" s="32"/>
      <c r="QRK138" s="32"/>
      <c r="QRL138" s="32"/>
      <c r="QRM138" s="32"/>
      <c r="QRN138" s="32"/>
      <c r="QRO138" s="32"/>
      <c r="QRP138" s="32"/>
      <c r="QRQ138" s="32"/>
      <c r="QRR138" s="32"/>
      <c r="QRS138" s="32"/>
      <c r="QRT138" s="32"/>
      <c r="QRU138" s="32"/>
      <c r="QRV138" s="32"/>
      <c r="QRW138" s="32"/>
      <c r="QRX138" s="32"/>
      <c r="QRY138" s="32"/>
      <c r="QRZ138" s="32"/>
      <c r="QSA138" s="32"/>
      <c r="QSB138" s="32"/>
      <c r="QSC138" s="32"/>
      <c r="QSD138" s="32"/>
      <c r="QSE138" s="32"/>
      <c r="QSF138" s="32"/>
      <c r="QSG138" s="32"/>
      <c r="QSH138" s="32"/>
      <c r="QSI138" s="32"/>
      <c r="QSJ138" s="32"/>
      <c r="QSK138" s="32"/>
      <c r="QSL138" s="32"/>
      <c r="QSM138" s="32"/>
      <c r="QSN138" s="32"/>
      <c r="QSO138" s="32"/>
      <c r="QSP138" s="32"/>
      <c r="QSQ138" s="32"/>
      <c r="QSR138" s="32"/>
      <c r="QSS138" s="32"/>
      <c r="QST138" s="32"/>
      <c r="QSU138" s="32"/>
      <c r="QSV138" s="32"/>
      <c r="QSW138" s="32"/>
      <c r="QSX138" s="32"/>
      <c r="QSY138" s="32"/>
      <c r="QSZ138" s="32"/>
      <c r="QTA138" s="32"/>
      <c r="QTB138" s="32"/>
      <c r="QTC138" s="32"/>
      <c r="QTD138" s="32"/>
      <c r="QTE138" s="32"/>
      <c r="QTF138" s="32"/>
      <c r="QTG138" s="32"/>
      <c r="QTH138" s="32"/>
      <c r="QTI138" s="32"/>
      <c r="QTJ138" s="32"/>
      <c r="QTK138" s="32"/>
      <c r="QTL138" s="32"/>
      <c r="QTM138" s="32"/>
      <c r="QTN138" s="32"/>
      <c r="QTO138" s="32"/>
      <c r="QTP138" s="32"/>
      <c r="QTQ138" s="32"/>
      <c r="QTR138" s="32"/>
      <c r="QTS138" s="32"/>
      <c r="QTT138" s="32"/>
      <c r="QTU138" s="32"/>
      <c r="QTV138" s="32"/>
      <c r="QTW138" s="32"/>
      <c r="QTX138" s="32"/>
      <c r="QTY138" s="32"/>
      <c r="QTZ138" s="32"/>
      <c r="QUA138" s="32"/>
      <c r="QUB138" s="32"/>
      <c r="QUC138" s="32"/>
      <c r="QUD138" s="32"/>
      <c r="QUE138" s="32"/>
      <c r="QUF138" s="32"/>
      <c r="QUG138" s="32"/>
      <c r="QUH138" s="32"/>
      <c r="QUI138" s="32"/>
      <c r="QUJ138" s="32"/>
      <c r="QUK138" s="32"/>
      <c r="QUL138" s="32"/>
      <c r="QUM138" s="32"/>
      <c r="QUN138" s="32"/>
      <c r="QUO138" s="32"/>
      <c r="QUP138" s="32"/>
      <c r="QUQ138" s="32"/>
      <c r="QUR138" s="32"/>
      <c r="QUS138" s="32"/>
      <c r="QUT138" s="32"/>
      <c r="QUU138" s="32"/>
      <c r="QUV138" s="32"/>
      <c r="QUW138" s="32"/>
      <c r="QUX138" s="32"/>
      <c r="QUY138" s="32"/>
      <c r="QUZ138" s="32"/>
      <c r="QVA138" s="32"/>
      <c r="QVB138" s="32"/>
      <c r="QVC138" s="32"/>
      <c r="QVD138" s="32"/>
      <c r="QVE138" s="32"/>
      <c r="QVF138" s="32"/>
      <c r="QVG138" s="32"/>
      <c r="QVH138" s="32"/>
      <c r="QVI138" s="32"/>
      <c r="QVJ138" s="32"/>
      <c r="QVK138" s="32"/>
      <c r="QVL138" s="32"/>
      <c r="QVM138" s="32"/>
      <c r="QVN138" s="32"/>
      <c r="QVO138" s="32"/>
      <c r="QVP138" s="32"/>
      <c r="QVQ138" s="32"/>
      <c r="QVR138" s="32"/>
      <c r="QVS138" s="32"/>
      <c r="QVT138" s="32"/>
      <c r="QVU138" s="32"/>
      <c r="QVV138" s="32"/>
      <c r="QVW138" s="32"/>
      <c r="QVX138" s="32"/>
      <c r="QVY138" s="32"/>
      <c r="QVZ138" s="32"/>
      <c r="QWA138" s="32"/>
      <c r="QWB138" s="32"/>
      <c r="QWC138" s="32"/>
      <c r="QWD138" s="32"/>
      <c r="QWE138" s="32"/>
      <c r="QWF138" s="32"/>
      <c r="QWG138" s="32"/>
      <c r="QWH138" s="32"/>
      <c r="QWI138" s="32"/>
      <c r="QWJ138" s="32"/>
      <c r="QWK138" s="32"/>
      <c r="QWL138" s="32"/>
      <c r="QWM138" s="32"/>
      <c r="QWN138" s="32"/>
      <c r="QWO138" s="32"/>
      <c r="QWP138" s="32"/>
      <c r="QWQ138" s="32"/>
      <c r="QWR138" s="32"/>
      <c r="QWS138" s="32"/>
      <c r="QWT138" s="32"/>
      <c r="QWU138" s="32"/>
      <c r="QWV138" s="32"/>
      <c r="QWW138" s="32"/>
      <c r="QWX138" s="32"/>
      <c r="QWY138" s="32"/>
      <c r="QWZ138" s="32"/>
      <c r="QXA138" s="32"/>
      <c r="QXB138" s="32"/>
      <c r="QXC138" s="32"/>
      <c r="QXD138" s="32"/>
      <c r="QXE138" s="32"/>
      <c r="QXF138" s="32"/>
      <c r="QXG138" s="32"/>
      <c r="QXH138" s="32"/>
      <c r="QXI138" s="32"/>
      <c r="QXJ138" s="32"/>
      <c r="QXK138" s="32"/>
      <c r="QXL138" s="32"/>
      <c r="QXM138" s="32"/>
      <c r="QXN138" s="32"/>
      <c r="QXO138" s="32"/>
      <c r="QXP138" s="32"/>
      <c r="QXQ138" s="32"/>
      <c r="QXR138" s="32"/>
      <c r="QXS138" s="32"/>
      <c r="QXT138" s="32"/>
      <c r="QXU138" s="32"/>
      <c r="QXV138" s="32"/>
      <c r="QXW138" s="32"/>
      <c r="QXX138" s="32"/>
      <c r="QXY138" s="32"/>
      <c r="QXZ138" s="32"/>
      <c r="QYA138" s="32"/>
      <c r="QYB138" s="32"/>
      <c r="QYC138" s="32"/>
      <c r="QYD138" s="32"/>
      <c r="QYE138" s="32"/>
      <c r="QYF138" s="32"/>
      <c r="QYG138" s="32"/>
      <c r="QYH138" s="32"/>
      <c r="QYI138" s="32"/>
      <c r="QYJ138" s="32"/>
      <c r="QYK138" s="32"/>
      <c r="QYL138" s="32"/>
      <c r="QYM138" s="32"/>
      <c r="QYN138" s="32"/>
      <c r="QYO138" s="32"/>
      <c r="QYP138" s="32"/>
      <c r="QYQ138" s="32"/>
      <c r="QYR138" s="32"/>
      <c r="QYS138" s="32"/>
      <c r="QYT138" s="32"/>
      <c r="QYU138" s="32"/>
      <c r="QYV138" s="32"/>
      <c r="QYW138" s="32"/>
      <c r="QYX138" s="32"/>
      <c r="QYY138" s="32"/>
      <c r="QYZ138" s="32"/>
      <c r="QZA138" s="32"/>
      <c r="QZB138" s="32"/>
      <c r="QZC138" s="32"/>
      <c r="QZD138" s="32"/>
      <c r="QZE138" s="32"/>
      <c r="QZF138" s="32"/>
      <c r="QZG138" s="32"/>
      <c r="QZH138" s="32"/>
      <c r="QZI138" s="32"/>
      <c r="QZJ138" s="32"/>
      <c r="QZK138" s="32"/>
      <c r="QZL138" s="32"/>
      <c r="QZM138" s="32"/>
      <c r="QZN138" s="32"/>
      <c r="QZO138" s="32"/>
      <c r="QZP138" s="32"/>
      <c r="QZQ138" s="32"/>
      <c r="QZR138" s="32"/>
      <c r="QZS138" s="32"/>
      <c r="QZT138" s="32"/>
      <c r="QZU138" s="32"/>
      <c r="QZV138" s="32"/>
      <c r="QZW138" s="32"/>
      <c r="QZX138" s="32"/>
      <c r="QZY138" s="32"/>
      <c r="QZZ138" s="32"/>
      <c r="RAA138" s="32"/>
      <c r="RAB138" s="32"/>
      <c r="RAC138" s="32"/>
      <c r="RAD138" s="32"/>
      <c r="RAE138" s="32"/>
      <c r="RAF138" s="32"/>
      <c r="RAG138" s="32"/>
      <c r="RAH138" s="32"/>
      <c r="RAI138" s="32"/>
      <c r="RAJ138" s="32"/>
      <c r="RAK138" s="32"/>
      <c r="RAL138" s="32"/>
      <c r="RAM138" s="32"/>
      <c r="RAN138" s="32"/>
      <c r="RAO138" s="32"/>
      <c r="RAP138" s="32"/>
      <c r="RAQ138" s="32"/>
      <c r="RAR138" s="32"/>
      <c r="RAS138" s="32"/>
      <c r="RAT138" s="32"/>
      <c r="RAU138" s="32"/>
      <c r="RAV138" s="32"/>
      <c r="RAW138" s="32"/>
      <c r="RAX138" s="32"/>
      <c r="RAY138" s="32"/>
      <c r="RAZ138" s="32"/>
      <c r="RBA138" s="32"/>
      <c r="RBB138" s="32"/>
      <c r="RBC138" s="32"/>
      <c r="RBD138" s="32"/>
      <c r="RBE138" s="32"/>
      <c r="RBF138" s="32"/>
      <c r="RBG138" s="32"/>
      <c r="RBH138" s="32"/>
      <c r="RBI138" s="32"/>
      <c r="RBJ138" s="32"/>
      <c r="RBK138" s="32"/>
      <c r="RBL138" s="32"/>
      <c r="RBM138" s="32"/>
      <c r="RBN138" s="32"/>
      <c r="RBO138" s="32"/>
      <c r="RBP138" s="32"/>
      <c r="RBQ138" s="32"/>
      <c r="RBR138" s="32"/>
      <c r="RBS138" s="32"/>
      <c r="RBT138" s="32"/>
      <c r="RBU138" s="32"/>
      <c r="RBV138" s="32"/>
      <c r="RBW138" s="32"/>
      <c r="RBX138" s="32"/>
      <c r="RBY138" s="32"/>
      <c r="RBZ138" s="32"/>
      <c r="RCA138" s="32"/>
      <c r="RCB138" s="32"/>
      <c r="RCC138" s="32"/>
      <c r="RCD138" s="32"/>
      <c r="RCE138" s="32"/>
      <c r="RCF138" s="32"/>
      <c r="RCG138" s="32"/>
      <c r="RCH138" s="32"/>
      <c r="RCI138" s="32"/>
      <c r="RCJ138" s="32"/>
      <c r="RCK138" s="32"/>
      <c r="RCL138" s="32"/>
      <c r="RCM138" s="32"/>
      <c r="RCN138" s="32"/>
      <c r="RCO138" s="32"/>
      <c r="RCP138" s="32"/>
      <c r="RCQ138" s="32"/>
      <c r="RCR138" s="32"/>
      <c r="RCS138" s="32"/>
      <c r="RCT138" s="32"/>
      <c r="RCU138" s="32"/>
      <c r="RCV138" s="32"/>
      <c r="RCW138" s="32"/>
      <c r="RCX138" s="32"/>
      <c r="RCY138" s="32"/>
      <c r="RCZ138" s="32"/>
      <c r="RDA138" s="32"/>
      <c r="RDB138" s="32"/>
      <c r="RDC138" s="32"/>
      <c r="RDD138" s="32"/>
      <c r="RDE138" s="32"/>
      <c r="RDF138" s="32"/>
      <c r="RDG138" s="32"/>
      <c r="RDH138" s="32"/>
      <c r="RDI138" s="32"/>
      <c r="RDJ138" s="32"/>
      <c r="RDK138" s="32"/>
      <c r="RDL138" s="32"/>
      <c r="RDM138" s="32"/>
      <c r="RDN138" s="32"/>
      <c r="RDO138" s="32"/>
      <c r="RDP138" s="32"/>
      <c r="RDQ138" s="32"/>
      <c r="RDR138" s="32"/>
      <c r="RDS138" s="32"/>
      <c r="RDT138" s="32"/>
      <c r="RDU138" s="32"/>
      <c r="RDV138" s="32"/>
      <c r="RDW138" s="32"/>
      <c r="RDX138" s="32"/>
      <c r="RDY138" s="32"/>
      <c r="RDZ138" s="32"/>
      <c r="REA138" s="32"/>
      <c r="REB138" s="32"/>
      <c r="REC138" s="32"/>
      <c r="RED138" s="32"/>
      <c r="REE138" s="32"/>
      <c r="REF138" s="32"/>
      <c r="REG138" s="32"/>
      <c r="REH138" s="32"/>
      <c r="REI138" s="32"/>
      <c r="REJ138" s="32"/>
      <c r="REK138" s="32"/>
      <c r="REL138" s="32"/>
      <c r="REM138" s="32"/>
      <c r="REN138" s="32"/>
      <c r="REO138" s="32"/>
      <c r="REP138" s="32"/>
      <c r="REQ138" s="32"/>
      <c r="RER138" s="32"/>
      <c r="RES138" s="32"/>
      <c r="RET138" s="32"/>
      <c r="REU138" s="32"/>
      <c r="REV138" s="32"/>
      <c r="REW138" s="32"/>
      <c r="REX138" s="32"/>
      <c r="REY138" s="32"/>
      <c r="REZ138" s="32"/>
      <c r="RFA138" s="32"/>
      <c r="RFB138" s="32"/>
      <c r="RFC138" s="32"/>
      <c r="RFD138" s="32"/>
      <c r="RFE138" s="32"/>
      <c r="RFF138" s="32"/>
      <c r="RFG138" s="32"/>
      <c r="RFH138" s="32"/>
      <c r="RFI138" s="32"/>
      <c r="RFJ138" s="32"/>
      <c r="RFK138" s="32"/>
      <c r="RFL138" s="32"/>
      <c r="RFM138" s="32"/>
      <c r="RFN138" s="32"/>
      <c r="RFO138" s="32"/>
      <c r="RFP138" s="32"/>
      <c r="RFQ138" s="32"/>
      <c r="RFR138" s="32"/>
      <c r="RFS138" s="32"/>
      <c r="RFT138" s="32"/>
      <c r="RFU138" s="32"/>
      <c r="RFV138" s="32"/>
      <c r="RFW138" s="32"/>
      <c r="RFX138" s="32"/>
      <c r="RFY138" s="32"/>
      <c r="RFZ138" s="32"/>
      <c r="RGA138" s="32"/>
      <c r="RGB138" s="32"/>
      <c r="RGC138" s="32"/>
      <c r="RGD138" s="32"/>
      <c r="RGE138" s="32"/>
      <c r="RGF138" s="32"/>
      <c r="RGG138" s="32"/>
      <c r="RGH138" s="32"/>
      <c r="RGI138" s="32"/>
      <c r="RGJ138" s="32"/>
      <c r="RGK138" s="32"/>
      <c r="RGL138" s="32"/>
      <c r="RGM138" s="32"/>
      <c r="RGN138" s="32"/>
      <c r="RGO138" s="32"/>
      <c r="RGP138" s="32"/>
      <c r="RGQ138" s="32"/>
      <c r="RGR138" s="32"/>
      <c r="RGS138" s="32"/>
      <c r="RGT138" s="32"/>
      <c r="RGU138" s="32"/>
      <c r="RGV138" s="32"/>
      <c r="RGW138" s="32"/>
      <c r="RGX138" s="32"/>
      <c r="RGY138" s="32"/>
      <c r="RGZ138" s="32"/>
      <c r="RHA138" s="32"/>
      <c r="RHB138" s="32"/>
      <c r="RHC138" s="32"/>
      <c r="RHD138" s="32"/>
      <c r="RHE138" s="32"/>
      <c r="RHF138" s="32"/>
      <c r="RHG138" s="32"/>
      <c r="RHH138" s="32"/>
      <c r="RHI138" s="32"/>
      <c r="RHJ138" s="32"/>
      <c r="RHK138" s="32"/>
      <c r="RHL138" s="32"/>
      <c r="RHM138" s="32"/>
      <c r="RHN138" s="32"/>
      <c r="RHO138" s="32"/>
      <c r="RHP138" s="32"/>
      <c r="RHQ138" s="32"/>
      <c r="RHR138" s="32"/>
      <c r="RHS138" s="32"/>
      <c r="RHT138" s="32"/>
      <c r="RHU138" s="32"/>
      <c r="RHV138" s="32"/>
      <c r="RHW138" s="32"/>
      <c r="RHX138" s="32"/>
      <c r="RHY138" s="32"/>
      <c r="RHZ138" s="32"/>
      <c r="RIA138" s="32"/>
      <c r="RIB138" s="32"/>
      <c r="RIC138" s="32"/>
      <c r="RID138" s="32"/>
      <c r="RIE138" s="32"/>
      <c r="RIF138" s="32"/>
      <c r="RIG138" s="32"/>
      <c r="RIH138" s="32"/>
      <c r="RII138" s="32"/>
      <c r="RIJ138" s="32"/>
      <c r="RIK138" s="32"/>
      <c r="RIL138" s="32"/>
      <c r="RIM138" s="32"/>
      <c r="RIN138" s="32"/>
      <c r="RIO138" s="32"/>
      <c r="RIP138" s="32"/>
      <c r="RIQ138" s="32"/>
      <c r="RIR138" s="32"/>
      <c r="RIS138" s="32"/>
      <c r="RIT138" s="32"/>
      <c r="RIU138" s="32"/>
      <c r="RIV138" s="32"/>
      <c r="RIW138" s="32"/>
      <c r="RIX138" s="32"/>
      <c r="RIY138" s="32"/>
      <c r="RIZ138" s="32"/>
      <c r="RJA138" s="32"/>
      <c r="RJB138" s="32"/>
      <c r="RJC138" s="32"/>
      <c r="RJD138" s="32"/>
      <c r="RJE138" s="32"/>
      <c r="RJF138" s="32"/>
      <c r="RJG138" s="32"/>
      <c r="RJH138" s="32"/>
      <c r="RJI138" s="32"/>
      <c r="RJJ138" s="32"/>
      <c r="RJK138" s="32"/>
      <c r="RJL138" s="32"/>
      <c r="RJM138" s="32"/>
      <c r="RJN138" s="32"/>
      <c r="RJO138" s="32"/>
      <c r="RJP138" s="32"/>
      <c r="RJQ138" s="32"/>
      <c r="RJR138" s="32"/>
      <c r="RJS138" s="32"/>
      <c r="RJT138" s="32"/>
      <c r="RJU138" s="32"/>
      <c r="RJV138" s="32"/>
      <c r="RJW138" s="32"/>
      <c r="RJX138" s="32"/>
      <c r="RJY138" s="32"/>
      <c r="RJZ138" s="32"/>
      <c r="RKA138" s="32"/>
      <c r="RKB138" s="32"/>
      <c r="RKC138" s="32"/>
      <c r="RKD138" s="32"/>
      <c r="RKE138" s="32"/>
      <c r="RKF138" s="32"/>
      <c r="RKG138" s="32"/>
      <c r="RKH138" s="32"/>
      <c r="RKI138" s="32"/>
      <c r="RKJ138" s="32"/>
      <c r="RKK138" s="32"/>
      <c r="RKL138" s="32"/>
      <c r="RKM138" s="32"/>
      <c r="RKN138" s="32"/>
      <c r="RKO138" s="32"/>
      <c r="RKP138" s="32"/>
      <c r="RKQ138" s="32"/>
      <c r="RKR138" s="32"/>
      <c r="RKS138" s="32"/>
      <c r="RKT138" s="32"/>
      <c r="RKU138" s="32"/>
      <c r="RKV138" s="32"/>
      <c r="RKW138" s="32"/>
      <c r="RKX138" s="32"/>
      <c r="RKY138" s="32"/>
      <c r="RKZ138" s="32"/>
      <c r="RLA138" s="32"/>
      <c r="RLB138" s="32"/>
      <c r="RLC138" s="32"/>
      <c r="RLD138" s="32"/>
      <c r="RLE138" s="32"/>
      <c r="RLF138" s="32"/>
      <c r="RLG138" s="32"/>
      <c r="RLH138" s="32"/>
      <c r="RLI138" s="32"/>
      <c r="RLJ138" s="32"/>
      <c r="RLK138" s="32"/>
      <c r="RLL138" s="32"/>
      <c r="RLM138" s="32"/>
      <c r="RLN138" s="32"/>
      <c r="RLO138" s="32"/>
      <c r="RLP138" s="32"/>
      <c r="RLQ138" s="32"/>
      <c r="RLR138" s="32"/>
      <c r="RLS138" s="32"/>
      <c r="RLT138" s="32"/>
      <c r="RLU138" s="32"/>
      <c r="RLV138" s="32"/>
      <c r="RLW138" s="32"/>
      <c r="RLX138" s="32"/>
      <c r="RLY138" s="32"/>
      <c r="RLZ138" s="32"/>
      <c r="RMA138" s="32"/>
      <c r="RMB138" s="32"/>
      <c r="RMC138" s="32"/>
      <c r="RMD138" s="32"/>
      <c r="RME138" s="32"/>
      <c r="RMF138" s="32"/>
      <c r="RMG138" s="32"/>
      <c r="RMH138" s="32"/>
      <c r="RMI138" s="32"/>
      <c r="RMJ138" s="32"/>
      <c r="RMK138" s="32"/>
      <c r="RML138" s="32"/>
      <c r="RMM138" s="32"/>
      <c r="RMN138" s="32"/>
      <c r="RMO138" s="32"/>
      <c r="RMP138" s="32"/>
      <c r="RMQ138" s="32"/>
      <c r="RMR138" s="32"/>
      <c r="RMS138" s="32"/>
      <c r="RMT138" s="32"/>
      <c r="RMU138" s="32"/>
      <c r="RMV138" s="32"/>
      <c r="RMW138" s="32"/>
      <c r="RMX138" s="32"/>
      <c r="RMY138" s="32"/>
      <c r="RMZ138" s="32"/>
      <c r="RNA138" s="32"/>
      <c r="RNB138" s="32"/>
      <c r="RNC138" s="32"/>
      <c r="RND138" s="32"/>
      <c r="RNE138" s="32"/>
      <c r="RNF138" s="32"/>
      <c r="RNG138" s="32"/>
      <c r="RNH138" s="32"/>
      <c r="RNI138" s="32"/>
      <c r="RNJ138" s="32"/>
      <c r="RNK138" s="32"/>
      <c r="RNL138" s="32"/>
      <c r="RNM138" s="32"/>
      <c r="RNN138" s="32"/>
      <c r="RNO138" s="32"/>
      <c r="RNP138" s="32"/>
      <c r="RNQ138" s="32"/>
      <c r="RNR138" s="32"/>
      <c r="RNS138" s="32"/>
      <c r="RNT138" s="32"/>
      <c r="RNU138" s="32"/>
      <c r="RNV138" s="32"/>
      <c r="RNW138" s="32"/>
      <c r="RNX138" s="32"/>
      <c r="RNY138" s="32"/>
      <c r="RNZ138" s="32"/>
      <c r="ROA138" s="32"/>
      <c r="ROB138" s="32"/>
      <c r="ROC138" s="32"/>
      <c r="ROD138" s="32"/>
      <c r="ROE138" s="32"/>
      <c r="ROF138" s="32"/>
      <c r="ROG138" s="32"/>
      <c r="ROH138" s="32"/>
      <c r="ROI138" s="32"/>
      <c r="ROJ138" s="32"/>
      <c r="ROK138" s="32"/>
      <c r="ROL138" s="32"/>
      <c r="ROM138" s="32"/>
      <c r="RON138" s="32"/>
      <c r="ROO138" s="32"/>
      <c r="ROP138" s="32"/>
      <c r="ROQ138" s="32"/>
      <c r="ROR138" s="32"/>
      <c r="ROS138" s="32"/>
      <c r="ROT138" s="32"/>
      <c r="ROU138" s="32"/>
      <c r="ROV138" s="32"/>
      <c r="ROW138" s="32"/>
      <c r="ROX138" s="32"/>
      <c r="ROY138" s="32"/>
      <c r="ROZ138" s="32"/>
      <c r="RPA138" s="32"/>
      <c r="RPB138" s="32"/>
      <c r="RPC138" s="32"/>
      <c r="RPD138" s="32"/>
      <c r="RPE138" s="32"/>
      <c r="RPF138" s="32"/>
      <c r="RPG138" s="32"/>
      <c r="RPH138" s="32"/>
      <c r="RPI138" s="32"/>
      <c r="RPJ138" s="32"/>
      <c r="RPK138" s="32"/>
      <c r="RPL138" s="32"/>
      <c r="RPM138" s="32"/>
      <c r="RPN138" s="32"/>
      <c r="RPO138" s="32"/>
      <c r="RPP138" s="32"/>
      <c r="RPQ138" s="32"/>
      <c r="RPR138" s="32"/>
      <c r="RPS138" s="32"/>
      <c r="RPT138" s="32"/>
      <c r="RPU138" s="32"/>
      <c r="RPV138" s="32"/>
      <c r="RPW138" s="32"/>
      <c r="RPX138" s="32"/>
      <c r="RPY138" s="32"/>
      <c r="RPZ138" s="32"/>
      <c r="RQA138" s="32"/>
      <c r="RQB138" s="32"/>
      <c r="RQC138" s="32"/>
      <c r="RQD138" s="32"/>
      <c r="RQE138" s="32"/>
      <c r="RQF138" s="32"/>
      <c r="RQG138" s="32"/>
      <c r="RQH138" s="32"/>
      <c r="RQI138" s="32"/>
      <c r="RQJ138" s="32"/>
      <c r="RQK138" s="32"/>
      <c r="RQL138" s="32"/>
      <c r="RQM138" s="32"/>
      <c r="RQN138" s="32"/>
      <c r="RQO138" s="32"/>
      <c r="RQP138" s="32"/>
      <c r="RQQ138" s="32"/>
      <c r="RQR138" s="32"/>
      <c r="RQS138" s="32"/>
      <c r="RQT138" s="32"/>
      <c r="RQU138" s="32"/>
      <c r="RQV138" s="32"/>
      <c r="RQW138" s="32"/>
      <c r="RQX138" s="32"/>
      <c r="RQY138" s="32"/>
      <c r="RQZ138" s="32"/>
      <c r="RRA138" s="32"/>
      <c r="RRB138" s="32"/>
      <c r="RRC138" s="32"/>
      <c r="RRD138" s="32"/>
      <c r="RRE138" s="32"/>
      <c r="RRF138" s="32"/>
      <c r="RRG138" s="32"/>
      <c r="RRH138" s="32"/>
      <c r="RRI138" s="32"/>
      <c r="RRJ138" s="32"/>
      <c r="RRK138" s="32"/>
      <c r="RRL138" s="32"/>
      <c r="RRM138" s="32"/>
      <c r="RRN138" s="32"/>
      <c r="RRO138" s="32"/>
      <c r="RRP138" s="32"/>
      <c r="RRQ138" s="32"/>
      <c r="RRR138" s="32"/>
      <c r="RRS138" s="32"/>
      <c r="RRT138" s="32"/>
      <c r="RRU138" s="32"/>
      <c r="RRV138" s="32"/>
      <c r="RRW138" s="32"/>
      <c r="RRX138" s="32"/>
      <c r="RRY138" s="32"/>
      <c r="RRZ138" s="32"/>
      <c r="RSA138" s="32"/>
      <c r="RSB138" s="32"/>
      <c r="RSC138" s="32"/>
      <c r="RSD138" s="32"/>
      <c r="RSE138" s="32"/>
      <c r="RSF138" s="32"/>
      <c r="RSG138" s="32"/>
      <c r="RSH138" s="32"/>
      <c r="RSI138" s="32"/>
      <c r="RSJ138" s="32"/>
      <c r="RSK138" s="32"/>
      <c r="RSL138" s="32"/>
      <c r="RSM138" s="32"/>
      <c r="RSN138" s="32"/>
      <c r="RSO138" s="32"/>
      <c r="RSP138" s="32"/>
      <c r="RSQ138" s="32"/>
      <c r="RSR138" s="32"/>
      <c r="RSS138" s="32"/>
      <c r="RST138" s="32"/>
      <c r="RSU138" s="32"/>
      <c r="RSV138" s="32"/>
      <c r="RSW138" s="32"/>
      <c r="RSX138" s="32"/>
      <c r="RSY138" s="32"/>
      <c r="RSZ138" s="32"/>
      <c r="RTA138" s="32"/>
      <c r="RTB138" s="32"/>
      <c r="RTC138" s="32"/>
      <c r="RTD138" s="32"/>
      <c r="RTE138" s="32"/>
      <c r="RTF138" s="32"/>
      <c r="RTG138" s="32"/>
      <c r="RTH138" s="32"/>
      <c r="RTI138" s="32"/>
      <c r="RTJ138" s="32"/>
      <c r="RTK138" s="32"/>
      <c r="RTL138" s="32"/>
      <c r="RTM138" s="32"/>
      <c r="RTN138" s="32"/>
      <c r="RTO138" s="32"/>
      <c r="RTP138" s="32"/>
      <c r="RTQ138" s="32"/>
      <c r="RTR138" s="32"/>
      <c r="RTS138" s="32"/>
      <c r="RTT138" s="32"/>
      <c r="RTU138" s="32"/>
      <c r="RTV138" s="32"/>
      <c r="RTW138" s="32"/>
      <c r="RTX138" s="32"/>
      <c r="RTY138" s="32"/>
      <c r="RTZ138" s="32"/>
      <c r="RUA138" s="32"/>
      <c r="RUB138" s="32"/>
      <c r="RUC138" s="32"/>
      <c r="RUD138" s="32"/>
      <c r="RUE138" s="32"/>
      <c r="RUF138" s="32"/>
      <c r="RUG138" s="32"/>
      <c r="RUH138" s="32"/>
      <c r="RUI138" s="32"/>
      <c r="RUJ138" s="32"/>
      <c r="RUK138" s="32"/>
      <c r="RUL138" s="32"/>
      <c r="RUM138" s="32"/>
      <c r="RUN138" s="32"/>
      <c r="RUO138" s="32"/>
      <c r="RUP138" s="32"/>
      <c r="RUQ138" s="32"/>
      <c r="RUR138" s="32"/>
      <c r="RUS138" s="32"/>
      <c r="RUT138" s="32"/>
      <c r="RUU138" s="32"/>
      <c r="RUV138" s="32"/>
      <c r="RUW138" s="32"/>
      <c r="RUX138" s="32"/>
      <c r="RUY138" s="32"/>
      <c r="RUZ138" s="32"/>
      <c r="RVA138" s="32"/>
      <c r="RVB138" s="32"/>
      <c r="RVC138" s="32"/>
      <c r="RVD138" s="32"/>
      <c r="RVE138" s="32"/>
      <c r="RVF138" s="32"/>
      <c r="RVG138" s="32"/>
      <c r="RVH138" s="32"/>
      <c r="RVI138" s="32"/>
      <c r="RVJ138" s="32"/>
      <c r="RVK138" s="32"/>
      <c r="RVL138" s="32"/>
      <c r="RVM138" s="32"/>
      <c r="RVN138" s="32"/>
      <c r="RVO138" s="32"/>
      <c r="RVP138" s="32"/>
      <c r="RVQ138" s="32"/>
      <c r="RVR138" s="32"/>
      <c r="RVS138" s="32"/>
      <c r="RVT138" s="32"/>
      <c r="RVU138" s="32"/>
      <c r="RVV138" s="32"/>
      <c r="RVW138" s="32"/>
      <c r="RVX138" s="32"/>
      <c r="RVY138" s="32"/>
      <c r="RVZ138" s="32"/>
      <c r="RWA138" s="32"/>
      <c r="RWB138" s="32"/>
      <c r="RWC138" s="32"/>
      <c r="RWD138" s="32"/>
      <c r="RWE138" s="32"/>
      <c r="RWF138" s="32"/>
      <c r="RWG138" s="32"/>
      <c r="RWH138" s="32"/>
      <c r="RWI138" s="32"/>
      <c r="RWJ138" s="32"/>
      <c r="RWK138" s="32"/>
      <c r="RWL138" s="32"/>
      <c r="RWM138" s="32"/>
      <c r="RWN138" s="32"/>
      <c r="RWO138" s="32"/>
      <c r="RWP138" s="32"/>
      <c r="RWQ138" s="32"/>
      <c r="RWR138" s="32"/>
      <c r="RWS138" s="32"/>
      <c r="RWT138" s="32"/>
      <c r="RWU138" s="32"/>
      <c r="RWV138" s="32"/>
      <c r="RWW138" s="32"/>
      <c r="RWX138" s="32"/>
      <c r="RWY138" s="32"/>
      <c r="RWZ138" s="32"/>
      <c r="RXA138" s="32"/>
      <c r="RXB138" s="32"/>
      <c r="RXC138" s="32"/>
      <c r="RXD138" s="32"/>
      <c r="RXE138" s="32"/>
      <c r="RXF138" s="32"/>
      <c r="RXG138" s="32"/>
      <c r="RXH138" s="32"/>
      <c r="RXI138" s="32"/>
      <c r="RXJ138" s="32"/>
      <c r="RXK138" s="32"/>
      <c r="RXL138" s="32"/>
      <c r="RXM138" s="32"/>
      <c r="RXN138" s="32"/>
      <c r="RXO138" s="32"/>
      <c r="RXP138" s="32"/>
      <c r="RXQ138" s="32"/>
      <c r="RXR138" s="32"/>
      <c r="RXS138" s="32"/>
      <c r="RXT138" s="32"/>
      <c r="RXU138" s="32"/>
      <c r="RXV138" s="32"/>
      <c r="RXW138" s="32"/>
      <c r="RXX138" s="32"/>
      <c r="RXY138" s="32"/>
      <c r="RXZ138" s="32"/>
      <c r="RYA138" s="32"/>
      <c r="RYB138" s="32"/>
      <c r="RYC138" s="32"/>
      <c r="RYD138" s="32"/>
      <c r="RYE138" s="32"/>
      <c r="RYF138" s="32"/>
      <c r="RYG138" s="32"/>
      <c r="RYH138" s="32"/>
      <c r="RYI138" s="32"/>
      <c r="RYJ138" s="32"/>
      <c r="RYK138" s="32"/>
      <c r="RYL138" s="32"/>
      <c r="RYM138" s="32"/>
      <c r="RYN138" s="32"/>
      <c r="RYO138" s="32"/>
      <c r="RYP138" s="32"/>
      <c r="RYQ138" s="32"/>
      <c r="RYR138" s="32"/>
      <c r="RYS138" s="32"/>
      <c r="RYT138" s="32"/>
      <c r="RYU138" s="32"/>
      <c r="RYV138" s="32"/>
      <c r="RYW138" s="32"/>
      <c r="RYX138" s="32"/>
      <c r="RYY138" s="32"/>
      <c r="RYZ138" s="32"/>
      <c r="RZA138" s="32"/>
      <c r="RZB138" s="32"/>
      <c r="RZC138" s="32"/>
      <c r="RZD138" s="32"/>
      <c r="RZE138" s="32"/>
      <c r="RZF138" s="32"/>
      <c r="RZG138" s="32"/>
      <c r="RZH138" s="32"/>
      <c r="RZI138" s="32"/>
      <c r="RZJ138" s="32"/>
      <c r="RZK138" s="32"/>
      <c r="RZL138" s="32"/>
      <c r="RZM138" s="32"/>
      <c r="RZN138" s="32"/>
      <c r="RZO138" s="32"/>
      <c r="RZP138" s="32"/>
      <c r="RZQ138" s="32"/>
      <c r="RZR138" s="32"/>
      <c r="RZS138" s="32"/>
      <c r="RZT138" s="32"/>
      <c r="RZU138" s="32"/>
      <c r="RZV138" s="32"/>
      <c r="RZW138" s="32"/>
      <c r="RZX138" s="32"/>
      <c r="RZY138" s="32"/>
      <c r="RZZ138" s="32"/>
      <c r="SAA138" s="32"/>
      <c r="SAB138" s="32"/>
      <c r="SAC138" s="32"/>
      <c r="SAD138" s="32"/>
      <c r="SAE138" s="32"/>
      <c r="SAF138" s="32"/>
      <c r="SAG138" s="32"/>
      <c r="SAH138" s="32"/>
      <c r="SAI138" s="32"/>
      <c r="SAJ138" s="32"/>
      <c r="SAK138" s="32"/>
      <c r="SAL138" s="32"/>
      <c r="SAM138" s="32"/>
      <c r="SAN138" s="32"/>
      <c r="SAO138" s="32"/>
      <c r="SAP138" s="32"/>
      <c r="SAQ138" s="32"/>
      <c r="SAR138" s="32"/>
      <c r="SAS138" s="32"/>
      <c r="SAT138" s="32"/>
      <c r="SAU138" s="32"/>
      <c r="SAV138" s="32"/>
      <c r="SAW138" s="32"/>
      <c r="SAX138" s="32"/>
      <c r="SAY138" s="32"/>
      <c r="SAZ138" s="32"/>
      <c r="SBA138" s="32"/>
      <c r="SBB138" s="32"/>
      <c r="SBC138" s="32"/>
      <c r="SBD138" s="32"/>
      <c r="SBE138" s="32"/>
      <c r="SBF138" s="32"/>
      <c r="SBG138" s="32"/>
      <c r="SBH138" s="32"/>
      <c r="SBI138" s="32"/>
      <c r="SBJ138" s="32"/>
      <c r="SBK138" s="32"/>
      <c r="SBL138" s="32"/>
      <c r="SBM138" s="32"/>
      <c r="SBN138" s="32"/>
      <c r="SBO138" s="32"/>
      <c r="SBP138" s="32"/>
      <c r="SBQ138" s="32"/>
      <c r="SBR138" s="32"/>
      <c r="SBS138" s="32"/>
      <c r="SBT138" s="32"/>
      <c r="SBU138" s="32"/>
      <c r="SBV138" s="32"/>
      <c r="SBW138" s="32"/>
      <c r="SBX138" s="32"/>
      <c r="SBY138" s="32"/>
      <c r="SBZ138" s="32"/>
      <c r="SCA138" s="32"/>
      <c r="SCB138" s="32"/>
      <c r="SCC138" s="32"/>
      <c r="SCD138" s="32"/>
      <c r="SCE138" s="32"/>
      <c r="SCF138" s="32"/>
      <c r="SCG138" s="32"/>
      <c r="SCH138" s="32"/>
      <c r="SCI138" s="32"/>
      <c r="SCJ138" s="32"/>
      <c r="SCK138" s="32"/>
      <c r="SCL138" s="32"/>
      <c r="SCM138" s="32"/>
      <c r="SCN138" s="32"/>
      <c r="SCO138" s="32"/>
      <c r="SCP138" s="32"/>
      <c r="SCQ138" s="32"/>
      <c r="SCR138" s="32"/>
      <c r="SCS138" s="32"/>
      <c r="SCT138" s="32"/>
      <c r="SCU138" s="32"/>
      <c r="SCV138" s="32"/>
      <c r="SCW138" s="32"/>
      <c r="SCX138" s="32"/>
      <c r="SCY138" s="32"/>
      <c r="SCZ138" s="32"/>
      <c r="SDA138" s="32"/>
      <c r="SDB138" s="32"/>
      <c r="SDC138" s="32"/>
      <c r="SDD138" s="32"/>
      <c r="SDE138" s="32"/>
      <c r="SDF138" s="32"/>
      <c r="SDG138" s="32"/>
      <c r="SDH138" s="32"/>
      <c r="SDI138" s="32"/>
      <c r="SDJ138" s="32"/>
      <c r="SDK138" s="32"/>
      <c r="SDL138" s="32"/>
      <c r="SDM138" s="32"/>
      <c r="SDN138" s="32"/>
      <c r="SDO138" s="32"/>
      <c r="SDP138" s="32"/>
      <c r="SDQ138" s="32"/>
      <c r="SDR138" s="32"/>
      <c r="SDS138" s="32"/>
      <c r="SDT138" s="32"/>
      <c r="SDU138" s="32"/>
      <c r="SDV138" s="32"/>
      <c r="SDW138" s="32"/>
      <c r="SDX138" s="32"/>
      <c r="SDY138" s="32"/>
      <c r="SDZ138" s="32"/>
      <c r="SEA138" s="32"/>
      <c r="SEB138" s="32"/>
      <c r="SEC138" s="32"/>
      <c r="SED138" s="32"/>
      <c r="SEE138" s="32"/>
      <c r="SEF138" s="32"/>
      <c r="SEG138" s="32"/>
      <c r="SEH138" s="32"/>
      <c r="SEI138" s="32"/>
      <c r="SEJ138" s="32"/>
      <c r="SEK138" s="32"/>
      <c r="SEL138" s="32"/>
      <c r="SEM138" s="32"/>
      <c r="SEN138" s="32"/>
      <c r="SEO138" s="32"/>
      <c r="SEP138" s="32"/>
      <c r="SEQ138" s="32"/>
      <c r="SER138" s="32"/>
      <c r="SES138" s="32"/>
      <c r="SET138" s="32"/>
      <c r="SEU138" s="32"/>
      <c r="SEV138" s="32"/>
      <c r="SEW138" s="32"/>
      <c r="SEX138" s="32"/>
      <c r="SEY138" s="32"/>
      <c r="SEZ138" s="32"/>
      <c r="SFA138" s="32"/>
      <c r="SFB138" s="32"/>
      <c r="SFC138" s="32"/>
      <c r="SFD138" s="32"/>
      <c r="SFE138" s="32"/>
      <c r="SFF138" s="32"/>
      <c r="SFG138" s="32"/>
      <c r="SFH138" s="32"/>
      <c r="SFI138" s="32"/>
      <c r="SFJ138" s="32"/>
      <c r="SFK138" s="32"/>
      <c r="SFL138" s="32"/>
      <c r="SFM138" s="32"/>
      <c r="SFN138" s="32"/>
      <c r="SFO138" s="32"/>
      <c r="SFP138" s="32"/>
      <c r="SFQ138" s="32"/>
      <c r="SFR138" s="32"/>
      <c r="SFS138" s="32"/>
      <c r="SFT138" s="32"/>
      <c r="SFU138" s="32"/>
      <c r="SFV138" s="32"/>
      <c r="SFW138" s="32"/>
      <c r="SFX138" s="32"/>
      <c r="SFY138" s="32"/>
      <c r="SFZ138" s="32"/>
      <c r="SGA138" s="32"/>
      <c r="SGB138" s="32"/>
      <c r="SGC138" s="32"/>
      <c r="SGD138" s="32"/>
      <c r="SGE138" s="32"/>
      <c r="SGF138" s="32"/>
      <c r="SGG138" s="32"/>
      <c r="SGH138" s="32"/>
      <c r="SGI138" s="32"/>
      <c r="SGJ138" s="32"/>
      <c r="SGK138" s="32"/>
      <c r="SGL138" s="32"/>
      <c r="SGM138" s="32"/>
      <c r="SGN138" s="32"/>
      <c r="SGO138" s="32"/>
      <c r="SGP138" s="32"/>
      <c r="SGQ138" s="32"/>
      <c r="SGR138" s="32"/>
      <c r="SGS138" s="32"/>
      <c r="SGT138" s="32"/>
      <c r="SGU138" s="32"/>
      <c r="SGV138" s="32"/>
      <c r="SGW138" s="32"/>
      <c r="SGX138" s="32"/>
      <c r="SGY138" s="32"/>
      <c r="SGZ138" s="32"/>
      <c r="SHA138" s="32"/>
      <c r="SHB138" s="32"/>
      <c r="SHC138" s="32"/>
      <c r="SHD138" s="32"/>
      <c r="SHE138" s="32"/>
      <c r="SHF138" s="32"/>
      <c r="SHG138" s="32"/>
      <c r="SHH138" s="32"/>
      <c r="SHI138" s="32"/>
      <c r="SHJ138" s="32"/>
      <c r="SHK138" s="32"/>
      <c r="SHL138" s="32"/>
      <c r="SHM138" s="32"/>
      <c r="SHN138" s="32"/>
      <c r="SHO138" s="32"/>
      <c r="SHP138" s="32"/>
      <c r="SHQ138" s="32"/>
      <c r="SHR138" s="32"/>
      <c r="SHS138" s="32"/>
      <c r="SHT138" s="32"/>
      <c r="SHU138" s="32"/>
      <c r="SHV138" s="32"/>
      <c r="SHW138" s="32"/>
      <c r="SHX138" s="32"/>
      <c r="SHY138" s="32"/>
      <c r="SHZ138" s="32"/>
      <c r="SIA138" s="32"/>
      <c r="SIB138" s="32"/>
      <c r="SIC138" s="32"/>
      <c r="SID138" s="32"/>
      <c r="SIE138" s="32"/>
      <c r="SIF138" s="32"/>
      <c r="SIG138" s="32"/>
      <c r="SIH138" s="32"/>
      <c r="SII138" s="32"/>
      <c r="SIJ138" s="32"/>
      <c r="SIK138" s="32"/>
      <c r="SIL138" s="32"/>
      <c r="SIM138" s="32"/>
      <c r="SIN138" s="32"/>
      <c r="SIO138" s="32"/>
      <c r="SIP138" s="32"/>
      <c r="SIQ138" s="32"/>
      <c r="SIR138" s="32"/>
      <c r="SIS138" s="32"/>
      <c r="SIT138" s="32"/>
      <c r="SIU138" s="32"/>
      <c r="SIV138" s="32"/>
      <c r="SIW138" s="32"/>
      <c r="SIX138" s="32"/>
      <c r="SIY138" s="32"/>
      <c r="SIZ138" s="32"/>
      <c r="SJA138" s="32"/>
      <c r="SJB138" s="32"/>
      <c r="SJC138" s="32"/>
      <c r="SJD138" s="32"/>
      <c r="SJE138" s="32"/>
      <c r="SJF138" s="32"/>
      <c r="SJG138" s="32"/>
      <c r="SJH138" s="32"/>
      <c r="SJI138" s="32"/>
      <c r="SJJ138" s="32"/>
      <c r="SJK138" s="32"/>
      <c r="SJL138" s="32"/>
      <c r="SJM138" s="32"/>
      <c r="SJN138" s="32"/>
      <c r="SJO138" s="32"/>
      <c r="SJP138" s="32"/>
      <c r="SJQ138" s="32"/>
      <c r="SJR138" s="32"/>
      <c r="SJS138" s="32"/>
      <c r="SJT138" s="32"/>
      <c r="SJU138" s="32"/>
      <c r="SJV138" s="32"/>
      <c r="SJW138" s="32"/>
      <c r="SJX138" s="32"/>
      <c r="SJY138" s="32"/>
      <c r="SJZ138" s="32"/>
      <c r="SKA138" s="32"/>
      <c r="SKB138" s="32"/>
      <c r="SKC138" s="32"/>
      <c r="SKD138" s="32"/>
      <c r="SKE138" s="32"/>
      <c r="SKF138" s="32"/>
      <c r="SKG138" s="32"/>
      <c r="SKH138" s="32"/>
      <c r="SKI138" s="32"/>
      <c r="SKJ138" s="32"/>
      <c r="SKK138" s="32"/>
      <c r="SKL138" s="32"/>
      <c r="SKM138" s="32"/>
      <c r="SKN138" s="32"/>
      <c r="SKO138" s="32"/>
      <c r="SKP138" s="32"/>
      <c r="SKQ138" s="32"/>
      <c r="SKR138" s="32"/>
      <c r="SKS138" s="32"/>
      <c r="SKT138" s="32"/>
      <c r="SKU138" s="32"/>
      <c r="SKV138" s="32"/>
      <c r="SKW138" s="32"/>
      <c r="SKX138" s="32"/>
      <c r="SKY138" s="32"/>
      <c r="SKZ138" s="32"/>
      <c r="SLA138" s="32"/>
      <c r="SLB138" s="32"/>
      <c r="SLC138" s="32"/>
      <c r="SLD138" s="32"/>
      <c r="SLE138" s="32"/>
      <c r="SLF138" s="32"/>
      <c r="SLG138" s="32"/>
      <c r="SLH138" s="32"/>
      <c r="SLI138" s="32"/>
      <c r="SLJ138" s="32"/>
      <c r="SLK138" s="32"/>
      <c r="SLL138" s="32"/>
      <c r="SLM138" s="32"/>
      <c r="SLN138" s="32"/>
      <c r="SLO138" s="32"/>
      <c r="SLP138" s="32"/>
      <c r="SLQ138" s="32"/>
      <c r="SLR138" s="32"/>
      <c r="SLS138" s="32"/>
      <c r="SLT138" s="32"/>
      <c r="SLU138" s="32"/>
      <c r="SLV138" s="32"/>
      <c r="SLW138" s="32"/>
      <c r="SLX138" s="32"/>
      <c r="SLY138" s="32"/>
      <c r="SLZ138" s="32"/>
      <c r="SMA138" s="32"/>
      <c r="SMB138" s="32"/>
      <c r="SMC138" s="32"/>
      <c r="SMD138" s="32"/>
      <c r="SME138" s="32"/>
      <c r="SMF138" s="32"/>
      <c r="SMG138" s="32"/>
      <c r="SMH138" s="32"/>
      <c r="SMI138" s="32"/>
      <c r="SMJ138" s="32"/>
      <c r="SMK138" s="32"/>
      <c r="SML138" s="32"/>
      <c r="SMM138" s="32"/>
      <c r="SMN138" s="32"/>
      <c r="SMO138" s="32"/>
      <c r="SMP138" s="32"/>
      <c r="SMQ138" s="32"/>
      <c r="SMR138" s="32"/>
      <c r="SMS138" s="32"/>
      <c r="SMT138" s="32"/>
      <c r="SMU138" s="32"/>
      <c r="SMV138" s="32"/>
      <c r="SMW138" s="32"/>
      <c r="SMX138" s="32"/>
      <c r="SMY138" s="32"/>
      <c r="SMZ138" s="32"/>
      <c r="SNA138" s="32"/>
      <c r="SNB138" s="32"/>
      <c r="SNC138" s="32"/>
      <c r="SND138" s="32"/>
      <c r="SNE138" s="32"/>
      <c r="SNF138" s="32"/>
      <c r="SNG138" s="32"/>
      <c r="SNH138" s="32"/>
      <c r="SNI138" s="32"/>
      <c r="SNJ138" s="32"/>
      <c r="SNK138" s="32"/>
      <c r="SNL138" s="32"/>
      <c r="SNM138" s="32"/>
      <c r="SNN138" s="32"/>
      <c r="SNO138" s="32"/>
      <c r="SNP138" s="32"/>
      <c r="SNQ138" s="32"/>
      <c r="SNR138" s="32"/>
      <c r="SNS138" s="32"/>
      <c r="SNT138" s="32"/>
      <c r="SNU138" s="32"/>
      <c r="SNV138" s="32"/>
      <c r="SNW138" s="32"/>
      <c r="SNX138" s="32"/>
      <c r="SNY138" s="32"/>
      <c r="SNZ138" s="32"/>
      <c r="SOA138" s="32"/>
      <c r="SOB138" s="32"/>
      <c r="SOC138" s="32"/>
      <c r="SOD138" s="32"/>
      <c r="SOE138" s="32"/>
      <c r="SOF138" s="32"/>
      <c r="SOG138" s="32"/>
      <c r="SOH138" s="32"/>
      <c r="SOI138" s="32"/>
      <c r="SOJ138" s="32"/>
      <c r="SOK138" s="32"/>
      <c r="SOL138" s="32"/>
      <c r="SOM138" s="32"/>
      <c r="SON138" s="32"/>
      <c r="SOO138" s="32"/>
      <c r="SOP138" s="32"/>
      <c r="SOQ138" s="32"/>
      <c r="SOR138" s="32"/>
      <c r="SOS138" s="32"/>
      <c r="SOT138" s="32"/>
      <c r="SOU138" s="32"/>
      <c r="SOV138" s="32"/>
      <c r="SOW138" s="32"/>
      <c r="SOX138" s="32"/>
      <c r="SOY138" s="32"/>
      <c r="SOZ138" s="32"/>
      <c r="SPA138" s="32"/>
      <c r="SPB138" s="32"/>
      <c r="SPC138" s="32"/>
      <c r="SPD138" s="32"/>
      <c r="SPE138" s="32"/>
      <c r="SPF138" s="32"/>
      <c r="SPG138" s="32"/>
      <c r="SPH138" s="32"/>
      <c r="SPI138" s="32"/>
      <c r="SPJ138" s="32"/>
      <c r="SPK138" s="32"/>
      <c r="SPL138" s="32"/>
      <c r="SPM138" s="32"/>
      <c r="SPN138" s="32"/>
      <c r="SPO138" s="32"/>
      <c r="SPP138" s="32"/>
      <c r="SPQ138" s="32"/>
      <c r="SPR138" s="32"/>
      <c r="SPS138" s="32"/>
      <c r="SPT138" s="32"/>
      <c r="SPU138" s="32"/>
      <c r="SPV138" s="32"/>
      <c r="SPW138" s="32"/>
      <c r="SPX138" s="32"/>
      <c r="SPY138" s="32"/>
      <c r="SPZ138" s="32"/>
      <c r="SQA138" s="32"/>
      <c r="SQB138" s="32"/>
      <c r="SQC138" s="32"/>
      <c r="SQD138" s="32"/>
      <c r="SQE138" s="32"/>
      <c r="SQF138" s="32"/>
      <c r="SQG138" s="32"/>
      <c r="SQH138" s="32"/>
      <c r="SQI138" s="32"/>
      <c r="SQJ138" s="32"/>
      <c r="SQK138" s="32"/>
      <c r="SQL138" s="32"/>
      <c r="SQM138" s="32"/>
      <c r="SQN138" s="32"/>
      <c r="SQO138" s="32"/>
      <c r="SQP138" s="32"/>
      <c r="SQQ138" s="32"/>
      <c r="SQR138" s="32"/>
      <c r="SQS138" s="32"/>
      <c r="SQT138" s="32"/>
      <c r="SQU138" s="32"/>
      <c r="SQV138" s="32"/>
      <c r="SQW138" s="32"/>
      <c r="SQX138" s="32"/>
      <c r="SQY138" s="32"/>
      <c r="SQZ138" s="32"/>
      <c r="SRA138" s="32"/>
      <c r="SRB138" s="32"/>
      <c r="SRC138" s="32"/>
      <c r="SRD138" s="32"/>
      <c r="SRE138" s="32"/>
      <c r="SRF138" s="32"/>
      <c r="SRG138" s="32"/>
      <c r="SRH138" s="32"/>
      <c r="SRI138" s="32"/>
      <c r="SRJ138" s="32"/>
      <c r="SRK138" s="32"/>
      <c r="SRL138" s="32"/>
      <c r="SRM138" s="32"/>
      <c r="SRN138" s="32"/>
      <c r="SRO138" s="32"/>
      <c r="SRP138" s="32"/>
      <c r="SRQ138" s="32"/>
      <c r="SRR138" s="32"/>
      <c r="SRS138" s="32"/>
      <c r="SRT138" s="32"/>
      <c r="SRU138" s="32"/>
      <c r="SRV138" s="32"/>
      <c r="SRW138" s="32"/>
      <c r="SRX138" s="32"/>
      <c r="SRY138" s="32"/>
      <c r="SRZ138" s="32"/>
      <c r="SSA138" s="32"/>
      <c r="SSB138" s="32"/>
      <c r="SSC138" s="32"/>
      <c r="SSD138" s="32"/>
      <c r="SSE138" s="32"/>
      <c r="SSF138" s="32"/>
      <c r="SSG138" s="32"/>
      <c r="SSH138" s="32"/>
      <c r="SSI138" s="32"/>
      <c r="SSJ138" s="32"/>
      <c r="SSK138" s="32"/>
      <c r="SSL138" s="32"/>
      <c r="SSM138" s="32"/>
      <c r="SSN138" s="32"/>
      <c r="SSO138" s="32"/>
      <c r="SSP138" s="32"/>
      <c r="SSQ138" s="32"/>
      <c r="SSR138" s="32"/>
      <c r="SSS138" s="32"/>
      <c r="SST138" s="32"/>
      <c r="SSU138" s="32"/>
      <c r="SSV138" s="32"/>
      <c r="SSW138" s="32"/>
      <c r="SSX138" s="32"/>
      <c r="SSY138" s="32"/>
      <c r="SSZ138" s="32"/>
      <c r="STA138" s="32"/>
      <c r="STB138" s="32"/>
      <c r="STC138" s="32"/>
      <c r="STD138" s="32"/>
      <c r="STE138" s="32"/>
      <c r="STF138" s="32"/>
      <c r="STG138" s="32"/>
      <c r="STH138" s="32"/>
      <c r="STI138" s="32"/>
      <c r="STJ138" s="32"/>
      <c r="STK138" s="32"/>
      <c r="STL138" s="32"/>
      <c r="STM138" s="32"/>
      <c r="STN138" s="32"/>
      <c r="STO138" s="32"/>
      <c r="STP138" s="32"/>
      <c r="STQ138" s="32"/>
      <c r="STR138" s="32"/>
      <c r="STS138" s="32"/>
      <c r="STT138" s="32"/>
      <c r="STU138" s="32"/>
      <c r="STV138" s="32"/>
      <c r="STW138" s="32"/>
      <c r="STX138" s="32"/>
      <c r="STY138" s="32"/>
      <c r="STZ138" s="32"/>
      <c r="SUA138" s="32"/>
      <c r="SUB138" s="32"/>
      <c r="SUC138" s="32"/>
      <c r="SUD138" s="32"/>
      <c r="SUE138" s="32"/>
      <c r="SUF138" s="32"/>
      <c r="SUG138" s="32"/>
      <c r="SUH138" s="32"/>
      <c r="SUI138" s="32"/>
      <c r="SUJ138" s="32"/>
      <c r="SUK138" s="32"/>
      <c r="SUL138" s="32"/>
      <c r="SUM138" s="32"/>
      <c r="SUN138" s="32"/>
      <c r="SUO138" s="32"/>
      <c r="SUP138" s="32"/>
      <c r="SUQ138" s="32"/>
      <c r="SUR138" s="32"/>
      <c r="SUS138" s="32"/>
      <c r="SUT138" s="32"/>
      <c r="SUU138" s="32"/>
      <c r="SUV138" s="32"/>
      <c r="SUW138" s="32"/>
      <c r="SUX138" s="32"/>
      <c r="SUY138" s="32"/>
      <c r="SUZ138" s="32"/>
      <c r="SVA138" s="32"/>
      <c r="SVB138" s="32"/>
      <c r="SVC138" s="32"/>
      <c r="SVD138" s="32"/>
      <c r="SVE138" s="32"/>
      <c r="SVF138" s="32"/>
      <c r="SVG138" s="32"/>
      <c r="SVH138" s="32"/>
      <c r="SVI138" s="32"/>
      <c r="SVJ138" s="32"/>
      <c r="SVK138" s="32"/>
      <c r="SVL138" s="32"/>
      <c r="SVM138" s="32"/>
      <c r="SVN138" s="32"/>
      <c r="SVO138" s="32"/>
      <c r="SVP138" s="32"/>
      <c r="SVQ138" s="32"/>
      <c r="SVR138" s="32"/>
      <c r="SVS138" s="32"/>
      <c r="SVT138" s="32"/>
      <c r="SVU138" s="32"/>
      <c r="SVV138" s="32"/>
      <c r="SVW138" s="32"/>
      <c r="SVX138" s="32"/>
      <c r="SVY138" s="32"/>
      <c r="SVZ138" s="32"/>
      <c r="SWA138" s="32"/>
      <c r="SWB138" s="32"/>
      <c r="SWC138" s="32"/>
      <c r="SWD138" s="32"/>
      <c r="SWE138" s="32"/>
      <c r="SWF138" s="32"/>
      <c r="SWG138" s="32"/>
      <c r="SWH138" s="32"/>
      <c r="SWI138" s="32"/>
      <c r="SWJ138" s="32"/>
      <c r="SWK138" s="32"/>
      <c r="SWL138" s="32"/>
      <c r="SWM138" s="32"/>
      <c r="SWN138" s="32"/>
      <c r="SWO138" s="32"/>
      <c r="SWP138" s="32"/>
      <c r="SWQ138" s="32"/>
      <c r="SWR138" s="32"/>
      <c r="SWS138" s="32"/>
      <c r="SWT138" s="32"/>
      <c r="SWU138" s="32"/>
      <c r="SWV138" s="32"/>
      <c r="SWW138" s="32"/>
      <c r="SWX138" s="32"/>
      <c r="SWY138" s="32"/>
      <c r="SWZ138" s="32"/>
      <c r="SXA138" s="32"/>
      <c r="SXB138" s="32"/>
      <c r="SXC138" s="32"/>
      <c r="SXD138" s="32"/>
      <c r="SXE138" s="32"/>
      <c r="SXF138" s="32"/>
      <c r="SXG138" s="32"/>
      <c r="SXH138" s="32"/>
      <c r="SXI138" s="32"/>
      <c r="SXJ138" s="32"/>
      <c r="SXK138" s="32"/>
      <c r="SXL138" s="32"/>
      <c r="SXM138" s="32"/>
      <c r="SXN138" s="32"/>
      <c r="SXO138" s="32"/>
      <c r="SXP138" s="32"/>
      <c r="SXQ138" s="32"/>
      <c r="SXR138" s="32"/>
      <c r="SXS138" s="32"/>
      <c r="SXT138" s="32"/>
      <c r="SXU138" s="32"/>
      <c r="SXV138" s="32"/>
      <c r="SXW138" s="32"/>
      <c r="SXX138" s="32"/>
      <c r="SXY138" s="32"/>
      <c r="SXZ138" s="32"/>
      <c r="SYA138" s="32"/>
      <c r="SYB138" s="32"/>
      <c r="SYC138" s="32"/>
      <c r="SYD138" s="32"/>
      <c r="SYE138" s="32"/>
      <c r="SYF138" s="32"/>
      <c r="SYG138" s="32"/>
      <c r="SYH138" s="32"/>
      <c r="SYI138" s="32"/>
      <c r="SYJ138" s="32"/>
      <c r="SYK138" s="32"/>
      <c r="SYL138" s="32"/>
      <c r="SYM138" s="32"/>
      <c r="SYN138" s="32"/>
      <c r="SYO138" s="32"/>
      <c r="SYP138" s="32"/>
      <c r="SYQ138" s="32"/>
      <c r="SYR138" s="32"/>
      <c r="SYS138" s="32"/>
      <c r="SYT138" s="32"/>
      <c r="SYU138" s="32"/>
      <c r="SYV138" s="32"/>
      <c r="SYW138" s="32"/>
      <c r="SYX138" s="32"/>
      <c r="SYY138" s="32"/>
      <c r="SYZ138" s="32"/>
      <c r="SZA138" s="32"/>
      <c r="SZB138" s="32"/>
      <c r="SZC138" s="32"/>
      <c r="SZD138" s="32"/>
      <c r="SZE138" s="32"/>
      <c r="SZF138" s="32"/>
      <c r="SZG138" s="32"/>
      <c r="SZH138" s="32"/>
      <c r="SZI138" s="32"/>
      <c r="SZJ138" s="32"/>
      <c r="SZK138" s="32"/>
      <c r="SZL138" s="32"/>
      <c r="SZM138" s="32"/>
      <c r="SZN138" s="32"/>
      <c r="SZO138" s="32"/>
      <c r="SZP138" s="32"/>
      <c r="SZQ138" s="32"/>
      <c r="SZR138" s="32"/>
      <c r="SZS138" s="32"/>
      <c r="SZT138" s="32"/>
      <c r="SZU138" s="32"/>
      <c r="SZV138" s="32"/>
      <c r="SZW138" s="32"/>
      <c r="SZX138" s="32"/>
      <c r="SZY138" s="32"/>
      <c r="SZZ138" s="32"/>
      <c r="TAA138" s="32"/>
      <c r="TAB138" s="32"/>
      <c r="TAC138" s="32"/>
      <c r="TAD138" s="32"/>
      <c r="TAE138" s="32"/>
      <c r="TAF138" s="32"/>
      <c r="TAG138" s="32"/>
      <c r="TAH138" s="32"/>
      <c r="TAI138" s="32"/>
      <c r="TAJ138" s="32"/>
      <c r="TAK138" s="32"/>
      <c r="TAL138" s="32"/>
      <c r="TAM138" s="32"/>
      <c r="TAN138" s="32"/>
      <c r="TAO138" s="32"/>
      <c r="TAP138" s="32"/>
      <c r="TAQ138" s="32"/>
      <c r="TAR138" s="32"/>
      <c r="TAS138" s="32"/>
      <c r="TAT138" s="32"/>
      <c r="TAU138" s="32"/>
      <c r="TAV138" s="32"/>
      <c r="TAW138" s="32"/>
      <c r="TAX138" s="32"/>
      <c r="TAY138" s="32"/>
      <c r="TAZ138" s="32"/>
      <c r="TBA138" s="32"/>
      <c r="TBB138" s="32"/>
      <c r="TBC138" s="32"/>
      <c r="TBD138" s="32"/>
      <c r="TBE138" s="32"/>
      <c r="TBF138" s="32"/>
      <c r="TBG138" s="32"/>
      <c r="TBH138" s="32"/>
      <c r="TBI138" s="32"/>
      <c r="TBJ138" s="32"/>
      <c r="TBK138" s="32"/>
      <c r="TBL138" s="32"/>
      <c r="TBM138" s="32"/>
      <c r="TBN138" s="32"/>
      <c r="TBO138" s="32"/>
      <c r="TBP138" s="32"/>
      <c r="TBQ138" s="32"/>
      <c r="TBR138" s="32"/>
      <c r="TBS138" s="32"/>
      <c r="TBT138" s="32"/>
      <c r="TBU138" s="32"/>
      <c r="TBV138" s="32"/>
      <c r="TBW138" s="32"/>
      <c r="TBX138" s="32"/>
      <c r="TBY138" s="32"/>
      <c r="TBZ138" s="32"/>
      <c r="TCA138" s="32"/>
      <c r="TCB138" s="32"/>
      <c r="TCC138" s="32"/>
      <c r="TCD138" s="32"/>
      <c r="TCE138" s="32"/>
      <c r="TCF138" s="32"/>
      <c r="TCG138" s="32"/>
      <c r="TCH138" s="32"/>
      <c r="TCI138" s="32"/>
      <c r="TCJ138" s="32"/>
      <c r="TCK138" s="32"/>
      <c r="TCL138" s="32"/>
      <c r="TCM138" s="32"/>
      <c r="TCN138" s="32"/>
      <c r="TCO138" s="32"/>
      <c r="TCP138" s="32"/>
      <c r="TCQ138" s="32"/>
      <c r="TCR138" s="32"/>
      <c r="TCS138" s="32"/>
      <c r="TCT138" s="32"/>
      <c r="TCU138" s="32"/>
      <c r="TCV138" s="32"/>
      <c r="TCW138" s="32"/>
      <c r="TCX138" s="32"/>
      <c r="TCY138" s="32"/>
      <c r="TCZ138" s="32"/>
      <c r="TDA138" s="32"/>
      <c r="TDB138" s="32"/>
      <c r="TDC138" s="32"/>
      <c r="TDD138" s="32"/>
      <c r="TDE138" s="32"/>
      <c r="TDF138" s="32"/>
      <c r="TDG138" s="32"/>
      <c r="TDH138" s="32"/>
      <c r="TDI138" s="32"/>
      <c r="TDJ138" s="32"/>
      <c r="TDK138" s="32"/>
      <c r="TDL138" s="32"/>
      <c r="TDM138" s="32"/>
      <c r="TDN138" s="32"/>
      <c r="TDO138" s="32"/>
      <c r="TDP138" s="32"/>
      <c r="TDQ138" s="32"/>
      <c r="TDR138" s="32"/>
      <c r="TDS138" s="32"/>
      <c r="TDT138" s="32"/>
      <c r="TDU138" s="32"/>
      <c r="TDV138" s="32"/>
      <c r="TDW138" s="32"/>
      <c r="TDX138" s="32"/>
      <c r="TDY138" s="32"/>
      <c r="TDZ138" s="32"/>
      <c r="TEA138" s="32"/>
      <c r="TEB138" s="32"/>
      <c r="TEC138" s="32"/>
      <c r="TED138" s="32"/>
      <c r="TEE138" s="32"/>
      <c r="TEF138" s="32"/>
      <c r="TEG138" s="32"/>
      <c r="TEH138" s="32"/>
      <c r="TEI138" s="32"/>
      <c r="TEJ138" s="32"/>
      <c r="TEK138" s="32"/>
      <c r="TEL138" s="32"/>
      <c r="TEM138" s="32"/>
      <c r="TEN138" s="32"/>
      <c r="TEO138" s="32"/>
      <c r="TEP138" s="32"/>
      <c r="TEQ138" s="32"/>
      <c r="TER138" s="32"/>
      <c r="TES138" s="32"/>
      <c r="TET138" s="32"/>
      <c r="TEU138" s="32"/>
      <c r="TEV138" s="32"/>
      <c r="TEW138" s="32"/>
      <c r="TEX138" s="32"/>
      <c r="TEY138" s="32"/>
      <c r="TEZ138" s="32"/>
      <c r="TFA138" s="32"/>
      <c r="TFB138" s="32"/>
      <c r="TFC138" s="32"/>
      <c r="TFD138" s="32"/>
      <c r="TFE138" s="32"/>
      <c r="TFF138" s="32"/>
      <c r="TFG138" s="32"/>
      <c r="TFH138" s="32"/>
      <c r="TFI138" s="32"/>
      <c r="TFJ138" s="32"/>
      <c r="TFK138" s="32"/>
      <c r="TFL138" s="32"/>
      <c r="TFM138" s="32"/>
      <c r="TFN138" s="32"/>
      <c r="TFO138" s="32"/>
      <c r="TFP138" s="32"/>
      <c r="TFQ138" s="32"/>
      <c r="TFR138" s="32"/>
      <c r="TFS138" s="32"/>
      <c r="TFT138" s="32"/>
      <c r="TFU138" s="32"/>
      <c r="TFV138" s="32"/>
      <c r="TFW138" s="32"/>
      <c r="TFX138" s="32"/>
      <c r="TFY138" s="32"/>
      <c r="TFZ138" s="32"/>
      <c r="TGA138" s="32"/>
      <c r="TGB138" s="32"/>
      <c r="TGC138" s="32"/>
      <c r="TGD138" s="32"/>
      <c r="TGE138" s="32"/>
      <c r="TGF138" s="32"/>
      <c r="TGG138" s="32"/>
      <c r="TGH138" s="32"/>
      <c r="TGI138" s="32"/>
      <c r="TGJ138" s="32"/>
      <c r="TGK138" s="32"/>
      <c r="TGL138" s="32"/>
      <c r="TGM138" s="32"/>
      <c r="TGN138" s="32"/>
      <c r="TGO138" s="32"/>
      <c r="TGP138" s="32"/>
      <c r="TGQ138" s="32"/>
      <c r="TGR138" s="32"/>
      <c r="TGS138" s="32"/>
      <c r="TGT138" s="32"/>
      <c r="TGU138" s="32"/>
      <c r="TGV138" s="32"/>
      <c r="TGW138" s="32"/>
      <c r="TGX138" s="32"/>
      <c r="TGY138" s="32"/>
      <c r="TGZ138" s="32"/>
      <c r="THA138" s="32"/>
      <c r="THB138" s="32"/>
      <c r="THC138" s="32"/>
      <c r="THD138" s="32"/>
      <c r="THE138" s="32"/>
      <c r="THF138" s="32"/>
      <c r="THG138" s="32"/>
      <c r="THH138" s="32"/>
      <c r="THI138" s="32"/>
      <c r="THJ138" s="32"/>
      <c r="THK138" s="32"/>
      <c r="THL138" s="32"/>
      <c r="THM138" s="32"/>
      <c r="THN138" s="32"/>
      <c r="THO138" s="32"/>
      <c r="THP138" s="32"/>
      <c r="THQ138" s="32"/>
      <c r="THR138" s="32"/>
      <c r="THS138" s="32"/>
      <c r="THT138" s="32"/>
      <c r="THU138" s="32"/>
      <c r="THV138" s="32"/>
      <c r="THW138" s="32"/>
      <c r="THX138" s="32"/>
      <c r="THY138" s="32"/>
      <c r="THZ138" s="32"/>
      <c r="TIA138" s="32"/>
      <c r="TIB138" s="32"/>
      <c r="TIC138" s="32"/>
      <c r="TID138" s="32"/>
      <c r="TIE138" s="32"/>
      <c r="TIF138" s="32"/>
      <c r="TIG138" s="32"/>
      <c r="TIH138" s="32"/>
      <c r="TII138" s="32"/>
      <c r="TIJ138" s="32"/>
      <c r="TIK138" s="32"/>
      <c r="TIL138" s="32"/>
      <c r="TIM138" s="32"/>
      <c r="TIN138" s="32"/>
      <c r="TIO138" s="32"/>
      <c r="TIP138" s="32"/>
      <c r="TIQ138" s="32"/>
      <c r="TIR138" s="32"/>
      <c r="TIS138" s="32"/>
      <c r="TIT138" s="32"/>
      <c r="TIU138" s="32"/>
      <c r="TIV138" s="32"/>
      <c r="TIW138" s="32"/>
      <c r="TIX138" s="32"/>
      <c r="TIY138" s="32"/>
      <c r="TIZ138" s="32"/>
      <c r="TJA138" s="32"/>
      <c r="TJB138" s="32"/>
      <c r="TJC138" s="32"/>
      <c r="TJD138" s="32"/>
      <c r="TJE138" s="32"/>
      <c r="TJF138" s="32"/>
      <c r="TJG138" s="32"/>
      <c r="TJH138" s="32"/>
      <c r="TJI138" s="32"/>
      <c r="TJJ138" s="32"/>
      <c r="TJK138" s="32"/>
      <c r="TJL138" s="32"/>
      <c r="TJM138" s="32"/>
      <c r="TJN138" s="32"/>
      <c r="TJO138" s="32"/>
      <c r="TJP138" s="32"/>
      <c r="TJQ138" s="32"/>
      <c r="TJR138" s="32"/>
      <c r="TJS138" s="32"/>
      <c r="TJT138" s="32"/>
      <c r="TJU138" s="32"/>
      <c r="TJV138" s="32"/>
      <c r="TJW138" s="32"/>
      <c r="TJX138" s="32"/>
      <c r="TJY138" s="32"/>
      <c r="TJZ138" s="32"/>
      <c r="TKA138" s="32"/>
      <c r="TKB138" s="32"/>
      <c r="TKC138" s="32"/>
      <c r="TKD138" s="32"/>
      <c r="TKE138" s="32"/>
      <c r="TKF138" s="32"/>
      <c r="TKG138" s="32"/>
      <c r="TKH138" s="32"/>
      <c r="TKI138" s="32"/>
      <c r="TKJ138" s="32"/>
      <c r="TKK138" s="32"/>
      <c r="TKL138" s="32"/>
      <c r="TKM138" s="32"/>
      <c r="TKN138" s="32"/>
      <c r="TKO138" s="32"/>
      <c r="TKP138" s="32"/>
      <c r="TKQ138" s="32"/>
      <c r="TKR138" s="32"/>
      <c r="TKS138" s="32"/>
      <c r="TKT138" s="32"/>
      <c r="TKU138" s="32"/>
      <c r="TKV138" s="32"/>
      <c r="TKW138" s="32"/>
      <c r="TKX138" s="32"/>
      <c r="TKY138" s="32"/>
      <c r="TKZ138" s="32"/>
      <c r="TLA138" s="32"/>
      <c r="TLB138" s="32"/>
      <c r="TLC138" s="32"/>
      <c r="TLD138" s="32"/>
      <c r="TLE138" s="32"/>
      <c r="TLF138" s="32"/>
      <c r="TLG138" s="32"/>
      <c r="TLH138" s="32"/>
      <c r="TLI138" s="32"/>
      <c r="TLJ138" s="32"/>
      <c r="TLK138" s="32"/>
      <c r="TLL138" s="32"/>
      <c r="TLM138" s="32"/>
      <c r="TLN138" s="32"/>
      <c r="TLO138" s="32"/>
      <c r="TLP138" s="32"/>
      <c r="TLQ138" s="32"/>
      <c r="TLR138" s="32"/>
      <c r="TLS138" s="32"/>
      <c r="TLT138" s="32"/>
      <c r="TLU138" s="32"/>
      <c r="TLV138" s="32"/>
      <c r="TLW138" s="32"/>
      <c r="TLX138" s="32"/>
      <c r="TLY138" s="32"/>
      <c r="TLZ138" s="32"/>
      <c r="TMA138" s="32"/>
      <c r="TMB138" s="32"/>
      <c r="TMC138" s="32"/>
      <c r="TMD138" s="32"/>
      <c r="TME138" s="32"/>
      <c r="TMF138" s="32"/>
      <c r="TMG138" s="32"/>
      <c r="TMH138" s="32"/>
      <c r="TMI138" s="32"/>
      <c r="TMJ138" s="32"/>
      <c r="TMK138" s="32"/>
      <c r="TML138" s="32"/>
      <c r="TMM138" s="32"/>
      <c r="TMN138" s="32"/>
      <c r="TMO138" s="32"/>
      <c r="TMP138" s="32"/>
      <c r="TMQ138" s="32"/>
      <c r="TMR138" s="32"/>
      <c r="TMS138" s="32"/>
      <c r="TMT138" s="32"/>
      <c r="TMU138" s="32"/>
      <c r="TMV138" s="32"/>
      <c r="TMW138" s="32"/>
      <c r="TMX138" s="32"/>
      <c r="TMY138" s="32"/>
      <c r="TMZ138" s="32"/>
      <c r="TNA138" s="32"/>
      <c r="TNB138" s="32"/>
      <c r="TNC138" s="32"/>
      <c r="TND138" s="32"/>
      <c r="TNE138" s="32"/>
      <c r="TNF138" s="32"/>
      <c r="TNG138" s="32"/>
      <c r="TNH138" s="32"/>
      <c r="TNI138" s="32"/>
      <c r="TNJ138" s="32"/>
      <c r="TNK138" s="32"/>
      <c r="TNL138" s="32"/>
      <c r="TNM138" s="32"/>
      <c r="TNN138" s="32"/>
      <c r="TNO138" s="32"/>
      <c r="TNP138" s="32"/>
      <c r="TNQ138" s="32"/>
      <c r="TNR138" s="32"/>
      <c r="TNS138" s="32"/>
      <c r="TNT138" s="32"/>
      <c r="TNU138" s="32"/>
      <c r="TNV138" s="32"/>
      <c r="TNW138" s="32"/>
      <c r="TNX138" s="32"/>
      <c r="TNY138" s="32"/>
      <c r="TNZ138" s="32"/>
      <c r="TOA138" s="32"/>
      <c r="TOB138" s="32"/>
      <c r="TOC138" s="32"/>
      <c r="TOD138" s="32"/>
      <c r="TOE138" s="32"/>
      <c r="TOF138" s="32"/>
      <c r="TOG138" s="32"/>
      <c r="TOH138" s="32"/>
      <c r="TOI138" s="32"/>
      <c r="TOJ138" s="32"/>
      <c r="TOK138" s="32"/>
      <c r="TOL138" s="32"/>
      <c r="TOM138" s="32"/>
      <c r="TON138" s="32"/>
      <c r="TOO138" s="32"/>
      <c r="TOP138" s="32"/>
      <c r="TOQ138" s="32"/>
      <c r="TOR138" s="32"/>
      <c r="TOS138" s="32"/>
      <c r="TOT138" s="32"/>
      <c r="TOU138" s="32"/>
      <c r="TOV138" s="32"/>
      <c r="TOW138" s="32"/>
      <c r="TOX138" s="32"/>
      <c r="TOY138" s="32"/>
      <c r="TOZ138" s="32"/>
      <c r="TPA138" s="32"/>
      <c r="TPB138" s="32"/>
      <c r="TPC138" s="32"/>
      <c r="TPD138" s="32"/>
      <c r="TPE138" s="32"/>
      <c r="TPF138" s="32"/>
      <c r="TPG138" s="32"/>
      <c r="TPH138" s="32"/>
      <c r="TPI138" s="32"/>
      <c r="TPJ138" s="32"/>
      <c r="TPK138" s="32"/>
      <c r="TPL138" s="32"/>
      <c r="TPM138" s="32"/>
      <c r="TPN138" s="32"/>
      <c r="TPO138" s="32"/>
      <c r="TPP138" s="32"/>
      <c r="TPQ138" s="32"/>
      <c r="TPR138" s="32"/>
      <c r="TPS138" s="32"/>
      <c r="TPT138" s="32"/>
      <c r="TPU138" s="32"/>
      <c r="TPV138" s="32"/>
      <c r="TPW138" s="32"/>
      <c r="TPX138" s="32"/>
      <c r="TPY138" s="32"/>
      <c r="TPZ138" s="32"/>
      <c r="TQA138" s="32"/>
      <c r="TQB138" s="32"/>
      <c r="TQC138" s="32"/>
      <c r="TQD138" s="32"/>
      <c r="TQE138" s="32"/>
      <c r="TQF138" s="32"/>
      <c r="TQG138" s="32"/>
      <c r="TQH138" s="32"/>
      <c r="TQI138" s="32"/>
      <c r="TQJ138" s="32"/>
      <c r="TQK138" s="32"/>
      <c r="TQL138" s="32"/>
      <c r="TQM138" s="32"/>
      <c r="TQN138" s="32"/>
      <c r="TQO138" s="32"/>
      <c r="TQP138" s="32"/>
      <c r="TQQ138" s="32"/>
      <c r="TQR138" s="32"/>
      <c r="TQS138" s="32"/>
      <c r="TQT138" s="32"/>
      <c r="TQU138" s="32"/>
      <c r="TQV138" s="32"/>
      <c r="TQW138" s="32"/>
      <c r="TQX138" s="32"/>
      <c r="TQY138" s="32"/>
      <c r="TQZ138" s="32"/>
      <c r="TRA138" s="32"/>
      <c r="TRB138" s="32"/>
      <c r="TRC138" s="32"/>
      <c r="TRD138" s="32"/>
      <c r="TRE138" s="32"/>
      <c r="TRF138" s="32"/>
      <c r="TRG138" s="32"/>
      <c r="TRH138" s="32"/>
      <c r="TRI138" s="32"/>
      <c r="TRJ138" s="32"/>
      <c r="TRK138" s="32"/>
      <c r="TRL138" s="32"/>
      <c r="TRM138" s="32"/>
      <c r="TRN138" s="32"/>
      <c r="TRO138" s="32"/>
      <c r="TRP138" s="32"/>
      <c r="TRQ138" s="32"/>
      <c r="TRR138" s="32"/>
      <c r="TRS138" s="32"/>
      <c r="TRT138" s="32"/>
      <c r="TRU138" s="32"/>
      <c r="TRV138" s="32"/>
      <c r="TRW138" s="32"/>
      <c r="TRX138" s="32"/>
      <c r="TRY138" s="32"/>
      <c r="TRZ138" s="32"/>
      <c r="TSA138" s="32"/>
      <c r="TSB138" s="32"/>
      <c r="TSC138" s="32"/>
      <c r="TSD138" s="32"/>
      <c r="TSE138" s="32"/>
      <c r="TSF138" s="32"/>
      <c r="TSG138" s="32"/>
      <c r="TSH138" s="32"/>
      <c r="TSI138" s="32"/>
      <c r="TSJ138" s="32"/>
      <c r="TSK138" s="32"/>
      <c r="TSL138" s="32"/>
      <c r="TSM138" s="32"/>
      <c r="TSN138" s="32"/>
      <c r="TSO138" s="32"/>
      <c r="TSP138" s="32"/>
      <c r="TSQ138" s="32"/>
      <c r="TSR138" s="32"/>
      <c r="TSS138" s="32"/>
      <c r="TST138" s="32"/>
      <c r="TSU138" s="32"/>
      <c r="TSV138" s="32"/>
      <c r="TSW138" s="32"/>
      <c r="TSX138" s="32"/>
      <c r="TSY138" s="32"/>
      <c r="TSZ138" s="32"/>
      <c r="TTA138" s="32"/>
      <c r="TTB138" s="32"/>
      <c r="TTC138" s="32"/>
      <c r="TTD138" s="32"/>
      <c r="TTE138" s="32"/>
      <c r="TTF138" s="32"/>
      <c r="TTG138" s="32"/>
      <c r="TTH138" s="32"/>
      <c r="TTI138" s="32"/>
      <c r="TTJ138" s="32"/>
      <c r="TTK138" s="32"/>
      <c r="TTL138" s="32"/>
      <c r="TTM138" s="32"/>
      <c r="TTN138" s="32"/>
      <c r="TTO138" s="32"/>
      <c r="TTP138" s="32"/>
      <c r="TTQ138" s="32"/>
      <c r="TTR138" s="32"/>
      <c r="TTS138" s="32"/>
      <c r="TTT138" s="32"/>
      <c r="TTU138" s="32"/>
      <c r="TTV138" s="32"/>
      <c r="TTW138" s="32"/>
      <c r="TTX138" s="32"/>
      <c r="TTY138" s="32"/>
      <c r="TTZ138" s="32"/>
      <c r="TUA138" s="32"/>
      <c r="TUB138" s="32"/>
      <c r="TUC138" s="32"/>
      <c r="TUD138" s="32"/>
      <c r="TUE138" s="32"/>
      <c r="TUF138" s="32"/>
      <c r="TUG138" s="32"/>
      <c r="TUH138" s="32"/>
      <c r="TUI138" s="32"/>
      <c r="TUJ138" s="32"/>
      <c r="TUK138" s="32"/>
      <c r="TUL138" s="32"/>
      <c r="TUM138" s="32"/>
      <c r="TUN138" s="32"/>
      <c r="TUO138" s="32"/>
      <c r="TUP138" s="32"/>
      <c r="TUQ138" s="32"/>
      <c r="TUR138" s="32"/>
      <c r="TUS138" s="32"/>
      <c r="TUT138" s="32"/>
      <c r="TUU138" s="32"/>
      <c r="TUV138" s="32"/>
      <c r="TUW138" s="32"/>
      <c r="TUX138" s="32"/>
      <c r="TUY138" s="32"/>
      <c r="TUZ138" s="32"/>
      <c r="TVA138" s="32"/>
      <c r="TVB138" s="32"/>
      <c r="TVC138" s="32"/>
      <c r="TVD138" s="32"/>
      <c r="TVE138" s="32"/>
      <c r="TVF138" s="32"/>
      <c r="TVG138" s="32"/>
      <c r="TVH138" s="32"/>
      <c r="TVI138" s="32"/>
      <c r="TVJ138" s="32"/>
      <c r="TVK138" s="32"/>
      <c r="TVL138" s="32"/>
      <c r="TVM138" s="32"/>
      <c r="TVN138" s="32"/>
      <c r="TVO138" s="32"/>
      <c r="TVP138" s="32"/>
      <c r="TVQ138" s="32"/>
      <c r="TVR138" s="32"/>
      <c r="TVS138" s="32"/>
      <c r="TVT138" s="32"/>
      <c r="TVU138" s="32"/>
      <c r="TVV138" s="32"/>
      <c r="TVW138" s="32"/>
      <c r="TVX138" s="32"/>
      <c r="TVY138" s="32"/>
      <c r="TVZ138" s="32"/>
      <c r="TWA138" s="32"/>
      <c r="TWB138" s="32"/>
      <c r="TWC138" s="32"/>
      <c r="TWD138" s="32"/>
      <c r="TWE138" s="32"/>
      <c r="TWF138" s="32"/>
      <c r="TWG138" s="32"/>
      <c r="TWH138" s="32"/>
      <c r="TWI138" s="32"/>
      <c r="TWJ138" s="32"/>
      <c r="TWK138" s="32"/>
      <c r="TWL138" s="32"/>
      <c r="TWM138" s="32"/>
      <c r="TWN138" s="32"/>
      <c r="TWO138" s="32"/>
      <c r="TWP138" s="32"/>
      <c r="TWQ138" s="32"/>
      <c r="TWR138" s="32"/>
      <c r="TWS138" s="32"/>
      <c r="TWT138" s="32"/>
      <c r="TWU138" s="32"/>
      <c r="TWV138" s="32"/>
      <c r="TWW138" s="32"/>
      <c r="TWX138" s="32"/>
      <c r="TWY138" s="32"/>
      <c r="TWZ138" s="32"/>
      <c r="TXA138" s="32"/>
      <c r="TXB138" s="32"/>
      <c r="TXC138" s="32"/>
      <c r="TXD138" s="32"/>
      <c r="TXE138" s="32"/>
      <c r="TXF138" s="32"/>
      <c r="TXG138" s="32"/>
      <c r="TXH138" s="32"/>
      <c r="TXI138" s="32"/>
      <c r="TXJ138" s="32"/>
      <c r="TXK138" s="32"/>
      <c r="TXL138" s="32"/>
      <c r="TXM138" s="32"/>
      <c r="TXN138" s="32"/>
      <c r="TXO138" s="32"/>
      <c r="TXP138" s="32"/>
      <c r="TXQ138" s="32"/>
      <c r="TXR138" s="32"/>
      <c r="TXS138" s="32"/>
      <c r="TXT138" s="32"/>
      <c r="TXU138" s="32"/>
      <c r="TXV138" s="32"/>
      <c r="TXW138" s="32"/>
      <c r="TXX138" s="32"/>
      <c r="TXY138" s="32"/>
      <c r="TXZ138" s="32"/>
      <c r="TYA138" s="32"/>
      <c r="TYB138" s="32"/>
      <c r="TYC138" s="32"/>
      <c r="TYD138" s="32"/>
      <c r="TYE138" s="32"/>
      <c r="TYF138" s="32"/>
      <c r="TYG138" s="32"/>
      <c r="TYH138" s="32"/>
      <c r="TYI138" s="32"/>
      <c r="TYJ138" s="32"/>
      <c r="TYK138" s="32"/>
      <c r="TYL138" s="32"/>
      <c r="TYM138" s="32"/>
      <c r="TYN138" s="32"/>
      <c r="TYO138" s="32"/>
      <c r="TYP138" s="32"/>
      <c r="TYQ138" s="32"/>
      <c r="TYR138" s="32"/>
      <c r="TYS138" s="32"/>
      <c r="TYT138" s="32"/>
      <c r="TYU138" s="32"/>
      <c r="TYV138" s="32"/>
      <c r="TYW138" s="32"/>
      <c r="TYX138" s="32"/>
      <c r="TYY138" s="32"/>
      <c r="TYZ138" s="32"/>
      <c r="TZA138" s="32"/>
      <c r="TZB138" s="32"/>
      <c r="TZC138" s="32"/>
      <c r="TZD138" s="32"/>
      <c r="TZE138" s="32"/>
      <c r="TZF138" s="32"/>
      <c r="TZG138" s="32"/>
      <c r="TZH138" s="32"/>
      <c r="TZI138" s="32"/>
      <c r="TZJ138" s="32"/>
      <c r="TZK138" s="32"/>
      <c r="TZL138" s="32"/>
      <c r="TZM138" s="32"/>
      <c r="TZN138" s="32"/>
      <c r="TZO138" s="32"/>
      <c r="TZP138" s="32"/>
      <c r="TZQ138" s="32"/>
      <c r="TZR138" s="32"/>
      <c r="TZS138" s="32"/>
      <c r="TZT138" s="32"/>
      <c r="TZU138" s="32"/>
      <c r="TZV138" s="32"/>
      <c r="TZW138" s="32"/>
      <c r="TZX138" s="32"/>
      <c r="TZY138" s="32"/>
      <c r="TZZ138" s="32"/>
      <c r="UAA138" s="32"/>
      <c r="UAB138" s="32"/>
      <c r="UAC138" s="32"/>
      <c r="UAD138" s="32"/>
      <c r="UAE138" s="32"/>
      <c r="UAF138" s="32"/>
      <c r="UAG138" s="32"/>
      <c r="UAH138" s="32"/>
      <c r="UAI138" s="32"/>
      <c r="UAJ138" s="32"/>
      <c r="UAK138" s="32"/>
      <c r="UAL138" s="32"/>
      <c r="UAM138" s="32"/>
      <c r="UAN138" s="32"/>
      <c r="UAO138" s="32"/>
      <c r="UAP138" s="32"/>
      <c r="UAQ138" s="32"/>
      <c r="UAR138" s="32"/>
      <c r="UAS138" s="32"/>
      <c r="UAT138" s="32"/>
      <c r="UAU138" s="32"/>
      <c r="UAV138" s="32"/>
      <c r="UAW138" s="32"/>
      <c r="UAX138" s="32"/>
      <c r="UAY138" s="32"/>
      <c r="UAZ138" s="32"/>
      <c r="UBA138" s="32"/>
      <c r="UBB138" s="32"/>
      <c r="UBC138" s="32"/>
      <c r="UBD138" s="32"/>
      <c r="UBE138" s="32"/>
      <c r="UBF138" s="32"/>
      <c r="UBG138" s="32"/>
      <c r="UBH138" s="32"/>
      <c r="UBI138" s="32"/>
      <c r="UBJ138" s="32"/>
      <c r="UBK138" s="32"/>
      <c r="UBL138" s="32"/>
      <c r="UBM138" s="32"/>
      <c r="UBN138" s="32"/>
      <c r="UBO138" s="32"/>
      <c r="UBP138" s="32"/>
      <c r="UBQ138" s="32"/>
      <c r="UBR138" s="32"/>
      <c r="UBS138" s="32"/>
      <c r="UBT138" s="32"/>
      <c r="UBU138" s="32"/>
      <c r="UBV138" s="32"/>
      <c r="UBW138" s="32"/>
      <c r="UBX138" s="32"/>
      <c r="UBY138" s="32"/>
      <c r="UBZ138" s="32"/>
      <c r="UCA138" s="32"/>
      <c r="UCB138" s="32"/>
      <c r="UCC138" s="32"/>
      <c r="UCD138" s="32"/>
      <c r="UCE138" s="32"/>
      <c r="UCF138" s="32"/>
      <c r="UCG138" s="32"/>
      <c r="UCH138" s="32"/>
      <c r="UCI138" s="32"/>
      <c r="UCJ138" s="32"/>
      <c r="UCK138" s="32"/>
      <c r="UCL138" s="32"/>
      <c r="UCM138" s="32"/>
      <c r="UCN138" s="32"/>
      <c r="UCO138" s="32"/>
      <c r="UCP138" s="32"/>
      <c r="UCQ138" s="32"/>
      <c r="UCR138" s="32"/>
      <c r="UCS138" s="32"/>
      <c r="UCT138" s="32"/>
      <c r="UCU138" s="32"/>
      <c r="UCV138" s="32"/>
      <c r="UCW138" s="32"/>
      <c r="UCX138" s="32"/>
      <c r="UCY138" s="32"/>
      <c r="UCZ138" s="32"/>
      <c r="UDA138" s="32"/>
      <c r="UDB138" s="32"/>
      <c r="UDC138" s="32"/>
      <c r="UDD138" s="32"/>
      <c r="UDE138" s="32"/>
      <c r="UDF138" s="32"/>
      <c r="UDG138" s="32"/>
      <c r="UDH138" s="32"/>
      <c r="UDI138" s="32"/>
      <c r="UDJ138" s="32"/>
      <c r="UDK138" s="32"/>
      <c r="UDL138" s="32"/>
      <c r="UDM138" s="32"/>
      <c r="UDN138" s="32"/>
      <c r="UDO138" s="32"/>
      <c r="UDP138" s="32"/>
      <c r="UDQ138" s="32"/>
      <c r="UDR138" s="32"/>
      <c r="UDS138" s="32"/>
      <c r="UDT138" s="32"/>
      <c r="UDU138" s="32"/>
      <c r="UDV138" s="32"/>
      <c r="UDW138" s="32"/>
      <c r="UDX138" s="32"/>
      <c r="UDY138" s="32"/>
      <c r="UDZ138" s="32"/>
      <c r="UEA138" s="32"/>
      <c r="UEB138" s="32"/>
      <c r="UEC138" s="32"/>
      <c r="UED138" s="32"/>
      <c r="UEE138" s="32"/>
      <c r="UEF138" s="32"/>
      <c r="UEG138" s="32"/>
      <c r="UEH138" s="32"/>
      <c r="UEI138" s="32"/>
      <c r="UEJ138" s="32"/>
      <c r="UEK138" s="32"/>
      <c r="UEL138" s="32"/>
      <c r="UEM138" s="32"/>
      <c r="UEN138" s="32"/>
      <c r="UEO138" s="32"/>
      <c r="UEP138" s="32"/>
      <c r="UEQ138" s="32"/>
      <c r="UER138" s="32"/>
      <c r="UES138" s="32"/>
      <c r="UET138" s="32"/>
      <c r="UEU138" s="32"/>
      <c r="UEV138" s="32"/>
      <c r="UEW138" s="32"/>
      <c r="UEX138" s="32"/>
      <c r="UEY138" s="32"/>
      <c r="UEZ138" s="32"/>
      <c r="UFA138" s="32"/>
      <c r="UFB138" s="32"/>
      <c r="UFC138" s="32"/>
      <c r="UFD138" s="32"/>
      <c r="UFE138" s="32"/>
      <c r="UFF138" s="32"/>
      <c r="UFG138" s="32"/>
      <c r="UFH138" s="32"/>
      <c r="UFI138" s="32"/>
      <c r="UFJ138" s="32"/>
      <c r="UFK138" s="32"/>
      <c r="UFL138" s="32"/>
      <c r="UFM138" s="32"/>
      <c r="UFN138" s="32"/>
      <c r="UFO138" s="32"/>
      <c r="UFP138" s="32"/>
      <c r="UFQ138" s="32"/>
      <c r="UFR138" s="32"/>
      <c r="UFS138" s="32"/>
      <c r="UFT138" s="32"/>
      <c r="UFU138" s="32"/>
      <c r="UFV138" s="32"/>
      <c r="UFW138" s="32"/>
      <c r="UFX138" s="32"/>
      <c r="UFY138" s="32"/>
      <c r="UFZ138" s="32"/>
      <c r="UGA138" s="32"/>
      <c r="UGB138" s="32"/>
      <c r="UGC138" s="32"/>
      <c r="UGD138" s="32"/>
      <c r="UGE138" s="32"/>
      <c r="UGF138" s="32"/>
      <c r="UGG138" s="32"/>
      <c r="UGH138" s="32"/>
      <c r="UGI138" s="32"/>
      <c r="UGJ138" s="32"/>
      <c r="UGK138" s="32"/>
      <c r="UGL138" s="32"/>
      <c r="UGM138" s="32"/>
      <c r="UGN138" s="32"/>
      <c r="UGO138" s="32"/>
      <c r="UGP138" s="32"/>
      <c r="UGQ138" s="32"/>
      <c r="UGR138" s="32"/>
      <c r="UGS138" s="32"/>
      <c r="UGT138" s="32"/>
      <c r="UGU138" s="32"/>
      <c r="UGV138" s="32"/>
      <c r="UGW138" s="32"/>
      <c r="UGX138" s="32"/>
      <c r="UGY138" s="32"/>
      <c r="UGZ138" s="32"/>
      <c r="UHA138" s="32"/>
      <c r="UHB138" s="32"/>
      <c r="UHC138" s="32"/>
      <c r="UHD138" s="32"/>
      <c r="UHE138" s="32"/>
      <c r="UHF138" s="32"/>
      <c r="UHG138" s="32"/>
      <c r="UHH138" s="32"/>
      <c r="UHI138" s="32"/>
      <c r="UHJ138" s="32"/>
      <c r="UHK138" s="32"/>
      <c r="UHL138" s="32"/>
      <c r="UHM138" s="32"/>
      <c r="UHN138" s="32"/>
      <c r="UHO138" s="32"/>
      <c r="UHP138" s="32"/>
      <c r="UHQ138" s="32"/>
      <c r="UHR138" s="32"/>
      <c r="UHS138" s="32"/>
      <c r="UHT138" s="32"/>
      <c r="UHU138" s="32"/>
      <c r="UHV138" s="32"/>
      <c r="UHW138" s="32"/>
      <c r="UHX138" s="32"/>
      <c r="UHY138" s="32"/>
      <c r="UHZ138" s="32"/>
      <c r="UIA138" s="32"/>
      <c r="UIB138" s="32"/>
      <c r="UIC138" s="32"/>
      <c r="UID138" s="32"/>
      <c r="UIE138" s="32"/>
      <c r="UIF138" s="32"/>
      <c r="UIG138" s="32"/>
      <c r="UIH138" s="32"/>
      <c r="UII138" s="32"/>
      <c r="UIJ138" s="32"/>
      <c r="UIK138" s="32"/>
      <c r="UIL138" s="32"/>
      <c r="UIM138" s="32"/>
      <c r="UIN138" s="32"/>
      <c r="UIO138" s="32"/>
      <c r="UIP138" s="32"/>
      <c r="UIQ138" s="32"/>
      <c r="UIR138" s="32"/>
      <c r="UIS138" s="32"/>
      <c r="UIT138" s="32"/>
      <c r="UIU138" s="32"/>
      <c r="UIV138" s="32"/>
      <c r="UIW138" s="32"/>
      <c r="UIX138" s="32"/>
      <c r="UIY138" s="32"/>
      <c r="UIZ138" s="32"/>
      <c r="UJA138" s="32"/>
      <c r="UJB138" s="32"/>
      <c r="UJC138" s="32"/>
      <c r="UJD138" s="32"/>
      <c r="UJE138" s="32"/>
      <c r="UJF138" s="32"/>
      <c r="UJG138" s="32"/>
      <c r="UJH138" s="32"/>
      <c r="UJI138" s="32"/>
      <c r="UJJ138" s="32"/>
      <c r="UJK138" s="32"/>
      <c r="UJL138" s="32"/>
      <c r="UJM138" s="32"/>
      <c r="UJN138" s="32"/>
      <c r="UJO138" s="32"/>
      <c r="UJP138" s="32"/>
      <c r="UJQ138" s="32"/>
      <c r="UJR138" s="32"/>
      <c r="UJS138" s="32"/>
      <c r="UJT138" s="32"/>
      <c r="UJU138" s="32"/>
      <c r="UJV138" s="32"/>
      <c r="UJW138" s="32"/>
      <c r="UJX138" s="32"/>
      <c r="UJY138" s="32"/>
      <c r="UJZ138" s="32"/>
      <c r="UKA138" s="32"/>
      <c r="UKB138" s="32"/>
      <c r="UKC138" s="32"/>
      <c r="UKD138" s="32"/>
      <c r="UKE138" s="32"/>
      <c r="UKF138" s="32"/>
      <c r="UKG138" s="32"/>
      <c r="UKH138" s="32"/>
      <c r="UKI138" s="32"/>
      <c r="UKJ138" s="32"/>
      <c r="UKK138" s="32"/>
      <c r="UKL138" s="32"/>
      <c r="UKM138" s="32"/>
      <c r="UKN138" s="32"/>
      <c r="UKO138" s="32"/>
      <c r="UKP138" s="32"/>
      <c r="UKQ138" s="32"/>
      <c r="UKR138" s="32"/>
      <c r="UKS138" s="32"/>
      <c r="UKT138" s="32"/>
      <c r="UKU138" s="32"/>
      <c r="UKV138" s="32"/>
      <c r="UKW138" s="32"/>
      <c r="UKX138" s="32"/>
      <c r="UKY138" s="32"/>
      <c r="UKZ138" s="32"/>
      <c r="ULA138" s="32"/>
      <c r="ULB138" s="32"/>
      <c r="ULC138" s="32"/>
      <c r="ULD138" s="32"/>
      <c r="ULE138" s="32"/>
      <c r="ULF138" s="32"/>
      <c r="ULG138" s="32"/>
      <c r="ULH138" s="32"/>
      <c r="ULI138" s="32"/>
      <c r="ULJ138" s="32"/>
      <c r="ULK138" s="32"/>
      <c r="ULL138" s="32"/>
      <c r="ULM138" s="32"/>
      <c r="ULN138" s="32"/>
      <c r="ULO138" s="32"/>
      <c r="ULP138" s="32"/>
      <c r="ULQ138" s="32"/>
      <c r="ULR138" s="32"/>
      <c r="ULS138" s="32"/>
      <c r="ULT138" s="32"/>
      <c r="ULU138" s="32"/>
      <c r="ULV138" s="32"/>
      <c r="ULW138" s="32"/>
      <c r="ULX138" s="32"/>
      <c r="ULY138" s="32"/>
      <c r="ULZ138" s="32"/>
      <c r="UMA138" s="32"/>
      <c r="UMB138" s="32"/>
      <c r="UMC138" s="32"/>
      <c r="UMD138" s="32"/>
      <c r="UME138" s="32"/>
      <c r="UMF138" s="32"/>
      <c r="UMG138" s="32"/>
      <c r="UMH138" s="32"/>
      <c r="UMI138" s="32"/>
      <c r="UMJ138" s="32"/>
      <c r="UMK138" s="32"/>
      <c r="UML138" s="32"/>
      <c r="UMM138" s="32"/>
      <c r="UMN138" s="32"/>
      <c r="UMO138" s="32"/>
      <c r="UMP138" s="32"/>
      <c r="UMQ138" s="32"/>
      <c r="UMR138" s="32"/>
      <c r="UMS138" s="32"/>
      <c r="UMT138" s="32"/>
      <c r="UMU138" s="32"/>
      <c r="UMV138" s="32"/>
      <c r="UMW138" s="32"/>
      <c r="UMX138" s="32"/>
      <c r="UMY138" s="32"/>
      <c r="UMZ138" s="32"/>
      <c r="UNA138" s="32"/>
      <c r="UNB138" s="32"/>
      <c r="UNC138" s="32"/>
      <c r="UND138" s="32"/>
      <c r="UNE138" s="32"/>
      <c r="UNF138" s="32"/>
      <c r="UNG138" s="32"/>
      <c r="UNH138" s="32"/>
      <c r="UNI138" s="32"/>
      <c r="UNJ138" s="32"/>
      <c r="UNK138" s="32"/>
      <c r="UNL138" s="32"/>
      <c r="UNM138" s="32"/>
      <c r="UNN138" s="32"/>
      <c r="UNO138" s="32"/>
      <c r="UNP138" s="32"/>
      <c r="UNQ138" s="32"/>
      <c r="UNR138" s="32"/>
      <c r="UNS138" s="32"/>
      <c r="UNT138" s="32"/>
      <c r="UNU138" s="32"/>
      <c r="UNV138" s="32"/>
      <c r="UNW138" s="32"/>
      <c r="UNX138" s="32"/>
      <c r="UNY138" s="32"/>
      <c r="UNZ138" s="32"/>
      <c r="UOA138" s="32"/>
      <c r="UOB138" s="32"/>
      <c r="UOC138" s="32"/>
      <c r="UOD138" s="32"/>
      <c r="UOE138" s="32"/>
      <c r="UOF138" s="32"/>
      <c r="UOG138" s="32"/>
      <c r="UOH138" s="32"/>
      <c r="UOI138" s="32"/>
      <c r="UOJ138" s="32"/>
      <c r="UOK138" s="32"/>
      <c r="UOL138" s="32"/>
      <c r="UOM138" s="32"/>
      <c r="UON138" s="32"/>
      <c r="UOO138" s="32"/>
      <c r="UOP138" s="32"/>
      <c r="UOQ138" s="32"/>
      <c r="UOR138" s="32"/>
      <c r="UOS138" s="32"/>
      <c r="UOT138" s="32"/>
      <c r="UOU138" s="32"/>
      <c r="UOV138" s="32"/>
      <c r="UOW138" s="32"/>
      <c r="UOX138" s="32"/>
      <c r="UOY138" s="32"/>
      <c r="UOZ138" s="32"/>
      <c r="UPA138" s="32"/>
      <c r="UPB138" s="32"/>
      <c r="UPC138" s="32"/>
      <c r="UPD138" s="32"/>
      <c r="UPE138" s="32"/>
      <c r="UPF138" s="32"/>
      <c r="UPG138" s="32"/>
      <c r="UPH138" s="32"/>
      <c r="UPI138" s="32"/>
      <c r="UPJ138" s="32"/>
      <c r="UPK138" s="32"/>
      <c r="UPL138" s="32"/>
      <c r="UPM138" s="32"/>
      <c r="UPN138" s="32"/>
      <c r="UPO138" s="32"/>
      <c r="UPP138" s="32"/>
      <c r="UPQ138" s="32"/>
      <c r="UPR138" s="32"/>
      <c r="UPS138" s="32"/>
      <c r="UPT138" s="32"/>
      <c r="UPU138" s="32"/>
      <c r="UPV138" s="32"/>
      <c r="UPW138" s="32"/>
      <c r="UPX138" s="32"/>
      <c r="UPY138" s="32"/>
      <c r="UPZ138" s="32"/>
      <c r="UQA138" s="32"/>
      <c r="UQB138" s="32"/>
      <c r="UQC138" s="32"/>
      <c r="UQD138" s="32"/>
      <c r="UQE138" s="32"/>
      <c r="UQF138" s="32"/>
      <c r="UQG138" s="32"/>
      <c r="UQH138" s="32"/>
      <c r="UQI138" s="32"/>
      <c r="UQJ138" s="32"/>
      <c r="UQK138" s="32"/>
      <c r="UQL138" s="32"/>
      <c r="UQM138" s="32"/>
      <c r="UQN138" s="32"/>
      <c r="UQO138" s="32"/>
      <c r="UQP138" s="32"/>
      <c r="UQQ138" s="32"/>
      <c r="UQR138" s="32"/>
      <c r="UQS138" s="32"/>
      <c r="UQT138" s="32"/>
      <c r="UQU138" s="32"/>
      <c r="UQV138" s="32"/>
      <c r="UQW138" s="32"/>
      <c r="UQX138" s="32"/>
      <c r="UQY138" s="32"/>
      <c r="UQZ138" s="32"/>
      <c r="URA138" s="32"/>
      <c r="URB138" s="32"/>
      <c r="URC138" s="32"/>
      <c r="URD138" s="32"/>
      <c r="URE138" s="32"/>
      <c r="URF138" s="32"/>
      <c r="URG138" s="32"/>
      <c r="URH138" s="32"/>
      <c r="URI138" s="32"/>
      <c r="URJ138" s="32"/>
      <c r="URK138" s="32"/>
      <c r="URL138" s="32"/>
      <c r="URM138" s="32"/>
      <c r="URN138" s="32"/>
      <c r="URO138" s="32"/>
      <c r="URP138" s="32"/>
      <c r="URQ138" s="32"/>
      <c r="URR138" s="32"/>
      <c r="URS138" s="32"/>
      <c r="URT138" s="32"/>
      <c r="URU138" s="32"/>
      <c r="URV138" s="32"/>
      <c r="URW138" s="32"/>
      <c r="URX138" s="32"/>
      <c r="URY138" s="32"/>
      <c r="URZ138" s="32"/>
      <c r="USA138" s="32"/>
      <c r="USB138" s="32"/>
      <c r="USC138" s="32"/>
      <c r="USD138" s="32"/>
      <c r="USE138" s="32"/>
      <c r="USF138" s="32"/>
      <c r="USG138" s="32"/>
      <c r="USH138" s="32"/>
      <c r="USI138" s="32"/>
      <c r="USJ138" s="32"/>
      <c r="USK138" s="32"/>
      <c r="USL138" s="32"/>
      <c r="USM138" s="32"/>
      <c r="USN138" s="32"/>
      <c r="USO138" s="32"/>
      <c r="USP138" s="32"/>
      <c r="USQ138" s="32"/>
      <c r="USR138" s="32"/>
      <c r="USS138" s="32"/>
      <c r="UST138" s="32"/>
      <c r="USU138" s="32"/>
      <c r="USV138" s="32"/>
      <c r="USW138" s="32"/>
      <c r="USX138" s="32"/>
      <c r="USY138" s="32"/>
      <c r="USZ138" s="32"/>
      <c r="UTA138" s="32"/>
      <c r="UTB138" s="32"/>
      <c r="UTC138" s="32"/>
      <c r="UTD138" s="32"/>
      <c r="UTE138" s="32"/>
      <c r="UTF138" s="32"/>
      <c r="UTG138" s="32"/>
      <c r="UTH138" s="32"/>
      <c r="UTI138" s="32"/>
      <c r="UTJ138" s="32"/>
      <c r="UTK138" s="32"/>
      <c r="UTL138" s="32"/>
      <c r="UTM138" s="32"/>
      <c r="UTN138" s="32"/>
      <c r="UTO138" s="32"/>
      <c r="UTP138" s="32"/>
      <c r="UTQ138" s="32"/>
      <c r="UTR138" s="32"/>
      <c r="UTS138" s="32"/>
      <c r="UTT138" s="32"/>
      <c r="UTU138" s="32"/>
      <c r="UTV138" s="32"/>
      <c r="UTW138" s="32"/>
      <c r="UTX138" s="32"/>
      <c r="UTY138" s="32"/>
      <c r="UTZ138" s="32"/>
      <c r="UUA138" s="32"/>
      <c r="UUB138" s="32"/>
      <c r="UUC138" s="32"/>
      <c r="UUD138" s="32"/>
      <c r="UUE138" s="32"/>
      <c r="UUF138" s="32"/>
      <c r="UUG138" s="32"/>
      <c r="UUH138" s="32"/>
      <c r="UUI138" s="32"/>
      <c r="UUJ138" s="32"/>
      <c r="UUK138" s="32"/>
      <c r="UUL138" s="32"/>
      <c r="UUM138" s="32"/>
      <c r="UUN138" s="32"/>
      <c r="UUO138" s="32"/>
      <c r="UUP138" s="32"/>
      <c r="UUQ138" s="32"/>
      <c r="UUR138" s="32"/>
      <c r="UUS138" s="32"/>
      <c r="UUT138" s="32"/>
      <c r="UUU138" s="32"/>
      <c r="UUV138" s="32"/>
      <c r="UUW138" s="32"/>
      <c r="UUX138" s="32"/>
      <c r="UUY138" s="32"/>
      <c r="UUZ138" s="32"/>
      <c r="UVA138" s="32"/>
      <c r="UVB138" s="32"/>
      <c r="UVC138" s="32"/>
      <c r="UVD138" s="32"/>
      <c r="UVE138" s="32"/>
      <c r="UVF138" s="32"/>
      <c r="UVG138" s="32"/>
      <c r="UVH138" s="32"/>
      <c r="UVI138" s="32"/>
      <c r="UVJ138" s="32"/>
      <c r="UVK138" s="32"/>
      <c r="UVL138" s="32"/>
      <c r="UVM138" s="32"/>
      <c r="UVN138" s="32"/>
      <c r="UVO138" s="32"/>
      <c r="UVP138" s="32"/>
      <c r="UVQ138" s="32"/>
      <c r="UVR138" s="32"/>
      <c r="UVS138" s="32"/>
      <c r="UVT138" s="32"/>
      <c r="UVU138" s="32"/>
      <c r="UVV138" s="32"/>
      <c r="UVW138" s="32"/>
      <c r="UVX138" s="32"/>
      <c r="UVY138" s="32"/>
      <c r="UVZ138" s="32"/>
      <c r="UWA138" s="32"/>
      <c r="UWB138" s="32"/>
      <c r="UWC138" s="32"/>
      <c r="UWD138" s="32"/>
      <c r="UWE138" s="32"/>
      <c r="UWF138" s="32"/>
      <c r="UWG138" s="32"/>
      <c r="UWH138" s="32"/>
      <c r="UWI138" s="32"/>
      <c r="UWJ138" s="32"/>
      <c r="UWK138" s="32"/>
      <c r="UWL138" s="32"/>
      <c r="UWM138" s="32"/>
      <c r="UWN138" s="32"/>
      <c r="UWO138" s="32"/>
      <c r="UWP138" s="32"/>
      <c r="UWQ138" s="32"/>
      <c r="UWR138" s="32"/>
      <c r="UWS138" s="32"/>
      <c r="UWT138" s="32"/>
      <c r="UWU138" s="32"/>
      <c r="UWV138" s="32"/>
      <c r="UWW138" s="32"/>
      <c r="UWX138" s="32"/>
      <c r="UWY138" s="32"/>
      <c r="UWZ138" s="32"/>
      <c r="UXA138" s="32"/>
      <c r="UXB138" s="32"/>
      <c r="UXC138" s="32"/>
      <c r="UXD138" s="32"/>
      <c r="UXE138" s="32"/>
      <c r="UXF138" s="32"/>
      <c r="UXG138" s="32"/>
      <c r="UXH138" s="32"/>
      <c r="UXI138" s="32"/>
      <c r="UXJ138" s="32"/>
      <c r="UXK138" s="32"/>
      <c r="UXL138" s="32"/>
      <c r="UXM138" s="32"/>
      <c r="UXN138" s="32"/>
      <c r="UXO138" s="32"/>
      <c r="UXP138" s="32"/>
      <c r="UXQ138" s="32"/>
      <c r="UXR138" s="32"/>
      <c r="UXS138" s="32"/>
      <c r="UXT138" s="32"/>
      <c r="UXU138" s="32"/>
      <c r="UXV138" s="32"/>
      <c r="UXW138" s="32"/>
      <c r="UXX138" s="32"/>
      <c r="UXY138" s="32"/>
      <c r="UXZ138" s="32"/>
      <c r="UYA138" s="32"/>
      <c r="UYB138" s="32"/>
      <c r="UYC138" s="32"/>
      <c r="UYD138" s="32"/>
      <c r="UYE138" s="32"/>
      <c r="UYF138" s="32"/>
      <c r="UYG138" s="32"/>
      <c r="UYH138" s="32"/>
      <c r="UYI138" s="32"/>
      <c r="UYJ138" s="32"/>
      <c r="UYK138" s="32"/>
      <c r="UYL138" s="32"/>
      <c r="UYM138" s="32"/>
      <c r="UYN138" s="32"/>
      <c r="UYO138" s="32"/>
      <c r="UYP138" s="32"/>
      <c r="UYQ138" s="32"/>
      <c r="UYR138" s="32"/>
      <c r="UYS138" s="32"/>
      <c r="UYT138" s="32"/>
      <c r="UYU138" s="32"/>
      <c r="UYV138" s="32"/>
      <c r="UYW138" s="32"/>
      <c r="UYX138" s="32"/>
      <c r="UYY138" s="32"/>
      <c r="UYZ138" s="32"/>
      <c r="UZA138" s="32"/>
      <c r="UZB138" s="32"/>
      <c r="UZC138" s="32"/>
      <c r="UZD138" s="32"/>
      <c r="UZE138" s="32"/>
      <c r="UZF138" s="32"/>
      <c r="UZG138" s="32"/>
      <c r="UZH138" s="32"/>
      <c r="UZI138" s="32"/>
      <c r="UZJ138" s="32"/>
      <c r="UZK138" s="32"/>
      <c r="UZL138" s="32"/>
      <c r="UZM138" s="32"/>
      <c r="UZN138" s="32"/>
      <c r="UZO138" s="32"/>
      <c r="UZP138" s="32"/>
      <c r="UZQ138" s="32"/>
      <c r="UZR138" s="32"/>
      <c r="UZS138" s="32"/>
      <c r="UZT138" s="32"/>
      <c r="UZU138" s="32"/>
      <c r="UZV138" s="32"/>
      <c r="UZW138" s="32"/>
      <c r="UZX138" s="32"/>
      <c r="UZY138" s="32"/>
      <c r="UZZ138" s="32"/>
      <c r="VAA138" s="32"/>
      <c r="VAB138" s="32"/>
      <c r="VAC138" s="32"/>
      <c r="VAD138" s="32"/>
      <c r="VAE138" s="32"/>
      <c r="VAF138" s="32"/>
      <c r="VAG138" s="32"/>
      <c r="VAH138" s="32"/>
      <c r="VAI138" s="32"/>
      <c r="VAJ138" s="32"/>
      <c r="VAK138" s="32"/>
      <c r="VAL138" s="32"/>
      <c r="VAM138" s="32"/>
      <c r="VAN138" s="32"/>
      <c r="VAO138" s="32"/>
      <c r="VAP138" s="32"/>
      <c r="VAQ138" s="32"/>
      <c r="VAR138" s="32"/>
      <c r="VAS138" s="32"/>
      <c r="VAT138" s="32"/>
      <c r="VAU138" s="32"/>
      <c r="VAV138" s="32"/>
      <c r="VAW138" s="32"/>
      <c r="VAX138" s="32"/>
      <c r="VAY138" s="32"/>
      <c r="VAZ138" s="32"/>
      <c r="VBA138" s="32"/>
      <c r="VBB138" s="32"/>
      <c r="VBC138" s="32"/>
      <c r="VBD138" s="32"/>
      <c r="VBE138" s="32"/>
      <c r="VBF138" s="32"/>
      <c r="VBG138" s="32"/>
      <c r="VBH138" s="32"/>
      <c r="VBI138" s="32"/>
      <c r="VBJ138" s="32"/>
      <c r="VBK138" s="32"/>
      <c r="VBL138" s="32"/>
      <c r="VBM138" s="32"/>
      <c r="VBN138" s="32"/>
      <c r="VBO138" s="32"/>
      <c r="VBP138" s="32"/>
      <c r="VBQ138" s="32"/>
      <c r="VBR138" s="32"/>
      <c r="VBS138" s="32"/>
      <c r="VBT138" s="32"/>
      <c r="VBU138" s="32"/>
      <c r="VBV138" s="32"/>
      <c r="VBW138" s="32"/>
      <c r="VBX138" s="32"/>
      <c r="VBY138" s="32"/>
      <c r="VBZ138" s="32"/>
      <c r="VCA138" s="32"/>
      <c r="VCB138" s="32"/>
      <c r="VCC138" s="32"/>
      <c r="VCD138" s="32"/>
      <c r="VCE138" s="32"/>
      <c r="VCF138" s="32"/>
      <c r="VCG138" s="32"/>
      <c r="VCH138" s="32"/>
      <c r="VCI138" s="32"/>
      <c r="VCJ138" s="32"/>
      <c r="VCK138" s="32"/>
      <c r="VCL138" s="32"/>
      <c r="VCM138" s="32"/>
      <c r="VCN138" s="32"/>
      <c r="VCO138" s="32"/>
      <c r="VCP138" s="32"/>
      <c r="VCQ138" s="32"/>
      <c r="VCR138" s="32"/>
      <c r="VCS138" s="32"/>
      <c r="VCT138" s="32"/>
      <c r="VCU138" s="32"/>
      <c r="VCV138" s="32"/>
      <c r="VCW138" s="32"/>
      <c r="VCX138" s="32"/>
      <c r="VCY138" s="32"/>
      <c r="VCZ138" s="32"/>
      <c r="VDA138" s="32"/>
      <c r="VDB138" s="32"/>
      <c r="VDC138" s="32"/>
      <c r="VDD138" s="32"/>
      <c r="VDE138" s="32"/>
      <c r="VDF138" s="32"/>
      <c r="VDG138" s="32"/>
      <c r="VDH138" s="32"/>
      <c r="VDI138" s="32"/>
      <c r="VDJ138" s="32"/>
      <c r="VDK138" s="32"/>
      <c r="VDL138" s="32"/>
      <c r="VDM138" s="32"/>
      <c r="VDN138" s="32"/>
      <c r="VDO138" s="32"/>
      <c r="VDP138" s="32"/>
      <c r="VDQ138" s="32"/>
      <c r="VDR138" s="32"/>
      <c r="VDS138" s="32"/>
      <c r="VDT138" s="32"/>
      <c r="VDU138" s="32"/>
      <c r="VDV138" s="32"/>
      <c r="VDW138" s="32"/>
      <c r="VDX138" s="32"/>
      <c r="VDY138" s="32"/>
      <c r="VDZ138" s="32"/>
      <c r="VEA138" s="32"/>
      <c r="VEB138" s="32"/>
      <c r="VEC138" s="32"/>
      <c r="VED138" s="32"/>
      <c r="VEE138" s="32"/>
      <c r="VEF138" s="32"/>
      <c r="VEG138" s="32"/>
      <c r="VEH138" s="32"/>
      <c r="VEI138" s="32"/>
      <c r="VEJ138" s="32"/>
      <c r="VEK138" s="32"/>
      <c r="VEL138" s="32"/>
      <c r="VEM138" s="32"/>
      <c r="VEN138" s="32"/>
      <c r="VEO138" s="32"/>
      <c r="VEP138" s="32"/>
      <c r="VEQ138" s="32"/>
      <c r="VER138" s="32"/>
      <c r="VES138" s="32"/>
      <c r="VET138" s="32"/>
      <c r="VEU138" s="32"/>
      <c r="VEV138" s="32"/>
      <c r="VEW138" s="32"/>
      <c r="VEX138" s="32"/>
      <c r="VEY138" s="32"/>
      <c r="VEZ138" s="32"/>
      <c r="VFA138" s="32"/>
      <c r="VFB138" s="32"/>
      <c r="VFC138" s="32"/>
      <c r="VFD138" s="32"/>
      <c r="VFE138" s="32"/>
      <c r="VFF138" s="32"/>
      <c r="VFG138" s="32"/>
      <c r="VFH138" s="32"/>
      <c r="VFI138" s="32"/>
      <c r="VFJ138" s="32"/>
      <c r="VFK138" s="32"/>
      <c r="VFL138" s="32"/>
      <c r="VFM138" s="32"/>
      <c r="VFN138" s="32"/>
      <c r="VFO138" s="32"/>
      <c r="VFP138" s="32"/>
      <c r="VFQ138" s="32"/>
      <c r="VFR138" s="32"/>
      <c r="VFS138" s="32"/>
      <c r="VFT138" s="32"/>
      <c r="VFU138" s="32"/>
      <c r="VFV138" s="32"/>
      <c r="VFW138" s="32"/>
      <c r="VFX138" s="32"/>
      <c r="VFY138" s="32"/>
      <c r="VFZ138" s="32"/>
      <c r="VGA138" s="32"/>
      <c r="VGB138" s="32"/>
      <c r="VGC138" s="32"/>
      <c r="VGD138" s="32"/>
      <c r="VGE138" s="32"/>
      <c r="VGF138" s="32"/>
      <c r="VGG138" s="32"/>
      <c r="VGH138" s="32"/>
      <c r="VGI138" s="32"/>
      <c r="VGJ138" s="32"/>
      <c r="VGK138" s="32"/>
      <c r="VGL138" s="32"/>
      <c r="VGM138" s="32"/>
      <c r="VGN138" s="32"/>
      <c r="VGO138" s="32"/>
      <c r="VGP138" s="32"/>
      <c r="VGQ138" s="32"/>
      <c r="VGR138" s="32"/>
      <c r="VGS138" s="32"/>
      <c r="VGT138" s="32"/>
      <c r="VGU138" s="32"/>
      <c r="VGV138" s="32"/>
      <c r="VGW138" s="32"/>
      <c r="VGX138" s="32"/>
      <c r="VGY138" s="32"/>
      <c r="VGZ138" s="32"/>
      <c r="VHA138" s="32"/>
      <c r="VHB138" s="32"/>
      <c r="VHC138" s="32"/>
      <c r="VHD138" s="32"/>
      <c r="VHE138" s="32"/>
      <c r="VHF138" s="32"/>
      <c r="VHG138" s="32"/>
      <c r="VHH138" s="32"/>
      <c r="VHI138" s="32"/>
      <c r="VHJ138" s="32"/>
      <c r="VHK138" s="32"/>
      <c r="VHL138" s="32"/>
      <c r="VHM138" s="32"/>
      <c r="VHN138" s="32"/>
      <c r="VHO138" s="32"/>
      <c r="VHP138" s="32"/>
      <c r="VHQ138" s="32"/>
      <c r="VHR138" s="32"/>
      <c r="VHS138" s="32"/>
      <c r="VHT138" s="32"/>
      <c r="VHU138" s="32"/>
      <c r="VHV138" s="32"/>
      <c r="VHW138" s="32"/>
      <c r="VHX138" s="32"/>
      <c r="VHY138" s="32"/>
      <c r="VHZ138" s="32"/>
      <c r="VIA138" s="32"/>
      <c r="VIB138" s="32"/>
      <c r="VIC138" s="32"/>
      <c r="VID138" s="32"/>
      <c r="VIE138" s="32"/>
      <c r="VIF138" s="32"/>
      <c r="VIG138" s="32"/>
      <c r="VIH138" s="32"/>
      <c r="VII138" s="32"/>
      <c r="VIJ138" s="32"/>
      <c r="VIK138" s="32"/>
      <c r="VIL138" s="32"/>
      <c r="VIM138" s="32"/>
      <c r="VIN138" s="32"/>
      <c r="VIO138" s="32"/>
      <c r="VIP138" s="32"/>
      <c r="VIQ138" s="32"/>
      <c r="VIR138" s="32"/>
      <c r="VIS138" s="32"/>
      <c r="VIT138" s="32"/>
      <c r="VIU138" s="32"/>
      <c r="VIV138" s="32"/>
      <c r="VIW138" s="32"/>
      <c r="VIX138" s="32"/>
      <c r="VIY138" s="32"/>
      <c r="VIZ138" s="32"/>
      <c r="VJA138" s="32"/>
      <c r="VJB138" s="32"/>
      <c r="VJC138" s="32"/>
      <c r="VJD138" s="32"/>
      <c r="VJE138" s="32"/>
      <c r="VJF138" s="32"/>
      <c r="VJG138" s="32"/>
      <c r="VJH138" s="32"/>
      <c r="VJI138" s="32"/>
      <c r="VJJ138" s="32"/>
      <c r="VJK138" s="32"/>
      <c r="VJL138" s="32"/>
      <c r="VJM138" s="32"/>
      <c r="VJN138" s="32"/>
      <c r="VJO138" s="32"/>
      <c r="VJP138" s="32"/>
      <c r="VJQ138" s="32"/>
      <c r="VJR138" s="32"/>
      <c r="VJS138" s="32"/>
      <c r="VJT138" s="32"/>
      <c r="VJU138" s="32"/>
      <c r="VJV138" s="32"/>
      <c r="VJW138" s="32"/>
      <c r="VJX138" s="32"/>
      <c r="VJY138" s="32"/>
      <c r="VJZ138" s="32"/>
      <c r="VKA138" s="32"/>
      <c r="VKB138" s="32"/>
      <c r="VKC138" s="32"/>
      <c r="VKD138" s="32"/>
      <c r="VKE138" s="32"/>
      <c r="VKF138" s="32"/>
      <c r="VKG138" s="32"/>
      <c r="VKH138" s="32"/>
      <c r="VKI138" s="32"/>
      <c r="VKJ138" s="32"/>
      <c r="VKK138" s="32"/>
      <c r="VKL138" s="32"/>
      <c r="VKM138" s="32"/>
      <c r="VKN138" s="32"/>
      <c r="VKO138" s="32"/>
      <c r="VKP138" s="32"/>
      <c r="VKQ138" s="32"/>
      <c r="VKR138" s="32"/>
      <c r="VKS138" s="32"/>
      <c r="VKT138" s="32"/>
      <c r="VKU138" s="32"/>
      <c r="VKV138" s="32"/>
      <c r="VKW138" s="32"/>
      <c r="VKX138" s="32"/>
      <c r="VKY138" s="32"/>
      <c r="VKZ138" s="32"/>
      <c r="VLA138" s="32"/>
      <c r="VLB138" s="32"/>
      <c r="VLC138" s="32"/>
      <c r="VLD138" s="32"/>
      <c r="VLE138" s="32"/>
      <c r="VLF138" s="32"/>
      <c r="VLG138" s="32"/>
      <c r="VLH138" s="32"/>
      <c r="VLI138" s="32"/>
      <c r="VLJ138" s="32"/>
      <c r="VLK138" s="32"/>
      <c r="VLL138" s="32"/>
      <c r="VLM138" s="32"/>
      <c r="VLN138" s="32"/>
      <c r="VLO138" s="32"/>
      <c r="VLP138" s="32"/>
      <c r="VLQ138" s="32"/>
      <c r="VLR138" s="32"/>
      <c r="VLS138" s="32"/>
      <c r="VLT138" s="32"/>
      <c r="VLU138" s="32"/>
      <c r="VLV138" s="32"/>
      <c r="VLW138" s="32"/>
      <c r="VLX138" s="32"/>
      <c r="VLY138" s="32"/>
      <c r="VLZ138" s="32"/>
      <c r="VMA138" s="32"/>
      <c r="VMB138" s="32"/>
      <c r="VMC138" s="32"/>
      <c r="VMD138" s="32"/>
      <c r="VME138" s="32"/>
      <c r="VMF138" s="32"/>
      <c r="VMG138" s="32"/>
      <c r="VMH138" s="32"/>
      <c r="VMI138" s="32"/>
      <c r="VMJ138" s="32"/>
      <c r="VMK138" s="32"/>
      <c r="VML138" s="32"/>
      <c r="VMM138" s="32"/>
      <c r="VMN138" s="32"/>
      <c r="VMO138" s="32"/>
      <c r="VMP138" s="32"/>
      <c r="VMQ138" s="32"/>
      <c r="VMR138" s="32"/>
      <c r="VMS138" s="32"/>
      <c r="VMT138" s="32"/>
      <c r="VMU138" s="32"/>
      <c r="VMV138" s="32"/>
      <c r="VMW138" s="32"/>
      <c r="VMX138" s="32"/>
      <c r="VMY138" s="32"/>
      <c r="VMZ138" s="32"/>
      <c r="VNA138" s="32"/>
      <c r="VNB138" s="32"/>
      <c r="VNC138" s="32"/>
      <c r="VND138" s="32"/>
      <c r="VNE138" s="32"/>
      <c r="VNF138" s="32"/>
      <c r="VNG138" s="32"/>
      <c r="VNH138" s="32"/>
      <c r="VNI138" s="32"/>
      <c r="VNJ138" s="32"/>
      <c r="VNK138" s="32"/>
      <c r="VNL138" s="32"/>
      <c r="VNM138" s="32"/>
      <c r="VNN138" s="32"/>
      <c r="VNO138" s="32"/>
      <c r="VNP138" s="32"/>
      <c r="VNQ138" s="32"/>
      <c r="VNR138" s="32"/>
      <c r="VNS138" s="32"/>
      <c r="VNT138" s="32"/>
      <c r="VNU138" s="32"/>
      <c r="VNV138" s="32"/>
      <c r="VNW138" s="32"/>
      <c r="VNX138" s="32"/>
      <c r="VNY138" s="32"/>
      <c r="VNZ138" s="32"/>
      <c r="VOA138" s="32"/>
      <c r="VOB138" s="32"/>
      <c r="VOC138" s="32"/>
      <c r="VOD138" s="32"/>
      <c r="VOE138" s="32"/>
      <c r="VOF138" s="32"/>
      <c r="VOG138" s="32"/>
      <c r="VOH138" s="32"/>
      <c r="VOI138" s="32"/>
      <c r="VOJ138" s="32"/>
      <c r="VOK138" s="32"/>
      <c r="VOL138" s="32"/>
      <c r="VOM138" s="32"/>
      <c r="VON138" s="32"/>
      <c r="VOO138" s="32"/>
      <c r="VOP138" s="32"/>
      <c r="VOQ138" s="32"/>
      <c r="VOR138" s="32"/>
      <c r="VOS138" s="32"/>
      <c r="VOT138" s="32"/>
      <c r="VOU138" s="32"/>
      <c r="VOV138" s="32"/>
      <c r="VOW138" s="32"/>
      <c r="VOX138" s="32"/>
      <c r="VOY138" s="32"/>
      <c r="VOZ138" s="32"/>
      <c r="VPA138" s="32"/>
      <c r="VPB138" s="32"/>
      <c r="VPC138" s="32"/>
      <c r="VPD138" s="32"/>
      <c r="VPE138" s="32"/>
      <c r="VPF138" s="32"/>
      <c r="VPG138" s="32"/>
      <c r="VPH138" s="32"/>
      <c r="VPI138" s="32"/>
      <c r="VPJ138" s="32"/>
      <c r="VPK138" s="32"/>
      <c r="VPL138" s="32"/>
      <c r="VPM138" s="32"/>
      <c r="VPN138" s="32"/>
      <c r="VPO138" s="32"/>
      <c r="VPP138" s="32"/>
      <c r="VPQ138" s="32"/>
      <c r="VPR138" s="32"/>
      <c r="VPS138" s="32"/>
      <c r="VPT138" s="32"/>
      <c r="VPU138" s="32"/>
      <c r="VPV138" s="32"/>
      <c r="VPW138" s="32"/>
      <c r="VPX138" s="32"/>
      <c r="VPY138" s="32"/>
      <c r="VPZ138" s="32"/>
      <c r="VQA138" s="32"/>
      <c r="VQB138" s="32"/>
      <c r="VQC138" s="32"/>
      <c r="VQD138" s="32"/>
      <c r="VQE138" s="32"/>
      <c r="VQF138" s="32"/>
      <c r="VQG138" s="32"/>
      <c r="VQH138" s="32"/>
      <c r="VQI138" s="32"/>
      <c r="VQJ138" s="32"/>
      <c r="VQK138" s="32"/>
      <c r="VQL138" s="32"/>
      <c r="VQM138" s="32"/>
      <c r="VQN138" s="32"/>
      <c r="VQO138" s="32"/>
      <c r="VQP138" s="32"/>
      <c r="VQQ138" s="32"/>
      <c r="VQR138" s="32"/>
      <c r="VQS138" s="32"/>
      <c r="VQT138" s="32"/>
      <c r="VQU138" s="32"/>
      <c r="VQV138" s="32"/>
      <c r="VQW138" s="32"/>
      <c r="VQX138" s="32"/>
      <c r="VQY138" s="32"/>
      <c r="VQZ138" s="32"/>
      <c r="VRA138" s="32"/>
      <c r="VRB138" s="32"/>
      <c r="VRC138" s="32"/>
      <c r="VRD138" s="32"/>
      <c r="VRE138" s="32"/>
      <c r="VRF138" s="32"/>
      <c r="VRG138" s="32"/>
      <c r="VRH138" s="32"/>
      <c r="VRI138" s="32"/>
      <c r="VRJ138" s="32"/>
      <c r="VRK138" s="32"/>
      <c r="VRL138" s="32"/>
      <c r="VRM138" s="32"/>
      <c r="VRN138" s="32"/>
      <c r="VRO138" s="32"/>
      <c r="VRP138" s="32"/>
      <c r="VRQ138" s="32"/>
      <c r="VRR138" s="32"/>
      <c r="VRS138" s="32"/>
      <c r="VRT138" s="32"/>
      <c r="VRU138" s="32"/>
      <c r="VRV138" s="32"/>
      <c r="VRW138" s="32"/>
      <c r="VRX138" s="32"/>
      <c r="VRY138" s="32"/>
      <c r="VRZ138" s="32"/>
      <c r="VSA138" s="32"/>
      <c r="VSB138" s="32"/>
      <c r="VSC138" s="32"/>
      <c r="VSD138" s="32"/>
      <c r="VSE138" s="32"/>
      <c r="VSF138" s="32"/>
      <c r="VSG138" s="32"/>
      <c r="VSH138" s="32"/>
      <c r="VSI138" s="32"/>
      <c r="VSJ138" s="32"/>
      <c r="VSK138" s="32"/>
      <c r="VSL138" s="32"/>
      <c r="VSM138" s="32"/>
      <c r="VSN138" s="32"/>
      <c r="VSO138" s="32"/>
      <c r="VSP138" s="32"/>
      <c r="VSQ138" s="32"/>
      <c r="VSR138" s="32"/>
      <c r="VSS138" s="32"/>
      <c r="VST138" s="32"/>
      <c r="VSU138" s="32"/>
      <c r="VSV138" s="32"/>
      <c r="VSW138" s="32"/>
      <c r="VSX138" s="32"/>
      <c r="VSY138" s="32"/>
      <c r="VSZ138" s="32"/>
      <c r="VTA138" s="32"/>
      <c r="VTB138" s="32"/>
      <c r="VTC138" s="32"/>
      <c r="VTD138" s="32"/>
      <c r="VTE138" s="32"/>
      <c r="VTF138" s="32"/>
      <c r="VTG138" s="32"/>
      <c r="VTH138" s="32"/>
      <c r="VTI138" s="32"/>
      <c r="VTJ138" s="32"/>
      <c r="VTK138" s="32"/>
      <c r="VTL138" s="32"/>
      <c r="VTM138" s="32"/>
      <c r="VTN138" s="32"/>
      <c r="VTO138" s="32"/>
      <c r="VTP138" s="32"/>
      <c r="VTQ138" s="32"/>
      <c r="VTR138" s="32"/>
      <c r="VTS138" s="32"/>
      <c r="VTT138" s="32"/>
      <c r="VTU138" s="32"/>
      <c r="VTV138" s="32"/>
      <c r="VTW138" s="32"/>
      <c r="VTX138" s="32"/>
      <c r="VTY138" s="32"/>
      <c r="VTZ138" s="32"/>
      <c r="VUA138" s="32"/>
      <c r="VUB138" s="32"/>
      <c r="VUC138" s="32"/>
      <c r="VUD138" s="32"/>
      <c r="VUE138" s="32"/>
      <c r="VUF138" s="32"/>
      <c r="VUG138" s="32"/>
      <c r="VUH138" s="32"/>
      <c r="VUI138" s="32"/>
      <c r="VUJ138" s="32"/>
      <c r="VUK138" s="32"/>
      <c r="VUL138" s="32"/>
      <c r="VUM138" s="32"/>
      <c r="VUN138" s="32"/>
      <c r="VUO138" s="32"/>
      <c r="VUP138" s="32"/>
      <c r="VUQ138" s="32"/>
      <c r="VUR138" s="32"/>
      <c r="VUS138" s="32"/>
      <c r="VUT138" s="32"/>
      <c r="VUU138" s="32"/>
      <c r="VUV138" s="32"/>
      <c r="VUW138" s="32"/>
      <c r="VUX138" s="32"/>
      <c r="VUY138" s="32"/>
      <c r="VUZ138" s="32"/>
      <c r="VVA138" s="32"/>
      <c r="VVB138" s="32"/>
      <c r="VVC138" s="32"/>
      <c r="VVD138" s="32"/>
      <c r="VVE138" s="32"/>
      <c r="VVF138" s="32"/>
      <c r="VVG138" s="32"/>
      <c r="VVH138" s="32"/>
      <c r="VVI138" s="32"/>
      <c r="VVJ138" s="32"/>
      <c r="VVK138" s="32"/>
      <c r="VVL138" s="32"/>
      <c r="VVM138" s="32"/>
      <c r="VVN138" s="32"/>
      <c r="VVO138" s="32"/>
      <c r="VVP138" s="32"/>
      <c r="VVQ138" s="32"/>
      <c r="VVR138" s="32"/>
      <c r="VVS138" s="32"/>
      <c r="VVT138" s="32"/>
      <c r="VVU138" s="32"/>
      <c r="VVV138" s="32"/>
      <c r="VVW138" s="32"/>
      <c r="VVX138" s="32"/>
      <c r="VVY138" s="32"/>
      <c r="VVZ138" s="32"/>
      <c r="VWA138" s="32"/>
      <c r="VWB138" s="32"/>
      <c r="VWC138" s="32"/>
      <c r="VWD138" s="32"/>
      <c r="VWE138" s="32"/>
      <c r="VWF138" s="32"/>
      <c r="VWG138" s="32"/>
      <c r="VWH138" s="32"/>
      <c r="VWI138" s="32"/>
      <c r="VWJ138" s="32"/>
      <c r="VWK138" s="32"/>
      <c r="VWL138" s="32"/>
      <c r="VWM138" s="32"/>
      <c r="VWN138" s="32"/>
      <c r="VWO138" s="32"/>
      <c r="VWP138" s="32"/>
      <c r="VWQ138" s="32"/>
      <c r="VWR138" s="32"/>
      <c r="VWS138" s="32"/>
      <c r="VWT138" s="32"/>
      <c r="VWU138" s="32"/>
      <c r="VWV138" s="32"/>
      <c r="VWW138" s="32"/>
      <c r="VWX138" s="32"/>
      <c r="VWY138" s="32"/>
      <c r="VWZ138" s="32"/>
      <c r="VXA138" s="32"/>
      <c r="VXB138" s="32"/>
      <c r="VXC138" s="32"/>
      <c r="VXD138" s="32"/>
      <c r="VXE138" s="32"/>
      <c r="VXF138" s="32"/>
      <c r="VXG138" s="32"/>
      <c r="VXH138" s="32"/>
      <c r="VXI138" s="32"/>
      <c r="VXJ138" s="32"/>
      <c r="VXK138" s="32"/>
      <c r="VXL138" s="32"/>
      <c r="VXM138" s="32"/>
      <c r="VXN138" s="32"/>
      <c r="VXO138" s="32"/>
      <c r="VXP138" s="32"/>
      <c r="VXQ138" s="32"/>
      <c r="VXR138" s="32"/>
      <c r="VXS138" s="32"/>
      <c r="VXT138" s="32"/>
      <c r="VXU138" s="32"/>
      <c r="VXV138" s="32"/>
      <c r="VXW138" s="32"/>
      <c r="VXX138" s="32"/>
      <c r="VXY138" s="32"/>
      <c r="VXZ138" s="32"/>
      <c r="VYA138" s="32"/>
      <c r="VYB138" s="32"/>
      <c r="VYC138" s="32"/>
      <c r="VYD138" s="32"/>
      <c r="VYE138" s="32"/>
      <c r="VYF138" s="32"/>
      <c r="VYG138" s="32"/>
      <c r="VYH138" s="32"/>
      <c r="VYI138" s="32"/>
      <c r="VYJ138" s="32"/>
      <c r="VYK138" s="32"/>
      <c r="VYL138" s="32"/>
      <c r="VYM138" s="32"/>
      <c r="VYN138" s="32"/>
      <c r="VYO138" s="32"/>
      <c r="VYP138" s="32"/>
      <c r="VYQ138" s="32"/>
      <c r="VYR138" s="32"/>
      <c r="VYS138" s="32"/>
      <c r="VYT138" s="32"/>
      <c r="VYU138" s="32"/>
      <c r="VYV138" s="32"/>
      <c r="VYW138" s="32"/>
      <c r="VYX138" s="32"/>
      <c r="VYY138" s="32"/>
      <c r="VYZ138" s="32"/>
      <c r="VZA138" s="32"/>
      <c r="VZB138" s="32"/>
      <c r="VZC138" s="32"/>
      <c r="VZD138" s="32"/>
      <c r="VZE138" s="32"/>
      <c r="VZF138" s="32"/>
      <c r="VZG138" s="32"/>
      <c r="VZH138" s="32"/>
      <c r="VZI138" s="32"/>
      <c r="VZJ138" s="32"/>
      <c r="VZK138" s="32"/>
      <c r="VZL138" s="32"/>
      <c r="VZM138" s="32"/>
      <c r="VZN138" s="32"/>
      <c r="VZO138" s="32"/>
      <c r="VZP138" s="32"/>
      <c r="VZQ138" s="32"/>
      <c r="VZR138" s="32"/>
      <c r="VZS138" s="32"/>
      <c r="VZT138" s="32"/>
      <c r="VZU138" s="32"/>
      <c r="VZV138" s="32"/>
      <c r="VZW138" s="32"/>
      <c r="VZX138" s="32"/>
      <c r="VZY138" s="32"/>
      <c r="VZZ138" s="32"/>
      <c r="WAA138" s="32"/>
      <c r="WAB138" s="32"/>
      <c r="WAC138" s="32"/>
      <c r="WAD138" s="32"/>
      <c r="WAE138" s="32"/>
      <c r="WAF138" s="32"/>
      <c r="WAG138" s="32"/>
      <c r="WAH138" s="32"/>
      <c r="WAI138" s="32"/>
      <c r="WAJ138" s="32"/>
      <c r="WAK138" s="32"/>
      <c r="WAL138" s="32"/>
      <c r="WAM138" s="32"/>
      <c r="WAN138" s="32"/>
      <c r="WAO138" s="32"/>
      <c r="WAP138" s="32"/>
      <c r="WAQ138" s="32"/>
      <c r="WAR138" s="32"/>
      <c r="WAS138" s="32"/>
      <c r="WAT138" s="32"/>
      <c r="WAU138" s="32"/>
      <c r="WAV138" s="32"/>
      <c r="WAW138" s="32"/>
      <c r="WAX138" s="32"/>
      <c r="WAY138" s="32"/>
      <c r="WAZ138" s="32"/>
      <c r="WBA138" s="32"/>
      <c r="WBB138" s="32"/>
      <c r="WBC138" s="32"/>
      <c r="WBD138" s="32"/>
      <c r="WBE138" s="32"/>
      <c r="WBF138" s="32"/>
      <c r="WBG138" s="32"/>
      <c r="WBH138" s="32"/>
      <c r="WBI138" s="32"/>
      <c r="WBJ138" s="32"/>
      <c r="WBK138" s="32"/>
      <c r="WBL138" s="32"/>
      <c r="WBM138" s="32"/>
      <c r="WBN138" s="32"/>
      <c r="WBO138" s="32"/>
      <c r="WBP138" s="32"/>
      <c r="WBQ138" s="32"/>
      <c r="WBR138" s="32"/>
      <c r="WBS138" s="32"/>
      <c r="WBT138" s="32"/>
      <c r="WBU138" s="32"/>
      <c r="WBV138" s="32"/>
      <c r="WBW138" s="32"/>
      <c r="WBX138" s="32"/>
      <c r="WBY138" s="32"/>
      <c r="WBZ138" s="32"/>
      <c r="WCA138" s="32"/>
      <c r="WCB138" s="32"/>
      <c r="WCC138" s="32"/>
      <c r="WCD138" s="32"/>
      <c r="WCE138" s="32"/>
      <c r="WCF138" s="32"/>
      <c r="WCG138" s="32"/>
      <c r="WCH138" s="32"/>
      <c r="WCI138" s="32"/>
      <c r="WCJ138" s="32"/>
      <c r="WCK138" s="32"/>
      <c r="WCL138" s="32"/>
      <c r="WCM138" s="32"/>
      <c r="WCN138" s="32"/>
      <c r="WCO138" s="32"/>
      <c r="WCP138" s="32"/>
      <c r="WCQ138" s="32"/>
      <c r="WCR138" s="32"/>
      <c r="WCS138" s="32"/>
      <c r="WCT138" s="32"/>
      <c r="WCU138" s="32"/>
      <c r="WCV138" s="32"/>
      <c r="WCW138" s="32"/>
      <c r="WCX138" s="32"/>
      <c r="WCY138" s="32"/>
      <c r="WCZ138" s="32"/>
      <c r="WDA138" s="32"/>
      <c r="WDB138" s="32"/>
      <c r="WDC138" s="32"/>
      <c r="WDD138" s="32"/>
      <c r="WDE138" s="32"/>
      <c r="WDF138" s="32"/>
      <c r="WDG138" s="32"/>
      <c r="WDH138" s="32"/>
      <c r="WDI138" s="32"/>
      <c r="WDJ138" s="32"/>
      <c r="WDK138" s="32"/>
      <c r="WDL138" s="32"/>
      <c r="WDM138" s="32"/>
      <c r="WDN138" s="32"/>
      <c r="WDO138" s="32"/>
      <c r="WDP138" s="32"/>
      <c r="WDQ138" s="32"/>
      <c r="WDR138" s="32"/>
      <c r="WDS138" s="32"/>
      <c r="WDT138" s="32"/>
      <c r="WDU138" s="32"/>
      <c r="WDV138" s="32"/>
      <c r="WDW138" s="32"/>
      <c r="WDX138" s="32"/>
      <c r="WDY138" s="32"/>
      <c r="WDZ138" s="32"/>
      <c r="WEA138" s="32"/>
      <c r="WEB138" s="32"/>
      <c r="WEC138" s="32"/>
      <c r="WED138" s="32"/>
      <c r="WEE138" s="32"/>
      <c r="WEF138" s="32"/>
      <c r="WEG138" s="32"/>
      <c r="WEH138" s="32"/>
      <c r="WEI138" s="32"/>
      <c r="WEJ138" s="32"/>
      <c r="WEK138" s="32"/>
      <c r="WEL138" s="32"/>
      <c r="WEM138" s="32"/>
      <c r="WEN138" s="32"/>
      <c r="WEO138" s="32"/>
      <c r="WEP138" s="32"/>
      <c r="WEQ138" s="32"/>
      <c r="WER138" s="32"/>
      <c r="WES138" s="32"/>
      <c r="WET138" s="32"/>
      <c r="WEU138" s="32"/>
      <c r="WEV138" s="32"/>
      <c r="WEW138" s="32"/>
      <c r="WEX138" s="32"/>
      <c r="WEY138" s="32"/>
      <c r="WEZ138" s="32"/>
      <c r="WFA138" s="32"/>
      <c r="WFB138" s="32"/>
      <c r="WFC138" s="32"/>
      <c r="WFD138" s="32"/>
      <c r="WFE138" s="32"/>
      <c r="WFF138" s="32"/>
      <c r="WFG138" s="32"/>
      <c r="WFH138" s="32"/>
      <c r="WFI138" s="32"/>
      <c r="WFJ138" s="32"/>
      <c r="WFK138" s="32"/>
      <c r="WFL138" s="32"/>
      <c r="WFM138" s="32"/>
      <c r="WFN138" s="32"/>
      <c r="WFO138" s="32"/>
      <c r="WFP138" s="32"/>
      <c r="WFQ138" s="32"/>
      <c r="WFR138" s="32"/>
      <c r="WFS138" s="32"/>
      <c r="WFT138" s="32"/>
      <c r="WFU138" s="32"/>
      <c r="WFV138" s="32"/>
      <c r="WFW138" s="32"/>
      <c r="WFX138" s="32"/>
      <c r="WFY138" s="32"/>
      <c r="WFZ138" s="32"/>
      <c r="WGA138" s="32"/>
      <c r="WGB138" s="32"/>
      <c r="WGC138" s="32"/>
      <c r="WGD138" s="32"/>
      <c r="WGE138" s="32"/>
      <c r="WGF138" s="32"/>
      <c r="WGG138" s="32"/>
      <c r="WGH138" s="32"/>
      <c r="WGI138" s="32"/>
      <c r="WGJ138" s="32"/>
      <c r="WGK138" s="32"/>
      <c r="WGL138" s="32"/>
      <c r="WGM138" s="32"/>
      <c r="WGN138" s="32"/>
      <c r="WGO138" s="32"/>
      <c r="WGP138" s="32"/>
      <c r="WGQ138" s="32"/>
      <c r="WGR138" s="32"/>
      <c r="WGS138" s="32"/>
      <c r="WGT138" s="32"/>
      <c r="WGU138" s="32"/>
      <c r="WGV138" s="32"/>
      <c r="WGW138" s="32"/>
      <c r="WGX138" s="32"/>
      <c r="WGY138" s="32"/>
      <c r="WGZ138" s="32"/>
      <c r="WHA138" s="32"/>
      <c r="WHB138" s="32"/>
      <c r="WHC138" s="32"/>
      <c r="WHD138" s="32"/>
      <c r="WHE138" s="32"/>
      <c r="WHF138" s="32"/>
      <c r="WHG138" s="32"/>
      <c r="WHH138" s="32"/>
      <c r="WHI138" s="32"/>
      <c r="WHJ138" s="32"/>
      <c r="WHK138" s="32"/>
      <c r="WHL138" s="32"/>
      <c r="WHM138" s="32"/>
      <c r="WHN138" s="32"/>
      <c r="WHO138" s="32"/>
      <c r="WHP138" s="32"/>
      <c r="WHQ138" s="32"/>
      <c r="WHR138" s="32"/>
      <c r="WHS138" s="32"/>
      <c r="WHT138" s="32"/>
      <c r="WHU138" s="32"/>
      <c r="WHV138" s="32"/>
      <c r="WHW138" s="32"/>
      <c r="WHX138" s="32"/>
      <c r="WHY138" s="32"/>
      <c r="WHZ138" s="32"/>
      <c r="WIA138" s="32"/>
      <c r="WIB138" s="32"/>
      <c r="WIC138" s="32"/>
      <c r="WID138" s="32"/>
      <c r="WIE138" s="32"/>
      <c r="WIF138" s="32"/>
      <c r="WIG138" s="32"/>
      <c r="WIH138" s="32"/>
      <c r="WII138" s="32"/>
      <c r="WIJ138" s="32"/>
      <c r="WIK138" s="32"/>
      <c r="WIL138" s="32"/>
      <c r="WIM138" s="32"/>
      <c r="WIN138" s="32"/>
      <c r="WIO138" s="32"/>
      <c r="WIP138" s="32"/>
      <c r="WIQ138" s="32"/>
      <c r="WIR138" s="32"/>
      <c r="WIS138" s="32"/>
      <c r="WIT138" s="32"/>
      <c r="WIU138" s="32"/>
      <c r="WIV138" s="32"/>
      <c r="WIW138" s="32"/>
      <c r="WIX138" s="32"/>
      <c r="WIY138" s="32"/>
      <c r="WIZ138" s="32"/>
      <c r="WJA138" s="32"/>
      <c r="WJB138" s="32"/>
      <c r="WJC138" s="32"/>
      <c r="WJD138" s="32"/>
      <c r="WJE138" s="32"/>
      <c r="WJF138" s="32"/>
      <c r="WJG138" s="32"/>
      <c r="WJH138" s="32"/>
      <c r="WJI138" s="32"/>
      <c r="WJJ138" s="32"/>
      <c r="WJK138" s="32"/>
      <c r="WJL138" s="32"/>
      <c r="WJM138" s="32"/>
      <c r="WJN138" s="32"/>
      <c r="WJO138" s="32"/>
      <c r="WJP138" s="32"/>
      <c r="WJQ138" s="32"/>
      <c r="WJR138" s="32"/>
      <c r="WJS138" s="32"/>
      <c r="WJT138" s="32"/>
      <c r="WJU138" s="32"/>
      <c r="WJV138" s="32"/>
      <c r="WJW138" s="32"/>
      <c r="WJX138" s="32"/>
      <c r="WJY138" s="32"/>
      <c r="WJZ138" s="32"/>
      <c r="WKA138" s="32"/>
      <c r="WKB138" s="32"/>
      <c r="WKC138" s="32"/>
      <c r="WKD138" s="32"/>
      <c r="WKE138" s="32"/>
      <c r="WKF138" s="32"/>
      <c r="WKG138" s="32"/>
      <c r="WKH138" s="32"/>
      <c r="WKI138" s="32"/>
      <c r="WKJ138" s="32"/>
      <c r="WKK138" s="32"/>
      <c r="WKL138" s="32"/>
      <c r="WKM138" s="32"/>
      <c r="WKN138" s="32"/>
      <c r="WKO138" s="32"/>
      <c r="WKP138" s="32"/>
      <c r="WKQ138" s="32"/>
      <c r="WKR138" s="32"/>
      <c r="WKS138" s="32"/>
      <c r="WKT138" s="32"/>
      <c r="WKU138" s="32"/>
      <c r="WKV138" s="32"/>
      <c r="WKW138" s="32"/>
      <c r="WKX138" s="32"/>
      <c r="WKY138" s="32"/>
      <c r="WKZ138" s="32"/>
      <c r="WLA138" s="32"/>
      <c r="WLB138" s="32"/>
      <c r="WLC138" s="32"/>
      <c r="WLD138" s="32"/>
      <c r="WLE138" s="32"/>
      <c r="WLF138" s="32"/>
      <c r="WLG138" s="32"/>
      <c r="WLH138" s="32"/>
      <c r="WLI138" s="32"/>
      <c r="WLJ138" s="32"/>
      <c r="WLK138" s="32"/>
      <c r="WLL138" s="32"/>
      <c r="WLM138" s="32"/>
      <c r="WLN138" s="32"/>
      <c r="WLO138" s="32"/>
      <c r="WLP138" s="32"/>
      <c r="WLQ138" s="32"/>
      <c r="WLR138" s="32"/>
      <c r="WLS138" s="32"/>
      <c r="WLT138" s="32"/>
      <c r="WLU138" s="32"/>
      <c r="WLV138" s="32"/>
      <c r="WLW138" s="32"/>
      <c r="WLX138" s="32"/>
      <c r="WLY138" s="32"/>
      <c r="WLZ138" s="32"/>
      <c r="WMA138" s="32"/>
      <c r="WMB138" s="32"/>
      <c r="WMC138" s="32"/>
      <c r="WMD138" s="32"/>
      <c r="WME138" s="32"/>
      <c r="WMF138" s="32"/>
      <c r="WMG138" s="32"/>
      <c r="WMH138" s="32"/>
      <c r="WMI138" s="32"/>
      <c r="WMJ138" s="32"/>
      <c r="WMK138" s="32"/>
      <c r="WML138" s="32"/>
      <c r="WMM138" s="32"/>
      <c r="WMN138" s="32"/>
      <c r="WMO138" s="32"/>
      <c r="WMP138" s="32"/>
      <c r="WMQ138" s="32"/>
      <c r="WMR138" s="32"/>
      <c r="WMS138" s="32"/>
      <c r="WMT138" s="32"/>
      <c r="WMU138" s="32"/>
      <c r="WMV138" s="32"/>
      <c r="WMW138" s="32"/>
      <c r="WMX138" s="32"/>
      <c r="WMY138" s="32"/>
      <c r="WMZ138" s="32"/>
      <c r="WNA138" s="32"/>
      <c r="WNB138" s="32"/>
      <c r="WNC138" s="32"/>
      <c r="WND138" s="32"/>
      <c r="WNE138" s="32"/>
      <c r="WNF138" s="32"/>
      <c r="WNG138" s="32"/>
      <c r="WNH138" s="32"/>
      <c r="WNI138" s="32"/>
      <c r="WNJ138" s="32"/>
      <c r="WNK138" s="32"/>
      <c r="WNL138" s="32"/>
      <c r="WNM138" s="32"/>
      <c r="WNN138" s="32"/>
      <c r="WNO138" s="32"/>
      <c r="WNP138" s="32"/>
      <c r="WNQ138" s="32"/>
      <c r="WNR138" s="32"/>
      <c r="WNS138" s="32"/>
      <c r="WNT138" s="32"/>
      <c r="WNU138" s="32"/>
      <c r="WNV138" s="32"/>
      <c r="WNW138" s="32"/>
      <c r="WNX138" s="32"/>
      <c r="WNY138" s="32"/>
      <c r="WNZ138" s="32"/>
      <c r="WOA138" s="32"/>
      <c r="WOB138" s="32"/>
      <c r="WOC138" s="32"/>
      <c r="WOD138" s="32"/>
      <c r="WOE138" s="32"/>
      <c r="WOF138" s="32"/>
      <c r="WOG138" s="32"/>
      <c r="WOH138" s="32"/>
      <c r="WOI138" s="32"/>
      <c r="WOJ138" s="32"/>
      <c r="WOK138" s="32"/>
      <c r="WOL138" s="32"/>
      <c r="WOM138" s="32"/>
      <c r="WON138" s="32"/>
      <c r="WOO138" s="32"/>
      <c r="WOP138" s="32"/>
      <c r="WOQ138" s="32"/>
      <c r="WOR138" s="32"/>
      <c r="WOS138" s="32"/>
      <c r="WOT138" s="32"/>
      <c r="WOU138" s="32"/>
      <c r="WOV138" s="32"/>
      <c r="WOW138" s="32"/>
      <c r="WOX138" s="32"/>
      <c r="WOY138" s="32"/>
      <c r="WOZ138" s="32"/>
      <c r="WPA138" s="32"/>
      <c r="WPB138" s="32"/>
      <c r="WPC138" s="32"/>
      <c r="WPD138" s="32"/>
      <c r="WPE138" s="32"/>
      <c r="WPF138" s="32"/>
      <c r="WPG138" s="32"/>
      <c r="WPH138" s="32"/>
      <c r="WPI138" s="32"/>
      <c r="WPJ138" s="32"/>
      <c r="WPK138" s="32"/>
      <c r="WPL138" s="32"/>
      <c r="WPM138" s="32"/>
      <c r="WPN138" s="32"/>
      <c r="WPO138" s="32"/>
      <c r="WPP138" s="32"/>
      <c r="WPQ138" s="32"/>
      <c r="WPR138" s="32"/>
      <c r="WPS138" s="32"/>
      <c r="WPT138" s="32"/>
      <c r="WPU138" s="32"/>
      <c r="WPV138" s="32"/>
      <c r="WPW138" s="32"/>
      <c r="WPX138" s="32"/>
      <c r="WPY138" s="32"/>
      <c r="WPZ138" s="32"/>
      <c r="WQA138" s="32"/>
      <c r="WQB138" s="32"/>
      <c r="WQC138" s="32"/>
      <c r="WQD138" s="32"/>
      <c r="WQE138" s="32"/>
      <c r="WQF138" s="32"/>
      <c r="WQG138" s="32"/>
      <c r="WQH138" s="32"/>
      <c r="WQI138" s="32"/>
      <c r="WQJ138" s="32"/>
      <c r="WQK138" s="32"/>
      <c r="WQL138" s="32"/>
      <c r="WQM138" s="32"/>
      <c r="WQN138" s="32"/>
      <c r="WQO138" s="32"/>
      <c r="WQP138" s="32"/>
      <c r="WQQ138" s="32"/>
      <c r="WQR138" s="32"/>
      <c r="WQS138" s="32"/>
      <c r="WQT138" s="32"/>
      <c r="WQU138" s="32"/>
      <c r="WQV138" s="32"/>
      <c r="WQW138" s="32"/>
      <c r="WQX138" s="32"/>
      <c r="WQY138" s="32"/>
      <c r="WQZ138" s="32"/>
      <c r="WRA138" s="32"/>
      <c r="WRB138" s="32"/>
      <c r="WRC138" s="32"/>
      <c r="WRD138" s="32"/>
      <c r="WRE138" s="32"/>
      <c r="WRF138" s="32"/>
      <c r="WRG138" s="32"/>
      <c r="WRH138" s="32"/>
      <c r="WRI138" s="32"/>
      <c r="WRJ138" s="32"/>
      <c r="WRK138" s="32"/>
      <c r="WRL138" s="32"/>
      <c r="WRM138" s="32"/>
      <c r="WRN138" s="32"/>
      <c r="WRO138" s="32"/>
      <c r="WRP138" s="32"/>
      <c r="WRQ138" s="32"/>
      <c r="WRR138" s="32"/>
      <c r="WRS138" s="32"/>
      <c r="WRT138" s="32"/>
      <c r="WRU138" s="32"/>
      <c r="WRV138" s="32"/>
      <c r="WRW138" s="32"/>
      <c r="WRX138" s="32"/>
      <c r="WRY138" s="32"/>
      <c r="WRZ138" s="32"/>
      <c r="WSA138" s="32"/>
      <c r="WSB138" s="32"/>
      <c r="WSC138" s="32"/>
      <c r="WSD138" s="32"/>
      <c r="WSE138" s="32"/>
      <c r="WSF138" s="32"/>
      <c r="WSG138" s="32"/>
      <c r="WSH138" s="32"/>
      <c r="WSI138" s="32"/>
      <c r="WSJ138" s="32"/>
      <c r="WSK138" s="32"/>
      <c r="WSL138" s="32"/>
      <c r="WSM138" s="32"/>
      <c r="WSN138" s="32"/>
      <c r="WSO138" s="32"/>
      <c r="WSP138" s="32"/>
      <c r="WSQ138" s="32"/>
      <c r="WSR138" s="32"/>
      <c r="WSS138" s="32"/>
      <c r="WST138" s="32"/>
      <c r="WSU138" s="32"/>
      <c r="WSV138" s="32"/>
      <c r="WSW138" s="32"/>
      <c r="WSX138" s="32"/>
      <c r="WSY138" s="32"/>
      <c r="WSZ138" s="32"/>
      <c r="WTA138" s="32"/>
      <c r="WTB138" s="32"/>
      <c r="WTC138" s="32"/>
      <c r="WTD138" s="32"/>
      <c r="WTE138" s="32"/>
      <c r="WTF138" s="32"/>
      <c r="WTG138" s="32"/>
      <c r="WTH138" s="32"/>
      <c r="WTI138" s="32"/>
      <c r="WTJ138" s="32"/>
      <c r="WTK138" s="32"/>
      <c r="WTL138" s="32"/>
      <c r="WTM138" s="32"/>
      <c r="WTN138" s="32"/>
      <c r="WTO138" s="32"/>
      <c r="WTP138" s="32"/>
      <c r="WTQ138" s="32"/>
      <c r="WTR138" s="32"/>
      <c r="WTS138" s="32"/>
      <c r="WTT138" s="32"/>
      <c r="WTU138" s="32"/>
      <c r="WTV138" s="32"/>
      <c r="WTW138" s="32"/>
      <c r="WTX138" s="32"/>
      <c r="WTY138" s="32"/>
      <c r="WTZ138" s="32"/>
      <c r="WUA138" s="32"/>
      <c r="WUB138" s="32"/>
      <c r="WUC138" s="32"/>
      <c r="WUD138" s="32"/>
      <c r="WUE138" s="32"/>
      <c r="WUF138" s="32"/>
      <c r="WUG138" s="32"/>
      <c r="WUH138" s="32"/>
      <c r="WUI138" s="32"/>
      <c r="WUJ138" s="32"/>
      <c r="WUK138" s="32"/>
      <c r="WUL138" s="32"/>
      <c r="WUM138" s="32"/>
      <c r="WUN138" s="32"/>
      <c r="WUO138" s="32"/>
      <c r="WUP138" s="32"/>
      <c r="WUQ138" s="32"/>
      <c r="WUR138" s="32"/>
      <c r="WUS138" s="32"/>
      <c r="WUT138" s="32"/>
      <c r="WUU138" s="32"/>
      <c r="WUV138" s="32"/>
      <c r="WUW138" s="32"/>
      <c r="WUX138" s="32"/>
      <c r="WUY138" s="32"/>
      <c r="WUZ138" s="32"/>
      <c r="WVA138" s="32"/>
      <c r="WVB138" s="32"/>
      <c r="WVC138" s="32"/>
      <c r="WVD138" s="32"/>
      <c r="WVE138" s="32"/>
      <c r="WVF138" s="32"/>
      <c r="WVG138" s="32"/>
      <c r="WVH138" s="32"/>
      <c r="WVI138" s="32"/>
      <c r="WVJ138" s="32"/>
      <c r="WVK138" s="32"/>
      <c r="WVL138" s="32"/>
      <c r="WVM138" s="32"/>
      <c r="WVN138" s="32"/>
      <c r="WVO138" s="32"/>
      <c r="WVP138" s="32"/>
      <c r="WVQ138" s="32"/>
      <c r="WVR138" s="32"/>
      <c r="WVS138" s="32"/>
      <c r="WVT138" s="32"/>
      <c r="WVU138" s="32"/>
      <c r="WVV138" s="32"/>
      <c r="WVW138" s="32"/>
      <c r="WVX138" s="32"/>
      <c r="WVY138" s="32"/>
      <c r="WVZ138" s="32"/>
      <c r="WWA138" s="32"/>
      <c r="WWB138" s="32"/>
      <c r="WWC138" s="32"/>
      <c r="WWD138" s="32"/>
      <c r="WWE138" s="32"/>
      <c r="WWF138" s="32"/>
      <c r="WWG138" s="32"/>
      <c r="WWH138" s="32"/>
      <c r="WWI138" s="32"/>
      <c r="WWJ138" s="32"/>
      <c r="WWK138" s="32"/>
      <c r="WWL138" s="32"/>
      <c r="WWM138" s="32"/>
      <c r="WWN138" s="32"/>
      <c r="WWO138" s="32"/>
      <c r="WWP138" s="32"/>
      <c r="WWQ138" s="32"/>
      <c r="WWR138" s="32"/>
      <c r="WWS138" s="32"/>
      <c r="WWT138" s="32"/>
      <c r="WWU138" s="32"/>
      <c r="WWV138" s="32"/>
      <c r="WWW138" s="32"/>
      <c r="WWX138" s="32"/>
      <c r="WWY138" s="32"/>
      <c r="WWZ138" s="32"/>
      <c r="WXA138" s="32"/>
      <c r="WXB138" s="32"/>
      <c r="WXC138" s="32"/>
      <c r="WXD138" s="32"/>
      <c r="WXE138" s="32"/>
      <c r="WXF138" s="32"/>
      <c r="WXG138" s="32"/>
      <c r="WXH138" s="32"/>
      <c r="WXI138" s="32"/>
      <c r="WXJ138" s="32"/>
      <c r="WXK138" s="32"/>
      <c r="WXL138" s="32"/>
      <c r="WXM138" s="32"/>
      <c r="WXN138" s="32"/>
      <c r="WXO138" s="32"/>
      <c r="WXP138" s="32"/>
      <c r="WXQ138" s="32"/>
      <c r="WXR138" s="32"/>
      <c r="WXS138" s="32"/>
      <c r="WXT138" s="32"/>
      <c r="WXU138" s="32"/>
      <c r="WXV138" s="32"/>
      <c r="WXW138" s="32"/>
      <c r="WXX138" s="32"/>
      <c r="WXY138" s="32"/>
      <c r="WXZ138" s="32"/>
      <c r="WYA138" s="32"/>
      <c r="WYB138" s="32"/>
      <c r="WYC138" s="32"/>
      <c r="WYD138" s="32"/>
      <c r="WYE138" s="32"/>
      <c r="WYF138" s="32"/>
      <c r="WYG138" s="32"/>
      <c r="WYH138" s="32"/>
      <c r="WYI138" s="32"/>
      <c r="WYJ138" s="32"/>
      <c r="WYK138" s="32"/>
      <c r="WYL138" s="32"/>
      <c r="WYM138" s="32"/>
      <c r="WYN138" s="32"/>
      <c r="WYO138" s="32"/>
      <c r="WYP138" s="32"/>
      <c r="WYQ138" s="32"/>
      <c r="WYR138" s="32"/>
      <c r="WYS138" s="32"/>
      <c r="WYT138" s="32"/>
      <c r="WYU138" s="32"/>
      <c r="WYV138" s="32"/>
      <c r="WYW138" s="32"/>
      <c r="WYX138" s="32"/>
      <c r="WYY138" s="32"/>
      <c r="WYZ138" s="32"/>
      <c r="WZA138" s="32"/>
      <c r="WZB138" s="32"/>
      <c r="WZC138" s="32"/>
      <c r="WZD138" s="32"/>
      <c r="WZE138" s="32"/>
      <c r="WZF138" s="32"/>
      <c r="WZG138" s="32"/>
      <c r="WZH138" s="32"/>
      <c r="WZI138" s="32"/>
      <c r="WZJ138" s="32"/>
      <c r="WZK138" s="32"/>
      <c r="WZL138" s="32"/>
      <c r="WZM138" s="32"/>
      <c r="WZN138" s="32"/>
      <c r="WZO138" s="32"/>
      <c r="WZP138" s="32"/>
      <c r="WZQ138" s="32"/>
      <c r="WZR138" s="32"/>
      <c r="WZS138" s="32"/>
      <c r="WZT138" s="32"/>
      <c r="WZU138" s="32"/>
      <c r="WZV138" s="32"/>
      <c r="WZW138" s="32"/>
      <c r="WZX138" s="32"/>
      <c r="WZY138" s="32"/>
      <c r="WZZ138" s="32"/>
      <c r="XAA138" s="32"/>
      <c r="XAB138" s="32"/>
      <c r="XAC138" s="32"/>
      <c r="XAD138" s="32"/>
      <c r="XAE138" s="32"/>
      <c r="XAF138" s="32"/>
      <c r="XAG138" s="32"/>
      <c r="XAH138" s="32"/>
      <c r="XAI138" s="32"/>
      <c r="XAJ138" s="32"/>
      <c r="XAK138" s="32"/>
      <c r="XAL138" s="32"/>
      <c r="XAM138" s="32"/>
      <c r="XAN138" s="32"/>
      <c r="XAO138" s="32"/>
      <c r="XAP138" s="32"/>
      <c r="XAQ138" s="32"/>
      <c r="XAR138" s="32"/>
      <c r="XAS138" s="32"/>
      <c r="XAT138" s="32"/>
      <c r="XAU138" s="32"/>
      <c r="XAV138" s="32"/>
      <c r="XAW138" s="32"/>
      <c r="XAX138" s="32"/>
      <c r="XAY138" s="32"/>
      <c r="XAZ138" s="32"/>
      <c r="XBA138" s="32"/>
      <c r="XBB138" s="32"/>
      <c r="XBC138" s="32"/>
      <c r="XBD138" s="32"/>
      <c r="XBE138" s="32"/>
      <c r="XBF138" s="32"/>
      <c r="XBG138" s="32"/>
      <c r="XBH138" s="32"/>
      <c r="XBI138" s="32"/>
      <c r="XBJ138" s="32"/>
      <c r="XBK138" s="32"/>
      <c r="XBL138" s="32"/>
      <c r="XBM138" s="32"/>
      <c r="XBN138" s="32"/>
      <c r="XBO138" s="32"/>
      <c r="XBP138" s="32"/>
      <c r="XBQ138" s="32"/>
      <c r="XBR138" s="32"/>
      <c r="XBS138" s="32"/>
      <c r="XBT138" s="32"/>
      <c r="XBU138" s="32"/>
      <c r="XBV138" s="32"/>
      <c r="XBW138" s="32"/>
      <c r="XBX138" s="32"/>
      <c r="XBY138" s="32"/>
      <c r="XBZ138" s="32"/>
      <c r="XCA138" s="32"/>
      <c r="XCB138" s="32"/>
      <c r="XCC138" s="32"/>
      <c r="XCD138" s="32"/>
      <c r="XCE138" s="32"/>
      <c r="XCF138" s="32"/>
      <c r="XCG138" s="32"/>
      <c r="XCH138" s="32"/>
      <c r="XCI138" s="32"/>
      <c r="XCJ138" s="32"/>
      <c r="XCK138" s="32"/>
      <c r="XCL138" s="32"/>
      <c r="XCM138" s="32"/>
      <c r="XCN138" s="32"/>
      <c r="XCO138" s="32"/>
      <c r="XCP138" s="32"/>
      <c r="XCQ138" s="32"/>
      <c r="XCR138" s="32"/>
      <c r="XCS138" s="32"/>
      <c r="XCT138" s="32"/>
      <c r="XCU138" s="32"/>
      <c r="XCV138" s="32"/>
      <c r="XCW138" s="32"/>
      <c r="XCX138" s="32"/>
      <c r="XCY138" s="32"/>
      <c r="XCZ138" s="32"/>
      <c r="XDA138" s="32"/>
      <c r="XDB138" s="32"/>
      <c r="XDC138" s="32"/>
      <c r="XDD138" s="32"/>
      <c r="XDE138" s="32"/>
      <c r="XDF138" s="32"/>
      <c r="XDG138" s="32"/>
      <c r="XDH138" s="32"/>
      <c r="XDI138" s="32"/>
      <c r="XDJ138" s="32"/>
      <c r="XDK138" s="32"/>
      <c r="XDL138" s="32"/>
      <c r="XDM138" s="32"/>
      <c r="XDN138" s="32"/>
      <c r="XDO138" s="32"/>
      <c r="XDP138" s="32"/>
      <c r="XDQ138" s="32"/>
      <c r="XDR138" s="32"/>
      <c r="XDS138" s="32"/>
      <c r="XDT138" s="32"/>
      <c r="XDU138" s="32"/>
      <c r="XDV138" s="32"/>
      <c r="XDW138" s="32"/>
      <c r="XDX138" s="32"/>
      <c r="XDY138" s="32"/>
      <c r="XDZ138" s="32"/>
      <c r="XEA138" s="32"/>
      <c r="XEB138" s="32"/>
      <c r="XEC138" s="32"/>
      <c r="XED138" s="32"/>
      <c r="XEE138" s="32"/>
      <c r="XEF138" s="32"/>
      <c r="XEG138" s="32"/>
      <c r="XEH138" s="32"/>
      <c r="XEI138" s="32"/>
      <c r="XEJ138" s="32"/>
      <c r="XEK138" s="32"/>
      <c r="XEL138" s="32"/>
      <c r="XEM138" s="32"/>
      <c r="XEN138" s="32"/>
      <c r="XEO138" s="32"/>
      <c r="XEP138" s="32"/>
      <c r="XEQ138" s="32"/>
      <c r="XER138" s="32"/>
      <c r="XES138" s="32"/>
      <c r="XET138" s="32"/>
      <c r="XEU138" s="32"/>
      <c r="XEV138" s="32"/>
      <c r="XEW138" s="32"/>
      <c r="XEX138" s="32"/>
      <c r="XEY138" s="32"/>
      <c r="XEZ138" s="32"/>
      <c r="XFA138" s="32"/>
      <c r="XFB138" s="32"/>
      <c r="XFC138" s="32"/>
      <c r="XFD138" s="32"/>
    </row>
    <row r="139" customHeight="1" spans="9:9">
      <c r="I139" s="59"/>
    </row>
  </sheetData>
  <conditionalFormatting sqref="F3:F130">
    <cfRule type="duplicateValues" dxfId="0" priority="1"/>
  </conditionalFormatting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76"/>
  <sheetViews>
    <sheetView topLeftCell="A54" workbookViewId="0">
      <selection activeCell="H82" sqref="H82"/>
    </sheetView>
  </sheetViews>
  <sheetFormatPr defaultColWidth="9.14285714285714" defaultRowHeight="12.75"/>
  <cols>
    <col min="1" max="1" width="16.3238095238095" style="32" customWidth="1"/>
    <col min="2" max="2" width="13.0571428571429" style="32" customWidth="1"/>
    <col min="3" max="3" width="11.9142857142857" style="32" customWidth="1"/>
    <col min="4" max="4" width="7.66666666666667" style="32" customWidth="1"/>
    <col min="5" max="5" width="6.85714285714286" style="33" customWidth="1"/>
    <col min="6" max="6" width="22.8571428571429" style="33" customWidth="1"/>
    <col min="7" max="7" width="23.1809523809524" style="32" customWidth="1"/>
    <col min="8" max="8" width="14.0380952380952" style="33" customWidth="1"/>
    <col min="9" max="9" width="15.6666666666667" style="32" customWidth="1"/>
    <col min="10" max="10" width="12.4095238095238" style="32" customWidth="1"/>
    <col min="11" max="11" width="16.9809523809524" style="32" customWidth="1"/>
  </cols>
  <sheetData>
    <row r="1" ht="15.75" spans="1:11">
      <c r="A1" s="34" t="s">
        <v>679</v>
      </c>
      <c r="B1" s="35" t="s">
        <v>680</v>
      </c>
      <c r="C1" s="35" t="s">
        <v>681</v>
      </c>
      <c r="D1" s="35" t="s">
        <v>682</v>
      </c>
      <c r="E1" s="35" t="s">
        <v>683</v>
      </c>
      <c r="F1" s="35" t="s">
        <v>684</v>
      </c>
      <c r="G1" s="35" t="s">
        <v>685</v>
      </c>
      <c r="H1" s="35" t="s">
        <v>686</v>
      </c>
      <c r="I1" s="41" t="s">
        <v>687</v>
      </c>
      <c r="J1" s="41" t="s">
        <v>688</v>
      </c>
      <c r="K1" s="42" t="s">
        <v>689</v>
      </c>
    </row>
    <row r="2" ht="15.75" spans="1:11">
      <c r="A2" s="36"/>
      <c r="B2" s="37"/>
      <c r="C2" s="37"/>
      <c r="D2" s="37"/>
      <c r="E2" s="38"/>
      <c r="F2" s="38"/>
      <c r="G2" s="36"/>
      <c r="H2" s="39"/>
      <c r="I2" s="43"/>
      <c r="J2" s="44"/>
      <c r="K2" s="45"/>
    </row>
    <row r="3" ht="15.75" spans="1:11">
      <c r="A3" s="36" t="s">
        <v>690</v>
      </c>
      <c r="B3" s="37">
        <v>43859</v>
      </c>
      <c r="C3" s="37">
        <v>43862</v>
      </c>
      <c r="D3" s="38">
        <v>1</v>
      </c>
      <c r="E3" s="38">
        <v>3</v>
      </c>
      <c r="F3" s="38">
        <v>1740138</v>
      </c>
      <c r="G3" s="40" t="s">
        <v>863</v>
      </c>
      <c r="H3" s="39">
        <v>3240</v>
      </c>
      <c r="I3" s="43">
        <f>3240*3</f>
        <v>9720</v>
      </c>
      <c r="J3" s="46"/>
      <c r="K3" s="45">
        <f t="shared" ref="K3:K66" si="0">K2+I3</f>
        <v>9720</v>
      </c>
    </row>
    <row r="4" ht="15.75" spans="1:11">
      <c r="A4" s="36" t="s">
        <v>690</v>
      </c>
      <c r="B4" s="37">
        <v>43861</v>
      </c>
      <c r="C4" s="37">
        <v>43863</v>
      </c>
      <c r="D4" s="38">
        <v>1</v>
      </c>
      <c r="E4" s="38">
        <v>2</v>
      </c>
      <c r="F4" s="38">
        <v>1671694</v>
      </c>
      <c r="G4" s="36" t="s">
        <v>864</v>
      </c>
      <c r="H4" s="39">
        <v>3240</v>
      </c>
      <c r="I4" s="43">
        <f>3240*2</f>
        <v>6480</v>
      </c>
      <c r="J4" s="46"/>
      <c r="K4" s="45">
        <f t="shared" si="0"/>
        <v>16200</v>
      </c>
    </row>
    <row r="5" ht="15.75" spans="1:11">
      <c r="A5" s="36" t="s">
        <v>690</v>
      </c>
      <c r="B5" s="37">
        <v>43865</v>
      </c>
      <c r="C5" s="37">
        <v>43867</v>
      </c>
      <c r="D5" s="38">
        <v>1</v>
      </c>
      <c r="E5" s="38">
        <v>3</v>
      </c>
      <c r="F5" s="38">
        <v>1783896</v>
      </c>
      <c r="G5" s="36" t="s">
        <v>865</v>
      </c>
      <c r="H5" s="39">
        <v>3520</v>
      </c>
      <c r="I5" s="43">
        <f>3520*3</f>
        <v>10560</v>
      </c>
      <c r="J5" s="47"/>
      <c r="K5" s="45">
        <f t="shared" si="0"/>
        <v>26760</v>
      </c>
    </row>
    <row r="6" ht="15.75" spans="1:11">
      <c r="A6" s="36" t="s">
        <v>690</v>
      </c>
      <c r="B6" s="37">
        <v>44598</v>
      </c>
      <c r="C6" s="37">
        <v>43868</v>
      </c>
      <c r="D6" s="38">
        <v>1</v>
      </c>
      <c r="E6" s="38">
        <v>1</v>
      </c>
      <c r="F6" s="38">
        <v>1785318</v>
      </c>
      <c r="G6" s="36" t="s">
        <v>866</v>
      </c>
      <c r="H6" s="39">
        <v>2150</v>
      </c>
      <c r="I6" s="43">
        <v>2150</v>
      </c>
      <c r="J6" s="47"/>
      <c r="K6" s="45">
        <f t="shared" si="0"/>
        <v>28910</v>
      </c>
    </row>
    <row r="7" ht="15.75" spans="1:11">
      <c r="A7" s="36" t="s">
        <v>690</v>
      </c>
      <c r="B7" s="37">
        <v>43867</v>
      </c>
      <c r="C7" s="37">
        <v>43868</v>
      </c>
      <c r="D7" s="38">
        <v>1</v>
      </c>
      <c r="E7" s="38">
        <v>1</v>
      </c>
      <c r="F7" s="38">
        <v>1785579</v>
      </c>
      <c r="G7" s="36" t="s">
        <v>867</v>
      </c>
      <c r="H7" s="39">
        <v>2150</v>
      </c>
      <c r="I7" s="43">
        <v>2150</v>
      </c>
      <c r="J7" s="47"/>
      <c r="K7" s="45">
        <f t="shared" si="0"/>
        <v>31060</v>
      </c>
    </row>
    <row r="8" ht="15.75" spans="1:11">
      <c r="A8" s="36" t="s">
        <v>690</v>
      </c>
      <c r="B8" s="37">
        <v>43869</v>
      </c>
      <c r="C8" s="37">
        <v>43870</v>
      </c>
      <c r="D8" s="38">
        <v>1</v>
      </c>
      <c r="E8" s="38">
        <v>1</v>
      </c>
      <c r="F8" s="38">
        <v>1786612</v>
      </c>
      <c r="G8" s="36" t="s">
        <v>868</v>
      </c>
      <c r="H8" s="39">
        <v>2150</v>
      </c>
      <c r="I8" s="43">
        <v>2150</v>
      </c>
      <c r="J8" s="47"/>
      <c r="K8" s="45">
        <f t="shared" si="0"/>
        <v>33210</v>
      </c>
    </row>
    <row r="9" ht="15.75" spans="1:11">
      <c r="A9" s="36" t="s">
        <v>690</v>
      </c>
      <c r="B9" s="37">
        <v>43869</v>
      </c>
      <c r="C9" s="37">
        <v>43870</v>
      </c>
      <c r="D9" s="38">
        <v>1</v>
      </c>
      <c r="E9" s="38">
        <v>1</v>
      </c>
      <c r="F9" s="38">
        <v>1786612</v>
      </c>
      <c r="G9" s="36" t="s">
        <v>869</v>
      </c>
      <c r="H9" s="39">
        <v>2150</v>
      </c>
      <c r="I9" s="43">
        <v>2150</v>
      </c>
      <c r="J9" s="47"/>
      <c r="K9" s="45">
        <f t="shared" si="0"/>
        <v>35360</v>
      </c>
    </row>
    <row r="10" ht="15.75" spans="1:11">
      <c r="A10" s="36" t="s">
        <v>690</v>
      </c>
      <c r="B10" s="37">
        <v>43867</v>
      </c>
      <c r="C10" s="37">
        <v>43870</v>
      </c>
      <c r="D10" s="38">
        <v>1</v>
      </c>
      <c r="E10" s="38">
        <v>3</v>
      </c>
      <c r="F10" s="38">
        <v>1734885</v>
      </c>
      <c r="G10" s="36" t="s">
        <v>870</v>
      </c>
      <c r="H10" s="39">
        <v>3060</v>
      </c>
      <c r="I10" s="43">
        <f>3060*3</f>
        <v>9180</v>
      </c>
      <c r="J10" s="47"/>
      <c r="K10" s="45">
        <f t="shared" si="0"/>
        <v>44540</v>
      </c>
    </row>
    <row r="11" ht="15.75" spans="1:11">
      <c r="A11" s="36" t="s">
        <v>690</v>
      </c>
      <c r="B11" s="37">
        <v>43869</v>
      </c>
      <c r="C11" s="37">
        <v>43870</v>
      </c>
      <c r="D11" s="38">
        <v>1</v>
      </c>
      <c r="E11" s="38">
        <v>1</v>
      </c>
      <c r="F11" s="38">
        <v>1786465</v>
      </c>
      <c r="G11" s="36" t="s">
        <v>871</v>
      </c>
      <c r="H11" s="39">
        <v>2150</v>
      </c>
      <c r="I11" s="43">
        <v>2150</v>
      </c>
      <c r="J11" s="47"/>
      <c r="K11" s="45">
        <f t="shared" si="0"/>
        <v>46690</v>
      </c>
    </row>
    <row r="12" ht="15.75" spans="1:11">
      <c r="A12" s="36" t="s">
        <v>690</v>
      </c>
      <c r="B12" s="37">
        <v>43868</v>
      </c>
      <c r="C12" s="37">
        <v>43870</v>
      </c>
      <c r="D12" s="38">
        <v>1</v>
      </c>
      <c r="E12" s="38">
        <v>2</v>
      </c>
      <c r="F12" s="38">
        <v>1785874</v>
      </c>
      <c r="G12" s="36" t="s">
        <v>872</v>
      </c>
      <c r="H12" s="39">
        <v>3060</v>
      </c>
      <c r="I12" s="43">
        <f>3060*2</f>
        <v>6120</v>
      </c>
      <c r="J12" s="47"/>
      <c r="K12" s="45">
        <f t="shared" si="0"/>
        <v>52810</v>
      </c>
    </row>
    <row r="13" ht="15.75" spans="1:11">
      <c r="A13" s="36" t="s">
        <v>690</v>
      </c>
      <c r="B13" s="37">
        <v>43868</v>
      </c>
      <c r="C13" s="37">
        <v>43870</v>
      </c>
      <c r="D13" s="38">
        <v>1</v>
      </c>
      <c r="E13" s="38">
        <v>2</v>
      </c>
      <c r="F13" s="38">
        <v>1785874</v>
      </c>
      <c r="G13" s="36" t="s">
        <v>873</v>
      </c>
      <c r="H13" s="39">
        <v>3060</v>
      </c>
      <c r="I13" s="43">
        <f>3060*2</f>
        <v>6120</v>
      </c>
      <c r="J13" s="47"/>
      <c r="K13" s="45">
        <f t="shared" si="0"/>
        <v>58930</v>
      </c>
    </row>
    <row r="14" ht="15.75" spans="1:11">
      <c r="A14" s="36" t="s">
        <v>690</v>
      </c>
      <c r="B14" s="37">
        <v>43870</v>
      </c>
      <c r="C14" s="37">
        <v>43871</v>
      </c>
      <c r="D14" s="38">
        <v>1</v>
      </c>
      <c r="E14" s="38">
        <v>1</v>
      </c>
      <c r="F14" s="38">
        <v>1787176</v>
      </c>
      <c r="G14" s="36" t="s">
        <v>874</v>
      </c>
      <c r="H14" s="39">
        <v>2150</v>
      </c>
      <c r="I14" s="43">
        <v>2150</v>
      </c>
      <c r="J14" s="47"/>
      <c r="K14" s="45">
        <f t="shared" si="0"/>
        <v>61080</v>
      </c>
    </row>
    <row r="15" ht="15.75" spans="1:11">
      <c r="A15" s="36" t="s">
        <v>690</v>
      </c>
      <c r="B15" s="37">
        <v>43870</v>
      </c>
      <c r="C15" s="37">
        <v>43871</v>
      </c>
      <c r="D15" s="38">
        <v>1</v>
      </c>
      <c r="E15" s="38">
        <v>1</v>
      </c>
      <c r="F15" s="38">
        <v>1787240</v>
      </c>
      <c r="G15" s="36" t="s">
        <v>875</v>
      </c>
      <c r="H15" s="39">
        <v>2150</v>
      </c>
      <c r="I15" s="43">
        <v>2150</v>
      </c>
      <c r="J15" s="47"/>
      <c r="K15" s="45">
        <f t="shared" si="0"/>
        <v>63230</v>
      </c>
    </row>
    <row r="16" ht="15.75" spans="1:11">
      <c r="A16" s="36" t="s">
        <v>690</v>
      </c>
      <c r="B16" s="37">
        <v>43870</v>
      </c>
      <c r="C16" s="37">
        <v>43871</v>
      </c>
      <c r="D16" s="38">
        <v>1</v>
      </c>
      <c r="E16" s="38">
        <v>1</v>
      </c>
      <c r="F16" s="38">
        <v>1786981</v>
      </c>
      <c r="G16" s="36" t="s">
        <v>876</v>
      </c>
      <c r="H16" s="39">
        <v>2150</v>
      </c>
      <c r="I16" s="43">
        <v>2150</v>
      </c>
      <c r="J16" s="47"/>
      <c r="K16" s="45">
        <f t="shared" si="0"/>
        <v>65380</v>
      </c>
    </row>
    <row r="17" ht="15.75" spans="1:11">
      <c r="A17" s="36" t="s">
        <v>690</v>
      </c>
      <c r="B17" s="37">
        <v>43870</v>
      </c>
      <c r="C17" s="37">
        <v>43871</v>
      </c>
      <c r="D17" s="38">
        <v>1</v>
      </c>
      <c r="E17" s="38">
        <v>1</v>
      </c>
      <c r="F17" s="38">
        <v>1786980</v>
      </c>
      <c r="G17" s="36" t="s">
        <v>877</v>
      </c>
      <c r="H17" s="39">
        <v>2150</v>
      </c>
      <c r="I17" s="43">
        <v>2150</v>
      </c>
      <c r="J17" s="47"/>
      <c r="K17" s="45">
        <f t="shared" si="0"/>
        <v>67530</v>
      </c>
    </row>
    <row r="18" ht="15.75" spans="1:11">
      <c r="A18" s="36" t="s">
        <v>690</v>
      </c>
      <c r="B18" s="37">
        <v>43870</v>
      </c>
      <c r="C18" s="37">
        <v>43871</v>
      </c>
      <c r="D18" s="38">
        <v>1</v>
      </c>
      <c r="E18" s="38">
        <v>1</v>
      </c>
      <c r="F18" s="38">
        <v>1787028</v>
      </c>
      <c r="G18" s="36" t="s">
        <v>878</v>
      </c>
      <c r="H18" s="39">
        <v>2150</v>
      </c>
      <c r="I18" s="43">
        <v>2150</v>
      </c>
      <c r="J18" s="47"/>
      <c r="K18" s="45">
        <f t="shared" si="0"/>
        <v>69680</v>
      </c>
    </row>
    <row r="19" ht="15.75" spans="1:11">
      <c r="A19" s="36" t="s">
        <v>690</v>
      </c>
      <c r="B19" s="37">
        <v>43870</v>
      </c>
      <c r="C19" s="37">
        <v>43871</v>
      </c>
      <c r="D19" s="38">
        <v>1</v>
      </c>
      <c r="E19" s="38">
        <v>1</v>
      </c>
      <c r="F19" s="38">
        <v>1787181</v>
      </c>
      <c r="G19" s="36" t="s">
        <v>879</v>
      </c>
      <c r="H19" s="39">
        <v>2150</v>
      </c>
      <c r="I19" s="43">
        <v>2150</v>
      </c>
      <c r="J19" s="47"/>
      <c r="K19" s="45">
        <f t="shared" si="0"/>
        <v>71830</v>
      </c>
    </row>
    <row r="20" ht="15.75" spans="1:11">
      <c r="A20" s="36" t="s">
        <v>690</v>
      </c>
      <c r="B20" s="37">
        <v>43871</v>
      </c>
      <c r="C20" s="37">
        <v>43872</v>
      </c>
      <c r="D20" s="38">
        <v>1</v>
      </c>
      <c r="E20" s="38">
        <v>1</v>
      </c>
      <c r="F20" s="38">
        <v>1787653</v>
      </c>
      <c r="G20" s="36" t="s">
        <v>880</v>
      </c>
      <c r="H20" s="39">
        <v>2150</v>
      </c>
      <c r="I20" s="43">
        <v>2150</v>
      </c>
      <c r="J20" s="47"/>
      <c r="K20" s="45">
        <f t="shared" si="0"/>
        <v>73980</v>
      </c>
    </row>
    <row r="21" ht="15.75" spans="1:11">
      <c r="A21" s="36" t="s">
        <v>690</v>
      </c>
      <c r="B21" s="37">
        <v>43871</v>
      </c>
      <c r="C21" s="37">
        <v>43872</v>
      </c>
      <c r="D21" s="38">
        <v>1</v>
      </c>
      <c r="E21" s="38">
        <v>1</v>
      </c>
      <c r="F21" s="38">
        <v>1787685</v>
      </c>
      <c r="G21" s="36" t="s">
        <v>875</v>
      </c>
      <c r="H21" s="39">
        <v>2150</v>
      </c>
      <c r="I21" s="43">
        <v>2150</v>
      </c>
      <c r="J21" s="47"/>
      <c r="K21" s="45">
        <f t="shared" si="0"/>
        <v>76130</v>
      </c>
    </row>
    <row r="22" ht="15.75" spans="1:11">
      <c r="A22" s="36" t="s">
        <v>690</v>
      </c>
      <c r="B22" s="37">
        <v>43867</v>
      </c>
      <c r="C22" s="37">
        <v>43871</v>
      </c>
      <c r="D22" s="38">
        <v>1</v>
      </c>
      <c r="E22" s="38">
        <v>5</v>
      </c>
      <c r="F22" s="38">
        <v>1785111</v>
      </c>
      <c r="G22" s="36" t="s">
        <v>881</v>
      </c>
      <c r="H22" s="39">
        <v>2150</v>
      </c>
      <c r="I22" s="43">
        <f>2150*5</f>
        <v>10750</v>
      </c>
      <c r="J22" s="47"/>
      <c r="K22" s="45">
        <f t="shared" si="0"/>
        <v>86880</v>
      </c>
    </row>
    <row r="23" ht="15.75" spans="1:11">
      <c r="A23" s="36" t="s">
        <v>690</v>
      </c>
      <c r="B23" s="37">
        <v>43871</v>
      </c>
      <c r="C23" s="37">
        <v>43872</v>
      </c>
      <c r="D23" s="38">
        <v>1</v>
      </c>
      <c r="E23" s="38">
        <v>1</v>
      </c>
      <c r="F23" s="38">
        <v>1787436</v>
      </c>
      <c r="G23" s="36" t="s">
        <v>871</v>
      </c>
      <c r="H23" s="39">
        <v>2150</v>
      </c>
      <c r="I23" s="43">
        <v>2150</v>
      </c>
      <c r="J23" s="47"/>
      <c r="K23" s="45">
        <f t="shared" si="0"/>
        <v>89030</v>
      </c>
    </row>
    <row r="24" ht="15.75" spans="1:11">
      <c r="A24" s="36" t="s">
        <v>690</v>
      </c>
      <c r="B24" s="37">
        <v>43871</v>
      </c>
      <c r="C24" s="37">
        <v>43872</v>
      </c>
      <c r="D24" s="38">
        <v>1</v>
      </c>
      <c r="E24" s="38">
        <v>1</v>
      </c>
      <c r="F24" s="38">
        <v>1787436</v>
      </c>
      <c r="G24" s="36" t="s">
        <v>871</v>
      </c>
      <c r="H24" s="39">
        <v>2150</v>
      </c>
      <c r="I24" s="43">
        <v>2150</v>
      </c>
      <c r="J24" s="47"/>
      <c r="K24" s="45">
        <f t="shared" si="0"/>
        <v>91180</v>
      </c>
    </row>
    <row r="25" ht="15.75" spans="1:11">
      <c r="A25" s="36" t="s">
        <v>690</v>
      </c>
      <c r="B25" s="37">
        <v>43871</v>
      </c>
      <c r="C25" s="37">
        <v>43872</v>
      </c>
      <c r="D25" s="38">
        <v>1</v>
      </c>
      <c r="E25" s="38">
        <v>1</v>
      </c>
      <c r="F25" s="38">
        <v>1787436</v>
      </c>
      <c r="G25" s="36" t="s">
        <v>871</v>
      </c>
      <c r="H25" s="39">
        <v>2150</v>
      </c>
      <c r="I25" s="43">
        <v>2150</v>
      </c>
      <c r="J25" s="47"/>
      <c r="K25" s="45">
        <f t="shared" si="0"/>
        <v>93330</v>
      </c>
    </row>
    <row r="26" ht="15.75" spans="1:11">
      <c r="A26" s="36" t="s">
        <v>690</v>
      </c>
      <c r="B26" s="37">
        <v>43871</v>
      </c>
      <c r="C26" s="37">
        <v>43873</v>
      </c>
      <c r="D26" s="38">
        <v>1</v>
      </c>
      <c r="E26" s="38">
        <v>2</v>
      </c>
      <c r="F26" s="38">
        <v>1787617</v>
      </c>
      <c r="G26" s="36" t="s">
        <v>882</v>
      </c>
      <c r="H26" s="39">
        <v>2150</v>
      </c>
      <c r="I26" s="43">
        <f>2150*2</f>
        <v>4300</v>
      </c>
      <c r="J26" s="47"/>
      <c r="K26" s="45">
        <f t="shared" si="0"/>
        <v>97630</v>
      </c>
    </row>
    <row r="27" ht="15.75" spans="1:11">
      <c r="A27" s="36" t="s">
        <v>690</v>
      </c>
      <c r="B27" s="37">
        <v>43872</v>
      </c>
      <c r="C27" s="37">
        <v>43873</v>
      </c>
      <c r="D27" s="38">
        <v>1</v>
      </c>
      <c r="E27" s="38">
        <v>1</v>
      </c>
      <c r="F27" s="38">
        <v>1787926</v>
      </c>
      <c r="G27" s="36" t="s">
        <v>883</v>
      </c>
      <c r="H27" s="39">
        <v>2150</v>
      </c>
      <c r="I27" s="43">
        <v>2150</v>
      </c>
      <c r="J27" s="47"/>
      <c r="K27" s="45">
        <f t="shared" si="0"/>
        <v>99780</v>
      </c>
    </row>
    <row r="28" ht="15.75" spans="1:11">
      <c r="A28" s="36" t="s">
        <v>690</v>
      </c>
      <c r="B28" s="37">
        <v>43872</v>
      </c>
      <c r="C28" s="37">
        <v>43873</v>
      </c>
      <c r="D28" s="38">
        <v>1</v>
      </c>
      <c r="E28" s="38">
        <v>1</v>
      </c>
      <c r="F28" s="38">
        <v>1787909</v>
      </c>
      <c r="G28" s="36" t="s">
        <v>884</v>
      </c>
      <c r="H28" s="39">
        <v>2150</v>
      </c>
      <c r="I28" s="43">
        <v>2150</v>
      </c>
      <c r="J28" s="47"/>
      <c r="K28" s="45">
        <f t="shared" si="0"/>
        <v>101930</v>
      </c>
    </row>
    <row r="29" ht="15.75" spans="1:11">
      <c r="A29" s="36" t="s">
        <v>690</v>
      </c>
      <c r="B29" s="104" t="s">
        <v>885</v>
      </c>
      <c r="C29" s="37">
        <v>43874</v>
      </c>
      <c r="D29" s="38">
        <v>1</v>
      </c>
      <c r="E29" s="38">
        <v>1</v>
      </c>
      <c r="F29" s="38">
        <v>1788071</v>
      </c>
      <c r="G29" s="36" t="s">
        <v>869</v>
      </c>
      <c r="H29" s="39">
        <v>2150</v>
      </c>
      <c r="I29" s="43">
        <v>4300</v>
      </c>
      <c r="J29" s="47"/>
      <c r="K29" s="45">
        <f t="shared" si="0"/>
        <v>106230</v>
      </c>
    </row>
    <row r="30" ht="15.75" spans="1:11">
      <c r="A30" s="36" t="s">
        <v>690</v>
      </c>
      <c r="B30" s="104" t="s">
        <v>885</v>
      </c>
      <c r="C30" s="37">
        <v>43874</v>
      </c>
      <c r="D30" s="38">
        <v>1</v>
      </c>
      <c r="E30" s="38">
        <v>1</v>
      </c>
      <c r="F30" s="38">
        <v>1788071</v>
      </c>
      <c r="G30" s="36" t="s">
        <v>868</v>
      </c>
      <c r="H30" s="39">
        <v>2150</v>
      </c>
      <c r="I30" s="43">
        <v>4300</v>
      </c>
      <c r="J30" s="47"/>
      <c r="K30" s="45">
        <f t="shared" si="0"/>
        <v>110530</v>
      </c>
    </row>
    <row r="31" ht="15.75" spans="1:11">
      <c r="A31" s="36" t="s">
        <v>690</v>
      </c>
      <c r="B31" s="37">
        <v>43872</v>
      </c>
      <c r="C31" s="37">
        <v>43874</v>
      </c>
      <c r="D31" s="38">
        <v>1</v>
      </c>
      <c r="E31" s="38">
        <v>2</v>
      </c>
      <c r="F31" s="38">
        <v>1787731</v>
      </c>
      <c r="G31" s="36" t="s">
        <v>886</v>
      </c>
      <c r="H31" s="39">
        <v>2700</v>
      </c>
      <c r="I31" s="43">
        <v>5400</v>
      </c>
      <c r="J31" s="47"/>
      <c r="K31" s="45">
        <f t="shared" si="0"/>
        <v>115930</v>
      </c>
    </row>
    <row r="32" ht="15.75" spans="1:11">
      <c r="A32" s="36" t="s">
        <v>690</v>
      </c>
      <c r="B32" s="37">
        <v>43873</v>
      </c>
      <c r="C32" s="37">
        <v>43874</v>
      </c>
      <c r="D32" s="38">
        <v>1</v>
      </c>
      <c r="E32" s="38">
        <v>1</v>
      </c>
      <c r="F32" s="38">
        <v>1788518</v>
      </c>
      <c r="G32" s="36" t="s">
        <v>887</v>
      </c>
      <c r="H32" s="39">
        <v>2150</v>
      </c>
      <c r="I32" s="43">
        <v>2150</v>
      </c>
      <c r="J32" s="47"/>
      <c r="K32" s="45">
        <f t="shared" si="0"/>
        <v>118080</v>
      </c>
    </row>
    <row r="33" ht="15.75" spans="1:11">
      <c r="A33" s="36" t="s">
        <v>690</v>
      </c>
      <c r="B33" s="37">
        <v>43873</v>
      </c>
      <c r="C33" s="37">
        <v>43874</v>
      </c>
      <c r="D33" s="38">
        <v>1</v>
      </c>
      <c r="E33" s="38">
        <v>1</v>
      </c>
      <c r="F33" s="38">
        <v>1788299</v>
      </c>
      <c r="G33" s="36" t="s">
        <v>888</v>
      </c>
      <c r="H33" s="39">
        <v>2150</v>
      </c>
      <c r="I33" s="43">
        <v>2150</v>
      </c>
      <c r="J33" s="47"/>
      <c r="K33" s="45">
        <f t="shared" si="0"/>
        <v>120230</v>
      </c>
    </row>
    <row r="34" ht="15.75" spans="1:11">
      <c r="A34" s="36" t="s">
        <v>690</v>
      </c>
      <c r="B34" s="37">
        <v>43875</v>
      </c>
      <c r="C34" s="37">
        <v>43876</v>
      </c>
      <c r="D34" s="38">
        <v>1</v>
      </c>
      <c r="E34" s="38">
        <v>1</v>
      </c>
      <c r="F34" s="38">
        <v>1788339</v>
      </c>
      <c r="G34" s="36" t="s">
        <v>889</v>
      </c>
      <c r="H34" s="39">
        <v>2150</v>
      </c>
      <c r="I34" s="43">
        <v>2150</v>
      </c>
      <c r="J34" s="47"/>
      <c r="K34" s="45">
        <f t="shared" si="0"/>
        <v>122380</v>
      </c>
    </row>
    <row r="35" ht="15.75" spans="1:11">
      <c r="A35" s="36" t="s">
        <v>690</v>
      </c>
      <c r="B35" s="37">
        <v>43874</v>
      </c>
      <c r="C35" s="37">
        <v>43875</v>
      </c>
      <c r="D35" s="38">
        <v>1</v>
      </c>
      <c r="E35" s="38">
        <v>1</v>
      </c>
      <c r="F35" s="38">
        <v>1788943</v>
      </c>
      <c r="G35" s="36" t="s">
        <v>890</v>
      </c>
      <c r="H35" s="39">
        <v>2150</v>
      </c>
      <c r="I35" s="43">
        <v>2150</v>
      </c>
      <c r="J35" s="47"/>
      <c r="K35" s="45">
        <f t="shared" si="0"/>
        <v>124530</v>
      </c>
    </row>
    <row r="36" ht="15.75" spans="1:11">
      <c r="A36" s="36" t="s">
        <v>690</v>
      </c>
      <c r="B36" s="37">
        <v>43874</v>
      </c>
      <c r="C36" s="37">
        <v>43875</v>
      </c>
      <c r="D36" s="38">
        <v>1</v>
      </c>
      <c r="E36" s="38">
        <v>1</v>
      </c>
      <c r="F36" s="38">
        <v>1788943</v>
      </c>
      <c r="G36" s="36" t="s">
        <v>891</v>
      </c>
      <c r="H36" s="39">
        <v>2150</v>
      </c>
      <c r="I36" s="43">
        <v>2150</v>
      </c>
      <c r="J36" s="47"/>
      <c r="K36" s="45">
        <f t="shared" si="0"/>
        <v>126680</v>
      </c>
    </row>
    <row r="37" ht="15.75" spans="1:11">
      <c r="A37" s="36" t="s">
        <v>690</v>
      </c>
      <c r="B37" s="37">
        <v>43874</v>
      </c>
      <c r="C37" s="37">
        <v>43876</v>
      </c>
      <c r="D37" s="38">
        <v>1</v>
      </c>
      <c r="E37" s="38">
        <v>3</v>
      </c>
      <c r="F37" s="38">
        <v>1788306</v>
      </c>
      <c r="G37" s="36" t="s">
        <v>892</v>
      </c>
      <c r="H37" s="39">
        <v>2150</v>
      </c>
      <c r="I37" s="43">
        <f>2150*3</f>
        <v>6450</v>
      </c>
      <c r="J37" s="47"/>
      <c r="K37" s="45">
        <f t="shared" si="0"/>
        <v>133130</v>
      </c>
    </row>
    <row r="38" ht="15.75" spans="1:11">
      <c r="A38" s="36" t="s">
        <v>690</v>
      </c>
      <c r="B38" s="37">
        <v>43872</v>
      </c>
      <c r="C38" s="37">
        <v>43876</v>
      </c>
      <c r="D38" s="38">
        <v>1</v>
      </c>
      <c r="E38" s="38">
        <v>4</v>
      </c>
      <c r="F38" s="38">
        <v>1787174</v>
      </c>
      <c r="G38" s="36" t="s">
        <v>893</v>
      </c>
      <c r="H38" s="39">
        <v>2150</v>
      </c>
      <c r="I38" s="43">
        <f>2150*4</f>
        <v>8600</v>
      </c>
      <c r="J38" s="47"/>
      <c r="K38" s="45">
        <f t="shared" si="0"/>
        <v>141730</v>
      </c>
    </row>
    <row r="39" ht="15.75" spans="1:11">
      <c r="A39" s="36" t="s">
        <v>690</v>
      </c>
      <c r="B39" s="37">
        <v>43874</v>
      </c>
      <c r="C39" s="37">
        <v>43877</v>
      </c>
      <c r="D39" s="38">
        <v>1</v>
      </c>
      <c r="E39" s="38">
        <v>3</v>
      </c>
      <c r="F39" s="38">
        <v>1788934</v>
      </c>
      <c r="G39" s="36" t="s">
        <v>894</v>
      </c>
      <c r="H39" s="39">
        <v>2150</v>
      </c>
      <c r="I39" s="43">
        <f>2150*3</f>
        <v>6450</v>
      </c>
      <c r="J39" s="47"/>
      <c r="K39" s="45">
        <f t="shared" si="0"/>
        <v>148180</v>
      </c>
    </row>
    <row r="40" ht="15.75" spans="1:11">
      <c r="A40" s="36" t="s">
        <v>690</v>
      </c>
      <c r="B40" s="37">
        <v>43875</v>
      </c>
      <c r="C40" s="37">
        <v>43877</v>
      </c>
      <c r="D40" s="38">
        <v>1</v>
      </c>
      <c r="E40" s="38">
        <v>2</v>
      </c>
      <c r="F40" s="38">
        <v>1785673</v>
      </c>
      <c r="G40" s="36" t="s">
        <v>889</v>
      </c>
      <c r="H40" s="39">
        <v>2150</v>
      </c>
      <c r="I40" s="43">
        <f>2150*2</f>
        <v>4300</v>
      </c>
      <c r="J40" s="47"/>
      <c r="K40" s="45">
        <f t="shared" si="0"/>
        <v>152480</v>
      </c>
    </row>
    <row r="41" ht="15.75" spans="1:11">
      <c r="A41" s="36" t="s">
        <v>690</v>
      </c>
      <c r="B41" s="37">
        <v>43875</v>
      </c>
      <c r="C41" s="37">
        <v>43877</v>
      </c>
      <c r="D41" s="38">
        <v>1</v>
      </c>
      <c r="E41" s="38">
        <v>2</v>
      </c>
      <c r="F41" s="38">
        <v>1747818</v>
      </c>
      <c r="G41" s="36" t="s">
        <v>895</v>
      </c>
      <c r="H41" s="39">
        <v>2970</v>
      </c>
      <c r="I41" s="43">
        <f>2970*2</f>
        <v>5940</v>
      </c>
      <c r="J41" s="47"/>
      <c r="K41" s="45">
        <f t="shared" si="0"/>
        <v>158420</v>
      </c>
    </row>
    <row r="42" ht="15.75" spans="1:11">
      <c r="A42" s="36" t="s">
        <v>690</v>
      </c>
      <c r="B42" s="37">
        <v>43876</v>
      </c>
      <c r="C42" s="37">
        <v>43877</v>
      </c>
      <c r="D42" s="38">
        <v>1</v>
      </c>
      <c r="E42" s="38">
        <v>1</v>
      </c>
      <c r="F42" s="38">
        <v>1789583</v>
      </c>
      <c r="G42" s="36" t="s">
        <v>896</v>
      </c>
      <c r="H42" s="39">
        <v>2150</v>
      </c>
      <c r="I42" s="43">
        <v>2150</v>
      </c>
      <c r="J42" s="47"/>
      <c r="K42" s="45">
        <f t="shared" si="0"/>
        <v>160570</v>
      </c>
    </row>
    <row r="43" ht="15.75" spans="1:11">
      <c r="A43" s="36" t="s">
        <v>690</v>
      </c>
      <c r="B43" s="37">
        <v>43875</v>
      </c>
      <c r="C43" s="37">
        <v>43878</v>
      </c>
      <c r="D43" s="38">
        <v>1</v>
      </c>
      <c r="E43" s="38">
        <v>3</v>
      </c>
      <c r="F43" s="38">
        <v>1719653</v>
      </c>
      <c r="G43" s="36" t="s">
        <v>897</v>
      </c>
      <c r="H43" s="39">
        <v>2880</v>
      </c>
      <c r="I43" s="43">
        <f>2880*3</f>
        <v>8640</v>
      </c>
      <c r="J43" s="47"/>
      <c r="K43" s="45">
        <f t="shared" si="0"/>
        <v>169210</v>
      </c>
    </row>
    <row r="44" ht="15.75" spans="1:11">
      <c r="A44" s="36" t="s">
        <v>690</v>
      </c>
      <c r="B44" s="104" t="s">
        <v>898</v>
      </c>
      <c r="C44" s="37">
        <v>43878</v>
      </c>
      <c r="D44" s="38">
        <v>1</v>
      </c>
      <c r="E44" s="38">
        <v>3</v>
      </c>
      <c r="F44" s="38">
        <v>1789118</v>
      </c>
      <c r="G44" s="36" t="s">
        <v>899</v>
      </c>
      <c r="H44" s="39">
        <v>2150</v>
      </c>
      <c r="I44" s="43">
        <f t="shared" ref="I44:I48" si="1">2150*3</f>
        <v>6450</v>
      </c>
      <c r="J44" s="47"/>
      <c r="K44" s="45">
        <f t="shared" si="0"/>
        <v>175660</v>
      </c>
    </row>
    <row r="45" ht="15.75" spans="1:11">
      <c r="A45" s="36" t="s">
        <v>690</v>
      </c>
      <c r="B45" s="104" t="s">
        <v>898</v>
      </c>
      <c r="C45" s="37">
        <v>43878</v>
      </c>
      <c r="D45" s="38">
        <v>1</v>
      </c>
      <c r="E45" s="38">
        <v>3</v>
      </c>
      <c r="F45" s="38">
        <v>1789118</v>
      </c>
      <c r="G45" s="36" t="s">
        <v>900</v>
      </c>
      <c r="H45" s="39">
        <v>2150</v>
      </c>
      <c r="I45" s="43">
        <f t="shared" si="1"/>
        <v>6450</v>
      </c>
      <c r="J45" s="47"/>
      <c r="K45" s="45">
        <f t="shared" si="0"/>
        <v>182110</v>
      </c>
    </row>
    <row r="46" ht="15.75" spans="1:11">
      <c r="A46" s="36" t="s">
        <v>690</v>
      </c>
      <c r="B46" s="37">
        <v>43876</v>
      </c>
      <c r="C46" s="37">
        <v>43878</v>
      </c>
      <c r="D46" s="38">
        <v>1</v>
      </c>
      <c r="E46" s="38">
        <v>2</v>
      </c>
      <c r="F46" s="38">
        <v>1789417</v>
      </c>
      <c r="G46" s="36" t="s">
        <v>884</v>
      </c>
      <c r="H46" s="39">
        <v>2150</v>
      </c>
      <c r="I46" s="43">
        <f>2150*2</f>
        <v>4300</v>
      </c>
      <c r="J46" s="47"/>
      <c r="K46" s="45">
        <f t="shared" si="0"/>
        <v>186410</v>
      </c>
    </row>
    <row r="47" ht="15.75" spans="1:11">
      <c r="A47" s="36" t="s">
        <v>690</v>
      </c>
      <c r="B47" s="37">
        <v>43876</v>
      </c>
      <c r="C47" s="37">
        <v>43879</v>
      </c>
      <c r="D47" s="38">
        <v>1</v>
      </c>
      <c r="E47" s="38">
        <v>3</v>
      </c>
      <c r="F47" s="38">
        <v>1789298</v>
      </c>
      <c r="G47" s="36" t="s">
        <v>901</v>
      </c>
      <c r="H47" s="39">
        <v>2150</v>
      </c>
      <c r="I47" s="43">
        <f t="shared" si="1"/>
        <v>6450</v>
      </c>
      <c r="J47" s="47"/>
      <c r="K47" s="45">
        <f t="shared" si="0"/>
        <v>192860</v>
      </c>
    </row>
    <row r="48" ht="15.75" spans="1:11">
      <c r="A48" s="36" t="s">
        <v>690</v>
      </c>
      <c r="B48" s="37">
        <v>43876</v>
      </c>
      <c r="C48" s="37">
        <v>43879</v>
      </c>
      <c r="D48" s="38">
        <v>1</v>
      </c>
      <c r="E48" s="38">
        <v>3</v>
      </c>
      <c r="F48" s="38">
        <v>1789408</v>
      </c>
      <c r="G48" s="36" t="s">
        <v>902</v>
      </c>
      <c r="H48" s="39">
        <v>2150</v>
      </c>
      <c r="I48" s="43">
        <f t="shared" si="1"/>
        <v>6450</v>
      </c>
      <c r="J48" s="47"/>
      <c r="K48" s="45">
        <f t="shared" si="0"/>
        <v>199310</v>
      </c>
    </row>
    <row r="49" ht="15.75" spans="1:11">
      <c r="A49" s="36" t="s">
        <v>690</v>
      </c>
      <c r="B49" s="37">
        <v>43872</v>
      </c>
      <c r="C49" s="37">
        <v>43879</v>
      </c>
      <c r="D49" s="38">
        <v>1</v>
      </c>
      <c r="E49" s="38">
        <v>7</v>
      </c>
      <c r="F49" s="38">
        <v>1786220</v>
      </c>
      <c r="G49" s="36" t="s">
        <v>903</v>
      </c>
      <c r="H49" s="39">
        <v>2150</v>
      </c>
      <c r="I49" s="43">
        <f>2150*7</f>
        <v>15050</v>
      </c>
      <c r="J49" s="47"/>
      <c r="K49" s="45">
        <f t="shared" si="0"/>
        <v>214360</v>
      </c>
    </row>
    <row r="50" ht="15.75" spans="1:11">
      <c r="A50" s="36" t="s">
        <v>690</v>
      </c>
      <c r="B50" s="37">
        <v>43876</v>
      </c>
      <c r="C50" s="37">
        <v>43880</v>
      </c>
      <c r="D50" s="38">
        <v>1</v>
      </c>
      <c r="E50" s="38">
        <v>4</v>
      </c>
      <c r="F50" s="38">
        <v>1789138</v>
      </c>
      <c r="G50" s="36" t="s">
        <v>893</v>
      </c>
      <c r="H50" s="39">
        <v>2150</v>
      </c>
      <c r="I50" s="43">
        <f>2150*4</f>
        <v>8600</v>
      </c>
      <c r="J50" s="47"/>
      <c r="K50" s="45">
        <f t="shared" si="0"/>
        <v>222960</v>
      </c>
    </row>
    <row r="51" ht="15.75" spans="1:11">
      <c r="A51" s="36" t="s">
        <v>690</v>
      </c>
      <c r="B51" s="37">
        <v>43879</v>
      </c>
      <c r="C51" s="37">
        <v>43880</v>
      </c>
      <c r="D51" s="38">
        <v>1</v>
      </c>
      <c r="E51" s="38">
        <v>1</v>
      </c>
      <c r="F51" s="38">
        <v>1791063</v>
      </c>
      <c r="G51" s="36" t="s">
        <v>904</v>
      </c>
      <c r="H51" s="39">
        <v>3150</v>
      </c>
      <c r="I51" s="43">
        <v>3150</v>
      </c>
      <c r="J51" s="47"/>
      <c r="K51" s="45">
        <f t="shared" si="0"/>
        <v>226110</v>
      </c>
    </row>
    <row r="52" ht="15.75" spans="1:11">
      <c r="A52" s="36" t="s">
        <v>690</v>
      </c>
      <c r="B52" s="37">
        <v>43879</v>
      </c>
      <c r="C52" s="37">
        <v>43881</v>
      </c>
      <c r="D52" s="38">
        <v>1</v>
      </c>
      <c r="E52" s="38">
        <v>2</v>
      </c>
      <c r="F52" s="38">
        <v>1790875</v>
      </c>
      <c r="G52" s="36" t="s">
        <v>905</v>
      </c>
      <c r="H52" s="39">
        <v>2700</v>
      </c>
      <c r="I52" s="43">
        <f>2700*2</f>
        <v>5400</v>
      </c>
      <c r="J52" s="47"/>
      <c r="K52" s="45">
        <f t="shared" si="0"/>
        <v>231510</v>
      </c>
    </row>
    <row r="53" ht="15.75" spans="1:11">
      <c r="A53" s="36" t="s">
        <v>690</v>
      </c>
      <c r="B53" s="37">
        <v>43879</v>
      </c>
      <c r="C53" s="37">
        <v>43882</v>
      </c>
      <c r="D53" s="38">
        <v>1</v>
      </c>
      <c r="E53" s="38">
        <v>3</v>
      </c>
      <c r="F53" s="38">
        <v>1790157</v>
      </c>
      <c r="G53" s="36" t="s">
        <v>906</v>
      </c>
      <c r="H53" s="39">
        <v>2150</v>
      </c>
      <c r="I53" s="43">
        <f>2150*3</f>
        <v>6450</v>
      </c>
      <c r="J53" s="47"/>
      <c r="K53" s="45">
        <f t="shared" si="0"/>
        <v>237960</v>
      </c>
    </row>
    <row r="54" ht="15.75" spans="1:11">
      <c r="A54" s="36" t="s">
        <v>690</v>
      </c>
      <c r="B54" s="37">
        <v>43876</v>
      </c>
      <c r="C54" s="37">
        <v>43883</v>
      </c>
      <c r="D54" s="38">
        <v>1</v>
      </c>
      <c r="E54" s="38">
        <v>7</v>
      </c>
      <c r="F54" s="38">
        <v>1789502</v>
      </c>
      <c r="G54" s="36" t="s">
        <v>892</v>
      </c>
      <c r="H54" s="39">
        <v>2150</v>
      </c>
      <c r="I54" s="43">
        <f>2150*7</f>
        <v>15050</v>
      </c>
      <c r="J54" s="47"/>
      <c r="K54" s="45">
        <f t="shared" si="0"/>
        <v>253010</v>
      </c>
    </row>
    <row r="55" ht="15.75" spans="1:11">
      <c r="A55" s="36" t="s">
        <v>690</v>
      </c>
      <c r="B55" s="37">
        <v>43877</v>
      </c>
      <c r="C55" s="37">
        <v>43883</v>
      </c>
      <c r="D55" s="38">
        <v>1</v>
      </c>
      <c r="E55" s="38">
        <v>6</v>
      </c>
      <c r="F55" s="38">
        <v>1789334</v>
      </c>
      <c r="G55" s="36" t="s">
        <v>907</v>
      </c>
      <c r="H55" s="39">
        <v>2150</v>
      </c>
      <c r="I55" s="43">
        <f t="shared" ref="I55:I57" si="2">2150*6</f>
        <v>12900</v>
      </c>
      <c r="J55" s="47"/>
      <c r="K55" s="45">
        <f t="shared" si="0"/>
        <v>265910</v>
      </c>
    </row>
    <row r="56" ht="15.75" spans="1:11">
      <c r="A56" s="36" t="s">
        <v>690</v>
      </c>
      <c r="B56" s="37">
        <v>43877</v>
      </c>
      <c r="C56" s="37">
        <v>43883</v>
      </c>
      <c r="D56" s="38">
        <v>1</v>
      </c>
      <c r="E56" s="38">
        <v>6</v>
      </c>
      <c r="F56" s="38">
        <v>1789334</v>
      </c>
      <c r="G56" s="36" t="s">
        <v>908</v>
      </c>
      <c r="H56" s="39">
        <v>2150</v>
      </c>
      <c r="I56" s="43">
        <f t="shared" si="2"/>
        <v>12900</v>
      </c>
      <c r="J56" s="47"/>
      <c r="K56" s="45">
        <f t="shared" si="0"/>
        <v>278810</v>
      </c>
    </row>
    <row r="57" ht="15.75" spans="1:11">
      <c r="A57" s="36" t="s">
        <v>690</v>
      </c>
      <c r="B57" s="37">
        <v>43877</v>
      </c>
      <c r="C57" s="37">
        <v>43883</v>
      </c>
      <c r="D57" s="38">
        <v>1</v>
      </c>
      <c r="E57" s="38">
        <v>6</v>
      </c>
      <c r="F57" s="38">
        <v>1789334</v>
      </c>
      <c r="G57" s="36" t="s">
        <v>909</v>
      </c>
      <c r="H57" s="39">
        <v>2150</v>
      </c>
      <c r="I57" s="43">
        <f t="shared" si="2"/>
        <v>12900</v>
      </c>
      <c r="J57" s="47"/>
      <c r="K57" s="45">
        <f t="shared" si="0"/>
        <v>291710</v>
      </c>
    </row>
    <row r="58" ht="15.75" spans="1:11">
      <c r="A58" s="36" t="s">
        <v>690</v>
      </c>
      <c r="B58" s="37">
        <v>43880</v>
      </c>
      <c r="C58" s="37">
        <v>43883</v>
      </c>
      <c r="D58" s="38">
        <v>1</v>
      </c>
      <c r="E58" s="38">
        <v>3</v>
      </c>
      <c r="F58" s="38">
        <v>1791084</v>
      </c>
      <c r="G58" s="36" t="s">
        <v>910</v>
      </c>
      <c r="H58" s="39">
        <v>2150</v>
      </c>
      <c r="I58" s="43">
        <f>2150*3</f>
        <v>6450</v>
      </c>
      <c r="J58" s="47"/>
      <c r="K58" s="45">
        <f t="shared" si="0"/>
        <v>298160</v>
      </c>
    </row>
    <row r="59" ht="15.75" spans="1:11">
      <c r="A59" s="36" t="s">
        <v>690</v>
      </c>
      <c r="B59" s="37">
        <v>43877</v>
      </c>
      <c r="C59" s="37">
        <v>43884</v>
      </c>
      <c r="D59" s="38">
        <v>1</v>
      </c>
      <c r="E59" s="38">
        <v>7</v>
      </c>
      <c r="F59" s="38">
        <v>1789969</v>
      </c>
      <c r="G59" s="36" t="s">
        <v>911</v>
      </c>
      <c r="H59" s="39">
        <v>2150</v>
      </c>
      <c r="I59" s="43">
        <f>2150*7</f>
        <v>15050</v>
      </c>
      <c r="J59" s="47"/>
      <c r="K59" s="45">
        <f t="shared" si="0"/>
        <v>313210</v>
      </c>
    </row>
    <row r="60" ht="15.75" spans="1:11">
      <c r="A60" s="36" t="s">
        <v>690</v>
      </c>
      <c r="B60" s="37">
        <v>43883</v>
      </c>
      <c r="C60" s="37">
        <v>43884</v>
      </c>
      <c r="D60" s="38">
        <v>1</v>
      </c>
      <c r="E60" s="38">
        <v>1</v>
      </c>
      <c r="F60" s="38">
        <v>1791780</v>
      </c>
      <c r="G60" s="36" t="s">
        <v>912</v>
      </c>
      <c r="H60" s="39">
        <v>2150</v>
      </c>
      <c r="I60" s="43">
        <v>2150</v>
      </c>
      <c r="J60" s="47"/>
      <c r="K60" s="45">
        <f t="shared" si="0"/>
        <v>315360</v>
      </c>
    </row>
    <row r="61" ht="15.75" spans="1:11">
      <c r="A61" s="36" t="s">
        <v>690</v>
      </c>
      <c r="B61" s="37">
        <v>43880</v>
      </c>
      <c r="C61" s="37">
        <v>43884</v>
      </c>
      <c r="D61" s="38">
        <v>1</v>
      </c>
      <c r="E61" s="38">
        <v>4</v>
      </c>
      <c r="F61" s="38">
        <v>1790597</v>
      </c>
      <c r="G61" s="36" t="s">
        <v>913</v>
      </c>
      <c r="H61" s="39">
        <v>2150</v>
      </c>
      <c r="I61" s="43">
        <f>2150*4</f>
        <v>8600</v>
      </c>
      <c r="J61" s="47"/>
      <c r="K61" s="45">
        <f t="shared" si="0"/>
        <v>323960</v>
      </c>
    </row>
    <row r="62" ht="15.75" spans="1:11">
      <c r="A62" s="36" t="s">
        <v>690</v>
      </c>
      <c r="B62" s="37">
        <v>43871</v>
      </c>
      <c r="C62" s="37">
        <v>43885</v>
      </c>
      <c r="D62" s="38">
        <v>1</v>
      </c>
      <c r="E62" s="38">
        <v>14</v>
      </c>
      <c r="F62" s="38">
        <v>1787173</v>
      </c>
      <c r="G62" s="36" t="s">
        <v>914</v>
      </c>
      <c r="H62" s="39">
        <v>2150</v>
      </c>
      <c r="I62" s="43">
        <f>2150*14</f>
        <v>30100</v>
      </c>
      <c r="J62" s="47"/>
      <c r="K62" s="45">
        <f t="shared" si="0"/>
        <v>354060</v>
      </c>
    </row>
    <row r="63" ht="15.75" spans="1:11">
      <c r="A63" s="36" t="s">
        <v>690</v>
      </c>
      <c r="B63" s="37">
        <v>43883</v>
      </c>
      <c r="C63" s="37">
        <v>43885</v>
      </c>
      <c r="D63" s="38">
        <v>1</v>
      </c>
      <c r="E63" s="38">
        <v>2</v>
      </c>
      <c r="F63" s="38">
        <v>1792832</v>
      </c>
      <c r="G63" s="36" t="s">
        <v>915</v>
      </c>
      <c r="H63" s="39">
        <v>2700</v>
      </c>
      <c r="I63" s="43">
        <f>2700*2</f>
        <v>5400</v>
      </c>
      <c r="J63" s="47"/>
      <c r="K63" s="45">
        <f t="shared" si="0"/>
        <v>359460</v>
      </c>
    </row>
    <row r="64" ht="15.75" spans="1:11">
      <c r="A64" s="36" t="s">
        <v>690</v>
      </c>
      <c r="B64" s="37">
        <v>43884</v>
      </c>
      <c r="C64" s="37">
        <v>43886</v>
      </c>
      <c r="D64" s="38">
        <v>1</v>
      </c>
      <c r="E64" s="38">
        <v>2</v>
      </c>
      <c r="F64" s="38">
        <v>1793212</v>
      </c>
      <c r="G64" s="36" t="s">
        <v>894</v>
      </c>
      <c r="H64" s="39">
        <v>2150</v>
      </c>
      <c r="I64" s="43">
        <f>2150*2</f>
        <v>4300</v>
      </c>
      <c r="J64" s="47"/>
      <c r="K64" s="45">
        <f t="shared" si="0"/>
        <v>363760</v>
      </c>
    </row>
    <row r="65" ht="15.75" spans="1:11">
      <c r="A65" s="36" t="s">
        <v>690</v>
      </c>
      <c r="B65" s="37">
        <v>43882</v>
      </c>
      <c r="C65" s="37">
        <v>43886</v>
      </c>
      <c r="D65" s="38">
        <v>1</v>
      </c>
      <c r="E65" s="38">
        <v>4</v>
      </c>
      <c r="F65" s="38">
        <v>1791773</v>
      </c>
      <c r="G65" s="36" t="s">
        <v>916</v>
      </c>
      <c r="H65" s="39">
        <v>2150</v>
      </c>
      <c r="I65" s="43">
        <f>2150*4</f>
        <v>8600</v>
      </c>
      <c r="J65" s="47"/>
      <c r="K65" s="45">
        <f t="shared" si="0"/>
        <v>372360</v>
      </c>
    </row>
    <row r="66" ht="15.75" spans="1:11">
      <c r="A66" s="36" t="s">
        <v>690</v>
      </c>
      <c r="B66" s="37">
        <v>43874</v>
      </c>
      <c r="C66" s="37">
        <v>43888</v>
      </c>
      <c r="D66" s="38">
        <v>1</v>
      </c>
      <c r="E66" s="38">
        <v>14</v>
      </c>
      <c r="F66" s="38">
        <v>1787880</v>
      </c>
      <c r="G66" s="36" t="s">
        <v>917</v>
      </c>
      <c r="H66" s="39">
        <v>2150</v>
      </c>
      <c r="I66" s="43">
        <f>2150*14</f>
        <v>30100</v>
      </c>
      <c r="J66" s="47"/>
      <c r="K66" s="45">
        <f t="shared" si="0"/>
        <v>402460</v>
      </c>
    </row>
    <row r="67" ht="15.75" spans="1:11">
      <c r="A67" s="36" t="s">
        <v>690</v>
      </c>
      <c r="B67" s="37">
        <v>43888</v>
      </c>
      <c r="C67" s="37">
        <v>43890</v>
      </c>
      <c r="D67" s="38">
        <v>1</v>
      </c>
      <c r="E67" s="38">
        <v>2</v>
      </c>
      <c r="F67" s="38">
        <v>1795340</v>
      </c>
      <c r="G67" s="36" t="s">
        <v>894</v>
      </c>
      <c r="H67" s="39">
        <v>2150</v>
      </c>
      <c r="I67" s="43">
        <f>2150*2</f>
        <v>4300</v>
      </c>
      <c r="J67" s="47"/>
      <c r="K67" s="45">
        <f>K66+I67</f>
        <v>406760</v>
      </c>
    </row>
    <row r="68" ht="15.75" spans="1:11">
      <c r="A68" s="36"/>
      <c r="B68" s="37"/>
      <c r="C68" s="37"/>
      <c r="D68" s="38"/>
      <c r="E68" s="38"/>
      <c r="F68" s="38"/>
      <c r="G68" s="36"/>
      <c r="H68" s="39"/>
      <c r="I68" s="43"/>
      <c r="J68" s="47"/>
      <c r="K68" s="45"/>
    </row>
    <row r="69" ht="15.75" spans="1:11">
      <c r="A69" s="36"/>
      <c r="B69" s="37"/>
      <c r="C69" s="37"/>
      <c r="D69" s="38"/>
      <c r="E69" s="38"/>
      <c r="F69" s="38"/>
      <c r="G69" s="36"/>
      <c r="H69" s="39"/>
      <c r="I69" s="43"/>
      <c r="J69" s="47"/>
      <c r="K69" s="45">
        <f>K68+I69</f>
        <v>0</v>
      </c>
    </row>
    <row r="70" ht="15.75" spans="1:11">
      <c r="A70" s="36"/>
      <c r="B70" s="37"/>
      <c r="C70" s="37"/>
      <c r="D70" s="37"/>
      <c r="E70" s="38"/>
      <c r="F70" s="38"/>
      <c r="G70" s="36"/>
      <c r="H70" s="39"/>
      <c r="I70" s="43"/>
      <c r="J70" s="47"/>
      <c r="K70" s="45"/>
    </row>
    <row r="71" ht="16.5" spans="1:11">
      <c r="A71" s="36"/>
      <c r="B71" s="37"/>
      <c r="C71" s="37"/>
      <c r="D71" s="37"/>
      <c r="E71" s="38"/>
      <c r="F71" s="38"/>
      <c r="G71" s="36"/>
      <c r="H71" s="48"/>
      <c r="I71" s="43"/>
      <c r="J71" s="47"/>
      <c r="K71" s="45"/>
    </row>
    <row r="72" ht="16.5" spans="1:12">
      <c r="A72" s="49"/>
      <c r="B72" s="49"/>
      <c r="C72" s="49"/>
      <c r="D72" s="49"/>
      <c r="E72" s="50">
        <f t="shared" ref="E72:J72" si="3">SUM(E2:E71)</f>
        <v>176</v>
      </c>
      <c r="F72" s="51"/>
      <c r="G72" s="49" t="s">
        <v>750</v>
      </c>
      <c r="H72" s="51"/>
      <c r="I72" s="52">
        <f t="shared" si="3"/>
        <v>406760</v>
      </c>
      <c r="J72" s="53">
        <f t="shared" si="3"/>
        <v>0</v>
      </c>
      <c r="K72" s="54">
        <f>I72-J72</f>
        <v>406760</v>
      </c>
      <c r="L72" s="55" t="s">
        <v>918</v>
      </c>
    </row>
    <row r="73" spans="9:10">
      <c r="I73" s="56"/>
      <c r="J73" s="57"/>
    </row>
    <row r="74" spans="10:11">
      <c r="J74" s="58" t="s">
        <v>919</v>
      </c>
      <c r="K74" s="32">
        <f>K72+'jan20'!K137</f>
        <v>-767990</v>
      </c>
    </row>
    <row r="76" spans="9:9">
      <c r="I76" s="59"/>
    </row>
  </sheetData>
  <conditionalFormatting sqref="F3:F67">
    <cfRule type="duplicateValues" dxfId="0" priority="1"/>
  </conditionalFormatting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7"/>
  <sheetViews>
    <sheetView tabSelected="1" workbookViewId="0">
      <selection activeCell="K35" sqref="K35"/>
    </sheetView>
  </sheetViews>
  <sheetFormatPr defaultColWidth="10.447619047619" defaultRowHeight="22.5" customHeight="1"/>
  <cols>
    <col min="1" max="1" width="16.3238095238095" style="4" customWidth="1"/>
    <col min="2" max="2" width="13.0571428571429" style="4" customWidth="1"/>
    <col min="3" max="3" width="11.9142857142857" style="4" customWidth="1"/>
    <col min="4" max="4" width="7.66666666666667" style="4" customWidth="1"/>
    <col min="5" max="5" width="6.85714285714286" style="5" customWidth="1"/>
    <col min="6" max="6" width="22.8571428571429" style="5" customWidth="1"/>
    <col min="7" max="7" width="23.1809523809524" style="4" customWidth="1"/>
    <col min="8" max="8" width="14.0380952380952" style="5" customWidth="1"/>
    <col min="9" max="9" width="15.6666666666667" style="4" customWidth="1"/>
    <col min="10" max="10" width="12.4095238095238" style="4" customWidth="1"/>
    <col min="11" max="11" width="16.9809523809524" style="4" customWidth="1"/>
    <col min="12" max="254" width="10.447619047619" style="4"/>
    <col min="255" max="255" width="11.752380952381" style="4" customWidth="1"/>
    <col min="256" max="256" width="11.0952380952381" style="4" customWidth="1"/>
    <col min="257" max="257" width="10.9333333333333" style="4" customWidth="1"/>
    <col min="258" max="258" width="4.8952380952381" style="4" customWidth="1"/>
    <col min="259" max="259" width="6.36190476190476" style="4" customWidth="1"/>
    <col min="260" max="261" width="20.7333333333333" style="4" customWidth="1"/>
    <col min="262" max="262" width="10.6095238095238" style="4" customWidth="1"/>
    <col min="263" max="263" width="12.7333333333333" style="4" customWidth="1"/>
    <col min="264" max="264" width="8.80952380952381" style="4" customWidth="1"/>
    <col min="265" max="265" width="16.3238095238095" style="4" customWidth="1"/>
    <col min="266" max="266" width="10.447619047619" style="4"/>
    <col min="267" max="267" width="10.6095238095238" style="4" customWidth="1"/>
    <col min="268" max="510" width="10.447619047619" style="4"/>
    <col min="511" max="511" width="11.752380952381" style="4" customWidth="1"/>
    <col min="512" max="512" width="11.0952380952381" style="4" customWidth="1"/>
    <col min="513" max="513" width="10.9333333333333" style="4" customWidth="1"/>
    <col min="514" max="514" width="4.8952380952381" style="4" customWidth="1"/>
    <col min="515" max="515" width="6.36190476190476" style="4" customWidth="1"/>
    <col min="516" max="517" width="20.7333333333333" style="4" customWidth="1"/>
    <col min="518" max="518" width="10.6095238095238" style="4" customWidth="1"/>
    <col min="519" max="519" width="12.7333333333333" style="4" customWidth="1"/>
    <col min="520" max="520" width="8.80952380952381" style="4" customWidth="1"/>
    <col min="521" max="521" width="16.3238095238095" style="4" customWidth="1"/>
    <col min="522" max="522" width="10.447619047619" style="4"/>
    <col min="523" max="523" width="10.6095238095238" style="4" customWidth="1"/>
    <col min="524" max="766" width="10.447619047619" style="4"/>
    <col min="767" max="767" width="11.752380952381" style="4" customWidth="1"/>
    <col min="768" max="768" width="11.0952380952381" style="4" customWidth="1"/>
    <col min="769" max="769" width="10.9333333333333" style="4" customWidth="1"/>
    <col min="770" max="770" width="4.8952380952381" style="4" customWidth="1"/>
    <col min="771" max="771" width="6.36190476190476" style="4" customWidth="1"/>
    <col min="772" max="773" width="20.7333333333333" style="4" customWidth="1"/>
    <col min="774" max="774" width="10.6095238095238" style="4" customWidth="1"/>
    <col min="775" max="775" width="12.7333333333333" style="4" customWidth="1"/>
    <col min="776" max="776" width="8.80952380952381" style="4" customWidth="1"/>
    <col min="777" max="777" width="16.3238095238095" style="4" customWidth="1"/>
    <col min="778" max="778" width="10.447619047619" style="4"/>
    <col min="779" max="779" width="10.6095238095238" style="4" customWidth="1"/>
    <col min="780" max="1022" width="10.447619047619" style="4"/>
    <col min="1023" max="1023" width="11.752380952381" style="4" customWidth="1"/>
    <col min="1024" max="1024" width="11.0952380952381" style="4" customWidth="1"/>
    <col min="1025" max="1025" width="10.9333333333333" style="4" customWidth="1"/>
    <col min="1026" max="1026" width="4.8952380952381" style="4" customWidth="1"/>
    <col min="1027" max="1027" width="6.36190476190476" style="4" customWidth="1"/>
    <col min="1028" max="1029" width="20.7333333333333" style="4" customWidth="1"/>
    <col min="1030" max="1030" width="10.6095238095238" style="4" customWidth="1"/>
    <col min="1031" max="1031" width="12.7333333333333" style="4" customWidth="1"/>
    <col min="1032" max="1032" width="8.80952380952381" style="4" customWidth="1"/>
    <col min="1033" max="1033" width="16.3238095238095" style="4" customWidth="1"/>
    <col min="1034" max="1034" width="10.447619047619" style="4"/>
    <col min="1035" max="1035" width="10.6095238095238" style="4" customWidth="1"/>
    <col min="1036" max="1278" width="10.447619047619" style="4"/>
    <col min="1279" max="1279" width="11.752380952381" style="4" customWidth="1"/>
    <col min="1280" max="1280" width="11.0952380952381" style="4" customWidth="1"/>
    <col min="1281" max="1281" width="10.9333333333333" style="4" customWidth="1"/>
    <col min="1282" max="1282" width="4.8952380952381" style="4" customWidth="1"/>
    <col min="1283" max="1283" width="6.36190476190476" style="4" customWidth="1"/>
    <col min="1284" max="1285" width="20.7333333333333" style="4" customWidth="1"/>
    <col min="1286" max="1286" width="10.6095238095238" style="4" customWidth="1"/>
    <col min="1287" max="1287" width="12.7333333333333" style="4" customWidth="1"/>
    <col min="1288" max="1288" width="8.80952380952381" style="4" customWidth="1"/>
    <col min="1289" max="1289" width="16.3238095238095" style="4" customWidth="1"/>
    <col min="1290" max="1290" width="10.447619047619" style="4"/>
    <col min="1291" max="1291" width="10.6095238095238" style="4" customWidth="1"/>
    <col min="1292" max="1534" width="10.447619047619" style="4"/>
    <col min="1535" max="1535" width="11.752380952381" style="4" customWidth="1"/>
    <col min="1536" max="1536" width="11.0952380952381" style="4" customWidth="1"/>
    <col min="1537" max="1537" width="10.9333333333333" style="4" customWidth="1"/>
    <col min="1538" max="1538" width="4.8952380952381" style="4" customWidth="1"/>
    <col min="1539" max="1539" width="6.36190476190476" style="4" customWidth="1"/>
    <col min="1540" max="1541" width="20.7333333333333" style="4" customWidth="1"/>
    <col min="1542" max="1542" width="10.6095238095238" style="4" customWidth="1"/>
    <col min="1543" max="1543" width="12.7333333333333" style="4" customWidth="1"/>
    <col min="1544" max="1544" width="8.80952380952381" style="4" customWidth="1"/>
    <col min="1545" max="1545" width="16.3238095238095" style="4" customWidth="1"/>
    <col min="1546" max="1546" width="10.447619047619" style="4"/>
    <col min="1547" max="1547" width="10.6095238095238" style="4" customWidth="1"/>
    <col min="1548" max="1790" width="10.447619047619" style="4"/>
    <col min="1791" max="1791" width="11.752380952381" style="4" customWidth="1"/>
    <col min="1792" max="1792" width="11.0952380952381" style="4" customWidth="1"/>
    <col min="1793" max="1793" width="10.9333333333333" style="4" customWidth="1"/>
    <col min="1794" max="1794" width="4.8952380952381" style="4" customWidth="1"/>
    <col min="1795" max="1795" width="6.36190476190476" style="4" customWidth="1"/>
    <col min="1796" max="1797" width="20.7333333333333" style="4" customWidth="1"/>
    <col min="1798" max="1798" width="10.6095238095238" style="4" customWidth="1"/>
    <col min="1799" max="1799" width="12.7333333333333" style="4" customWidth="1"/>
    <col min="1800" max="1800" width="8.80952380952381" style="4" customWidth="1"/>
    <col min="1801" max="1801" width="16.3238095238095" style="4" customWidth="1"/>
    <col min="1802" max="1802" width="10.447619047619" style="4"/>
    <col min="1803" max="1803" width="10.6095238095238" style="4" customWidth="1"/>
    <col min="1804" max="2046" width="10.447619047619" style="4"/>
    <col min="2047" max="2047" width="11.752380952381" style="4" customWidth="1"/>
    <col min="2048" max="2048" width="11.0952380952381" style="4" customWidth="1"/>
    <col min="2049" max="2049" width="10.9333333333333" style="4" customWidth="1"/>
    <col min="2050" max="2050" width="4.8952380952381" style="4" customWidth="1"/>
    <col min="2051" max="2051" width="6.36190476190476" style="4" customWidth="1"/>
    <col min="2052" max="2053" width="20.7333333333333" style="4" customWidth="1"/>
    <col min="2054" max="2054" width="10.6095238095238" style="4" customWidth="1"/>
    <col min="2055" max="2055" width="12.7333333333333" style="4" customWidth="1"/>
    <col min="2056" max="2056" width="8.80952380952381" style="4" customWidth="1"/>
    <col min="2057" max="2057" width="16.3238095238095" style="4" customWidth="1"/>
    <col min="2058" max="2058" width="10.447619047619" style="4"/>
    <col min="2059" max="2059" width="10.6095238095238" style="4" customWidth="1"/>
    <col min="2060" max="2302" width="10.447619047619" style="4"/>
    <col min="2303" max="2303" width="11.752380952381" style="4" customWidth="1"/>
    <col min="2304" max="2304" width="11.0952380952381" style="4" customWidth="1"/>
    <col min="2305" max="2305" width="10.9333333333333" style="4" customWidth="1"/>
    <col min="2306" max="2306" width="4.8952380952381" style="4" customWidth="1"/>
    <col min="2307" max="2307" width="6.36190476190476" style="4" customWidth="1"/>
    <col min="2308" max="2309" width="20.7333333333333" style="4" customWidth="1"/>
    <col min="2310" max="2310" width="10.6095238095238" style="4" customWidth="1"/>
    <col min="2311" max="2311" width="12.7333333333333" style="4" customWidth="1"/>
    <col min="2312" max="2312" width="8.80952380952381" style="4" customWidth="1"/>
    <col min="2313" max="2313" width="16.3238095238095" style="4" customWidth="1"/>
    <col min="2314" max="2314" width="10.447619047619" style="4"/>
    <col min="2315" max="2315" width="10.6095238095238" style="4" customWidth="1"/>
    <col min="2316" max="2558" width="10.447619047619" style="4"/>
    <col min="2559" max="2559" width="11.752380952381" style="4" customWidth="1"/>
    <col min="2560" max="2560" width="11.0952380952381" style="4" customWidth="1"/>
    <col min="2561" max="2561" width="10.9333333333333" style="4" customWidth="1"/>
    <col min="2562" max="2562" width="4.8952380952381" style="4" customWidth="1"/>
    <col min="2563" max="2563" width="6.36190476190476" style="4" customWidth="1"/>
    <col min="2564" max="2565" width="20.7333333333333" style="4" customWidth="1"/>
    <col min="2566" max="2566" width="10.6095238095238" style="4" customWidth="1"/>
    <col min="2567" max="2567" width="12.7333333333333" style="4" customWidth="1"/>
    <col min="2568" max="2568" width="8.80952380952381" style="4" customWidth="1"/>
    <col min="2569" max="2569" width="16.3238095238095" style="4" customWidth="1"/>
    <col min="2570" max="2570" width="10.447619047619" style="4"/>
    <col min="2571" max="2571" width="10.6095238095238" style="4" customWidth="1"/>
    <col min="2572" max="2814" width="10.447619047619" style="4"/>
    <col min="2815" max="2815" width="11.752380952381" style="4" customWidth="1"/>
    <col min="2816" max="2816" width="11.0952380952381" style="4" customWidth="1"/>
    <col min="2817" max="2817" width="10.9333333333333" style="4" customWidth="1"/>
    <col min="2818" max="2818" width="4.8952380952381" style="4" customWidth="1"/>
    <col min="2819" max="2819" width="6.36190476190476" style="4" customWidth="1"/>
    <col min="2820" max="2821" width="20.7333333333333" style="4" customWidth="1"/>
    <col min="2822" max="2822" width="10.6095238095238" style="4" customWidth="1"/>
    <col min="2823" max="2823" width="12.7333333333333" style="4" customWidth="1"/>
    <col min="2824" max="2824" width="8.80952380952381" style="4" customWidth="1"/>
    <col min="2825" max="2825" width="16.3238095238095" style="4" customWidth="1"/>
    <col min="2826" max="2826" width="10.447619047619" style="4"/>
    <col min="2827" max="2827" width="10.6095238095238" style="4" customWidth="1"/>
    <col min="2828" max="3070" width="10.447619047619" style="4"/>
    <col min="3071" max="3071" width="11.752380952381" style="4" customWidth="1"/>
    <col min="3072" max="3072" width="11.0952380952381" style="4" customWidth="1"/>
    <col min="3073" max="3073" width="10.9333333333333" style="4" customWidth="1"/>
    <col min="3074" max="3074" width="4.8952380952381" style="4" customWidth="1"/>
    <col min="3075" max="3075" width="6.36190476190476" style="4" customWidth="1"/>
    <col min="3076" max="3077" width="20.7333333333333" style="4" customWidth="1"/>
    <col min="3078" max="3078" width="10.6095238095238" style="4" customWidth="1"/>
    <col min="3079" max="3079" width="12.7333333333333" style="4" customWidth="1"/>
    <col min="3080" max="3080" width="8.80952380952381" style="4" customWidth="1"/>
    <col min="3081" max="3081" width="16.3238095238095" style="4" customWidth="1"/>
    <col min="3082" max="3082" width="10.447619047619" style="4"/>
    <col min="3083" max="3083" width="10.6095238095238" style="4" customWidth="1"/>
    <col min="3084" max="3326" width="10.447619047619" style="4"/>
    <col min="3327" max="3327" width="11.752380952381" style="4" customWidth="1"/>
    <col min="3328" max="3328" width="11.0952380952381" style="4" customWidth="1"/>
    <col min="3329" max="3329" width="10.9333333333333" style="4" customWidth="1"/>
    <col min="3330" max="3330" width="4.8952380952381" style="4" customWidth="1"/>
    <col min="3331" max="3331" width="6.36190476190476" style="4" customWidth="1"/>
    <col min="3332" max="3333" width="20.7333333333333" style="4" customWidth="1"/>
    <col min="3334" max="3334" width="10.6095238095238" style="4" customWidth="1"/>
    <col min="3335" max="3335" width="12.7333333333333" style="4" customWidth="1"/>
    <col min="3336" max="3336" width="8.80952380952381" style="4" customWidth="1"/>
    <col min="3337" max="3337" width="16.3238095238095" style="4" customWidth="1"/>
    <col min="3338" max="3338" width="10.447619047619" style="4"/>
    <col min="3339" max="3339" width="10.6095238095238" style="4" customWidth="1"/>
    <col min="3340" max="3582" width="10.447619047619" style="4"/>
    <col min="3583" max="3583" width="11.752380952381" style="4" customWidth="1"/>
    <col min="3584" max="3584" width="11.0952380952381" style="4" customWidth="1"/>
    <col min="3585" max="3585" width="10.9333333333333" style="4" customWidth="1"/>
    <col min="3586" max="3586" width="4.8952380952381" style="4" customWidth="1"/>
    <col min="3587" max="3587" width="6.36190476190476" style="4" customWidth="1"/>
    <col min="3588" max="3589" width="20.7333333333333" style="4" customWidth="1"/>
    <col min="3590" max="3590" width="10.6095238095238" style="4" customWidth="1"/>
    <col min="3591" max="3591" width="12.7333333333333" style="4" customWidth="1"/>
    <col min="3592" max="3592" width="8.80952380952381" style="4" customWidth="1"/>
    <col min="3593" max="3593" width="16.3238095238095" style="4" customWidth="1"/>
    <col min="3594" max="3594" width="10.447619047619" style="4"/>
    <col min="3595" max="3595" width="10.6095238095238" style="4" customWidth="1"/>
    <col min="3596" max="3838" width="10.447619047619" style="4"/>
    <col min="3839" max="3839" width="11.752380952381" style="4" customWidth="1"/>
    <col min="3840" max="3840" width="11.0952380952381" style="4" customWidth="1"/>
    <col min="3841" max="3841" width="10.9333333333333" style="4" customWidth="1"/>
    <col min="3842" max="3842" width="4.8952380952381" style="4" customWidth="1"/>
    <col min="3843" max="3843" width="6.36190476190476" style="4" customWidth="1"/>
    <col min="3844" max="3845" width="20.7333333333333" style="4" customWidth="1"/>
    <col min="3846" max="3846" width="10.6095238095238" style="4" customWidth="1"/>
    <col min="3847" max="3847" width="12.7333333333333" style="4" customWidth="1"/>
    <col min="3848" max="3848" width="8.80952380952381" style="4" customWidth="1"/>
    <col min="3849" max="3849" width="16.3238095238095" style="4" customWidth="1"/>
    <col min="3850" max="3850" width="10.447619047619" style="4"/>
    <col min="3851" max="3851" width="10.6095238095238" style="4" customWidth="1"/>
    <col min="3852" max="4094" width="10.447619047619" style="4"/>
    <col min="4095" max="4095" width="11.752380952381" style="4" customWidth="1"/>
    <col min="4096" max="4096" width="11.0952380952381" style="4" customWidth="1"/>
    <col min="4097" max="4097" width="10.9333333333333" style="4" customWidth="1"/>
    <col min="4098" max="4098" width="4.8952380952381" style="4" customWidth="1"/>
    <col min="4099" max="4099" width="6.36190476190476" style="4" customWidth="1"/>
    <col min="4100" max="4101" width="20.7333333333333" style="4" customWidth="1"/>
    <col min="4102" max="4102" width="10.6095238095238" style="4" customWidth="1"/>
    <col min="4103" max="4103" width="12.7333333333333" style="4" customWidth="1"/>
    <col min="4104" max="4104" width="8.80952380952381" style="4" customWidth="1"/>
    <col min="4105" max="4105" width="16.3238095238095" style="4" customWidth="1"/>
    <col min="4106" max="4106" width="10.447619047619" style="4"/>
    <col min="4107" max="4107" width="10.6095238095238" style="4" customWidth="1"/>
    <col min="4108" max="4350" width="10.447619047619" style="4"/>
    <col min="4351" max="4351" width="11.752380952381" style="4" customWidth="1"/>
    <col min="4352" max="4352" width="11.0952380952381" style="4" customWidth="1"/>
    <col min="4353" max="4353" width="10.9333333333333" style="4" customWidth="1"/>
    <col min="4354" max="4354" width="4.8952380952381" style="4" customWidth="1"/>
    <col min="4355" max="4355" width="6.36190476190476" style="4" customWidth="1"/>
    <col min="4356" max="4357" width="20.7333333333333" style="4" customWidth="1"/>
    <col min="4358" max="4358" width="10.6095238095238" style="4" customWidth="1"/>
    <col min="4359" max="4359" width="12.7333333333333" style="4" customWidth="1"/>
    <col min="4360" max="4360" width="8.80952380952381" style="4" customWidth="1"/>
    <col min="4361" max="4361" width="16.3238095238095" style="4" customWidth="1"/>
    <col min="4362" max="4362" width="10.447619047619" style="4"/>
    <col min="4363" max="4363" width="10.6095238095238" style="4" customWidth="1"/>
    <col min="4364" max="4606" width="10.447619047619" style="4"/>
    <col min="4607" max="4607" width="11.752380952381" style="4" customWidth="1"/>
    <col min="4608" max="4608" width="11.0952380952381" style="4" customWidth="1"/>
    <col min="4609" max="4609" width="10.9333333333333" style="4" customWidth="1"/>
    <col min="4610" max="4610" width="4.8952380952381" style="4" customWidth="1"/>
    <col min="4611" max="4611" width="6.36190476190476" style="4" customWidth="1"/>
    <col min="4612" max="4613" width="20.7333333333333" style="4" customWidth="1"/>
    <col min="4614" max="4614" width="10.6095238095238" style="4" customWidth="1"/>
    <col min="4615" max="4615" width="12.7333333333333" style="4" customWidth="1"/>
    <col min="4616" max="4616" width="8.80952380952381" style="4" customWidth="1"/>
    <col min="4617" max="4617" width="16.3238095238095" style="4" customWidth="1"/>
    <col min="4618" max="4618" width="10.447619047619" style="4"/>
    <col min="4619" max="4619" width="10.6095238095238" style="4" customWidth="1"/>
    <col min="4620" max="4862" width="10.447619047619" style="4"/>
    <col min="4863" max="4863" width="11.752380952381" style="4" customWidth="1"/>
    <col min="4864" max="4864" width="11.0952380952381" style="4" customWidth="1"/>
    <col min="4865" max="4865" width="10.9333333333333" style="4" customWidth="1"/>
    <col min="4866" max="4866" width="4.8952380952381" style="4" customWidth="1"/>
    <col min="4867" max="4867" width="6.36190476190476" style="4" customWidth="1"/>
    <col min="4868" max="4869" width="20.7333333333333" style="4" customWidth="1"/>
    <col min="4870" max="4870" width="10.6095238095238" style="4" customWidth="1"/>
    <col min="4871" max="4871" width="12.7333333333333" style="4" customWidth="1"/>
    <col min="4872" max="4872" width="8.80952380952381" style="4" customWidth="1"/>
    <col min="4873" max="4873" width="16.3238095238095" style="4" customWidth="1"/>
    <col min="4874" max="4874" width="10.447619047619" style="4"/>
    <col min="4875" max="4875" width="10.6095238095238" style="4" customWidth="1"/>
    <col min="4876" max="5118" width="10.447619047619" style="4"/>
    <col min="5119" max="5119" width="11.752380952381" style="4" customWidth="1"/>
    <col min="5120" max="5120" width="11.0952380952381" style="4" customWidth="1"/>
    <col min="5121" max="5121" width="10.9333333333333" style="4" customWidth="1"/>
    <col min="5122" max="5122" width="4.8952380952381" style="4" customWidth="1"/>
    <col min="5123" max="5123" width="6.36190476190476" style="4" customWidth="1"/>
    <col min="5124" max="5125" width="20.7333333333333" style="4" customWidth="1"/>
    <col min="5126" max="5126" width="10.6095238095238" style="4" customWidth="1"/>
    <col min="5127" max="5127" width="12.7333333333333" style="4" customWidth="1"/>
    <col min="5128" max="5128" width="8.80952380952381" style="4" customWidth="1"/>
    <col min="5129" max="5129" width="16.3238095238095" style="4" customWidth="1"/>
    <col min="5130" max="5130" width="10.447619047619" style="4"/>
    <col min="5131" max="5131" width="10.6095238095238" style="4" customWidth="1"/>
    <col min="5132" max="5374" width="10.447619047619" style="4"/>
    <col min="5375" max="5375" width="11.752380952381" style="4" customWidth="1"/>
    <col min="5376" max="5376" width="11.0952380952381" style="4" customWidth="1"/>
    <col min="5377" max="5377" width="10.9333333333333" style="4" customWidth="1"/>
    <col min="5378" max="5378" width="4.8952380952381" style="4" customWidth="1"/>
    <col min="5379" max="5379" width="6.36190476190476" style="4" customWidth="1"/>
    <col min="5380" max="5381" width="20.7333333333333" style="4" customWidth="1"/>
    <col min="5382" max="5382" width="10.6095238095238" style="4" customWidth="1"/>
    <col min="5383" max="5383" width="12.7333333333333" style="4" customWidth="1"/>
    <col min="5384" max="5384" width="8.80952380952381" style="4" customWidth="1"/>
    <col min="5385" max="5385" width="16.3238095238095" style="4" customWidth="1"/>
    <col min="5386" max="5386" width="10.447619047619" style="4"/>
    <col min="5387" max="5387" width="10.6095238095238" style="4" customWidth="1"/>
    <col min="5388" max="5630" width="10.447619047619" style="4"/>
    <col min="5631" max="5631" width="11.752380952381" style="4" customWidth="1"/>
    <col min="5632" max="5632" width="11.0952380952381" style="4" customWidth="1"/>
    <col min="5633" max="5633" width="10.9333333333333" style="4" customWidth="1"/>
    <col min="5634" max="5634" width="4.8952380952381" style="4" customWidth="1"/>
    <col min="5635" max="5635" width="6.36190476190476" style="4" customWidth="1"/>
    <col min="5636" max="5637" width="20.7333333333333" style="4" customWidth="1"/>
    <col min="5638" max="5638" width="10.6095238095238" style="4" customWidth="1"/>
    <col min="5639" max="5639" width="12.7333333333333" style="4" customWidth="1"/>
    <col min="5640" max="5640" width="8.80952380952381" style="4" customWidth="1"/>
    <col min="5641" max="5641" width="16.3238095238095" style="4" customWidth="1"/>
    <col min="5642" max="5642" width="10.447619047619" style="4"/>
    <col min="5643" max="5643" width="10.6095238095238" style="4" customWidth="1"/>
    <col min="5644" max="5886" width="10.447619047619" style="4"/>
    <col min="5887" max="5887" width="11.752380952381" style="4" customWidth="1"/>
    <col min="5888" max="5888" width="11.0952380952381" style="4" customWidth="1"/>
    <col min="5889" max="5889" width="10.9333333333333" style="4" customWidth="1"/>
    <col min="5890" max="5890" width="4.8952380952381" style="4" customWidth="1"/>
    <col min="5891" max="5891" width="6.36190476190476" style="4" customWidth="1"/>
    <col min="5892" max="5893" width="20.7333333333333" style="4" customWidth="1"/>
    <col min="5894" max="5894" width="10.6095238095238" style="4" customWidth="1"/>
    <col min="5895" max="5895" width="12.7333333333333" style="4" customWidth="1"/>
    <col min="5896" max="5896" width="8.80952380952381" style="4" customWidth="1"/>
    <col min="5897" max="5897" width="16.3238095238095" style="4" customWidth="1"/>
    <col min="5898" max="5898" width="10.447619047619" style="4"/>
    <col min="5899" max="5899" width="10.6095238095238" style="4" customWidth="1"/>
    <col min="5900" max="6142" width="10.447619047619" style="4"/>
    <col min="6143" max="6143" width="11.752380952381" style="4" customWidth="1"/>
    <col min="6144" max="6144" width="11.0952380952381" style="4" customWidth="1"/>
    <col min="6145" max="6145" width="10.9333333333333" style="4" customWidth="1"/>
    <col min="6146" max="6146" width="4.8952380952381" style="4" customWidth="1"/>
    <col min="6147" max="6147" width="6.36190476190476" style="4" customWidth="1"/>
    <col min="6148" max="6149" width="20.7333333333333" style="4" customWidth="1"/>
    <col min="6150" max="6150" width="10.6095238095238" style="4" customWidth="1"/>
    <col min="6151" max="6151" width="12.7333333333333" style="4" customWidth="1"/>
    <col min="6152" max="6152" width="8.80952380952381" style="4" customWidth="1"/>
    <col min="6153" max="6153" width="16.3238095238095" style="4" customWidth="1"/>
    <col min="6154" max="6154" width="10.447619047619" style="4"/>
    <col min="6155" max="6155" width="10.6095238095238" style="4" customWidth="1"/>
    <col min="6156" max="6398" width="10.447619047619" style="4"/>
    <col min="6399" max="6399" width="11.752380952381" style="4" customWidth="1"/>
    <col min="6400" max="6400" width="11.0952380952381" style="4" customWidth="1"/>
    <col min="6401" max="6401" width="10.9333333333333" style="4" customWidth="1"/>
    <col min="6402" max="6402" width="4.8952380952381" style="4" customWidth="1"/>
    <col min="6403" max="6403" width="6.36190476190476" style="4" customWidth="1"/>
    <col min="6404" max="6405" width="20.7333333333333" style="4" customWidth="1"/>
    <col min="6406" max="6406" width="10.6095238095238" style="4" customWidth="1"/>
    <col min="6407" max="6407" width="12.7333333333333" style="4" customWidth="1"/>
    <col min="6408" max="6408" width="8.80952380952381" style="4" customWidth="1"/>
    <col min="6409" max="6409" width="16.3238095238095" style="4" customWidth="1"/>
    <col min="6410" max="6410" width="10.447619047619" style="4"/>
    <col min="6411" max="6411" width="10.6095238095238" style="4" customWidth="1"/>
    <col min="6412" max="6654" width="10.447619047619" style="4"/>
    <col min="6655" max="6655" width="11.752380952381" style="4" customWidth="1"/>
    <col min="6656" max="6656" width="11.0952380952381" style="4" customWidth="1"/>
    <col min="6657" max="6657" width="10.9333333333333" style="4" customWidth="1"/>
    <col min="6658" max="6658" width="4.8952380952381" style="4" customWidth="1"/>
    <col min="6659" max="6659" width="6.36190476190476" style="4" customWidth="1"/>
    <col min="6660" max="6661" width="20.7333333333333" style="4" customWidth="1"/>
    <col min="6662" max="6662" width="10.6095238095238" style="4" customWidth="1"/>
    <col min="6663" max="6663" width="12.7333333333333" style="4" customWidth="1"/>
    <col min="6664" max="6664" width="8.80952380952381" style="4" customWidth="1"/>
    <col min="6665" max="6665" width="16.3238095238095" style="4" customWidth="1"/>
    <col min="6666" max="6666" width="10.447619047619" style="4"/>
    <col min="6667" max="6667" width="10.6095238095238" style="4" customWidth="1"/>
    <col min="6668" max="6910" width="10.447619047619" style="4"/>
    <col min="6911" max="6911" width="11.752380952381" style="4" customWidth="1"/>
    <col min="6912" max="6912" width="11.0952380952381" style="4" customWidth="1"/>
    <col min="6913" max="6913" width="10.9333333333333" style="4" customWidth="1"/>
    <col min="6914" max="6914" width="4.8952380952381" style="4" customWidth="1"/>
    <col min="6915" max="6915" width="6.36190476190476" style="4" customWidth="1"/>
    <col min="6916" max="6917" width="20.7333333333333" style="4" customWidth="1"/>
    <col min="6918" max="6918" width="10.6095238095238" style="4" customWidth="1"/>
    <col min="6919" max="6919" width="12.7333333333333" style="4" customWidth="1"/>
    <col min="6920" max="6920" width="8.80952380952381" style="4" customWidth="1"/>
    <col min="6921" max="6921" width="16.3238095238095" style="4" customWidth="1"/>
    <col min="6922" max="6922" width="10.447619047619" style="4"/>
    <col min="6923" max="6923" width="10.6095238095238" style="4" customWidth="1"/>
    <col min="6924" max="7166" width="10.447619047619" style="4"/>
    <col min="7167" max="7167" width="11.752380952381" style="4" customWidth="1"/>
    <col min="7168" max="7168" width="11.0952380952381" style="4" customWidth="1"/>
    <col min="7169" max="7169" width="10.9333333333333" style="4" customWidth="1"/>
    <col min="7170" max="7170" width="4.8952380952381" style="4" customWidth="1"/>
    <col min="7171" max="7171" width="6.36190476190476" style="4" customWidth="1"/>
    <col min="7172" max="7173" width="20.7333333333333" style="4" customWidth="1"/>
    <col min="7174" max="7174" width="10.6095238095238" style="4" customWidth="1"/>
    <col min="7175" max="7175" width="12.7333333333333" style="4" customWidth="1"/>
    <col min="7176" max="7176" width="8.80952380952381" style="4" customWidth="1"/>
    <col min="7177" max="7177" width="16.3238095238095" style="4" customWidth="1"/>
    <col min="7178" max="7178" width="10.447619047619" style="4"/>
    <col min="7179" max="7179" width="10.6095238095238" style="4" customWidth="1"/>
    <col min="7180" max="7422" width="10.447619047619" style="4"/>
    <col min="7423" max="7423" width="11.752380952381" style="4" customWidth="1"/>
    <col min="7424" max="7424" width="11.0952380952381" style="4" customWidth="1"/>
    <col min="7425" max="7425" width="10.9333333333333" style="4" customWidth="1"/>
    <col min="7426" max="7426" width="4.8952380952381" style="4" customWidth="1"/>
    <col min="7427" max="7427" width="6.36190476190476" style="4" customWidth="1"/>
    <col min="7428" max="7429" width="20.7333333333333" style="4" customWidth="1"/>
    <col min="7430" max="7430" width="10.6095238095238" style="4" customWidth="1"/>
    <col min="7431" max="7431" width="12.7333333333333" style="4" customWidth="1"/>
    <col min="7432" max="7432" width="8.80952380952381" style="4" customWidth="1"/>
    <col min="7433" max="7433" width="16.3238095238095" style="4" customWidth="1"/>
    <col min="7434" max="7434" width="10.447619047619" style="4"/>
    <col min="7435" max="7435" width="10.6095238095238" style="4" customWidth="1"/>
    <col min="7436" max="7678" width="10.447619047619" style="4"/>
    <col min="7679" max="7679" width="11.752380952381" style="4" customWidth="1"/>
    <col min="7680" max="7680" width="11.0952380952381" style="4" customWidth="1"/>
    <col min="7681" max="7681" width="10.9333333333333" style="4" customWidth="1"/>
    <col min="7682" max="7682" width="4.8952380952381" style="4" customWidth="1"/>
    <col min="7683" max="7683" width="6.36190476190476" style="4" customWidth="1"/>
    <col min="7684" max="7685" width="20.7333333333333" style="4" customWidth="1"/>
    <col min="7686" max="7686" width="10.6095238095238" style="4" customWidth="1"/>
    <col min="7687" max="7687" width="12.7333333333333" style="4" customWidth="1"/>
    <col min="7688" max="7688" width="8.80952380952381" style="4" customWidth="1"/>
    <col min="7689" max="7689" width="16.3238095238095" style="4" customWidth="1"/>
    <col min="7690" max="7690" width="10.447619047619" style="4"/>
    <col min="7691" max="7691" width="10.6095238095238" style="4" customWidth="1"/>
    <col min="7692" max="7934" width="10.447619047619" style="4"/>
    <col min="7935" max="7935" width="11.752380952381" style="4" customWidth="1"/>
    <col min="7936" max="7936" width="11.0952380952381" style="4" customWidth="1"/>
    <col min="7937" max="7937" width="10.9333333333333" style="4" customWidth="1"/>
    <col min="7938" max="7938" width="4.8952380952381" style="4" customWidth="1"/>
    <col min="7939" max="7939" width="6.36190476190476" style="4" customWidth="1"/>
    <col min="7940" max="7941" width="20.7333333333333" style="4" customWidth="1"/>
    <col min="7942" max="7942" width="10.6095238095238" style="4" customWidth="1"/>
    <col min="7943" max="7943" width="12.7333333333333" style="4" customWidth="1"/>
    <col min="7944" max="7944" width="8.80952380952381" style="4" customWidth="1"/>
    <col min="7945" max="7945" width="16.3238095238095" style="4" customWidth="1"/>
    <col min="7946" max="7946" width="10.447619047619" style="4"/>
    <col min="7947" max="7947" width="10.6095238095238" style="4" customWidth="1"/>
    <col min="7948" max="8190" width="10.447619047619" style="4"/>
    <col min="8191" max="8191" width="11.752380952381" style="4" customWidth="1"/>
    <col min="8192" max="8192" width="11.0952380952381" style="4" customWidth="1"/>
    <col min="8193" max="8193" width="10.9333333333333" style="4" customWidth="1"/>
    <col min="8194" max="8194" width="4.8952380952381" style="4" customWidth="1"/>
    <col min="8195" max="8195" width="6.36190476190476" style="4" customWidth="1"/>
    <col min="8196" max="8197" width="20.7333333333333" style="4" customWidth="1"/>
    <col min="8198" max="8198" width="10.6095238095238" style="4" customWidth="1"/>
    <col min="8199" max="8199" width="12.7333333333333" style="4" customWidth="1"/>
    <col min="8200" max="8200" width="8.80952380952381" style="4" customWidth="1"/>
    <col min="8201" max="8201" width="16.3238095238095" style="4" customWidth="1"/>
    <col min="8202" max="8202" width="10.447619047619" style="4"/>
    <col min="8203" max="8203" width="10.6095238095238" style="4" customWidth="1"/>
    <col min="8204" max="8446" width="10.447619047619" style="4"/>
    <col min="8447" max="8447" width="11.752380952381" style="4" customWidth="1"/>
    <col min="8448" max="8448" width="11.0952380952381" style="4" customWidth="1"/>
    <col min="8449" max="8449" width="10.9333333333333" style="4" customWidth="1"/>
    <col min="8450" max="8450" width="4.8952380952381" style="4" customWidth="1"/>
    <col min="8451" max="8451" width="6.36190476190476" style="4" customWidth="1"/>
    <col min="8452" max="8453" width="20.7333333333333" style="4" customWidth="1"/>
    <col min="8454" max="8454" width="10.6095238095238" style="4" customWidth="1"/>
    <col min="8455" max="8455" width="12.7333333333333" style="4" customWidth="1"/>
    <col min="8456" max="8456" width="8.80952380952381" style="4" customWidth="1"/>
    <col min="8457" max="8457" width="16.3238095238095" style="4" customWidth="1"/>
    <col min="8458" max="8458" width="10.447619047619" style="4"/>
    <col min="8459" max="8459" width="10.6095238095238" style="4" customWidth="1"/>
    <col min="8460" max="8702" width="10.447619047619" style="4"/>
    <col min="8703" max="8703" width="11.752380952381" style="4" customWidth="1"/>
    <col min="8704" max="8704" width="11.0952380952381" style="4" customWidth="1"/>
    <col min="8705" max="8705" width="10.9333333333333" style="4" customWidth="1"/>
    <col min="8706" max="8706" width="4.8952380952381" style="4" customWidth="1"/>
    <col min="8707" max="8707" width="6.36190476190476" style="4" customWidth="1"/>
    <col min="8708" max="8709" width="20.7333333333333" style="4" customWidth="1"/>
    <col min="8710" max="8710" width="10.6095238095238" style="4" customWidth="1"/>
    <col min="8711" max="8711" width="12.7333333333333" style="4" customWidth="1"/>
    <col min="8712" max="8712" width="8.80952380952381" style="4" customWidth="1"/>
    <col min="8713" max="8713" width="16.3238095238095" style="4" customWidth="1"/>
    <col min="8714" max="8714" width="10.447619047619" style="4"/>
    <col min="8715" max="8715" width="10.6095238095238" style="4" customWidth="1"/>
    <col min="8716" max="8958" width="10.447619047619" style="4"/>
    <col min="8959" max="8959" width="11.752380952381" style="4" customWidth="1"/>
    <col min="8960" max="8960" width="11.0952380952381" style="4" customWidth="1"/>
    <col min="8961" max="8961" width="10.9333333333333" style="4" customWidth="1"/>
    <col min="8962" max="8962" width="4.8952380952381" style="4" customWidth="1"/>
    <col min="8963" max="8963" width="6.36190476190476" style="4" customWidth="1"/>
    <col min="8964" max="8965" width="20.7333333333333" style="4" customWidth="1"/>
    <col min="8966" max="8966" width="10.6095238095238" style="4" customWidth="1"/>
    <col min="8967" max="8967" width="12.7333333333333" style="4" customWidth="1"/>
    <col min="8968" max="8968" width="8.80952380952381" style="4" customWidth="1"/>
    <col min="8969" max="8969" width="16.3238095238095" style="4" customWidth="1"/>
    <col min="8970" max="8970" width="10.447619047619" style="4"/>
    <col min="8971" max="8971" width="10.6095238095238" style="4" customWidth="1"/>
    <col min="8972" max="9214" width="10.447619047619" style="4"/>
    <col min="9215" max="9215" width="11.752380952381" style="4" customWidth="1"/>
    <col min="9216" max="9216" width="11.0952380952381" style="4" customWidth="1"/>
    <col min="9217" max="9217" width="10.9333333333333" style="4" customWidth="1"/>
    <col min="9218" max="9218" width="4.8952380952381" style="4" customWidth="1"/>
    <col min="9219" max="9219" width="6.36190476190476" style="4" customWidth="1"/>
    <col min="9220" max="9221" width="20.7333333333333" style="4" customWidth="1"/>
    <col min="9222" max="9222" width="10.6095238095238" style="4" customWidth="1"/>
    <col min="9223" max="9223" width="12.7333333333333" style="4" customWidth="1"/>
    <col min="9224" max="9224" width="8.80952380952381" style="4" customWidth="1"/>
    <col min="9225" max="9225" width="16.3238095238095" style="4" customWidth="1"/>
    <col min="9226" max="9226" width="10.447619047619" style="4"/>
    <col min="9227" max="9227" width="10.6095238095238" style="4" customWidth="1"/>
    <col min="9228" max="9470" width="10.447619047619" style="4"/>
    <col min="9471" max="9471" width="11.752380952381" style="4" customWidth="1"/>
    <col min="9472" max="9472" width="11.0952380952381" style="4" customWidth="1"/>
    <col min="9473" max="9473" width="10.9333333333333" style="4" customWidth="1"/>
    <col min="9474" max="9474" width="4.8952380952381" style="4" customWidth="1"/>
    <col min="9475" max="9475" width="6.36190476190476" style="4" customWidth="1"/>
    <col min="9476" max="9477" width="20.7333333333333" style="4" customWidth="1"/>
    <col min="9478" max="9478" width="10.6095238095238" style="4" customWidth="1"/>
    <col min="9479" max="9479" width="12.7333333333333" style="4" customWidth="1"/>
    <col min="9480" max="9480" width="8.80952380952381" style="4" customWidth="1"/>
    <col min="9481" max="9481" width="16.3238095238095" style="4" customWidth="1"/>
    <col min="9482" max="9482" width="10.447619047619" style="4"/>
    <col min="9483" max="9483" width="10.6095238095238" style="4" customWidth="1"/>
    <col min="9484" max="9726" width="10.447619047619" style="4"/>
    <col min="9727" max="9727" width="11.752380952381" style="4" customWidth="1"/>
    <col min="9728" max="9728" width="11.0952380952381" style="4" customWidth="1"/>
    <col min="9729" max="9729" width="10.9333333333333" style="4" customWidth="1"/>
    <col min="9730" max="9730" width="4.8952380952381" style="4" customWidth="1"/>
    <col min="9731" max="9731" width="6.36190476190476" style="4" customWidth="1"/>
    <col min="9732" max="9733" width="20.7333333333333" style="4" customWidth="1"/>
    <col min="9734" max="9734" width="10.6095238095238" style="4" customWidth="1"/>
    <col min="9735" max="9735" width="12.7333333333333" style="4" customWidth="1"/>
    <col min="9736" max="9736" width="8.80952380952381" style="4" customWidth="1"/>
    <col min="9737" max="9737" width="16.3238095238095" style="4" customWidth="1"/>
    <col min="9738" max="9738" width="10.447619047619" style="4"/>
    <col min="9739" max="9739" width="10.6095238095238" style="4" customWidth="1"/>
    <col min="9740" max="9982" width="10.447619047619" style="4"/>
    <col min="9983" max="9983" width="11.752380952381" style="4" customWidth="1"/>
    <col min="9984" max="9984" width="11.0952380952381" style="4" customWidth="1"/>
    <col min="9985" max="9985" width="10.9333333333333" style="4" customWidth="1"/>
    <col min="9986" max="9986" width="4.8952380952381" style="4" customWidth="1"/>
    <col min="9987" max="9987" width="6.36190476190476" style="4" customWidth="1"/>
    <col min="9988" max="9989" width="20.7333333333333" style="4" customWidth="1"/>
    <col min="9990" max="9990" width="10.6095238095238" style="4" customWidth="1"/>
    <col min="9991" max="9991" width="12.7333333333333" style="4" customWidth="1"/>
    <col min="9992" max="9992" width="8.80952380952381" style="4" customWidth="1"/>
    <col min="9993" max="9993" width="16.3238095238095" style="4" customWidth="1"/>
    <col min="9994" max="9994" width="10.447619047619" style="4"/>
    <col min="9995" max="9995" width="10.6095238095238" style="4" customWidth="1"/>
    <col min="9996" max="10238" width="10.447619047619" style="4"/>
    <col min="10239" max="10239" width="11.752380952381" style="4" customWidth="1"/>
    <col min="10240" max="10240" width="11.0952380952381" style="4" customWidth="1"/>
    <col min="10241" max="10241" width="10.9333333333333" style="4" customWidth="1"/>
    <col min="10242" max="10242" width="4.8952380952381" style="4" customWidth="1"/>
    <col min="10243" max="10243" width="6.36190476190476" style="4" customWidth="1"/>
    <col min="10244" max="10245" width="20.7333333333333" style="4" customWidth="1"/>
    <col min="10246" max="10246" width="10.6095238095238" style="4" customWidth="1"/>
    <col min="10247" max="10247" width="12.7333333333333" style="4" customWidth="1"/>
    <col min="10248" max="10248" width="8.80952380952381" style="4" customWidth="1"/>
    <col min="10249" max="10249" width="16.3238095238095" style="4" customWidth="1"/>
    <col min="10250" max="10250" width="10.447619047619" style="4"/>
    <col min="10251" max="10251" width="10.6095238095238" style="4" customWidth="1"/>
    <col min="10252" max="10494" width="10.447619047619" style="4"/>
    <col min="10495" max="10495" width="11.752380952381" style="4" customWidth="1"/>
    <col min="10496" max="10496" width="11.0952380952381" style="4" customWidth="1"/>
    <col min="10497" max="10497" width="10.9333333333333" style="4" customWidth="1"/>
    <col min="10498" max="10498" width="4.8952380952381" style="4" customWidth="1"/>
    <col min="10499" max="10499" width="6.36190476190476" style="4" customWidth="1"/>
    <col min="10500" max="10501" width="20.7333333333333" style="4" customWidth="1"/>
    <col min="10502" max="10502" width="10.6095238095238" style="4" customWidth="1"/>
    <col min="10503" max="10503" width="12.7333333333333" style="4" customWidth="1"/>
    <col min="10504" max="10504" width="8.80952380952381" style="4" customWidth="1"/>
    <col min="10505" max="10505" width="16.3238095238095" style="4" customWidth="1"/>
    <col min="10506" max="10506" width="10.447619047619" style="4"/>
    <col min="10507" max="10507" width="10.6095238095238" style="4" customWidth="1"/>
    <col min="10508" max="10750" width="10.447619047619" style="4"/>
    <col min="10751" max="10751" width="11.752380952381" style="4" customWidth="1"/>
    <col min="10752" max="10752" width="11.0952380952381" style="4" customWidth="1"/>
    <col min="10753" max="10753" width="10.9333333333333" style="4" customWidth="1"/>
    <col min="10754" max="10754" width="4.8952380952381" style="4" customWidth="1"/>
    <col min="10755" max="10755" width="6.36190476190476" style="4" customWidth="1"/>
    <col min="10756" max="10757" width="20.7333333333333" style="4" customWidth="1"/>
    <col min="10758" max="10758" width="10.6095238095238" style="4" customWidth="1"/>
    <col min="10759" max="10759" width="12.7333333333333" style="4" customWidth="1"/>
    <col min="10760" max="10760" width="8.80952380952381" style="4" customWidth="1"/>
    <col min="10761" max="10761" width="16.3238095238095" style="4" customWidth="1"/>
    <col min="10762" max="10762" width="10.447619047619" style="4"/>
    <col min="10763" max="10763" width="10.6095238095238" style="4" customWidth="1"/>
    <col min="10764" max="11006" width="10.447619047619" style="4"/>
    <col min="11007" max="11007" width="11.752380952381" style="4" customWidth="1"/>
    <col min="11008" max="11008" width="11.0952380952381" style="4" customWidth="1"/>
    <col min="11009" max="11009" width="10.9333333333333" style="4" customWidth="1"/>
    <col min="11010" max="11010" width="4.8952380952381" style="4" customWidth="1"/>
    <col min="11011" max="11011" width="6.36190476190476" style="4" customWidth="1"/>
    <col min="11012" max="11013" width="20.7333333333333" style="4" customWidth="1"/>
    <col min="11014" max="11014" width="10.6095238095238" style="4" customWidth="1"/>
    <col min="11015" max="11015" width="12.7333333333333" style="4" customWidth="1"/>
    <col min="11016" max="11016" width="8.80952380952381" style="4" customWidth="1"/>
    <col min="11017" max="11017" width="16.3238095238095" style="4" customWidth="1"/>
    <col min="11018" max="11018" width="10.447619047619" style="4"/>
    <col min="11019" max="11019" width="10.6095238095238" style="4" customWidth="1"/>
    <col min="11020" max="11262" width="10.447619047619" style="4"/>
    <col min="11263" max="11263" width="11.752380952381" style="4" customWidth="1"/>
    <col min="11264" max="11264" width="11.0952380952381" style="4" customWidth="1"/>
    <col min="11265" max="11265" width="10.9333333333333" style="4" customWidth="1"/>
    <col min="11266" max="11266" width="4.8952380952381" style="4" customWidth="1"/>
    <col min="11267" max="11267" width="6.36190476190476" style="4" customWidth="1"/>
    <col min="11268" max="11269" width="20.7333333333333" style="4" customWidth="1"/>
    <col min="11270" max="11270" width="10.6095238095238" style="4" customWidth="1"/>
    <col min="11271" max="11271" width="12.7333333333333" style="4" customWidth="1"/>
    <col min="11272" max="11272" width="8.80952380952381" style="4" customWidth="1"/>
    <col min="11273" max="11273" width="16.3238095238095" style="4" customWidth="1"/>
    <col min="11274" max="11274" width="10.447619047619" style="4"/>
    <col min="11275" max="11275" width="10.6095238095238" style="4" customWidth="1"/>
    <col min="11276" max="11518" width="10.447619047619" style="4"/>
    <col min="11519" max="11519" width="11.752380952381" style="4" customWidth="1"/>
    <col min="11520" max="11520" width="11.0952380952381" style="4" customWidth="1"/>
    <col min="11521" max="11521" width="10.9333333333333" style="4" customWidth="1"/>
    <col min="11522" max="11522" width="4.8952380952381" style="4" customWidth="1"/>
    <col min="11523" max="11523" width="6.36190476190476" style="4" customWidth="1"/>
    <col min="11524" max="11525" width="20.7333333333333" style="4" customWidth="1"/>
    <col min="11526" max="11526" width="10.6095238095238" style="4" customWidth="1"/>
    <col min="11527" max="11527" width="12.7333333333333" style="4" customWidth="1"/>
    <col min="11528" max="11528" width="8.80952380952381" style="4" customWidth="1"/>
    <col min="11529" max="11529" width="16.3238095238095" style="4" customWidth="1"/>
    <col min="11530" max="11530" width="10.447619047619" style="4"/>
    <col min="11531" max="11531" width="10.6095238095238" style="4" customWidth="1"/>
    <col min="11532" max="11774" width="10.447619047619" style="4"/>
    <col min="11775" max="11775" width="11.752380952381" style="4" customWidth="1"/>
    <col min="11776" max="11776" width="11.0952380952381" style="4" customWidth="1"/>
    <col min="11777" max="11777" width="10.9333333333333" style="4" customWidth="1"/>
    <col min="11778" max="11778" width="4.8952380952381" style="4" customWidth="1"/>
    <col min="11779" max="11779" width="6.36190476190476" style="4" customWidth="1"/>
    <col min="11780" max="11781" width="20.7333333333333" style="4" customWidth="1"/>
    <col min="11782" max="11782" width="10.6095238095238" style="4" customWidth="1"/>
    <col min="11783" max="11783" width="12.7333333333333" style="4" customWidth="1"/>
    <col min="11784" max="11784" width="8.80952380952381" style="4" customWidth="1"/>
    <col min="11785" max="11785" width="16.3238095238095" style="4" customWidth="1"/>
    <col min="11786" max="11786" width="10.447619047619" style="4"/>
    <col min="11787" max="11787" width="10.6095238095238" style="4" customWidth="1"/>
    <col min="11788" max="12030" width="10.447619047619" style="4"/>
    <col min="12031" max="12031" width="11.752380952381" style="4" customWidth="1"/>
    <col min="12032" max="12032" width="11.0952380952381" style="4" customWidth="1"/>
    <col min="12033" max="12033" width="10.9333333333333" style="4" customWidth="1"/>
    <col min="12034" max="12034" width="4.8952380952381" style="4" customWidth="1"/>
    <col min="12035" max="12035" width="6.36190476190476" style="4" customWidth="1"/>
    <col min="12036" max="12037" width="20.7333333333333" style="4" customWidth="1"/>
    <col min="12038" max="12038" width="10.6095238095238" style="4" customWidth="1"/>
    <col min="12039" max="12039" width="12.7333333333333" style="4" customWidth="1"/>
    <col min="12040" max="12040" width="8.80952380952381" style="4" customWidth="1"/>
    <col min="12041" max="12041" width="16.3238095238095" style="4" customWidth="1"/>
    <col min="12042" max="12042" width="10.447619047619" style="4"/>
    <col min="12043" max="12043" width="10.6095238095238" style="4" customWidth="1"/>
    <col min="12044" max="12286" width="10.447619047619" style="4"/>
    <col min="12287" max="12287" width="11.752380952381" style="4" customWidth="1"/>
    <col min="12288" max="12288" width="11.0952380952381" style="4" customWidth="1"/>
    <col min="12289" max="12289" width="10.9333333333333" style="4" customWidth="1"/>
    <col min="12290" max="12290" width="4.8952380952381" style="4" customWidth="1"/>
    <col min="12291" max="12291" width="6.36190476190476" style="4" customWidth="1"/>
    <col min="12292" max="12293" width="20.7333333333333" style="4" customWidth="1"/>
    <col min="12294" max="12294" width="10.6095238095238" style="4" customWidth="1"/>
    <col min="12295" max="12295" width="12.7333333333333" style="4" customWidth="1"/>
    <col min="12296" max="12296" width="8.80952380952381" style="4" customWidth="1"/>
    <col min="12297" max="12297" width="16.3238095238095" style="4" customWidth="1"/>
    <col min="12298" max="12298" width="10.447619047619" style="4"/>
    <col min="12299" max="12299" width="10.6095238095238" style="4" customWidth="1"/>
    <col min="12300" max="12542" width="10.447619047619" style="4"/>
    <col min="12543" max="12543" width="11.752380952381" style="4" customWidth="1"/>
    <col min="12544" max="12544" width="11.0952380952381" style="4" customWidth="1"/>
    <col min="12545" max="12545" width="10.9333333333333" style="4" customWidth="1"/>
    <col min="12546" max="12546" width="4.8952380952381" style="4" customWidth="1"/>
    <col min="12547" max="12547" width="6.36190476190476" style="4" customWidth="1"/>
    <col min="12548" max="12549" width="20.7333333333333" style="4" customWidth="1"/>
    <col min="12550" max="12550" width="10.6095238095238" style="4" customWidth="1"/>
    <col min="12551" max="12551" width="12.7333333333333" style="4" customWidth="1"/>
    <col min="12552" max="12552" width="8.80952380952381" style="4" customWidth="1"/>
    <col min="12553" max="12553" width="16.3238095238095" style="4" customWidth="1"/>
    <col min="12554" max="12554" width="10.447619047619" style="4"/>
    <col min="12555" max="12555" width="10.6095238095238" style="4" customWidth="1"/>
    <col min="12556" max="12798" width="10.447619047619" style="4"/>
    <col min="12799" max="12799" width="11.752380952381" style="4" customWidth="1"/>
    <col min="12800" max="12800" width="11.0952380952381" style="4" customWidth="1"/>
    <col min="12801" max="12801" width="10.9333333333333" style="4" customWidth="1"/>
    <col min="12802" max="12802" width="4.8952380952381" style="4" customWidth="1"/>
    <col min="12803" max="12803" width="6.36190476190476" style="4" customWidth="1"/>
    <col min="12804" max="12805" width="20.7333333333333" style="4" customWidth="1"/>
    <col min="12806" max="12806" width="10.6095238095238" style="4" customWidth="1"/>
    <col min="12807" max="12807" width="12.7333333333333" style="4" customWidth="1"/>
    <col min="12808" max="12808" width="8.80952380952381" style="4" customWidth="1"/>
    <col min="12809" max="12809" width="16.3238095238095" style="4" customWidth="1"/>
    <col min="12810" max="12810" width="10.447619047619" style="4"/>
    <col min="12811" max="12811" width="10.6095238095238" style="4" customWidth="1"/>
    <col min="12812" max="13054" width="10.447619047619" style="4"/>
    <col min="13055" max="13055" width="11.752380952381" style="4" customWidth="1"/>
    <col min="13056" max="13056" width="11.0952380952381" style="4" customWidth="1"/>
    <col min="13057" max="13057" width="10.9333333333333" style="4" customWidth="1"/>
    <col min="13058" max="13058" width="4.8952380952381" style="4" customWidth="1"/>
    <col min="13059" max="13059" width="6.36190476190476" style="4" customWidth="1"/>
    <col min="13060" max="13061" width="20.7333333333333" style="4" customWidth="1"/>
    <col min="13062" max="13062" width="10.6095238095238" style="4" customWidth="1"/>
    <col min="13063" max="13063" width="12.7333333333333" style="4" customWidth="1"/>
    <col min="13064" max="13064" width="8.80952380952381" style="4" customWidth="1"/>
    <col min="13065" max="13065" width="16.3238095238095" style="4" customWidth="1"/>
    <col min="13066" max="13066" width="10.447619047619" style="4"/>
    <col min="13067" max="13067" width="10.6095238095238" style="4" customWidth="1"/>
    <col min="13068" max="13310" width="10.447619047619" style="4"/>
    <col min="13311" max="13311" width="11.752380952381" style="4" customWidth="1"/>
    <col min="13312" max="13312" width="11.0952380952381" style="4" customWidth="1"/>
    <col min="13313" max="13313" width="10.9333333333333" style="4" customWidth="1"/>
    <col min="13314" max="13314" width="4.8952380952381" style="4" customWidth="1"/>
    <col min="13315" max="13315" width="6.36190476190476" style="4" customWidth="1"/>
    <col min="13316" max="13317" width="20.7333333333333" style="4" customWidth="1"/>
    <col min="13318" max="13318" width="10.6095238095238" style="4" customWidth="1"/>
    <col min="13319" max="13319" width="12.7333333333333" style="4" customWidth="1"/>
    <col min="13320" max="13320" width="8.80952380952381" style="4" customWidth="1"/>
    <col min="13321" max="13321" width="16.3238095238095" style="4" customWidth="1"/>
    <col min="13322" max="13322" width="10.447619047619" style="4"/>
    <col min="13323" max="13323" width="10.6095238095238" style="4" customWidth="1"/>
    <col min="13324" max="13566" width="10.447619047619" style="4"/>
    <col min="13567" max="13567" width="11.752380952381" style="4" customWidth="1"/>
    <col min="13568" max="13568" width="11.0952380952381" style="4" customWidth="1"/>
    <col min="13569" max="13569" width="10.9333333333333" style="4" customWidth="1"/>
    <col min="13570" max="13570" width="4.8952380952381" style="4" customWidth="1"/>
    <col min="13571" max="13571" width="6.36190476190476" style="4" customWidth="1"/>
    <col min="13572" max="13573" width="20.7333333333333" style="4" customWidth="1"/>
    <col min="13574" max="13574" width="10.6095238095238" style="4" customWidth="1"/>
    <col min="13575" max="13575" width="12.7333333333333" style="4" customWidth="1"/>
    <col min="13576" max="13576" width="8.80952380952381" style="4" customWidth="1"/>
    <col min="13577" max="13577" width="16.3238095238095" style="4" customWidth="1"/>
    <col min="13578" max="13578" width="10.447619047619" style="4"/>
    <col min="13579" max="13579" width="10.6095238095238" style="4" customWidth="1"/>
    <col min="13580" max="13822" width="10.447619047619" style="4"/>
    <col min="13823" max="13823" width="11.752380952381" style="4" customWidth="1"/>
    <col min="13824" max="13824" width="11.0952380952381" style="4" customWidth="1"/>
    <col min="13825" max="13825" width="10.9333333333333" style="4" customWidth="1"/>
    <col min="13826" max="13826" width="4.8952380952381" style="4" customWidth="1"/>
    <col min="13827" max="13827" width="6.36190476190476" style="4" customWidth="1"/>
    <col min="13828" max="13829" width="20.7333333333333" style="4" customWidth="1"/>
    <col min="13830" max="13830" width="10.6095238095238" style="4" customWidth="1"/>
    <col min="13831" max="13831" width="12.7333333333333" style="4" customWidth="1"/>
    <col min="13832" max="13832" width="8.80952380952381" style="4" customWidth="1"/>
    <col min="13833" max="13833" width="16.3238095238095" style="4" customWidth="1"/>
    <col min="13834" max="13834" width="10.447619047619" style="4"/>
    <col min="13835" max="13835" width="10.6095238095238" style="4" customWidth="1"/>
    <col min="13836" max="14078" width="10.447619047619" style="4"/>
    <col min="14079" max="14079" width="11.752380952381" style="4" customWidth="1"/>
    <col min="14080" max="14080" width="11.0952380952381" style="4" customWidth="1"/>
    <col min="14081" max="14081" width="10.9333333333333" style="4" customWidth="1"/>
    <col min="14082" max="14082" width="4.8952380952381" style="4" customWidth="1"/>
    <col min="14083" max="14083" width="6.36190476190476" style="4" customWidth="1"/>
    <col min="14084" max="14085" width="20.7333333333333" style="4" customWidth="1"/>
    <col min="14086" max="14086" width="10.6095238095238" style="4" customWidth="1"/>
    <col min="14087" max="14087" width="12.7333333333333" style="4" customWidth="1"/>
    <col min="14088" max="14088" width="8.80952380952381" style="4" customWidth="1"/>
    <col min="14089" max="14089" width="16.3238095238095" style="4" customWidth="1"/>
    <col min="14090" max="14090" width="10.447619047619" style="4"/>
    <col min="14091" max="14091" width="10.6095238095238" style="4" customWidth="1"/>
    <col min="14092" max="14334" width="10.447619047619" style="4"/>
    <col min="14335" max="14335" width="11.752380952381" style="4" customWidth="1"/>
    <col min="14336" max="14336" width="11.0952380952381" style="4" customWidth="1"/>
    <col min="14337" max="14337" width="10.9333333333333" style="4" customWidth="1"/>
    <col min="14338" max="14338" width="4.8952380952381" style="4" customWidth="1"/>
    <col min="14339" max="14339" width="6.36190476190476" style="4" customWidth="1"/>
    <col min="14340" max="14341" width="20.7333333333333" style="4" customWidth="1"/>
    <col min="14342" max="14342" width="10.6095238095238" style="4" customWidth="1"/>
    <col min="14343" max="14343" width="12.7333333333333" style="4" customWidth="1"/>
    <col min="14344" max="14344" width="8.80952380952381" style="4" customWidth="1"/>
    <col min="14345" max="14345" width="16.3238095238095" style="4" customWidth="1"/>
    <col min="14346" max="14346" width="10.447619047619" style="4"/>
    <col min="14347" max="14347" width="10.6095238095238" style="4" customWidth="1"/>
    <col min="14348" max="14590" width="10.447619047619" style="4"/>
    <col min="14591" max="14591" width="11.752380952381" style="4" customWidth="1"/>
    <col min="14592" max="14592" width="11.0952380952381" style="4" customWidth="1"/>
    <col min="14593" max="14593" width="10.9333333333333" style="4" customWidth="1"/>
    <col min="14594" max="14594" width="4.8952380952381" style="4" customWidth="1"/>
    <col min="14595" max="14595" width="6.36190476190476" style="4" customWidth="1"/>
    <col min="14596" max="14597" width="20.7333333333333" style="4" customWidth="1"/>
    <col min="14598" max="14598" width="10.6095238095238" style="4" customWidth="1"/>
    <col min="14599" max="14599" width="12.7333333333333" style="4" customWidth="1"/>
    <col min="14600" max="14600" width="8.80952380952381" style="4" customWidth="1"/>
    <col min="14601" max="14601" width="16.3238095238095" style="4" customWidth="1"/>
    <col min="14602" max="14602" width="10.447619047619" style="4"/>
    <col min="14603" max="14603" width="10.6095238095238" style="4" customWidth="1"/>
    <col min="14604" max="14846" width="10.447619047619" style="4"/>
    <col min="14847" max="14847" width="11.752380952381" style="4" customWidth="1"/>
    <col min="14848" max="14848" width="11.0952380952381" style="4" customWidth="1"/>
    <col min="14849" max="14849" width="10.9333333333333" style="4" customWidth="1"/>
    <col min="14850" max="14850" width="4.8952380952381" style="4" customWidth="1"/>
    <col min="14851" max="14851" width="6.36190476190476" style="4" customWidth="1"/>
    <col min="14852" max="14853" width="20.7333333333333" style="4" customWidth="1"/>
    <col min="14854" max="14854" width="10.6095238095238" style="4" customWidth="1"/>
    <col min="14855" max="14855" width="12.7333333333333" style="4" customWidth="1"/>
    <col min="14856" max="14856" width="8.80952380952381" style="4" customWidth="1"/>
    <col min="14857" max="14857" width="16.3238095238095" style="4" customWidth="1"/>
    <col min="14858" max="14858" width="10.447619047619" style="4"/>
    <col min="14859" max="14859" width="10.6095238095238" style="4" customWidth="1"/>
    <col min="14860" max="15102" width="10.447619047619" style="4"/>
    <col min="15103" max="15103" width="11.752380952381" style="4" customWidth="1"/>
    <col min="15104" max="15104" width="11.0952380952381" style="4" customWidth="1"/>
    <col min="15105" max="15105" width="10.9333333333333" style="4" customWidth="1"/>
    <col min="15106" max="15106" width="4.8952380952381" style="4" customWidth="1"/>
    <col min="15107" max="15107" width="6.36190476190476" style="4" customWidth="1"/>
    <col min="15108" max="15109" width="20.7333333333333" style="4" customWidth="1"/>
    <col min="15110" max="15110" width="10.6095238095238" style="4" customWidth="1"/>
    <col min="15111" max="15111" width="12.7333333333333" style="4" customWidth="1"/>
    <col min="15112" max="15112" width="8.80952380952381" style="4" customWidth="1"/>
    <col min="15113" max="15113" width="16.3238095238095" style="4" customWidth="1"/>
    <col min="15114" max="15114" width="10.447619047619" style="4"/>
    <col min="15115" max="15115" width="10.6095238095238" style="4" customWidth="1"/>
    <col min="15116" max="15358" width="10.447619047619" style="4"/>
    <col min="15359" max="15359" width="11.752380952381" style="4" customWidth="1"/>
    <col min="15360" max="15360" width="11.0952380952381" style="4" customWidth="1"/>
    <col min="15361" max="15361" width="10.9333333333333" style="4" customWidth="1"/>
    <col min="15362" max="15362" width="4.8952380952381" style="4" customWidth="1"/>
    <col min="15363" max="15363" width="6.36190476190476" style="4" customWidth="1"/>
    <col min="15364" max="15365" width="20.7333333333333" style="4" customWidth="1"/>
    <col min="15366" max="15366" width="10.6095238095238" style="4" customWidth="1"/>
    <col min="15367" max="15367" width="12.7333333333333" style="4" customWidth="1"/>
    <col min="15368" max="15368" width="8.80952380952381" style="4" customWidth="1"/>
    <col min="15369" max="15369" width="16.3238095238095" style="4" customWidth="1"/>
    <col min="15370" max="15370" width="10.447619047619" style="4"/>
    <col min="15371" max="15371" width="10.6095238095238" style="4" customWidth="1"/>
    <col min="15372" max="15614" width="10.447619047619" style="4"/>
    <col min="15615" max="15615" width="11.752380952381" style="4" customWidth="1"/>
    <col min="15616" max="15616" width="11.0952380952381" style="4" customWidth="1"/>
    <col min="15617" max="15617" width="10.9333333333333" style="4" customWidth="1"/>
    <col min="15618" max="15618" width="4.8952380952381" style="4" customWidth="1"/>
    <col min="15619" max="15619" width="6.36190476190476" style="4" customWidth="1"/>
    <col min="15620" max="15621" width="20.7333333333333" style="4" customWidth="1"/>
    <col min="15622" max="15622" width="10.6095238095238" style="4" customWidth="1"/>
    <col min="15623" max="15623" width="12.7333333333333" style="4" customWidth="1"/>
    <col min="15624" max="15624" width="8.80952380952381" style="4" customWidth="1"/>
    <col min="15625" max="15625" width="16.3238095238095" style="4" customWidth="1"/>
    <col min="15626" max="15626" width="10.447619047619" style="4"/>
    <col min="15627" max="15627" width="10.6095238095238" style="4" customWidth="1"/>
    <col min="15628" max="15870" width="10.447619047619" style="4"/>
    <col min="15871" max="15871" width="11.752380952381" style="4" customWidth="1"/>
    <col min="15872" max="15872" width="11.0952380952381" style="4" customWidth="1"/>
    <col min="15873" max="15873" width="10.9333333333333" style="4" customWidth="1"/>
    <col min="15874" max="15874" width="4.8952380952381" style="4" customWidth="1"/>
    <col min="15875" max="15875" width="6.36190476190476" style="4" customWidth="1"/>
    <col min="15876" max="15877" width="20.7333333333333" style="4" customWidth="1"/>
    <col min="15878" max="15878" width="10.6095238095238" style="4" customWidth="1"/>
    <col min="15879" max="15879" width="12.7333333333333" style="4" customWidth="1"/>
    <col min="15880" max="15880" width="8.80952380952381" style="4" customWidth="1"/>
    <col min="15881" max="15881" width="16.3238095238095" style="4" customWidth="1"/>
    <col min="15882" max="15882" width="10.447619047619" style="4"/>
    <col min="15883" max="15883" width="10.6095238095238" style="4" customWidth="1"/>
    <col min="15884" max="16126" width="10.447619047619" style="4"/>
    <col min="16127" max="16127" width="11.752380952381" style="4" customWidth="1"/>
    <col min="16128" max="16128" width="11.0952380952381" style="4" customWidth="1"/>
    <col min="16129" max="16129" width="10.9333333333333" style="4" customWidth="1"/>
    <col min="16130" max="16130" width="4.8952380952381" style="4" customWidth="1"/>
    <col min="16131" max="16131" width="6.36190476190476" style="4" customWidth="1"/>
    <col min="16132" max="16133" width="20.7333333333333" style="4" customWidth="1"/>
    <col min="16134" max="16134" width="10.6095238095238" style="4" customWidth="1"/>
    <col min="16135" max="16135" width="12.7333333333333" style="4" customWidth="1"/>
    <col min="16136" max="16136" width="8.80952380952381" style="4" customWidth="1"/>
    <col min="16137" max="16137" width="16.3238095238095" style="4" customWidth="1"/>
    <col min="16138" max="16138" width="10.447619047619" style="4"/>
    <col min="16139" max="16139" width="10.6095238095238" style="4" customWidth="1"/>
    <col min="16140" max="16384" width="10.447619047619" style="4"/>
  </cols>
  <sheetData>
    <row r="1" s="1" customFormat="1" ht="37.5" customHeight="1" spans="1:12">
      <c r="A1" s="6" t="s">
        <v>679</v>
      </c>
      <c r="B1" s="7" t="s">
        <v>680</v>
      </c>
      <c r="C1" s="7" t="s">
        <v>681</v>
      </c>
      <c r="D1" s="7" t="s">
        <v>682</v>
      </c>
      <c r="E1" s="7" t="s">
        <v>683</v>
      </c>
      <c r="F1" s="7" t="s">
        <v>684</v>
      </c>
      <c r="G1" s="7" t="s">
        <v>685</v>
      </c>
      <c r="H1" s="7" t="s">
        <v>686</v>
      </c>
      <c r="I1" s="17" t="s">
        <v>687</v>
      </c>
      <c r="J1" s="17" t="s">
        <v>688</v>
      </c>
      <c r="K1" s="18" t="s">
        <v>689</v>
      </c>
      <c r="L1" s="19"/>
    </row>
    <row r="2" ht="14.45" customHeight="1" spans="1:12">
      <c r="A2" s="8"/>
      <c r="B2" s="9"/>
      <c r="C2" s="9"/>
      <c r="D2" s="9"/>
      <c r="E2" s="10"/>
      <c r="F2" s="10"/>
      <c r="G2" s="8"/>
      <c r="H2" s="11"/>
      <c r="I2" s="20"/>
      <c r="J2" s="21"/>
      <c r="K2" s="22"/>
      <c r="L2" s="23"/>
    </row>
    <row r="3" ht="14.45" customHeight="1" spans="1:11">
      <c r="A3" s="8" t="s">
        <v>690</v>
      </c>
      <c r="B3" s="9">
        <v>43889</v>
      </c>
      <c r="C3" s="9">
        <v>43891</v>
      </c>
      <c r="D3" s="10">
        <v>1</v>
      </c>
      <c r="E3" s="10">
        <v>2</v>
      </c>
      <c r="F3" s="10">
        <v>1795502</v>
      </c>
      <c r="G3" s="12" t="s">
        <v>920</v>
      </c>
      <c r="H3" s="11">
        <v>2149</v>
      </c>
      <c r="I3" s="20">
        <v>4300</v>
      </c>
      <c r="J3" s="24"/>
      <c r="K3" s="22">
        <v>4300</v>
      </c>
    </row>
    <row r="4" ht="14.45" customHeight="1" spans="1:11">
      <c r="A4" s="8" t="s">
        <v>690</v>
      </c>
      <c r="B4" s="9">
        <v>43890</v>
      </c>
      <c r="C4" s="9">
        <v>43891</v>
      </c>
      <c r="D4" s="10">
        <v>1</v>
      </c>
      <c r="E4" s="10">
        <v>1</v>
      </c>
      <c r="F4" s="10">
        <v>1797565</v>
      </c>
      <c r="G4" s="8" t="s">
        <v>921</v>
      </c>
      <c r="H4" s="11">
        <v>2070</v>
      </c>
      <c r="I4" s="20">
        <v>2070</v>
      </c>
      <c r="J4" s="24"/>
      <c r="K4" s="22">
        <f t="shared" ref="K4:K28" si="0">K3+I4</f>
        <v>6370</v>
      </c>
    </row>
    <row r="5" s="2" customFormat="1" ht="14.45" customHeight="1" spans="1:13">
      <c r="A5" s="8" t="s">
        <v>690</v>
      </c>
      <c r="B5" s="9">
        <v>43890</v>
      </c>
      <c r="C5" s="9">
        <v>43892</v>
      </c>
      <c r="D5" s="10">
        <v>1</v>
      </c>
      <c r="E5" s="10">
        <v>2</v>
      </c>
      <c r="F5" s="10">
        <v>1797100</v>
      </c>
      <c r="G5" s="8" t="s">
        <v>922</v>
      </c>
      <c r="H5" s="11">
        <v>2520</v>
      </c>
      <c r="I5" s="20">
        <f>2520*2</f>
        <v>5040</v>
      </c>
      <c r="J5" s="25"/>
      <c r="K5" s="22">
        <f t="shared" si="0"/>
        <v>11410</v>
      </c>
      <c r="M5" s="4"/>
    </row>
    <row r="6" s="2" customFormat="1" ht="14.45" customHeight="1" spans="1:13">
      <c r="A6" s="8" t="s">
        <v>690</v>
      </c>
      <c r="B6" s="9">
        <v>43892</v>
      </c>
      <c r="C6" s="9">
        <v>43893</v>
      </c>
      <c r="D6" s="10">
        <v>1</v>
      </c>
      <c r="E6" s="10">
        <v>1</v>
      </c>
      <c r="F6" s="10">
        <v>1798664</v>
      </c>
      <c r="G6" s="8" t="s">
        <v>923</v>
      </c>
      <c r="H6" s="11">
        <v>2070</v>
      </c>
      <c r="I6" s="20">
        <v>2070</v>
      </c>
      <c r="J6" s="25"/>
      <c r="K6" s="22">
        <f t="shared" si="0"/>
        <v>13480</v>
      </c>
      <c r="M6" s="4"/>
    </row>
    <row r="7" s="2" customFormat="1" ht="14.45" customHeight="1" spans="1:13">
      <c r="A7" s="8" t="s">
        <v>690</v>
      </c>
      <c r="B7" s="9">
        <v>43889</v>
      </c>
      <c r="C7" s="9">
        <v>43893</v>
      </c>
      <c r="D7" s="10">
        <v>1</v>
      </c>
      <c r="E7" s="10">
        <v>4</v>
      </c>
      <c r="F7" s="10">
        <v>1796185</v>
      </c>
      <c r="G7" s="8" t="s">
        <v>924</v>
      </c>
      <c r="H7" s="11">
        <v>2150</v>
      </c>
      <c r="I7" s="20">
        <f>2150*4</f>
        <v>8600</v>
      </c>
      <c r="J7" s="25"/>
      <c r="K7" s="22">
        <f t="shared" si="0"/>
        <v>22080</v>
      </c>
      <c r="M7" s="4"/>
    </row>
    <row r="8" s="2" customFormat="1" ht="14.45" customHeight="1" spans="1:13">
      <c r="A8" s="8" t="s">
        <v>690</v>
      </c>
      <c r="B8" s="9">
        <v>43890</v>
      </c>
      <c r="C8" s="9">
        <v>43893</v>
      </c>
      <c r="D8" s="10">
        <v>1</v>
      </c>
      <c r="E8" s="10">
        <v>3</v>
      </c>
      <c r="F8" s="10">
        <v>1797248</v>
      </c>
      <c r="G8" s="8" t="s">
        <v>925</v>
      </c>
      <c r="H8" s="11">
        <v>2070</v>
      </c>
      <c r="I8" s="20">
        <f>2070*3</f>
        <v>6210</v>
      </c>
      <c r="J8" s="25"/>
      <c r="K8" s="22">
        <f t="shared" si="0"/>
        <v>28290</v>
      </c>
      <c r="M8" s="4"/>
    </row>
    <row r="9" s="2" customFormat="1" ht="14.45" customHeight="1" spans="1:13">
      <c r="A9" s="8" t="s">
        <v>690</v>
      </c>
      <c r="B9" s="9">
        <v>43892</v>
      </c>
      <c r="C9" s="9">
        <v>43893</v>
      </c>
      <c r="D9" s="10">
        <v>1</v>
      </c>
      <c r="E9" s="10">
        <v>1</v>
      </c>
      <c r="F9" s="10">
        <v>1798322</v>
      </c>
      <c r="G9" s="8" t="s">
        <v>926</v>
      </c>
      <c r="H9" s="11">
        <v>2070</v>
      </c>
      <c r="I9" s="20">
        <v>2070</v>
      </c>
      <c r="J9" s="25"/>
      <c r="K9" s="22">
        <f t="shared" si="0"/>
        <v>30360</v>
      </c>
      <c r="M9" s="4"/>
    </row>
    <row r="10" s="2" customFormat="1" ht="14.45" customHeight="1" spans="1:13">
      <c r="A10" s="8" t="s">
        <v>690</v>
      </c>
      <c r="B10" s="9">
        <v>43892</v>
      </c>
      <c r="C10" s="9">
        <v>43894</v>
      </c>
      <c r="D10" s="10">
        <v>1</v>
      </c>
      <c r="E10" s="10">
        <v>2</v>
      </c>
      <c r="F10" s="10">
        <v>1798552</v>
      </c>
      <c r="G10" s="8" t="s">
        <v>927</v>
      </c>
      <c r="H10" s="11">
        <v>2520</v>
      </c>
      <c r="I10" s="20">
        <f>2520*2</f>
        <v>5040</v>
      </c>
      <c r="J10" s="25"/>
      <c r="K10" s="22">
        <f t="shared" si="0"/>
        <v>35400</v>
      </c>
      <c r="M10" s="4"/>
    </row>
    <row r="11" s="2" customFormat="1" ht="14.45" customHeight="1" spans="1:13">
      <c r="A11" s="8" t="s">
        <v>690</v>
      </c>
      <c r="B11" s="9">
        <v>43892</v>
      </c>
      <c r="C11" s="9">
        <v>43894</v>
      </c>
      <c r="D11" s="10">
        <v>1</v>
      </c>
      <c r="E11" s="10">
        <v>2</v>
      </c>
      <c r="F11" s="10">
        <v>1798263</v>
      </c>
      <c r="G11" s="8" t="s">
        <v>928</v>
      </c>
      <c r="H11" s="11">
        <v>2070</v>
      </c>
      <c r="I11" s="20">
        <f>2070*2</f>
        <v>4140</v>
      </c>
      <c r="J11" s="25"/>
      <c r="K11" s="22">
        <f t="shared" si="0"/>
        <v>39540</v>
      </c>
      <c r="M11" s="4"/>
    </row>
    <row r="12" s="2" customFormat="1" ht="14.45" customHeight="1" spans="1:13">
      <c r="A12" s="8" t="s">
        <v>690</v>
      </c>
      <c r="B12" s="9">
        <v>43893</v>
      </c>
      <c r="C12" s="9">
        <v>43894</v>
      </c>
      <c r="D12" s="10">
        <v>1</v>
      </c>
      <c r="E12" s="10">
        <v>1</v>
      </c>
      <c r="F12" s="10">
        <v>1798841</v>
      </c>
      <c r="G12" s="8" t="s">
        <v>929</v>
      </c>
      <c r="H12" s="11">
        <v>2070</v>
      </c>
      <c r="I12" s="20">
        <v>2070</v>
      </c>
      <c r="J12" s="25"/>
      <c r="K12" s="22">
        <f t="shared" si="0"/>
        <v>41610</v>
      </c>
      <c r="M12" s="4"/>
    </row>
    <row r="13" s="2" customFormat="1" ht="14.45" customHeight="1" spans="1:13">
      <c r="A13" s="8" t="s">
        <v>690</v>
      </c>
      <c r="B13" s="9">
        <v>43894</v>
      </c>
      <c r="C13" s="9">
        <v>43895</v>
      </c>
      <c r="D13" s="10">
        <v>1</v>
      </c>
      <c r="E13" s="10">
        <v>1</v>
      </c>
      <c r="F13" s="10">
        <v>1799739</v>
      </c>
      <c r="G13" s="8" t="s">
        <v>923</v>
      </c>
      <c r="H13" s="11">
        <v>2070</v>
      </c>
      <c r="I13" s="20">
        <v>2070</v>
      </c>
      <c r="J13" s="25"/>
      <c r="K13" s="22">
        <f t="shared" si="0"/>
        <v>43680</v>
      </c>
      <c r="M13" s="4"/>
    </row>
    <row r="14" s="2" customFormat="1" ht="14.45" customHeight="1" spans="1:13">
      <c r="A14" s="8" t="s">
        <v>690</v>
      </c>
      <c r="B14" s="9">
        <v>43893</v>
      </c>
      <c r="C14" s="9">
        <v>43895</v>
      </c>
      <c r="D14" s="10">
        <v>1</v>
      </c>
      <c r="E14" s="10">
        <v>2</v>
      </c>
      <c r="F14" s="10">
        <v>1799193</v>
      </c>
      <c r="G14" s="8" t="s">
        <v>930</v>
      </c>
      <c r="H14" s="11">
        <v>2070</v>
      </c>
      <c r="I14" s="20">
        <f>2070*2</f>
        <v>4140</v>
      </c>
      <c r="J14" s="25"/>
      <c r="K14" s="22">
        <f t="shared" si="0"/>
        <v>47820</v>
      </c>
      <c r="M14" s="4"/>
    </row>
    <row r="15" s="2" customFormat="1" ht="14.45" customHeight="1" spans="1:13">
      <c r="A15" s="8" t="s">
        <v>690</v>
      </c>
      <c r="B15" s="9">
        <v>43892</v>
      </c>
      <c r="C15" s="9">
        <v>43895</v>
      </c>
      <c r="D15" s="10">
        <v>1</v>
      </c>
      <c r="E15" s="10">
        <v>3</v>
      </c>
      <c r="F15" s="10">
        <v>1798782</v>
      </c>
      <c r="G15" s="8" t="s">
        <v>931</v>
      </c>
      <c r="H15" s="11">
        <v>2520</v>
      </c>
      <c r="I15" s="20">
        <f>2520*3</f>
        <v>7560</v>
      </c>
      <c r="J15" s="25"/>
      <c r="K15" s="22">
        <f t="shared" si="0"/>
        <v>55380</v>
      </c>
      <c r="M15" s="4"/>
    </row>
    <row r="16" s="2" customFormat="1" ht="14.45" customHeight="1" spans="1:13">
      <c r="A16" s="8" t="s">
        <v>690</v>
      </c>
      <c r="B16" s="9">
        <v>43889</v>
      </c>
      <c r="C16" s="9">
        <v>43895</v>
      </c>
      <c r="D16" s="10">
        <v>1</v>
      </c>
      <c r="E16" s="10">
        <v>6</v>
      </c>
      <c r="F16" s="10">
        <v>1795794</v>
      </c>
      <c r="G16" s="8" t="s">
        <v>932</v>
      </c>
      <c r="H16" s="11">
        <v>2150</v>
      </c>
      <c r="I16" s="20">
        <f>2150*6</f>
        <v>12900</v>
      </c>
      <c r="J16" s="25"/>
      <c r="K16" s="22">
        <f t="shared" si="0"/>
        <v>68280</v>
      </c>
      <c r="M16" s="4"/>
    </row>
    <row r="17" s="2" customFormat="1" ht="14.45" customHeight="1" spans="1:13">
      <c r="A17" s="8" t="s">
        <v>690</v>
      </c>
      <c r="B17" s="9">
        <v>43896</v>
      </c>
      <c r="C17" s="9">
        <v>43898</v>
      </c>
      <c r="D17" s="10">
        <v>1</v>
      </c>
      <c r="E17" s="10">
        <v>2</v>
      </c>
      <c r="F17" s="10">
        <v>1798620</v>
      </c>
      <c r="G17" s="8" t="s">
        <v>933</v>
      </c>
      <c r="H17" s="11">
        <v>2020</v>
      </c>
      <c r="I17" s="20">
        <f>2000*2</f>
        <v>4000</v>
      </c>
      <c r="J17" s="25"/>
      <c r="K17" s="22">
        <f t="shared" si="0"/>
        <v>72280</v>
      </c>
      <c r="M17" s="4"/>
    </row>
    <row r="18" s="2" customFormat="1" ht="14.45" customHeight="1" spans="1:13">
      <c r="A18" s="8" t="s">
        <v>690</v>
      </c>
      <c r="B18" s="9">
        <v>43895</v>
      </c>
      <c r="C18" s="9">
        <v>43898</v>
      </c>
      <c r="D18" s="10">
        <v>1</v>
      </c>
      <c r="E18" s="10">
        <v>3</v>
      </c>
      <c r="F18" s="10">
        <v>1796480</v>
      </c>
      <c r="G18" s="8" t="s">
        <v>934</v>
      </c>
      <c r="H18" s="11">
        <v>2150</v>
      </c>
      <c r="I18" s="20">
        <f>2150*3</f>
        <v>6450</v>
      </c>
      <c r="J18" s="25"/>
      <c r="K18" s="22">
        <f t="shared" si="0"/>
        <v>78730</v>
      </c>
      <c r="M18" s="4"/>
    </row>
    <row r="19" s="2" customFormat="1" ht="14.45" customHeight="1" spans="1:13">
      <c r="A19" s="8" t="s">
        <v>690</v>
      </c>
      <c r="B19" s="9">
        <v>43898</v>
      </c>
      <c r="C19" s="9">
        <v>43899</v>
      </c>
      <c r="D19" s="10">
        <v>1</v>
      </c>
      <c r="E19" s="10">
        <v>1</v>
      </c>
      <c r="F19" s="10">
        <v>1801918</v>
      </c>
      <c r="G19" s="8" t="s">
        <v>935</v>
      </c>
      <c r="H19" s="11">
        <v>2300</v>
      </c>
      <c r="I19" s="20">
        <v>2300</v>
      </c>
      <c r="J19" s="25"/>
      <c r="K19" s="22">
        <f t="shared" si="0"/>
        <v>81030</v>
      </c>
      <c r="M19" s="4"/>
    </row>
    <row r="20" s="2" customFormat="1" ht="14.45" customHeight="1" spans="1:13">
      <c r="A20" s="8" t="s">
        <v>690</v>
      </c>
      <c r="B20" s="9">
        <v>43898</v>
      </c>
      <c r="C20" s="9">
        <v>43900</v>
      </c>
      <c r="D20" s="10">
        <v>1</v>
      </c>
      <c r="E20" s="10">
        <v>2</v>
      </c>
      <c r="F20" s="10">
        <v>1798966</v>
      </c>
      <c r="G20" s="8" t="s">
        <v>936</v>
      </c>
      <c r="H20" s="11">
        <v>2000</v>
      </c>
      <c r="I20" s="20">
        <v>4000</v>
      </c>
      <c r="J20" s="25"/>
      <c r="K20" s="22">
        <f t="shared" si="0"/>
        <v>85030</v>
      </c>
      <c r="M20" s="4"/>
    </row>
    <row r="21" s="2" customFormat="1" ht="14.45" customHeight="1" spans="1:13">
      <c r="A21" s="8" t="s">
        <v>690</v>
      </c>
      <c r="B21" s="9">
        <v>43899</v>
      </c>
      <c r="C21" s="9">
        <v>43900</v>
      </c>
      <c r="D21" s="10">
        <v>1</v>
      </c>
      <c r="E21" s="10">
        <v>1</v>
      </c>
      <c r="F21" s="10">
        <v>1802348</v>
      </c>
      <c r="G21" s="8" t="s">
        <v>937</v>
      </c>
      <c r="H21" s="11">
        <v>2000</v>
      </c>
      <c r="I21" s="20">
        <v>2000</v>
      </c>
      <c r="J21" s="25"/>
      <c r="K21" s="22">
        <f t="shared" si="0"/>
        <v>87030</v>
      </c>
      <c r="M21" s="4"/>
    </row>
    <row r="22" s="2" customFormat="1" ht="14.45" customHeight="1" spans="1:13">
      <c r="A22" s="8" t="s">
        <v>690</v>
      </c>
      <c r="B22" s="9">
        <v>43897</v>
      </c>
      <c r="C22" s="9">
        <v>43903</v>
      </c>
      <c r="D22" s="10">
        <v>1</v>
      </c>
      <c r="E22" s="10">
        <v>6</v>
      </c>
      <c r="F22" s="10">
        <v>1798491</v>
      </c>
      <c r="G22" s="8" t="s">
        <v>938</v>
      </c>
      <c r="H22" s="11">
        <v>2070</v>
      </c>
      <c r="I22" s="20">
        <f>2070*6</f>
        <v>12420</v>
      </c>
      <c r="J22" s="25"/>
      <c r="K22" s="22">
        <f t="shared" si="0"/>
        <v>99450</v>
      </c>
      <c r="M22" s="4"/>
    </row>
    <row r="23" s="2" customFormat="1" ht="14.45" customHeight="1" spans="1:13">
      <c r="A23" s="8" t="s">
        <v>690</v>
      </c>
      <c r="B23" s="9">
        <v>43900</v>
      </c>
      <c r="C23" s="9">
        <v>43903</v>
      </c>
      <c r="D23" s="10">
        <v>1</v>
      </c>
      <c r="E23" s="10">
        <v>3</v>
      </c>
      <c r="F23" s="10">
        <v>1802401</v>
      </c>
      <c r="G23" s="8" t="s">
        <v>939</v>
      </c>
      <c r="H23" s="11">
        <v>2300</v>
      </c>
      <c r="I23" s="20">
        <f>2300*3</f>
        <v>6900</v>
      </c>
      <c r="J23" s="25"/>
      <c r="K23" s="22">
        <f t="shared" si="0"/>
        <v>106350</v>
      </c>
      <c r="M23" s="4"/>
    </row>
    <row r="24" s="2" customFormat="1" ht="14.45" customHeight="1" spans="1:13">
      <c r="A24" s="8" t="s">
        <v>690</v>
      </c>
      <c r="B24" s="9">
        <v>43899</v>
      </c>
      <c r="C24" s="9">
        <v>43904</v>
      </c>
      <c r="D24" s="10">
        <v>1</v>
      </c>
      <c r="E24" s="10">
        <v>5</v>
      </c>
      <c r="F24" s="10">
        <v>1802099</v>
      </c>
      <c r="G24" s="8" t="s">
        <v>940</v>
      </c>
      <c r="H24" s="11">
        <v>2000</v>
      </c>
      <c r="I24" s="20">
        <f>2000*5</f>
        <v>10000</v>
      </c>
      <c r="J24" s="25"/>
      <c r="K24" s="22">
        <f t="shared" si="0"/>
        <v>116350</v>
      </c>
      <c r="M24" s="4"/>
    </row>
    <row r="25" s="2" customFormat="1" ht="14.45" customHeight="1" spans="1:13">
      <c r="A25" s="8" t="s">
        <v>690</v>
      </c>
      <c r="B25" s="9">
        <v>43904</v>
      </c>
      <c r="C25" s="9">
        <v>43905</v>
      </c>
      <c r="D25" s="10">
        <v>1</v>
      </c>
      <c r="E25" s="10">
        <v>1</v>
      </c>
      <c r="F25" s="10">
        <v>1804197</v>
      </c>
      <c r="G25" s="8" t="s">
        <v>941</v>
      </c>
      <c r="H25" s="11">
        <v>2000</v>
      </c>
      <c r="I25" s="20">
        <v>2000</v>
      </c>
      <c r="J25" s="25"/>
      <c r="K25" s="22">
        <f t="shared" si="0"/>
        <v>118350</v>
      </c>
      <c r="M25" s="4"/>
    </row>
    <row r="26" s="2" customFormat="1" ht="14.45" customHeight="1" spans="1:13">
      <c r="A26" s="8" t="s">
        <v>690</v>
      </c>
      <c r="B26" s="9">
        <v>43903</v>
      </c>
      <c r="C26" s="9">
        <v>43906</v>
      </c>
      <c r="D26" s="10">
        <v>1</v>
      </c>
      <c r="E26" s="10">
        <v>3</v>
      </c>
      <c r="F26" s="10">
        <v>1803579</v>
      </c>
      <c r="G26" s="8" t="s">
        <v>942</v>
      </c>
      <c r="H26" s="11">
        <v>2300</v>
      </c>
      <c r="I26" s="20">
        <f>2300*3</f>
        <v>6900</v>
      </c>
      <c r="J26" s="25"/>
      <c r="K26" s="22">
        <f t="shared" si="0"/>
        <v>125250</v>
      </c>
      <c r="M26" s="4"/>
    </row>
    <row r="27" s="2" customFormat="1" ht="14.45" customHeight="1" spans="1:13">
      <c r="A27" s="8" t="s">
        <v>690</v>
      </c>
      <c r="B27" s="9">
        <v>43904</v>
      </c>
      <c r="C27" s="9">
        <v>43911</v>
      </c>
      <c r="D27" s="10">
        <v>1</v>
      </c>
      <c r="E27" s="10">
        <v>7</v>
      </c>
      <c r="F27" s="10">
        <v>1803776</v>
      </c>
      <c r="G27" s="8" t="s">
        <v>940</v>
      </c>
      <c r="H27" s="11">
        <v>2000</v>
      </c>
      <c r="I27" s="20">
        <f>2000*7</f>
        <v>14000</v>
      </c>
      <c r="J27" s="25"/>
      <c r="K27" s="22">
        <f t="shared" si="0"/>
        <v>139250</v>
      </c>
      <c r="M27" s="4"/>
    </row>
    <row r="28" s="2" customFormat="1" ht="14.45" customHeight="1" spans="1:11">
      <c r="A28" s="8" t="s">
        <v>690</v>
      </c>
      <c r="B28" s="9">
        <v>43911</v>
      </c>
      <c r="C28" s="9">
        <v>43914</v>
      </c>
      <c r="D28" s="10">
        <v>1</v>
      </c>
      <c r="E28" s="10">
        <v>3</v>
      </c>
      <c r="F28" s="10">
        <v>1801562</v>
      </c>
      <c r="G28" s="8" t="s">
        <v>943</v>
      </c>
      <c r="H28" s="11">
        <v>2000</v>
      </c>
      <c r="I28" s="20">
        <f>2000*3</f>
        <v>6000</v>
      </c>
      <c r="J28" s="25"/>
      <c r="K28" s="22">
        <f t="shared" si="0"/>
        <v>145250</v>
      </c>
    </row>
    <row r="29" s="2" customFormat="1" ht="14.45" customHeight="1" spans="1:11">
      <c r="A29" s="8"/>
      <c r="B29" s="9"/>
      <c r="C29" s="9"/>
      <c r="D29" s="10"/>
      <c r="E29" s="10"/>
      <c r="F29" s="10"/>
      <c r="G29" s="8"/>
      <c r="H29" s="11"/>
      <c r="I29" s="20"/>
      <c r="J29" s="25"/>
      <c r="K29" s="22"/>
    </row>
    <row r="30" s="2" customFormat="1" ht="14.45" customHeight="1" spans="1:11">
      <c r="A30" s="8"/>
      <c r="B30" s="9"/>
      <c r="C30" s="9"/>
      <c r="D30" s="10"/>
      <c r="E30" s="10"/>
      <c r="F30" s="10"/>
      <c r="G30" s="8"/>
      <c r="H30" s="11"/>
      <c r="I30" s="20"/>
      <c r="J30" s="25"/>
      <c r="K30" s="22">
        <f>K29+I30</f>
        <v>0</v>
      </c>
    </row>
    <row r="31" s="2" customFormat="1" ht="14.45" customHeight="1" spans="1:11">
      <c r="A31" s="8"/>
      <c r="B31" s="9"/>
      <c r="C31" s="9"/>
      <c r="D31" s="9"/>
      <c r="E31" s="10"/>
      <c r="F31" s="10"/>
      <c r="G31" s="8"/>
      <c r="H31" s="11"/>
      <c r="I31" s="20"/>
      <c r="J31" s="25"/>
      <c r="K31" s="22"/>
    </row>
    <row r="32" s="2" customFormat="1" ht="14.45" customHeight="1" spans="1:11">
      <c r="A32" s="8"/>
      <c r="B32" s="9"/>
      <c r="C32" s="9"/>
      <c r="D32" s="9"/>
      <c r="E32" s="10"/>
      <c r="F32" s="10"/>
      <c r="G32" s="8"/>
      <c r="H32" s="13"/>
      <c r="I32" s="20"/>
      <c r="J32" s="25"/>
      <c r="K32" s="22"/>
    </row>
    <row r="33" ht="14.45" customHeight="1" spans="1:11">
      <c r="A33" s="14"/>
      <c r="B33" s="14"/>
      <c r="C33" s="14"/>
      <c r="D33" s="14"/>
      <c r="E33" s="15">
        <f t="shared" ref="E33:J33" si="1">SUM(E2:E32)</f>
        <v>68</v>
      </c>
      <c r="F33" s="16"/>
      <c r="G33" s="14" t="s">
        <v>750</v>
      </c>
      <c r="H33" s="16"/>
      <c r="I33" s="26">
        <f t="shared" si="1"/>
        <v>145250</v>
      </c>
      <c r="J33" s="27">
        <f t="shared" si="1"/>
        <v>0</v>
      </c>
      <c r="K33" s="28">
        <f>I33-J33</f>
        <v>145250</v>
      </c>
    </row>
    <row r="34" customHeight="1" spans="9:11">
      <c r="I34" s="29"/>
      <c r="J34" s="23"/>
      <c r="K34" s="30" t="s">
        <v>944</v>
      </c>
    </row>
    <row r="35" customHeight="1" spans="10:11">
      <c r="J35" s="31"/>
      <c r="K35" s="4">
        <f>'FEB20'!K74+K33</f>
        <v>-622740</v>
      </c>
    </row>
    <row r="36" s="3" customFormat="1" customHeight="1" spans="1:16384">
      <c r="A36" s="4"/>
      <c r="B36" s="4"/>
      <c r="C36" s="4"/>
      <c r="D36" s="4"/>
      <c r="E36" s="5"/>
      <c r="F36" s="5"/>
      <c r="G36" s="4"/>
      <c r="H36" s="5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  <c r="IA36" s="4"/>
      <c r="IB36" s="4"/>
      <c r="IC36" s="4"/>
      <c r="ID36" s="4"/>
      <c r="IE36" s="4"/>
      <c r="IF36" s="4"/>
      <c r="IG36" s="4"/>
      <c r="IH36" s="4"/>
      <c r="II36" s="4"/>
      <c r="IJ36" s="4"/>
      <c r="IK36" s="4"/>
      <c r="IL36" s="4"/>
      <c r="IM36" s="4"/>
      <c r="IN36" s="4"/>
      <c r="IO36" s="4"/>
      <c r="IP36" s="4"/>
      <c r="IQ36" s="4"/>
      <c r="IR36" s="4"/>
      <c r="IS36" s="4"/>
      <c r="IT36" s="4"/>
      <c r="IU36" s="4"/>
      <c r="IV36" s="4"/>
      <c r="IW36" s="4"/>
      <c r="IX36" s="4"/>
      <c r="IY36" s="4"/>
      <c r="IZ36" s="4"/>
      <c r="JA36" s="4"/>
      <c r="JB36" s="4"/>
      <c r="JC36" s="4"/>
      <c r="JD36" s="4"/>
      <c r="JE36" s="4"/>
      <c r="JF36" s="4"/>
      <c r="JG36" s="4"/>
      <c r="JH36" s="4"/>
      <c r="JI36" s="4"/>
      <c r="JJ36" s="4"/>
      <c r="JK36" s="4"/>
      <c r="JL36" s="4"/>
      <c r="JM36" s="4"/>
      <c r="JN36" s="4"/>
      <c r="JO36" s="4"/>
      <c r="JP36" s="4"/>
      <c r="JQ36" s="4"/>
      <c r="JR36" s="4"/>
      <c r="JS36" s="4"/>
      <c r="JT36" s="4"/>
      <c r="JU36" s="4"/>
      <c r="JV36" s="4"/>
      <c r="JW36" s="4"/>
      <c r="JX36" s="4"/>
      <c r="JY36" s="4"/>
      <c r="JZ36" s="4"/>
      <c r="KA36" s="4"/>
      <c r="KB36" s="4"/>
      <c r="KC36" s="4"/>
      <c r="KD36" s="4"/>
      <c r="KE36" s="4"/>
      <c r="KF36" s="4"/>
      <c r="KG36" s="4"/>
      <c r="KH36" s="4"/>
      <c r="KI36" s="4"/>
      <c r="KJ36" s="4"/>
      <c r="KK36" s="4"/>
      <c r="KL36" s="4"/>
      <c r="KM36" s="4"/>
      <c r="KN36" s="4"/>
      <c r="KO36" s="4"/>
      <c r="KP36" s="4"/>
      <c r="KQ36" s="4"/>
      <c r="KR36" s="4"/>
      <c r="KS36" s="4"/>
      <c r="KT36" s="4"/>
      <c r="KU36" s="4"/>
      <c r="KV36" s="4"/>
      <c r="KW36" s="4"/>
      <c r="KX36" s="4"/>
      <c r="KY36" s="4"/>
      <c r="KZ36" s="4"/>
      <c r="LA36" s="4"/>
      <c r="LB36" s="4"/>
      <c r="LC36" s="4"/>
      <c r="LD36" s="4"/>
      <c r="LE36" s="4"/>
      <c r="LF36" s="4"/>
      <c r="LG36" s="4"/>
      <c r="LH36" s="4"/>
      <c r="LI36" s="4"/>
      <c r="LJ36" s="4"/>
      <c r="LK36" s="4"/>
      <c r="LL36" s="4"/>
      <c r="LM36" s="4"/>
      <c r="LN36" s="4"/>
      <c r="LO36" s="4"/>
      <c r="LP36" s="4"/>
      <c r="LQ36" s="4"/>
      <c r="LR36" s="4"/>
      <c r="LS36" s="4"/>
      <c r="LT36" s="4"/>
      <c r="LU36" s="4"/>
      <c r="LV36" s="4"/>
      <c r="LW36" s="4"/>
      <c r="LX36" s="4"/>
      <c r="LY36" s="4"/>
      <c r="LZ36" s="4"/>
      <c r="MA36" s="4"/>
      <c r="MB36" s="4"/>
      <c r="MC36" s="4"/>
      <c r="MD36" s="4"/>
      <c r="ME36" s="4"/>
      <c r="MF36" s="4"/>
      <c r="MG36" s="4"/>
      <c r="MH36" s="4"/>
      <c r="MI36" s="4"/>
      <c r="MJ36" s="4"/>
      <c r="MK36" s="4"/>
      <c r="ML36" s="4"/>
      <c r="MM36" s="4"/>
      <c r="MN36" s="4"/>
      <c r="MO36" s="4"/>
      <c r="MP36" s="4"/>
      <c r="MQ36" s="4"/>
      <c r="MR36" s="4"/>
      <c r="MS36" s="4"/>
      <c r="MT36" s="4"/>
      <c r="MU36" s="4"/>
      <c r="MV36" s="4"/>
      <c r="MW36" s="4"/>
      <c r="MX36" s="4"/>
      <c r="MY36" s="4"/>
      <c r="MZ36" s="4"/>
      <c r="NA36" s="4"/>
      <c r="NB36" s="4"/>
      <c r="NC36" s="4"/>
      <c r="ND36" s="4"/>
      <c r="NE36" s="4"/>
      <c r="NF36" s="4"/>
      <c r="NG36" s="4"/>
      <c r="NH36" s="4"/>
      <c r="NI36" s="4"/>
      <c r="NJ36" s="4"/>
      <c r="NK36" s="4"/>
      <c r="NL36" s="4"/>
      <c r="NM36" s="4"/>
      <c r="NN36" s="4"/>
      <c r="NO36" s="4"/>
      <c r="NP36" s="4"/>
      <c r="NQ36" s="4"/>
      <c r="NR36" s="4"/>
      <c r="NS36" s="4"/>
      <c r="NT36" s="4"/>
      <c r="NU36" s="4"/>
      <c r="NV36" s="4"/>
      <c r="NW36" s="4"/>
      <c r="NX36" s="4"/>
      <c r="NY36" s="4"/>
      <c r="NZ36" s="4"/>
      <c r="OA36" s="4"/>
      <c r="OB36" s="4"/>
      <c r="OC36" s="4"/>
      <c r="OD36" s="4"/>
      <c r="OE36" s="4"/>
      <c r="OF36" s="4"/>
      <c r="OG36" s="4"/>
      <c r="OH36" s="4"/>
      <c r="OI36" s="4"/>
      <c r="OJ36" s="4"/>
      <c r="OK36" s="4"/>
      <c r="OL36" s="4"/>
      <c r="OM36" s="4"/>
      <c r="ON36" s="4"/>
      <c r="OO36" s="4"/>
      <c r="OP36" s="4"/>
      <c r="OQ36" s="4"/>
      <c r="OR36" s="4"/>
      <c r="OS36" s="4"/>
      <c r="OT36" s="4"/>
      <c r="OU36" s="4"/>
      <c r="OV36" s="4"/>
      <c r="OW36" s="4"/>
      <c r="OX36" s="4"/>
      <c r="OY36" s="4"/>
      <c r="OZ36" s="4"/>
      <c r="PA36" s="4"/>
      <c r="PB36" s="4"/>
      <c r="PC36" s="4"/>
      <c r="PD36" s="4"/>
      <c r="PE36" s="4"/>
      <c r="PF36" s="4"/>
      <c r="PG36" s="4"/>
      <c r="PH36" s="4"/>
      <c r="PI36" s="4"/>
      <c r="PJ36" s="4"/>
      <c r="PK36" s="4"/>
      <c r="PL36" s="4"/>
      <c r="PM36" s="4"/>
      <c r="PN36" s="4"/>
      <c r="PO36" s="4"/>
      <c r="PP36" s="4"/>
      <c r="PQ36" s="4"/>
      <c r="PR36" s="4"/>
      <c r="PS36" s="4"/>
      <c r="PT36" s="4"/>
      <c r="PU36" s="4"/>
      <c r="PV36" s="4"/>
      <c r="PW36" s="4"/>
      <c r="PX36" s="4"/>
      <c r="PY36" s="4"/>
      <c r="PZ36" s="4"/>
      <c r="QA36" s="4"/>
      <c r="QB36" s="4"/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/>
      <c r="SC36" s="4"/>
      <c r="SD36" s="4"/>
      <c r="SE36" s="4"/>
      <c r="SF36" s="4"/>
      <c r="SG36" s="4"/>
      <c r="SH36" s="4"/>
      <c r="SI36" s="4"/>
      <c r="SJ36" s="4"/>
      <c r="SK36" s="4"/>
      <c r="SL36" s="4"/>
      <c r="SM36" s="4"/>
      <c r="SN36" s="4"/>
      <c r="SO36" s="4"/>
      <c r="SP36" s="4"/>
      <c r="SQ36" s="4"/>
      <c r="SR36" s="4"/>
      <c r="SS36" s="4"/>
      <c r="ST36" s="4"/>
      <c r="SU36" s="4"/>
      <c r="SV36" s="4"/>
      <c r="SW36" s="4"/>
      <c r="SX36" s="4"/>
      <c r="SY36" s="4"/>
      <c r="SZ36" s="4"/>
      <c r="TA36" s="4"/>
      <c r="TB36" s="4"/>
      <c r="TC36" s="4"/>
      <c r="TD36" s="4"/>
      <c r="TE36" s="4"/>
      <c r="TF36" s="4"/>
      <c r="TG36" s="4"/>
      <c r="TH36" s="4"/>
      <c r="TI36" s="4"/>
      <c r="TJ36" s="4"/>
      <c r="TK36" s="4"/>
      <c r="TL36" s="4"/>
      <c r="TM36" s="4"/>
      <c r="TN36" s="4"/>
      <c r="TO36" s="4"/>
      <c r="TP36" s="4"/>
      <c r="TQ36" s="4"/>
      <c r="TR36" s="4"/>
      <c r="TS36" s="4"/>
      <c r="TT36" s="4"/>
      <c r="TU36" s="4"/>
      <c r="TV36" s="4"/>
      <c r="TW36" s="4"/>
      <c r="TX36" s="4"/>
      <c r="TY36" s="4"/>
      <c r="TZ36" s="4"/>
      <c r="UA36" s="4"/>
      <c r="UB36" s="4"/>
      <c r="UC36" s="4"/>
      <c r="UD36" s="4"/>
      <c r="UE36" s="4"/>
      <c r="UF36" s="4"/>
      <c r="UG36" s="4"/>
      <c r="UH36" s="4"/>
      <c r="UI36" s="4"/>
      <c r="UJ36" s="4"/>
      <c r="UK36" s="4"/>
      <c r="UL36" s="4"/>
      <c r="UM36" s="4"/>
      <c r="UN36" s="4"/>
      <c r="UO36" s="4"/>
      <c r="UP36" s="4"/>
      <c r="UQ36" s="4"/>
      <c r="UR36" s="4"/>
      <c r="US36" s="4"/>
      <c r="UT36" s="4"/>
      <c r="UU36" s="4"/>
      <c r="UV36" s="4"/>
      <c r="UW36" s="4"/>
      <c r="UX36" s="4"/>
      <c r="UY36" s="4"/>
      <c r="UZ36" s="4"/>
      <c r="VA36" s="4"/>
      <c r="VB36" s="4"/>
      <c r="VC36" s="4"/>
      <c r="VD36" s="4"/>
      <c r="VE36" s="4"/>
      <c r="VF36" s="4"/>
      <c r="VG36" s="4"/>
      <c r="VH36" s="4"/>
      <c r="VI36" s="4"/>
      <c r="VJ36" s="4"/>
      <c r="VK36" s="4"/>
      <c r="VL36" s="4"/>
      <c r="VM36" s="4"/>
      <c r="VN36" s="4"/>
      <c r="VO36" s="4"/>
      <c r="VP36" s="4"/>
      <c r="VQ36" s="4"/>
      <c r="VR36" s="4"/>
      <c r="VS36" s="4"/>
      <c r="VT36" s="4"/>
      <c r="VU36" s="4"/>
      <c r="VV36" s="4"/>
      <c r="VW36" s="4"/>
      <c r="VX36" s="4"/>
      <c r="VY36" s="4"/>
      <c r="VZ36" s="4"/>
      <c r="WA36" s="4"/>
      <c r="WB36" s="4"/>
      <c r="WC36" s="4"/>
      <c r="WD36" s="4"/>
      <c r="WE36" s="4"/>
      <c r="WF36" s="4"/>
      <c r="WG36" s="4"/>
      <c r="WH36" s="4"/>
      <c r="WI36" s="4"/>
      <c r="WJ36" s="4"/>
      <c r="WK36" s="4"/>
      <c r="WL36" s="4"/>
      <c r="WM36" s="4"/>
      <c r="WN36" s="4"/>
      <c r="WO36" s="4"/>
      <c r="WP36" s="4"/>
      <c r="WQ36" s="4"/>
      <c r="WR36" s="4"/>
      <c r="WS36" s="4"/>
      <c r="WT36" s="4"/>
      <c r="WU36" s="4"/>
      <c r="WV36" s="4"/>
      <c r="WW36" s="4"/>
      <c r="WX36" s="4"/>
      <c r="WY36" s="4"/>
      <c r="WZ36" s="4"/>
      <c r="XA36" s="4"/>
      <c r="XB36" s="4"/>
      <c r="XC36" s="4"/>
      <c r="XD36" s="4"/>
      <c r="XE36" s="4"/>
      <c r="XF36" s="4"/>
      <c r="XG36" s="4"/>
      <c r="XH36" s="4"/>
      <c r="XI36" s="4"/>
      <c r="XJ36" s="4"/>
      <c r="XK36" s="4"/>
      <c r="XL36" s="4"/>
      <c r="XM36" s="4"/>
      <c r="XN36" s="4"/>
      <c r="XO36" s="4"/>
      <c r="XP36" s="4"/>
      <c r="XQ36" s="4"/>
      <c r="XR36" s="4"/>
      <c r="XS36" s="4"/>
      <c r="XT36" s="4"/>
      <c r="XU36" s="4"/>
      <c r="XV36" s="4"/>
      <c r="XW36" s="4"/>
      <c r="XX36" s="4"/>
      <c r="XY36" s="4"/>
      <c r="XZ36" s="4"/>
      <c r="YA36" s="4"/>
      <c r="YB36" s="4"/>
      <c r="YC36" s="4"/>
      <c r="YD36" s="4"/>
      <c r="YE36" s="4"/>
      <c r="YF36" s="4"/>
      <c r="YG36" s="4"/>
      <c r="YH36" s="4"/>
      <c r="YI36" s="4"/>
      <c r="YJ36" s="4"/>
      <c r="YK36" s="4"/>
      <c r="YL36" s="4"/>
      <c r="YM36" s="4"/>
      <c r="YN36" s="4"/>
      <c r="YO36" s="4"/>
      <c r="YP36" s="4"/>
      <c r="YQ36" s="4"/>
      <c r="YR36" s="4"/>
      <c r="YS36" s="4"/>
      <c r="YT36" s="4"/>
      <c r="YU36" s="4"/>
      <c r="YV36" s="4"/>
      <c r="YW36" s="4"/>
      <c r="YX36" s="4"/>
      <c r="YY36" s="4"/>
      <c r="YZ36" s="4"/>
      <c r="ZA36" s="4"/>
      <c r="ZB36" s="4"/>
      <c r="ZC36" s="4"/>
      <c r="ZD36" s="4"/>
      <c r="ZE36" s="4"/>
      <c r="ZF36" s="4"/>
      <c r="ZG36" s="4"/>
      <c r="ZH36" s="4"/>
      <c r="ZI36" s="4"/>
      <c r="ZJ36" s="4"/>
      <c r="ZK36" s="4"/>
      <c r="ZL36" s="4"/>
      <c r="ZM36" s="4"/>
      <c r="ZN36" s="4"/>
      <c r="ZO36" s="4"/>
      <c r="ZP36" s="4"/>
      <c r="ZQ36" s="4"/>
      <c r="ZR36" s="4"/>
      <c r="ZS36" s="4"/>
      <c r="ZT36" s="4"/>
      <c r="ZU36" s="4"/>
      <c r="ZV36" s="4"/>
      <c r="ZW36" s="4"/>
      <c r="ZX36" s="4"/>
      <c r="ZY36" s="4"/>
      <c r="ZZ36" s="4"/>
      <c r="AAA36" s="4"/>
      <c r="AAB36" s="4"/>
      <c r="AAC36" s="4"/>
      <c r="AAD36" s="4"/>
      <c r="AAE36" s="4"/>
      <c r="AAF36" s="4"/>
      <c r="AAG36" s="4"/>
      <c r="AAH36" s="4"/>
      <c r="AAI36" s="4"/>
      <c r="AAJ36" s="4"/>
      <c r="AAK36" s="4"/>
      <c r="AAL36" s="4"/>
      <c r="AAM36" s="4"/>
      <c r="AAN36" s="4"/>
      <c r="AAO36" s="4"/>
      <c r="AAP36" s="4"/>
      <c r="AAQ36" s="4"/>
      <c r="AAR36" s="4"/>
      <c r="AAS36" s="4"/>
      <c r="AAT36" s="4"/>
      <c r="AAU36" s="4"/>
      <c r="AAV36" s="4"/>
      <c r="AAW36" s="4"/>
      <c r="AAX36" s="4"/>
      <c r="AAY36" s="4"/>
      <c r="AAZ36" s="4"/>
      <c r="ABA36" s="4"/>
      <c r="ABB36" s="4"/>
      <c r="ABC36" s="4"/>
      <c r="ABD36" s="4"/>
      <c r="ABE36" s="4"/>
      <c r="ABF36" s="4"/>
      <c r="ABG36" s="4"/>
      <c r="ABH36" s="4"/>
      <c r="ABI36" s="4"/>
      <c r="ABJ36" s="4"/>
      <c r="ABK36" s="4"/>
      <c r="ABL36" s="4"/>
      <c r="ABM36" s="4"/>
      <c r="ABN36" s="4"/>
      <c r="ABO36" s="4"/>
      <c r="ABP36" s="4"/>
      <c r="ABQ36" s="4"/>
      <c r="ABR36" s="4"/>
      <c r="ABS36" s="4"/>
      <c r="ABT36" s="4"/>
      <c r="ABU36" s="4"/>
      <c r="ABV36" s="4"/>
      <c r="ABW36" s="4"/>
      <c r="ABX36" s="4"/>
      <c r="ABY36" s="4"/>
      <c r="ABZ36" s="4"/>
      <c r="ACA36" s="4"/>
      <c r="ACB36" s="4"/>
      <c r="ACC36" s="4"/>
      <c r="ACD36" s="4"/>
      <c r="ACE36" s="4"/>
      <c r="ACF36" s="4"/>
      <c r="ACG36" s="4"/>
      <c r="ACH36" s="4"/>
      <c r="ACI36" s="4"/>
      <c r="ACJ36" s="4"/>
      <c r="ACK36" s="4"/>
      <c r="ACL36" s="4"/>
      <c r="ACM36" s="4"/>
      <c r="ACN36" s="4"/>
      <c r="ACO36" s="4"/>
      <c r="ACP36" s="4"/>
      <c r="ACQ36" s="4"/>
      <c r="ACR36" s="4"/>
      <c r="ACS36" s="4"/>
      <c r="ACT36" s="4"/>
      <c r="ACU36" s="4"/>
      <c r="ACV36" s="4"/>
      <c r="ACW36" s="4"/>
      <c r="ACX36" s="4"/>
      <c r="ACY36" s="4"/>
      <c r="ACZ36" s="4"/>
      <c r="ADA36" s="4"/>
      <c r="ADB36" s="4"/>
      <c r="ADC36" s="4"/>
      <c r="ADD36" s="4"/>
      <c r="ADE36" s="4"/>
      <c r="ADF36" s="4"/>
      <c r="ADG36" s="4"/>
      <c r="ADH36" s="4"/>
      <c r="ADI36" s="4"/>
      <c r="ADJ36" s="4"/>
      <c r="ADK36" s="4"/>
      <c r="ADL36" s="4"/>
      <c r="ADM36" s="4"/>
      <c r="ADN36" s="4"/>
      <c r="ADO36" s="4"/>
      <c r="ADP36" s="4"/>
      <c r="ADQ36" s="4"/>
      <c r="ADR36" s="4"/>
      <c r="ADS36" s="4"/>
      <c r="ADT36" s="4"/>
      <c r="ADU36" s="4"/>
      <c r="ADV36" s="4"/>
      <c r="ADW36" s="4"/>
      <c r="ADX36" s="4"/>
      <c r="ADY36" s="4"/>
      <c r="ADZ36" s="4"/>
      <c r="AEA36" s="4"/>
      <c r="AEB36" s="4"/>
      <c r="AEC36" s="4"/>
      <c r="AED36" s="4"/>
      <c r="AEE36" s="4"/>
      <c r="AEF36" s="4"/>
      <c r="AEG36" s="4"/>
      <c r="AEH36" s="4"/>
      <c r="AEI36" s="4"/>
      <c r="AEJ36" s="4"/>
      <c r="AEK36" s="4"/>
      <c r="AEL36" s="4"/>
      <c r="AEM36" s="4"/>
      <c r="AEN36" s="4"/>
      <c r="AEO36" s="4"/>
      <c r="AEP36" s="4"/>
      <c r="AEQ36" s="4"/>
      <c r="AER36" s="4"/>
      <c r="AES36" s="4"/>
      <c r="AET36" s="4"/>
      <c r="AEU36" s="4"/>
      <c r="AEV36" s="4"/>
      <c r="AEW36" s="4"/>
      <c r="AEX36" s="4"/>
      <c r="AEY36" s="4"/>
      <c r="AEZ36" s="4"/>
      <c r="AFA36" s="4"/>
      <c r="AFB36" s="4"/>
      <c r="AFC36" s="4"/>
      <c r="AFD36" s="4"/>
      <c r="AFE36" s="4"/>
      <c r="AFF36" s="4"/>
      <c r="AFG36" s="4"/>
      <c r="AFH36" s="4"/>
      <c r="AFI36" s="4"/>
      <c r="AFJ36" s="4"/>
      <c r="AFK36" s="4"/>
      <c r="AFL36" s="4"/>
      <c r="AFM36" s="4"/>
      <c r="AFN36" s="4"/>
      <c r="AFO36" s="4"/>
      <c r="AFP36" s="4"/>
      <c r="AFQ36" s="4"/>
      <c r="AFR36" s="4"/>
      <c r="AFS36" s="4"/>
      <c r="AFT36" s="4"/>
      <c r="AFU36" s="4"/>
      <c r="AFV36" s="4"/>
      <c r="AFW36" s="4"/>
      <c r="AFX36" s="4"/>
      <c r="AFY36" s="4"/>
      <c r="AFZ36" s="4"/>
      <c r="AGA36" s="4"/>
      <c r="AGB36" s="4"/>
      <c r="AGC36" s="4"/>
      <c r="AGD36" s="4"/>
      <c r="AGE36" s="4"/>
      <c r="AGF36" s="4"/>
      <c r="AGG36" s="4"/>
      <c r="AGH36" s="4"/>
      <c r="AGI36" s="4"/>
      <c r="AGJ36" s="4"/>
      <c r="AGK36" s="4"/>
      <c r="AGL36" s="4"/>
      <c r="AGM36" s="4"/>
      <c r="AGN36" s="4"/>
      <c r="AGO36" s="4"/>
      <c r="AGP36" s="4"/>
      <c r="AGQ36" s="4"/>
      <c r="AGR36" s="4"/>
      <c r="AGS36" s="4"/>
      <c r="AGT36" s="4"/>
      <c r="AGU36" s="4"/>
      <c r="AGV36" s="4"/>
      <c r="AGW36" s="4"/>
      <c r="AGX36" s="4"/>
      <c r="AGY36" s="4"/>
      <c r="AGZ36" s="4"/>
      <c r="AHA36" s="4"/>
      <c r="AHB36" s="4"/>
      <c r="AHC36" s="4"/>
      <c r="AHD36" s="4"/>
      <c r="AHE36" s="4"/>
      <c r="AHF36" s="4"/>
      <c r="AHG36" s="4"/>
      <c r="AHH36" s="4"/>
      <c r="AHI36" s="4"/>
      <c r="AHJ36" s="4"/>
      <c r="AHK36" s="4"/>
      <c r="AHL36" s="4"/>
      <c r="AHM36" s="4"/>
      <c r="AHN36" s="4"/>
      <c r="AHO36" s="4"/>
      <c r="AHP36" s="4"/>
      <c r="AHQ36" s="4"/>
      <c r="AHR36" s="4"/>
      <c r="AHS36" s="4"/>
      <c r="AHT36" s="4"/>
      <c r="AHU36" s="4"/>
      <c r="AHV36" s="4"/>
      <c r="AHW36" s="4"/>
      <c r="AHX36" s="4"/>
      <c r="AHY36" s="4"/>
      <c r="AHZ36" s="4"/>
      <c r="AIA36" s="4"/>
      <c r="AIB36" s="4"/>
      <c r="AIC36" s="4"/>
      <c r="AID36" s="4"/>
      <c r="AIE36" s="4"/>
      <c r="AIF36" s="4"/>
      <c r="AIG36" s="4"/>
      <c r="AIH36" s="4"/>
      <c r="AII36" s="4"/>
      <c r="AIJ36" s="4"/>
      <c r="AIK36" s="4"/>
      <c r="AIL36" s="4"/>
      <c r="AIM36" s="4"/>
      <c r="AIN36" s="4"/>
      <c r="AIO36" s="4"/>
      <c r="AIP36" s="4"/>
      <c r="AIQ36" s="4"/>
      <c r="AIR36" s="4"/>
      <c r="AIS36" s="4"/>
      <c r="AIT36" s="4"/>
      <c r="AIU36" s="4"/>
      <c r="AIV36" s="4"/>
      <c r="AIW36" s="4"/>
      <c r="AIX36" s="4"/>
      <c r="AIY36" s="4"/>
      <c r="AIZ36" s="4"/>
      <c r="AJA36" s="4"/>
      <c r="AJB36" s="4"/>
      <c r="AJC36" s="4"/>
      <c r="AJD36" s="4"/>
      <c r="AJE36" s="4"/>
      <c r="AJF36" s="4"/>
      <c r="AJG36" s="4"/>
      <c r="AJH36" s="4"/>
      <c r="AJI36" s="4"/>
      <c r="AJJ36" s="4"/>
      <c r="AJK36" s="4"/>
      <c r="AJL36" s="4"/>
      <c r="AJM36" s="4"/>
      <c r="AJN36" s="4"/>
      <c r="AJO36" s="4"/>
      <c r="AJP36" s="4"/>
      <c r="AJQ36" s="4"/>
      <c r="AJR36" s="4"/>
      <c r="AJS36" s="4"/>
      <c r="AJT36" s="4"/>
      <c r="AJU36" s="4"/>
      <c r="AJV36" s="4"/>
      <c r="AJW36" s="4"/>
      <c r="AJX36" s="4"/>
      <c r="AJY36" s="4"/>
      <c r="AJZ36" s="4"/>
      <c r="AKA36" s="4"/>
      <c r="AKB36" s="4"/>
      <c r="AKC36" s="4"/>
      <c r="AKD36" s="4"/>
      <c r="AKE36" s="4"/>
      <c r="AKF36" s="4"/>
      <c r="AKG36" s="4"/>
      <c r="AKH36" s="4"/>
      <c r="AKI36" s="4"/>
      <c r="AKJ36" s="4"/>
      <c r="AKK36" s="4"/>
      <c r="AKL36" s="4"/>
      <c r="AKM36" s="4"/>
      <c r="AKN36" s="4"/>
      <c r="AKO36" s="4"/>
      <c r="AKP36" s="4"/>
      <c r="AKQ36" s="4"/>
      <c r="AKR36" s="4"/>
      <c r="AKS36" s="4"/>
      <c r="AKT36" s="4"/>
      <c r="AKU36" s="4"/>
      <c r="AKV36" s="4"/>
      <c r="AKW36" s="4"/>
      <c r="AKX36" s="4"/>
      <c r="AKY36" s="4"/>
      <c r="AKZ36" s="4"/>
      <c r="ALA36" s="4"/>
      <c r="ALB36" s="4"/>
      <c r="ALC36" s="4"/>
      <c r="ALD36" s="4"/>
      <c r="ALE36" s="4"/>
      <c r="ALF36" s="4"/>
      <c r="ALG36" s="4"/>
      <c r="ALH36" s="4"/>
      <c r="ALI36" s="4"/>
      <c r="ALJ36" s="4"/>
      <c r="ALK36" s="4"/>
      <c r="ALL36" s="4"/>
      <c r="ALM36" s="4"/>
      <c r="ALN36" s="4"/>
      <c r="ALO36" s="4"/>
      <c r="ALP36" s="4"/>
      <c r="ALQ36" s="4"/>
      <c r="ALR36" s="4"/>
      <c r="ALS36" s="4"/>
      <c r="ALT36" s="4"/>
      <c r="ALU36" s="4"/>
      <c r="ALV36" s="4"/>
      <c r="ALW36" s="4"/>
      <c r="ALX36" s="4"/>
      <c r="ALY36" s="4"/>
      <c r="ALZ36" s="4"/>
      <c r="AMA36" s="4"/>
      <c r="AMB36" s="4"/>
      <c r="AMC36" s="4"/>
      <c r="AMD36" s="4"/>
      <c r="AME36" s="4"/>
      <c r="AMF36" s="4"/>
      <c r="AMG36" s="4"/>
      <c r="AMH36" s="4"/>
      <c r="AMI36" s="4"/>
      <c r="AMJ36" s="4"/>
      <c r="AMK36" s="4"/>
      <c r="AML36" s="4"/>
      <c r="AMM36" s="4"/>
      <c r="AMN36" s="4"/>
      <c r="AMO36" s="4"/>
      <c r="AMP36" s="4"/>
      <c r="AMQ36" s="4"/>
      <c r="AMR36" s="4"/>
      <c r="AMS36" s="4"/>
      <c r="AMT36" s="4"/>
      <c r="AMU36" s="4"/>
      <c r="AMV36" s="4"/>
      <c r="AMW36" s="4"/>
      <c r="AMX36" s="4"/>
      <c r="AMY36" s="4"/>
      <c r="AMZ36" s="4"/>
      <c r="ANA36" s="4"/>
      <c r="ANB36" s="4"/>
      <c r="ANC36" s="4"/>
      <c r="AND36" s="4"/>
      <c r="ANE36" s="4"/>
      <c r="ANF36" s="4"/>
      <c r="ANG36" s="4"/>
      <c r="ANH36" s="4"/>
      <c r="ANI36" s="4"/>
      <c r="ANJ36" s="4"/>
      <c r="ANK36" s="4"/>
      <c r="ANL36" s="4"/>
      <c r="ANM36" s="4"/>
      <c r="ANN36" s="4"/>
      <c r="ANO36" s="4"/>
      <c r="ANP36" s="4"/>
      <c r="ANQ36" s="4"/>
      <c r="ANR36" s="4"/>
      <c r="ANS36" s="4"/>
      <c r="ANT36" s="4"/>
      <c r="ANU36" s="4"/>
      <c r="ANV36" s="4"/>
      <c r="ANW36" s="4"/>
      <c r="ANX36" s="4"/>
      <c r="ANY36" s="4"/>
      <c r="ANZ36" s="4"/>
      <c r="AOA36" s="4"/>
      <c r="AOB36" s="4"/>
      <c r="AOC36" s="4"/>
      <c r="AOD36" s="4"/>
      <c r="AOE36" s="4"/>
      <c r="AOF36" s="4"/>
      <c r="AOG36" s="4"/>
      <c r="AOH36" s="4"/>
      <c r="AOI36" s="4"/>
      <c r="AOJ36" s="4"/>
      <c r="AOK36" s="4"/>
      <c r="AOL36" s="4"/>
      <c r="AOM36" s="4"/>
      <c r="AON36" s="4"/>
      <c r="AOO36" s="4"/>
      <c r="AOP36" s="4"/>
      <c r="AOQ36" s="4"/>
      <c r="AOR36" s="4"/>
      <c r="AOS36" s="4"/>
      <c r="AOT36" s="4"/>
      <c r="AOU36" s="4"/>
      <c r="AOV36" s="4"/>
      <c r="AOW36" s="4"/>
      <c r="AOX36" s="4"/>
      <c r="AOY36" s="4"/>
      <c r="AOZ36" s="4"/>
      <c r="APA36" s="4"/>
      <c r="APB36" s="4"/>
      <c r="APC36" s="4"/>
      <c r="APD36" s="4"/>
      <c r="APE36" s="4"/>
      <c r="APF36" s="4"/>
      <c r="APG36" s="4"/>
      <c r="APH36" s="4"/>
      <c r="API36" s="4"/>
      <c r="APJ36" s="4"/>
      <c r="APK36" s="4"/>
      <c r="APL36" s="4"/>
      <c r="APM36" s="4"/>
      <c r="APN36" s="4"/>
      <c r="APO36" s="4"/>
      <c r="APP36" s="4"/>
      <c r="APQ36" s="4"/>
      <c r="APR36" s="4"/>
      <c r="APS36" s="4"/>
      <c r="APT36" s="4"/>
      <c r="APU36" s="4"/>
      <c r="APV36" s="4"/>
      <c r="APW36" s="4"/>
      <c r="APX36" s="4"/>
      <c r="APY36" s="4"/>
      <c r="APZ36" s="4"/>
      <c r="AQA36" s="4"/>
      <c r="AQB36" s="4"/>
      <c r="AQC36" s="4"/>
      <c r="AQD36" s="4"/>
      <c r="AQE36" s="4"/>
      <c r="AQF36" s="4"/>
      <c r="AQG36" s="4"/>
      <c r="AQH36" s="4"/>
      <c r="AQI36" s="4"/>
      <c r="AQJ36" s="4"/>
      <c r="AQK36" s="4"/>
      <c r="AQL36" s="4"/>
      <c r="AQM36" s="4"/>
      <c r="AQN36" s="4"/>
      <c r="AQO36" s="4"/>
      <c r="AQP36" s="4"/>
      <c r="AQQ36" s="4"/>
      <c r="AQR36" s="4"/>
      <c r="AQS36" s="4"/>
      <c r="AQT36" s="4"/>
      <c r="AQU36" s="4"/>
      <c r="AQV36" s="4"/>
      <c r="AQW36" s="4"/>
      <c r="AQX36" s="4"/>
      <c r="AQY36" s="4"/>
      <c r="AQZ36" s="4"/>
      <c r="ARA36" s="4"/>
      <c r="ARB36" s="4"/>
      <c r="ARC36" s="4"/>
      <c r="ARD36" s="4"/>
      <c r="ARE36" s="4"/>
      <c r="ARF36" s="4"/>
      <c r="ARG36" s="4"/>
      <c r="ARH36" s="4"/>
      <c r="ARI36" s="4"/>
      <c r="ARJ36" s="4"/>
      <c r="ARK36" s="4"/>
      <c r="ARL36" s="4"/>
      <c r="ARM36" s="4"/>
      <c r="ARN36" s="4"/>
      <c r="ARO36" s="4"/>
      <c r="ARP36" s="4"/>
      <c r="ARQ36" s="4"/>
      <c r="ARR36" s="4"/>
      <c r="ARS36" s="4"/>
      <c r="ART36" s="4"/>
      <c r="ARU36" s="4"/>
      <c r="ARV36" s="4"/>
      <c r="ARW36" s="4"/>
      <c r="ARX36" s="4"/>
      <c r="ARY36" s="4"/>
      <c r="ARZ36" s="4"/>
      <c r="ASA36" s="4"/>
      <c r="ASB36" s="4"/>
      <c r="ASC36" s="4"/>
      <c r="ASD36" s="4"/>
      <c r="ASE36" s="4"/>
      <c r="ASF36" s="4"/>
      <c r="ASG36" s="4"/>
      <c r="ASH36" s="4"/>
      <c r="ASI36" s="4"/>
      <c r="ASJ36" s="4"/>
      <c r="ASK36" s="4"/>
      <c r="ASL36" s="4"/>
      <c r="ASM36" s="4"/>
      <c r="ASN36" s="4"/>
      <c r="ASO36" s="4"/>
      <c r="ASP36" s="4"/>
      <c r="ASQ36" s="4"/>
      <c r="ASR36" s="4"/>
      <c r="ASS36" s="4"/>
      <c r="AST36" s="4"/>
      <c r="ASU36" s="4"/>
      <c r="ASV36" s="4"/>
      <c r="ASW36" s="4"/>
      <c r="ASX36" s="4"/>
      <c r="ASY36" s="4"/>
      <c r="ASZ36" s="4"/>
      <c r="ATA36" s="4"/>
      <c r="ATB36" s="4"/>
      <c r="ATC36" s="4"/>
      <c r="ATD36" s="4"/>
      <c r="ATE36" s="4"/>
      <c r="ATF36" s="4"/>
      <c r="ATG36" s="4"/>
      <c r="ATH36" s="4"/>
      <c r="ATI36" s="4"/>
      <c r="ATJ36" s="4"/>
      <c r="ATK36" s="4"/>
      <c r="ATL36" s="4"/>
      <c r="ATM36" s="4"/>
      <c r="ATN36" s="4"/>
      <c r="ATO36" s="4"/>
      <c r="ATP36" s="4"/>
      <c r="ATQ36" s="4"/>
      <c r="ATR36" s="4"/>
      <c r="ATS36" s="4"/>
      <c r="ATT36" s="4"/>
      <c r="ATU36" s="4"/>
      <c r="ATV36" s="4"/>
      <c r="ATW36" s="4"/>
      <c r="ATX36" s="4"/>
      <c r="ATY36" s="4"/>
      <c r="ATZ36" s="4"/>
      <c r="AUA36" s="4"/>
      <c r="AUB36" s="4"/>
      <c r="AUC36" s="4"/>
      <c r="AUD36" s="4"/>
      <c r="AUE36" s="4"/>
      <c r="AUF36" s="4"/>
      <c r="AUG36" s="4"/>
      <c r="AUH36" s="4"/>
      <c r="AUI36" s="4"/>
      <c r="AUJ36" s="4"/>
      <c r="AUK36" s="4"/>
      <c r="AUL36" s="4"/>
      <c r="AUM36" s="4"/>
      <c r="AUN36" s="4"/>
      <c r="AUO36" s="4"/>
      <c r="AUP36" s="4"/>
      <c r="AUQ36" s="4"/>
      <c r="AUR36" s="4"/>
      <c r="AUS36" s="4"/>
      <c r="AUT36" s="4"/>
      <c r="AUU36" s="4"/>
      <c r="AUV36" s="4"/>
      <c r="AUW36" s="4"/>
      <c r="AUX36" s="4"/>
      <c r="AUY36" s="4"/>
      <c r="AUZ36" s="4"/>
      <c r="AVA36" s="4"/>
      <c r="AVB36" s="4"/>
      <c r="AVC36" s="4"/>
      <c r="AVD36" s="4"/>
      <c r="AVE36" s="4"/>
      <c r="AVF36" s="4"/>
      <c r="AVG36" s="4"/>
      <c r="AVH36" s="4"/>
      <c r="AVI36" s="4"/>
      <c r="AVJ36" s="4"/>
      <c r="AVK36" s="4"/>
      <c r="AVL36" s="4"/>
      <c r="AVM36" s="4"/>
      <c r="AVN36" s="4"/>
      <c r="AVO36" s="4"/>
      <c r="AVP36" s="4"/>
      <c r="AVQ36" s="4"/>
      <c r="AVR36" s="4"/>
      <c r="AVS36" s="4"/>
      <c r="AVT36" s="4"/>
      <c r="AVU36" s="4"/>
      <c r="AVV36" s="4"/>
      <c r="AVW36" s="4"/>
      <c r="AVX36" s="4"/>
      <c r="AVY36" s="4"/>
      <c r="AVZ36" s="4"/>
      <c r="AWA36" s="4"/>
      <c r="AWB36" s="4"/>
      <c r="AWC36" s="4"/>
      <c r="AWD36" s="4"/>
      <c r="AWE36" s="4"/>
      <c r="AWF36" s="4"/>
      <c r="AWG36" s="4"/>
      <c r="AWH36" s="4"/>
      <c r="AWI36" s="4"/>
      <c r="AWJ36" s="4"/>
      <c r="AWK36" s="4"/>
      <c r="AWL36" s="4"/>
      <c r="AWM36" s="4"/>
      <c r="AWN36" s="4"/>
      <c r="AWO36" s="4"/>
      <c r="AWP36" s="4"/>
      <c r="AWQ36" s="4"/>
      <c r="AWR36" s="4"/>
      <c r="AWS36" s="4"/>
      <c r="AWT36" s="4"/>
      <c r="AWU36" s="4"/>
      <c r="AWV36" s="4"/>
      <c r="AWW36" s="4"/>
      <c r="AWX36" s="4"/>
      <c r="AWY36" s="4"/>
      <c r="AWZ36" s="4"/>
      <c r="AXA36" s="4"/>
      <c r="AXB36" s="4"/>
      <c r="AXC36" s="4"/>
      <c r="AXD36" s="4"/>
      <c r="AXE36" s="4"/>
      <c r="AXF36" s="4"/>
      <c r="AXG36" s="4"/>
      <c r="AXH36" s="4"/>
      <c r="AXI36" s="4"/>
      <c r="AXJ36" s="4"/>
      <c r="AXK36" s="4"/>
      <c r="AXL36" s="4"/>
      <c r="AXM36" s="4"/>
      <c r="AXN36" s="4"/>
      <c r="AXO36" s="4"/>
      <c r="AXP36" s="4"/>
      <c r="AXQ36" s="4"/>
      <c r="AXR36" s="4"/>
      <c r="AXS36" s="4"/>
      <c r="AXT36" s="4"/>
      <c r="AXU36" s="4"/>
      <c r="AXV36" s="4"/>
      <c r="AXW36" s="4"/>
      <c r="AXX36" s="4"/>
      <c r="AXY36" s="4"/>
      <c r="AXZ36" s="4"/>
      <c r="AYA36" s="4"/>
      <c r="AYB36" s="4"/>
      <c r="AYC36" s="4"/>
      <c r="AYD36" s="4"/>
      <c r="AYE36" s="4"/>
      <c r="AYF36" s="4"/>
      <c r="AYG36" s="4"/>
      <c r="AYH36" s="4"/>
      <c r="AYI36" s="4"/>
      <c r="AYJ36" s="4"/>
      <c r="AYK36" s="4"/>
      <c r="AYL36" s="4"/>
      <c r="AYM36" s="4"/>
      <c r="AYN36" s="4"/>
      <c r="AYO36" s="4"/>
      <c r="AYP36" s="4"/>
      <c r="AYQ36" s="4"/>
      <c r="AYR36" s="4"/>
      <c r="AYS36" s="4"/>
      <c r="AYT36" s="4"/>
      <c r="AYU36" s="4"/>
      <c r="AYV36" s="4"/>
      <c r="AYW36" s="4"/>
      <c r="AYX36" s="4"/>
      <c r="AYY36" s="4"/>
      <c r="AYZ36" s="4"/>
      <c r="AZA36" s="4"/>
      <c r="AZB36" s="4"/>
      <c r="AZC36" s="4"/>
      <c r="AZD36" s="4"/>
      <c r="AZE36" s="4"/>
      <c r="AZF36" s="4"/>
      <c r="AZG36" s="4"/>
      <c r="AZH36" s="4"/>
      <c r="AZI36" s="4"/>
      <c r="AZJ36" s="4"/>
      <c r="AZK36" s="4"/>
      <c r="AZL36" s="4"/>
      <c r="AZM36" s="4"/>
      <c r="AZN36" s="4"/>
      <c r="AZO36" s="4"/>
      <c r="AZP36" s="4"/>
      <c r="AZQ36" s="4"/>
      <c r="AZR36" s="4"/>
      <c r="AZS36" s="4"/>
      <c r="AZT36" s="4"/>
      <c r="AZU36" s="4"/>
      <c r="AZV36" s="4"/>
      <c r="AZW36" s="4"/>
      <c r="AZX36" s="4"/>
      <c r="AZY36" s="4"/>
      <c r="AZZ36" s="4"/>
      <c r="BAA36" s="4"/>
      <c r="BAB36" s="4"/>
      <c r="BAC36" s="4"/>
      <c r="BAD36" s="4"/>
      <c r="BAE36" s="4"/>
      <c r="BAF36" s="4"/>
      <c r="BAG36" s="4"/>
      <c r="BAH36" s="4"/>
      <c r="BAI36" s="4"/>
      <c r="BAJ36" s="4"/>
      <c r="BAK36" s="4"/>
      <c r="BAL36" s="4"/>
      <c r="BAM36" s="4"/>
      <c r="BAN36" s="4"/>
      <c r="BAO36" s="4"/>
      <c r="BAP36" s="4"/>
      <c r="BAQ36" s="4"/>
      <c r="BAR36" s="4"/>
      <c r="BAS36" s="4"/>
      <c r="BAT36" s="4"/>
      <c r="BAU36" s="4"/>
      <c r="BAV36" s="4"/>
      <c r="BAW36" s="4"/>
      <c r="BAX36" s="4"/>
      <c r="BAY36" s="4"/>
      <c r="BAZ36" s="4"/>
      <c r="BBA36" s="4"/>
      <c r="BBB36" s="4"/>
      <c r="BBC36" s="4"/>
      <c r="BBD36" s="4"/>
      <c r="BBE36" s="4"/>
      <c r="BBF36" s="4"/>
      <c r="BBG36" s="4"/>
      <c r="BBH36" s="4"/>
      <c r="BBI36" s="4"/>
      <c r="BBJ36" s="4"/>
      <c r="BBK36" s="4"/>
      <c r="BBL36" s="4"/>
      <c r="BBM36" s="4"/>
      <c r="BBN36" s="4"/>
      <c r="BBO36" s="4"/>
      <c r="BBP36" s="4"/>
      <c r="BBQ36" s="4"/>
      <c r="BBR36" s="4"/>
      <c r="BBS36" s="4"/>
      <c r="BBT36" s="4"/>
      <c r="BBU36" s="4"/>
      <c r="BBV36" s="4"/>
      <c r="BBW36" s="4"/>
      <c r="BBX36" s="4"/>
      <c r="BBY36" s="4"/>
      <c r="BBZ36" s="4"/>
      <c r="BCA36" s="4"/>
      <c r="BCB36" s="4"/>
      <c r="BCC36" s="4"/>
      <c r="BCD36" s="4"/>
      <c r="BCE36" s="4"/>
      <c r="BCF36" s="4"/>
      <c r="BCG36" s="4"/>
      <c r="BCH36" s="4"/>
      <c r="BCI36" s="4"/>
      <c r="BCJ36" s="4"/>
      <c r="BCK36" s="4"/>
      <c r="BCL36" s="4"/>
      <c r="BCM36" s="4"/>
      <c r="BCN36" s="4"/>
      <c r="BCO36" s="4"/>
      <c r="BCP36" s="4"/>
      <c r="BCQ36" s="4"/>
      <c r="BCR36" s="4"/>
      <c r="BCS36" s="4"/>
      <c r="BCT36" s="4"/>
      <c r="BCU36" s="4"/>
      <c r="BCV36" s="4"/>
      <c r="BCW36" s="4"/>
      <c r="BCX36" s="4"/>
      <c r="BCY36" s="4"/>
      <c r="BCZ36" s="4"/>
      <c r="BDA36" s="4"/>
      <c r="BDB36" s="4"/>
      <c r="BDC36" s="4"/>
      <c r="BDD36" s="4"/>
      <c r="BDE36" s="4"/>
      <c r="BDF36" s="4"/>
      <c r="BDG36" s="4"/>
      <c r="BDH36" s="4"/>
      <c r="BDI36" s="4"/>
      <c r="BDJ36" s="4"/>
      <c r="BDK36" s="4"/>
      <c r="BDL36" s="4"/>
      <c r="BDM36" s="4"/>
      <c r="BDN36" s="4"/>
      <c r="BDO36" s="4"/>
      <c r="BDP36" s="4"/>
      <c r="BDQ36" s="4"/>
      <c r="BDR36" s="4"/>
      <c r="BDS36" s="4"/>
      <c r="BDT36" s="4"/>
      <c r="BDU36" s="4"/>
      <c r="BDV36" s="4"/>
      <c r="BDW36" s="4"/>
      <c r="BDX36" s="4"/>
      <c r="BDY36" s="4"/>
      <c r="BDZ36" s="4"/>
      <c r="BEA36" s="4"/>
      <c r="BEB36" s="4"/>
      <c r="BEC36" s="4"/>
      <c r="BED36" s="4"/>
      <c r="BEE36" s="4"/>
      <c r="BEF36" s="4"/>
      <c r="BEG36" s="4"/>
      <c r="BEH36" s="4"/>
      <c r="BEI36" s="4"/>
      <c r="BEJ36" s="4"/>
      <c r="BEK36" s="4"/>
      <c r="BEL36" s="4"/>
      <c r="BEM36" s="4"/>
      <c r="BEN36" s="4"/>
      <c r="BEO36" s="4"/>
      <c r="BEP36" s="4"/>
      <c r="BEQ36" s="4"/>
      <c r="BER36" s="4"/>
      <c r="BES36" s="4"/>
      <c r="BET36" s="4"/>
      <c r="BEU36" s="4"/>
      <c r="BEV36" s="4"/>
      <c r="BEW36" s="4"/>
      <c r="BEX36" s="4"/>
      <c r="BEY36" s="4"/>
      <c r="BEZ36" s="4"/>
      <c r="BFA36" s="4"/>
      <c r="BFB36" s="4"/>
      <c r="BFC36" s="4"/>
      <c r="BFD36" s="4"/>
      <c r="BFE36" s="4"/>
      <c r="BFF36" s="4"/>
      <c r="BFG36" s="4"/>
      <c r="BFH36" s="4"/>
      <c r="BFI36" s="4"/>
      <c r="BFJ36" s="4"/>
      <c r="BFK36" s="4"/>
      <c r="BFL36" s="4"/>
      <c r="BFM36" s="4"/>
      <c r="BFN36" s="4"/>
      <c r="BFO36" s="4"/>
      <c r="BFP36" s="4"/>
      <c r="BFQ36" s="4"/>
      <c r="BFR36" s="4"/>
      <c r="BFS36" s="4"/>
      <c r="BFT36" s="4"/>
      <c r="BFU36" s="4"/>
      <c r="BFV36" s="4"/>
      <c r="BFW36" s="4"/>
      <c r="BFX36" s="4"/>
      <c r="BFY36" s="4"/>
      <c r="BFZ36" s="4"/>
      <c r="BGA36" s="4"/>
      <c r="BGB36" s="4"/>
      <c r="BGC36" s="4"/>
      <c r="BGD36" s="4"/>
      <c r="BGE36" s="4"/>
      <c r="BGF36" s="4"/>
      <c r="BGG36" s="4"/>
      <c r="BGH36" s="4"/>
      <c r="BGI36" s="4"/>
      <c r="BGJ36" s="4"/>
      <c r="BGK36" s="4"/>
      <c r="BGL36" s="4"/>
      <c r="BGM36" s="4"/>
      <c r="BGN36" s="4"/>
      <c r="BGO36" s="4"/>
      <c r="BGP36" s="4"/>
      <c r="BGQ36" s="4"/>
      <c r="BGR36" s="4"/>
      <c r="BGS36" s="4"/>
      <c r="BGT36" s="4"/>
      <c r="BGU36" s="4"/>
      <c r="BGV36" s="4"/>
      <c r="BGW36" s="4"/>
      <c r="BGX36" s="4"/>
      <c r="BGY36" s="4"/>
      <c r="BGZ36" s="4"/>
      <c r="BHA36" s="4"/>
      <c r="BHB36" s="4"/>
      <c r="BHC36" s="4"/>
      <c r="BHD36" s="4"/>
      <c r="BHE36" s="4"/>
      <c r="BHF36" s="4"/>
      <c r="BHG36" s="4"/>
      <c r="BHH36" s="4"/>
      <c r="BHI36" s="4"/>
      <c r="BHJ36" s="4"/>
      <c r="BHK36" s="4"/>
      <c r="BHL36" s="4"/>
      <c r="BHM36" s="4"/>
      <c r="BHN36" s="4"/>
      <c r="BHO36" s="4"/>
      <c r="BHP36" s="4"/>
      <c r="BHQ36" s="4"/>
      <c r="BHR36" s="4"/>
      <c r="BHS36" s="4"/>
      <c r="BHT36" s="4"/>
      <c r="BHU36" s="4"/>
      <c r="BHV36" s="4"/>
      <c r="BHW36" s="4"/>
      <c r="BHX36" s="4"/>
      <c r="BHY36" s="4"/>
      <c r="BHZ36" s="4"/>
      <c r="BIA36" s="4"/>
      <c r="BIB36" s="4"/>
      <c r="BIC36" s="4"/>
      <c r="BID36" s="4"/>
      <c r="BIE36" s="4"/>
      <c r="BIF36" s="4"/>
      <c r="BIG36" s="4"/>
      <c r="BIH36" s="4"/>
      <c r="BII36" s="4"/>
      <c r="BIJ36" s="4"/>
      <c r="BIK36" s="4"/>
      <c r="BIL36" s="4"/>
      <c r="BIM36" s="4"/>
      <c r="BIN36" s="4"/>
      <c r="BIO36" s="4"/>
      <c r="BIP36" s="4"/>
      <c r="BIQ36" s="4"/>
      <c r="BIR36" s="4"/>
      <c r="BIS36" s="4"/>
      <c r="BIT36" s="4"/>
      <c r="BIU36" s="4"/>
      <c r="BIV36" s="4"/>
      <c r="BIW36" s="4"/>
      <c r="BIX36" s="4"/>
      <c r="BIY36" s="4"/>
      <c r="BIZ36" s="4"/>
      <c r="BJA36" s="4"/>
      <c r="BJB36" s="4"/>
      <c r="BJC36" s="4"/>
      <c r="BJD36" s="4"/>
      <c r="BJE36" s="4"/>
      <c r="BJF36" s="4"/>
      <c r="BJG36" s="4"/>
      <c r="BJH36" s="4"/>
      <c r="BJI36" s="4"/>
      <c r="BJJ36" s="4"/>
      <c r="BJK36" s="4"/>
      <c r="BJL36" s="4"/>
      <c r="BJM36" s="4"/>
      <c r="BJN36" s="4"/>
      <c r="BJO36" s="4"/>
      <c r="BJP36" s="4"/>
      <c r="BJQ36" s="4"/>
      <c r="BJR36" s="4"/>
      <c r="BJS36" s="4"/>
      <c r="BJT36" s="4"/>
      <c r="BJU36" s="4"/>
      <c r="BJV36" s="4"/>
      <c r="BJW36" s="4"/>
      <c r="BJX36" s="4"/>
      <c r="BJY36" s="4"/>
      <c r="BJZ36" s="4"/>
      <c r="BKA36" s="4"/>
      <c r="BKB36" s="4"/>
      <c r="BKC36" s="4"/>
      <c r="BKD36" s="4"/>
      <c r="BKE36" s="4"/>
      <c r="BKF36" s="4"/>
      <c r="BKG36" s="4"/>
      <c r="BKH36" s="4"/>
      <c r="BKI36" s="4"/>
      <c r="BKJ36" s="4"/>
      <c r="BKK36" s="4"/>
      <c r="BKL36" s="4"/>
      <c r="BKM36" s="4"/>
      <c r="BKN36" s="4"/>
      <c r="BKO36" s="4"/>
      <c r="BKP36" s="4"/>
      <c r="BKQ36" s="4"/>
      <c r="BKR36" s="4"/>
      <c r="BKS36" s="4"/>
      <c r="BKT36" s="4"/>
      <c r="BKU36" s="4"/>
      <c r="BKV36" s="4"/>
      <c r="BKW36" s="4"/>
      <c r="BKX36" s="4"/>
      <c r="BKY36" s="4"/>
      <c r="BKZ36" s="4"/>
      <c r="BLA36" s="4"/>
      <c r="BLB36" s="4"/>
      <c r="BLC36" s="4"/>
      <c r="BLD36" s="4"/>
      <c r="BLE36" s="4"/>
      <c r="BLF36" s="4"/>
      <c r="BLG36" s="4"/>
      <c r="BLH36" s="4"/>
      <c r="BLI36" s="4"/>
      <c r="BLJ36" s="4"/>
      <c r="BLK36" s="4"/>
      <c r="BLL36" s="4"/>
      <c r="BLM36" s="4"/>
      <c r="BLN36" s="4"/>
      <c r="BLO36" s="4"/>
      <c r="BLP36" s="4"/>
      <c r="BLQ36" s="4"/>
      <c r="BLR36" s="4"/>
      <c r="BLS36" s="4"/>
      <c r="BLT36" s="4"/>
      <c r="BLU36" s="4"/>
      <c r="BLV36" s="4"/>
      <c r="BLW36" s="4"/>
      <c r="BLX36" s="4"/>
      <c r="BLY36" s="4"/>
      <c r="BLZ36" s="4"/>
      <c r="BMA36" s="4"/>
      <c r="BMB36" s="4"/>
      <c r="BMC36" s="4"/>
      <c r="BMD36" s="4"/>
      <c r="BME36" s="4"/>
      <c r="BMF36" s="4"/>
      <c r="BMG36" s="4"/>
      <c r="BMH36" s="4"/>
      <c r="BMI36" s="4"/>
      <c r="BMJ36" s="4"/>
      <c r="BMK36" s="4"/>
      <c r="BML36" s="4"/>
      <c r="BMM36" s="4"/>
      <c r="BMN36" s="4"/>
      <c r="BMO36" s="4"/>
      <c r="BMP36" s="4"/>
      <c r="BMQ36" s="4"/>
      <c r="BMR36" s="4"/>
      <c r="BMS36" s="4"/>
      <c r="BMT36" s="4"/>
      <c r="BMU36" s="4"/>
      <c r="BMV36" s="4"/>
      <c r="BMW36" s="4"/>
      <c r="BMX36" s="4"/>
      <c r="BMY36" s="4"/>
      <c r="BMZ36" s="4"/>
      <c r="BNA36" s="4"/>
      <c r="BNB36" s="4"/>
      <c r="BNC36" s="4"/>
      <c r="BND36" s="4"/>
      <c r="BNE36" s="4"/>
      <c r="BNF36" s="4"/>
      <c r="BNG36" s="4"/>
      <c r="BNH36" s="4"/>
      <c r="BNI36" s="4"/>
      <c r="BNJ36" s="4"/>
      <c r="BNK36" s="4"/>
      <c r="BNL36" s="4"/>
      <c r="BNM36" s="4"/>
      <c r="BNN36" s="4"/>
      <c r="BNO36" s="4"/>
      <c r="BNP36" s="4"/>
      <c r="BNQ36" s="4"/>
      <c r="BNR36" s="4"/>
      <c r="BNS36" s="4"/>
      <c r="BNT36" s="4"/>
      <c r="BNU36" s="4"/>
      <c r="BNV36" s="4"/>
      <c r="BNW36" s="4"/>
      <c r="BNX36" s="4"/>
      <c r="BNY36" s="4"/>
      <c r="BNZ36" s="4"/>
      <c r="BOA36" s="4"/>
      <c r="BOB36" s="4"/>
      <c r="BOC36" s="4"/>
      <c r="BOD36" s="4"/>
      <c r="BOE36" s="4"/>
      <c r="BOF36" s="4"/>
      <c r="BOG36" s="4"/>
      <c r="BOH36" s="4"/>
      <c r="BOI36" s="4"/>
      <c r="BOJ36" s="4"/>
      <c r="BOK36" s="4"/>
      <c r="BOL36" s="4"/>
      <c r="BOM36" s="4"/>
      <c r="BON36" s="4"/>
      <c r="BOO36" s="4"/>
      <c r="BOP36" s="4"/>
      <c r="BOQ36" s="4"/>
      <c r="BOR36" s="4"/>
      <c r="BOS36" s="4"/>
      <c r="BOT36" s="4"/>
      <c r="BOU36" s="4"/>
      <c r="BOV36" s="4"/>
      <c r="BOW36" s="4"/>
      <c r="BOX36" s="4"/>
      <c r="BOY36" s="4"/>
      <c r="BOZ36" s="4"/>
      <c r="BPA36" s="4"/>
      <c r="BPB36" s="4"/>
      <c r="BPC36" s="4"/>
      <c r="BPD36" s="4"/>
      <c r="BPE36" s="4"/>
      <c r="BPF36" s="4"/>
      <c r="BPG36" s="4"/>
      <c r="BPH36" s="4"/>
      <c r="BPI36" s="4"/>
      <c r="BPJ36" s="4"/>
      <c r="BPK36" s="4"/>
      <c r="BPL36" s="4"/>
      <c r="BPM36" s="4"/>
      <c r="BPN36" s="4"/>
      <c r="BPO36" s="4"/>
      <c r="BPP36" s="4"/>
      <c r="BPQ36" s="4"/>
      <c r="BPR36" s="4"/>
      <c r="BPS36" s="4"/>
      <c r="BPT36" s="4"/>
      <c r="BPU36" s="4"/>
      <c r="BPV36" s="4"/>
      <c r="BPW36" s="4"/>
      <c r="BPX36" s="4"/>
      <c r="BPY36" s="4"/>
      <c r="BPZ36" s="4"/>
      <c r="BQA36" s="4"/>
      <c r="BQB36" s="4"/>
      <c r="BQC36" s="4"/>
      <c r="BQD36" s="4"/>
      <c r="BQE36" s="4"/>
      <c r="BQF36" s="4"/>
      <c r="BQG36" s="4"/>
      <c r="BQH36" s="4"/>
      <c r="BQI36" s="4"/>
      <c r="BQJ36" s="4"/>
      <c r="BQK36" s="4"/>
      <c r="BQL36" s="4"/>
      <c r="BQM36" s="4"/>
      <c r="BQN36" s="4"/>
      <c r="BQO36" s="4"/>
      <c r="BQP36" s="4"/>
      <c r="BQQ36" s="4"/>
      <c r="BQR36" s="4"/>
      <c r="BQS36" s="4"/>
      <c r="BQT36" s="4"/>
      <c r="BQU36" s="4"/>
      <c r="BQV36" s="4"/>
      <c r="BQW36" s="4"/>
      <c r="BQX36" s="4"/>
      <c r="BQY36" s="4"/>
      <c r="BQZ36" s="4"/>
      <c r="BRA36" s="4"/>
      <c r="BRB36" s="4"/>
      <c r="BRC36" s="4"/>
      <c r="BRD36" s="4"/>
      <c r="BRE36" s="4"/>
      <c r="BRF36" s="4"/>
      <c r="BRG36" s="4"/>
      <c r="BRH36" s="4"/>
      <c r="BRI36" s="4"/>
      <c r="BRJ36" s="4"/>
      <c r="BRK36" s="4"/>
      <c r="BRL36" s="4"/>
      <c r="BRM36" s="4"/>
      <c r="BRN36" s="4"/>
      <c r="BRO36" s="4"/>
      <c r="BRP36" s="4"/>
      <c r="BRQ36" s="4"/>
      <c r="BRR36" s="4"/>
      <c r="BRS36" s="4"/>
      <c r="BRT36" s="4"/>
      <c r="BRU36" s="4"/>
      <c r="BRV36" s="4"/>
      <c r="BRW36" s="4"/>
      <c r="BRX36" s="4"/>
      <c r="BRY36" s="4"/>
      <c r="BRZ36" s="4"/>
      <c r="BSA36" s="4"/>
      <c r="BSB36" s="4"/>
      <c r="BSC36" s="4"/>
      <c r="BSD36" s="4"/>
      <c r="BSE36" s="4"/>
      <c r="BSF36" s="4"/>
      <c r="BSG36" s="4"/>
      <c r="BSH36" s="4"/>
      <c r="BSI36" s="4"/>
      <c r="BSJ36" s="4"/>
      <c r="BSK36" s="4"/>
      <c r="BSL36" s="4"/>
      <c r="BSM36" s="4"/>
      <c r="BSN36" s="4"/>
      <c r="BSO36" s="4"/>
      <c r="BSP36" s="4"/>
      <c r="BSQ36" s="4"/>
      <c r="BSR36" s="4"/>
      <c r="BSS36" s="4"/>
      <c r="BST36" s="4"/>
      <c r="BSU36" s="4"/>
      <c r="BSV36" s="4"/>
      <c r="BSW36" s="4"/>
      <c r="BSX36" s="4"/>
      <c r="BSY36" s="4"/>
      <c r="BSZ36" s="4"/>
      <c r="BTA36" s="4"/>
      <c r="BTB36" s="4"/>
      <c r="BTC36" s="4"/>
      <c r="BTD36" s="4"/>
      <c r="BTE36" s="4"/>
      <c r="BTF36" s="4"/>
      <c r="BTG36" s="4"/>
      <c r="BTH36" s="4"/>
      <c r="BTI36" s="4"/>
      <c r="BTJ36" s="4"/>
      <c r="BTK36" s="4"/>
      <c r="BTL36" s="4"/>
      <c r="BTM36" s="4"/>
      <c r="BTN36" s="4"/>
      <c r="BTO36" s="4"/>
      <c r="BTP36" s="4"/>
      <c r="BTQ36" s="4"/>
      <c r="BTR36" s="4"/>
      <c r="BTS36" s="4"/>
      <c r="BTT36" s="4"/>
      <c r="BTU36" s="4"/>
      <c r="BTV36" s="4"/>
      <c r="BTW36" s="4"/>
      <c r="BTX36" s="4"/>
      <c r="BTY36" s="4"/>
      <c r="BTZ36" s="4"/>
      <c r="BUA36" s="4"/>
      <c r="BUB36" s="4"/>
      <c r="BUC36" s="4"/>
      <c r="BUD36" s="4"/>
      <c r="BUE36" s="4"/>
      <c r="BUF36" s="4"/>
      <c r="BUG36" s="4"/>
      <c r="BUH36" s="4"/>
      <c r="BUI36" s="4"/>
      <c r="BUJ36" s="4"/>
      <c r="BUK36" s="4"/>
      <c r="BUL36" s="4"/>
      <c r="BUM36" s="4"/>
      <c r="BUN36" s="4"/>
      <c r="BUO36" s="4"/>
      <c r="BUP36" s="4"/>
      <c r="BUQ36" s="4"/>
      <c r="BUR36" s="4"/>
      <c r="BUS36" s="4"/>
      <c r="BUT36" s="4"/>
      <c r="BUU36" s="4"/>
      <c r="BUV36" s="4"/>
      <c r="BUW36" s="4"/>
      <c r="BUX36" s="4"/>
      <c r="BUY36" s="4"/>
      <c r="BUZ36" s="4"/>
      <c r="BVA36" s="4"/>
      <c r="BVB36" s="4"/>
      <c r="BVC36" s="4"/>
      <c r="BVD36" s="4"/>
      <c r="BVE36" s="4"/>
      <c r="BVF36" s="4"/>
      <c r="BVG36" s="4"/>
      <c r="BVH36" s="4"/>
      <c r="BVI36" s="4"/>
      <c r="BVJ36" s="4"/>
      <c r="BVK36" s="4"/>
      <c r="BVL36" s="4"/>
      <c r="BVM36" s="4"/>
      <c r="BVN36" s="4"/>
      <c r="BVO36" s="4"/>
      <c r="BVP36" s="4"/>
      <c r="BVQ36" s="4"/>
      <c r="BVR36" s="4"/>
      <c r="BVS36" s="4"/>
      <c r="BVT36" s="4"/>
      <c r="BVU36" s="4"/>
      <c r="BVV36" s="4"/>
      <c r="BVW36" s="4"/>
      <c r="BVX36" s="4"/>
      <c r="BVY36" s="4"/>
      <c r="BVZ36" s="4"/>
      <c r="BWA36" s="4"/>
      <c r="BWB36" s="4"/>
      <c r="BWC36" s="4"/>
      <c r="BWD36" s="4"/>
      <c r="BWE36" s="4"/>
      <c r="BWF36" s="4"/>
      <c r="BWG36" s="4"/>
      <c r="BWH36" s="4"/>
      <c r="BWI36" s="4"/>
      <c r="BWJ36" s="4"/>
      <c r="BWK36" s="4"/>
      <c r="BWL36" s="4"/>
      <c r="BWM36" s="4"/>
      <c r="BWN36" s="4"/>
      <c r="BWO36" s="4"/>
      <c r="BWP36" s="4"/>
      <c r="BWQ36" s="4"/>
      <c r="BWR36" s="4"/>
      <c r="BWS36" s="4"/>
      <c r="BWT36" s="4"/>
      <c r="BWU36" s="4"/>
      <c r="BWV36" s="4"/>
      <c r="BWW36" s="4"/>
      <c r="BWX36" s="4"/>
      <c r="BWY36" s="4"/>
      <c r="BWZ36" s="4"/>
      <c r="BXA36" s="4"/>
      <c r="BXB36" s="4"/>
      <c r="BXC36" s="4"/>
      <c r="BXD36" s="4"/>
      <c r="BXE36" s="4"/>
      <c r="BXF36" s="4"/>
      <c r="BXG36" s="4"/>
      <c r="BXH36" s="4"/>
      <c r="BXI36" s="4"/>
      <c r="BXJ36" s="4"/>
      <c r="BXK36" s="4"/>
      <c r="BXL36" s="4"/>
      <c r="BXM36" s="4"/>
      <c r="BXN36" s="4"/>
      <c r="BXO36" s="4"/>
      <c r="BXP36" s="4"/>
      <c r="BXQ36" s="4"/>
      <c r="BXR36" s="4"/>
      <c r="BXS36" s="4"/>
      <c r="BXT36" s="4"/>
      <c r="BXU36" s="4"/>
      <c r="BXV36" s="4"/>
      <c r="BXW36" s="4"/>
      <c r="BXX36" s="4"/>
      <c r="BXY36" s="4"/>
      <c r="BXZ36" s="4"/>
      <c r="BYA36" s="4"/>
      <c r="BYB36" s="4"/>
      <c r="BYC36" s="4"/>
      <c r="BYD36" s="4"/>
      <c r="BYE36" s="4"/>
      <c r="BYF36" s="4"/>
      <c r="BYG36" s="4"/>
      <c r="BYH36" s="4"/>
      <c r="BYI36" s="4"/>
      <c r="BYJ36" s="4"/>
      <c r="BYK36" s="4"/>
      <c r="BYL36" s="4"/>
      <c r="BYM36" s="4"/>
      <c r="BYN36" s="4"/>
      <c r="BYO36" s="4"/>
      <c r="BYP36" s="4"/>
      <c r="BYQ36" s="4"/>
      <c r="BYR36" s="4"/>
      <c r="BYS36" s="4"/>
      <c r="BYT36" s="4"/>
      <c r="BYU36" s="4"/>
      <c r="BYV36" s="4"/>
      <c r="BYW36" s="4"/>
      <c r="BYX36" s="4"/>
      <c r="BYY36" s="4"/>
      <c r="BYZ36" s="4"/>
      <c r="BZA36" s="4"/>
      <c r="BZB36" s="4"/>
      <c r="BZC36" s="4"/>
      <c r="BZD36" s="4"/>
      <c r="BZE36" s="4"/>
      <c r="BZF36" s="4"/>
      <c r="BZG36" s="4"/>
      <c r="BZH36" s="4"/>
      <c r="BZI36" s="4"/>
      <c r="BZJ36" s="4"/>
      <c r="BZK36" s="4"/>
      <c r="BZL36" s="4"/>
      <c r="BZM36" s="4"/>
      <c r="BZN36" s="4"/>
      <c r="BZO36" s="4"/>
      <c r="BZP36" s="4"/>
      <c r="BZQ36" s="4"/>
      <c r="BZR36" s="4"/>
      <c r="BZS36" s="4"/>
      <c r="BZT36" s="4"/>
      <c r="BZU36" s="4"/>
      <c r="BZV36" s="4"/>
      <c r="BZW36" s="4"/>
      <c r="BZX36" s="4"/>
      <c r="BZY36" s="4"/>
      <c r="BZZ36" s="4"/>
      <c r="CAA36" s="4"/>
      <c r="CAB36" s="4"/>
      <c r="CAC36" s="4"/>
      <c r="CAD36" s="4"/>
      <c r="CAE36" s="4"/>
      <c r="CAF36" s="4"/>
      <c r="CAG36" s="4"/>
      <c r="CAH36" s="4"/>
      <c r="CAI36" s="4"/>
      <c r="CAJ36" s="4"/>
      <c r="CAK36" s="4"/>
      <c r="CAL36" s="4"/>
      <c r="CAM36" s="4"/>
      <c r="CAN36" s="4"/>
      <c r="CAO36" s="4"/>
      <c r="CAP36" s="4"/>
      <c r="CAQ36" s="4"/>
      <c r="CAR36" s="4"/>
      <c r="CAS36" s="4"/>
      <c r="CAT36" s="4"/>
      <c r="CAU36" s="4"/>
      <c r="CAV36" s="4"/>
      <c r="CAW36" s="4"/>
      <c r="CAX36" s="4"/>
      <c r="CAY36" s="4"/>
      <c r="CAZ36" s="4"/>
      <c r="CBA36" s="4"/>
      <c r="CBB36" s="4"/>
      <c r="CBC36" s="4"/>
      <c r="CBD36" s="4"/>
      <c r="CBE36" s="4"/>
      <c r="CBF36" s="4"/>
      <c r="CBG36" s="4"/>
      <c r="CBH36" s="4"/>
      <c r="CBI36" s="4"/>
      <c r="CBJ36" s="4"/>
      <c r="CBK36" s="4"/>
      <c r="CBL36" s="4"/>
      <c r="CBM36" s="4"/>
      <c r="CBN36" s="4"/>
      <c r="CBO36" s="4"/>
      <c r="CBP36" s="4"/>
      <c r="CBQ36" s="4"/>
      <c r="CBR36" s="4"/>
      <c r="CBS36" s="4"/>
      <c r="CBT36" s="4"/>
      <c r="CBU36" s="4"/>
      <c r="CBV36" s="4"/>
      <c r="CBW36" s="4"/>
      <c r="CBX36" s="4"/>
      <c r="CBY36" s="4"/>
      <c r="CBZ36" s="4"/>
      <c r="CCA36" s="4"/>
      <c r="CCB36" s="4"/>
      <c r="CCC36" s="4"/>
      <c r="CCD36" s="4"/>
      <c r="CCE36" s="4"/>
      <c r="CCF36" s="4"/>
      <c r="CCG36" s="4"/>
      <c r="CCH36" s="4"/>
      <c r="CCI36" s="4"/>
      <c r="CCJ36" s="4"/>
      <c r="CCK36" s="4"/>
      <c r="CCL36" s="4"/>
      <c r="CCM36" s="4"/>
      <c r="CCN36" s="4"/>
      <c r="CCO36" s="4"/>
      <c r="CCP36" s="4"/>
      <c r="CCQ36" s="4"/>
      <c r="CCR36" s="4"/>
      <c r="CCS36" s="4"/>
      <c r="CCT36" s="4"/>
      <c r="CCU36" s="4"/>
      <c r="CCV36" s="4"/>
      <c r="CCW36" s="4"/>
      <c r="CCX36" s="4"/>
      <c r="CCY36" s="4"/>
      <c r="CCZ36" s="4"/>
      <c r="CDA36" s="4"/>
      <c r="CDB36" s="4"/>
      <c r="CDC36" s="4"/>
      <c r="CDD36" s="4"/>
      <c r="CDE36" s="4"/>
      <c r="CDF36" s="4"/>
      <c r="CDG36" s="4"/>
      <c r="CDH36" s="4"/>
      <c r="CDI36" s="4"/>
      <c r="CDJ36" s="4"/>
      <c r="CDK36" s="4"/>
      <c r="CDL36" s="4"/>
      <c r="CDM36" s="4"/>
      <c r="CDN36" s="4"/>
      <c r="CDO36" s="4"/>
      <c r="CDP36" s="4"/>
      <c r="CDQ36" s="4"/>
      <c r="CDR36" s="4"/>
      <c r="CDS36" s="4"/>
      <c r="CDT36" s="4"/>
      <c r="CDU36" s="4"/>
      <c r="CDV36" s="4"/>
      <c r="CDW36" s="4"/>
      <c r="CDX36" s="4"/>
      <c r="CDY36" s="4"/>
      <c r="CDZ36" s="4"/>
      <c r="CEA36" s="4"/>
      <c r="CEB36" s="4"/>
      <c r="CEC36" s="4"/>
      <c r="CED36" s="4"/>
      <c r="CEE36" s="4"/>
      <c r="CEF36" s="4"/>
      <c r="CEG36" s="4"/>
      <c r="CEH36" s="4"/>
      <c r="CEI36" s="4"/>
      <c r="CEJ36" s="4"/>
      <c r="CEK36" s="4"/>
      <c r="CEL36" s="4"/>
      <c r="CEM36" s="4"/>
      <c r="CEN36" s="4"/>
      <c r="CEO36" s="4"/>
      <c r="CEP36" s="4"/>
      <c r="CEQ36" s="4"/>
      <c r="CER36" s="4"/>
      <c r="CES36" s="4"/>
      <c r="CET36" s="4"/>
      <c r="CEU36" s="4"/>
      <c r="CEV36" s="4"/>
      <c r="CEW36" s="4"/>
      <c r="CEX36" s="4"/>
      <c r="CEY36" s="4"/>
      <c r="CEZ36" s="4"/>
      <c r="CFA36" s="4"/>
      <c r="CFB36" s="4"/>
      <c r="CFC36" s="4"/>
      <c r="CFD36" s="4"/>
      <c r="CFE36" s="4"/>
      <c r="CFF36" s="4"/>
      <c r="CFG36" s="4"/>
      <c r="CFH36" s="4"/>
      <c r="CFI36" s="4"/>
      <c r="CFJ36" s="4"/>
      <c r="CFK36" s="4"/>
      <c r="CFL36" s="4"/>
      <c r="CFM36" s="4"/>
      <c r="CFN36" s="4"/>
      <c r="CFO36" s="4"/>
      <c r="CFP36" s="4"/>
      <c r="CFQ36" s="4"/>
      <c r="CFR36" s="4"/>
      <c r="CFS36" s="4"/>
      <c r="CFT36" s="4"/>
      <c r="CFU36" s="4"/>
      <c r="CFV36" s="4"/>
      <c r="CFW36" s="4"/>
      <c r="CFX36" s="4"/>
      <c r="CFY36" s="4"/>
      <c r="CFZ36" s="4"/>
      <c r="CGA36" s="4"/>
      <c r="CGB36" s="4"/>
      <c r="CGC36" s="4"/>
      <c r="CGD36" s="4"/>
      <c r="CGE36" s="4"/>
      <c r="CGF36" s="4"/>
      <c r="CGG36" s="4"/>
      <c r="CGH36" s="4"/>
      <c r="CGI36" s="4"/>
      <c r="CGJ36" s="4"/>
      <c r="CGK36" s="4"/>
      <c r="CGL36" s="4"/>
      <c r="CGM36" s="4"/>
      <c r="CGN36" s="4"/>
      <c r="CGO36" s="4"/>
      <c r="CGP36" s="4"/>
      <c r="CGQ36" s="4"/>
      <c r="CGR36" s="4"/>
      <c r="CGS36" s="4"/>
      <c r="CGT36" s="4"/>
      <c r="CGU36" s="4"/>
      <c r="CGV36" s="4"/>
      <c r="CGW36" s="4"/>
      <c r="CGX36" s="4"/>
      <c r="CGY36" s="4"/>
      <c r="CGZ36" s="4"/>
      <c r="CHA36" s="4"/>
      <c r="CHB36" s="4"/>
      <c r="CHC36" s="4"/>
      <c r="CHD36" s="4"/>
      <c r="CHE36" s="4"/>
      <c r="CHF36" s="4"/>
      <c r="CHG36" s="4"/>
      <c r="CHH36" s="4"/>
      <c r="CHI36" s="4"/>
      <c r="CHJ36" s="4"/>
      <c r="CHK36" s="4"/>
      <c r="CHL36" s="4"/>
      <c r="CHM36" s="4"/>
      <c r="CHN36" s="4"/>
      <c r="CHO36" s="4"/>
      <c r="CHP36" s="4"/>
      <c r="CHQ36" s="4"/>
      <c r="CHR36" s="4"/>
      <c r="CHS36" s="4"/>
      <c r="CHT36" s="4"/>
      <c r="CHU36" s="4"/>
      <c r="CHV36" s="4"/>
      <c r="CHW36" s="4"/>
      <c r="CHX36" s="4"/>
      <c r="CHY36" s="4"/>
      <c r="CHZ36" s="4"/>
      <c r="CIA36" s="4"/>
      <c r="CIB36" s="4"/>
      <c r="CIC36" s="4"/>
      <c r="CID36" s="4"/>
      <c r="CIE36" s="4"/>
      <c r="CIF36" s="4"/>
      <c r="CIG36" s="4"/>
      <c r="CIH36" s="4"/>
      <c r="CII36" s="4"/>
      <c r="CIJ36" s="4"/>
      <c r="CIK36" s="4"/>
      <c r="CIL36" s="4"/>
      <c r="CIM36" s="4"/>
      <c r="CIN36" s="4"/>
      <c r="CIO36" s="4"/>
      <c r="CIP36" s="4"/>
      <c r="CIQ36" s="4"/>
      <c r="CIR36" s="4"/>
      <c r="CIS36" s="4"/>
      <c r="CIT36" s="4"/>
      <c r="CIU36" s="4"/>
      <c r="CIV36" s="4"/>
      <c r="CIW36" s="4"/>
      <c r="CIX36" s="4"/>
      <c r="CIY36" s="4"/>
      <c r="CIZ36" s="4"/>
      <c r="CJA36" s="4"/>
      <c r="CJB36" s="4"/>
      <c r="CJC36" s="4"/>
      <c r="CJD36" s="4"/>
      <c r="CJE36" s="4"/>
      <c r="CJF36" s="4"/>
      <c r="CJG36" s="4"/>
      <c r="CJH36" s="4"/>
      <c r="CJI36" s="4"/>
      <c r="CJJ36" s="4"/>
      <c r="CJK36" s="4"/>
      <c r="CJL36" s="4"/>
      <c r="CJM36" s="4"/>
      <c r="CJN36" s="4"/>
      <c r="CJO36" s="4"/>
      <c r="CJP36" s="4"/>
      <c r="CJQ36" s="4"/>
      <c r="CJR36" s="4"/>
      <c r="CJS36" s="4"/>
      <c r="CJT36" s="4"/>
      <c r="CJU36" s="4"/>
      <c r="CJV36" s="4"/>
      <c r="CJW36" s="4"/>
      <c r="CJX36" s="4"/>
      <c r="CJY36" s="4"/>
      <c r="CJZ36" s="4"/>
      <c r="CKA36" s="4"/>
      <c r="CKB36" s="4"/>
      <c r="CKC36" s="4"/>
      <c r="CKD36" s="4"/>
      <c r="CKE36" s="4"/>
      <c r="CKF36" s="4"/>
      <c r="CKG36" s="4"/>
      <c r="CKH36" s="4"/>
      <c r="CKI36" s="4"/>
      <c r="CKJ36" s="4"/>
      <c r="CKK36" s="4"/>
      <c r="CKL36" s="4"/>
      <c r="CKM36" s="4"/>
      <c r="CKN36" s="4"/>
      <c r="CKO36" s="4"/>
      <c r="CKP36" s="4"/>
      <c r="CKQ36" s="4"/>
      <c r="CKR36" s="4"/>
      <c r="CKS36" s="4"/>
      <c r="CKT36" s="4"/>
      <c r="CKU36" s="4"/>
      <c r="CKV36" s="4"/>
      <c r="CKW36" s="4"/>
      <c r="CKX36" s="4"/>
      <c r="CKY36" s="4"/>
      <c r="CKZ36" s="4"/>
      <c r="CLA36" s="4"/>
      <c r="CLB36" s="4"/>
      <c r="CLC36" s="4"/>
      <c r="CLD36" s="4"/>
      <c r="CLE36" s="4"/>
      <c r="CLF36" s="4"/>
      <c r="CLG36" s="4"/>
      <c r="CLH36" s="4"/>
      <c r="CLI36" s="4"/>
      <c r="CLJ36" s="4"/>
      <c r="CLK36" s="4"/>
      <c r="CLL36" s="4"/>
      <c r="CLM36" s="4"/>
      <c r="CLN36" s="4"/>
      <c r="CLO36" s="4"/>
      <c r="CLP36" s="4"/>
      <c r="CLQ36" s="4"/>
      <c r="CLR36" s="4"/>
      <c r="CLS36" s="4"/>
      <c r="CLT36" s="4"/>
      <c r="CLU36" s="4"/>
      <c r="CLV36" s="4"/>
      <c r="CLW36" s="4"/>
      <c r="CLX36" s="4"/>
      <c r="CLY36" s="4"/>
      <c r="CLZ36" s="4"/>
      <c r="CMA36" s="4"/>
      <c r="CMB36" s="4"/>
      <c r="CMC36" s="4"/>
      <c r="CMD36" s="4"/>
      <c r="CME36" s="4"/>
      <c r="CMF36" s="4"/>
      <c r="CMG36" s="4"/>
      <c r="CMH36" s="4"/>
      <c r="CMI36" s="4"/>
      <c r="CMJ36" s="4"/>
      <c r="CMK36" s="4"/>
      <c r="CML36" s="4"/>
      <c r="CMM36" s="4"/>
      <c r="CMN36" s="4"/>
      <c r="CMO36" s="4"/>
      <c r="CMP36" s="4"/>
      <c r="CMQ36" s="4"/>
      <c r="CMR36" s="4"/>
      <c r="CMS36" s="4"/>
      <c r="CMT36" s="4"/>
      <c r="CMU36" s="4"/>
      <c r="CMV36" s="4"/>
      <c r="CMW36" s="4"/>
      <c r="CMX36" s="4"/>
      <c r="CMY36" s="4"/>
      <c r="CMZ36" s="4"/>
      <c r="CNA36" s="4"/>
      <c r="CNB36" s="4"/>
      <c r="CNC36" s="4"/>
      <c r="CND36" s="4"/>
      <c r="CNE36" s="4"/>
      <c r="CNF36" s="4"/>
      <c r="CNG36" s="4"/>
      <c r="CNH36" s="4"/>
      <c r="CNI36" s="4"/>
      <c r="CNJ36" s="4"/>
      <c r="CNK36" s="4"/>
      <c r="CNL36" s="4"/>
      <c r="CNM36" s="4"/>
      <c r="CNN36" s="4"/>
      <c r="CNO36" s="4"/>
      <c r="CNP36" s="4"/>
      <c r="CNQ36" s="4"/>
      <c r="CNR36" s="4"/>
      <c r="CNS36" s="4"/>
      <c r="CNT36" s="4"/>
      <c r="CNU36" s="4"/>
      <c r="CNV36" s="4"/>
      <c r="CNW36" s="4"/>
      <c r="CNX36" s="4"/>
      <c r="CNY36" s="4"/>
      <c r="CNZ36" s="4"/>
      <c r="COA36" s="4"/>
      <c r="COB36" s="4"/>
      <c r="COC36" s="4"/>
      <c r="COD36" s="4"/>
      <c r="COE36" s="4"/>
      <c r="COF36" s="4"/>
      <c r="COG36" s="4"/>
      <c r="COH36" s="4"/>
      <c r="COI36" s="4"/>
      <c r="COJ36" s="4"/>
      <c r="COK36" s="4"/>
      <c r="COL36" s="4"/>
      <c r="COM36" s="4"/>
      <c r="CON36" s="4"/>
      <c r="COO36" s="4"/>
      <c r="COP36" s="4"/>
      <c r="COQ36" s="4"/>
      <c r="COR36" s="4"/>
      <c r="COS36" s="4"/>
      <c r="COT36" s="4"/>
      <c r="COU36" s="4"/>
      <c r="COV36" s="4"/>
      <c r="COW36" s="4"/>
      <c r="COX36" s="4"/>
      <c r="COY36" s="4"/>
      <c r="COZ36" s="4"/>
      <c r="CPA36" s="4"/>
      <c r="CPB36" s="4"/>
      <c r="CPC36" s="4"/>
      <c r="CPD36" s="4"/>
      <c r="CPE36" s="4"/>
      <c r="CPF36" s="4"/>
      <c r="CPG36" s="4"/>
      <c r="CPH36" s="4"/>
      <c r="CPI36" s="4"/>
      <c r="CPJ36" s="4"/>
      <c r="CPK36" s="4"/>
      <c r="CPL36" s="4"/>
      <c r="CPM36" s="4"/>
      <c r="CPN36" s="4"/>
      <c r="CPO36" s="4"/>
      <c r="CPP36" s="4"/>
      <c r="CPQ36" s="4"/>
      <c r="CPR36" s="4"/>
      <c r="CPS36" s="4"/>
      <c r="CPT36" s="4"/>
      <c r="CPU36" s="4"/>
      <c r="CPV36" s="4"/>
      <c r="CPW36" s="4"/>
      <c r="CPX36" s="4"/>
      <c r="CPY36" s="4"/>
      <c r="CPZ36" s="4"/>
      <c r="CQA36" s="4"/>
      <c r="CQB36" s="4"/>
      <c r="CQC36" s="4"/>
      <c r="CQD36" s="4"/>
      <c r="CQE36" s="4"/>
      <c r="CQF36" s="4"/>
      <c r="CQG36" s="4"/>
      <c r="CQH36" s="4"/>
      <c r="CQI36" s="4"/>
      <c r="CQJ36" s="4"/>
      <c r="CQK36" s="4"/>
      <c r="CQL36" s="4"/>
      <c r="CQM36" s="4"/>
      <c r="CQN36" s="4"/>
      <c r="CQO36" s="4"/>
      <c r="CQP36" s="4"/>
      <c r="CQQ36" s="4"/>
      <c r="CQR36" s="4"/>
      <c r="CQS36" s="4"/>
      <c r="CQT36" s="4"/>
      <c r="CQU36" s="4"/>
      <c r="CQV36" s="4"/>
      <c r="CQW36" s="4"/>
      <c r="CQX36" s="4"/>
      <c r="CQY36" s="4"/>
      <c r="CQZ36" s="4"/>
      <c r="CRA36" s="4"/>
      <c r="CRB36" s="4"/>
      <c r="CRC36" s="4"/>
      <c r="CRD36" s="4"/>
      <c r="CRE36" s="4"/>
      <c r="CRF36" s="4"/>
      <c r="CRG36" s="4"/>
      <c r="CRH36" s="4"/>
      <c r="CRI36" s="4"/>
      <c r="CRJ36" s="4"/>
      <c r="CRK36" s="4"/>
      <c r="CRL36" s="4"/>
      <c r="CRM36" s="4"/>
      <c r="CRN36" s="4"/>
      <c r="CRO36" s="4"/>
      <c r="CRP36" s="4"/>
      <c r="CRQ36" s="4"/>
      <c r="CRR36" s="4"/>
      <c r="CRS36" s="4"/>
      <c r="CRT36" s="4"/>
      <c r="CRU36" s="4"/>
      <c r="CRV36" s="4"/>
      <c r="CRW36" s="4"/>
      <c r="CRX36" s="4"/>
      <c r="CRY36" s="4"/>
      <c r="CRZ36" s="4"/>
      <c r="CSA36" s="4"/>
      <c r="CSB36" s="4"/>
      <c r="CSC36" s="4"/>
      <c r="CSD36" s="4"/>
      <c r="CSE36" s="4"/>
      <c r="CSF36" s="4"/>
      <c r="CSG36" s="4"/>
      <c r="CSH36" s="4"/>
      <c r="CSI36" s="4"/>
      <c r="CSJ36" s="4"/>
      <c r="CSK36" s="4"/>
      <c r="CSL36" s="4"/>
      <c r="CSM36" s="4"/>
      <c r="CSN36" s="4"/>
      <c r="CSO36" s="4"/>
      <c r="CSP36" s="4"/>
      <c r="CSQ36" s="4"/>
      <c r="CSR36" s="4"/>
      <c r="CSS36" s="4"/>
      <c r="CST36" s="4"/>
      <c r="CSU36" s="4"/>
      <c r="CSV36" s="4"/>
      <c r="CSW36" s="4"/>
      <c r="CSX36" s="4"/>
      <c r="CSY36" s="4"/>
      <c r="CSZ36" s="4"/>
      <c r="CTA36" s="4"/>
      <c r="CTB36" s="4"/>
      <c r="CTC36" s="4"/>
      <c r="CTD36" s="4"/>
      <c r="CTE36" s="4"/>
      <c r="CTF36" s="4"/>
      <c r="CTG36" s="4"/>
      <c r="CTH36" s="4"/>
      <c r="CTI36" s="4"/>
      <c r="CTJ36" s="4"/>
      <c r="CTK36" s="4"/>
      <c r="CTL36" s="4"/>
      <c r="CTM36" s="4"/>
      <c r="CTN36" s="4"/>
      <c r="CTO36" s="4"/>
      <c r="CTP36" s="4"/>
      <c r="CTQ36" s="4"/>
      <c r="CTR36" s="4"/>
      <c r="CTS36" s="4"/>
      <c r="CTT36" s="4"/>
      <c r="CTU36" s="4"/>
      <c r="CTV36" s="4"/>
      <c r="CTW36" s="4"/>
      <c r="CTX36" s="4"/>
      <c r="CTY36" s="4"/>
      <c r="CTZ36" s="4"/>
      <c r="CUA36" s="4"/>
      <c r="CUB36" s="4"/>
      <c r="CUC36" s="4"/>
      <c r="CUD36" s="4"/>
      <c r="CUE36" s="4"/>
      <c r="CUF36" s="4"/>
      <c r="CUG36" s="4"/>
      <c r="CUH36" s="4"/>
      <c r="CUI36" s="4"/>
      <c r="CUJ36" s="4"/>
      <c r="CUK36" s="4"/>
      <c r="CUL36" s="4"/>
      <c r="CUM36" s="4"/>
      <c r="CUN36" s="4"/>
      <c r="CUO36" s="4"/>
      <c r="CUP36" s="4"/>
      <c r="CUQ36" s="4"/>
      <c r="CUR36" s="4"/>
      <c r="CUS36" s="4"/>
      <c r="CUT36" s="4"/>
      <c r="CUU36" s="4"/>
      <c r="CUV36" s="4"/>
      <c r="CUW36" s="4"/>
      <c r="CUX36" s="4"/>
      <c r="CUY36" s="4"/>
      <c r="CUZ36" s="4"/>
      <c r="CVA36" s="4"/>
      <c r="CVB36" s="4"/>
      <c r="CVC36" s="4"/>
      <c r="CVD36" s="4"/>
      <c r="CVE36" s="4"/>
      <c r="CVF36" s="4"/>
      <c r="CVG36" s="4"/>
      <c r="CVH36" s="4"/>
      <c r="CVI36" s="4"/>
      <c r="CVJ36" s="4"/>
      <c r="CVK36" s="4"/>
      <c r="CVL36" s="4"/>
      <c r="CVM36" s="4"/>
      <c r="CVN36" s="4"/>
      <c r="CVO36" s="4"/>
      <c r="CVP36" s="4"/>
      <c r="CVQ36" s="4"/>
      <c r="CVR36" s="4"/>
      <c r="CVS36" s="4"/>
      <c r="CVT36" s="4"/>
      <c r="CVU36" s="4"/>
      <c r="CVV36" s="4"/>
      <c r="CVW36" s="4"/>
      <c r="CVX36" s="4"/>
      <c r="CVY36" s="4"/>
      <c r="CVZ36" s="4"/>
      <c r="CWA36" s="4"/>
      <c r="CWB36" s="4"/>
      <c r="CWC36" s="4"/>
      <c r="CWD36" s="4"/>
      <c r="CWE36" s="4"/>
      <c r="CWF36" s="4"/>
      <c r="CWG36" s="4"/>
      <c r="CWH36" s="4"/>
      <c r="CWI36" s="4"/>
      <c r="CWJ36" s="4"/>
      <c r="CWK36" s="4"/>
      <c r="CWL36" s="4"/>
      <c r="CWM36" s="4"/>
      <c r="CWN36" s="4"/>
      <c r="CWO36" s="4"/>
      <c r="CWP36" s="4"/>
      <c r="CWQ36" s="4"/>
      <c r="CWR36" s="4"/>
      <c r="CWS36" s="4"/>
      <c r="CWT36" s="4"/>
      <c r="CWU36" s="4"/>
      <c r="CWV36" s="4"/>
      <c r="CWW36" s="4"/>
      <c r="CWX36" s="4"/>
      <c r="CWY36" s="4"/>
      <c r="CWZ36" s="4"/>
      <c r="CXA36" s="4"/>
      <c r="CXB36" s="4"/>
      <c r="CXC36" s="4"/>
      <c r="CXD36" s="4"/>
      <c r="CXE36" s="4"/>
      <c r="CXF36" s="4"/>
      <c r="CXG36" s="4"/>
      <c r="CXH36" s="4"/>
      <c r="CXI36" s="4"/>
      <c r="CXJ36" s="4"/>
      <c r="CXK36" s="4"/>
      <c r="CXL36" s="4"/>
      <c r="CXM36" s="4"/>
      <c r="CXN36" s="4"/>
      <c r="CXO36" s="4"/>
      <c r="CXP36" s="4"/>
      <c r="CXQ36" s="4"/>
      <c r="CXR36" s="4"/>
      <c r="CXS36" s="4"/>
      <c r="CXT36" s="4"/>
      <c r="CXU36" s="4"/>
      <c r="CXV36" s="4"/>
      <c r="CXW36" s="4"/>
      <c r="CXX36" s="4"/>
      <c r="CXY36" s="4"/>
      <c r="CXZ36" s="4"/>
      <c r="CYA36" s="4"/>
      <c r="CYB36" s="4"/>
      <c r="CYC36" s="4"/>
      <c r="CYD36" s="4"/>
      <c r="CYE36" s="4"/>
      <c r="CYF36" s="4"/>
      <c r="CYG36" s="4"/>
      <c r="CYH36" s="4"/>
      <c r="CYI36" s="4"/>
      <c r="CYJ36" s="4"/>
      <c r="CYK36" s="4"/>
      <c r="CYL36" s="4"/>
      <c r="CYM36" s="4"/>
      <c r="CYN36" s="4"/>
      <c r="CYO36" s="4"/>
      <c r="CYP36" s="4"/>
      <c r="CYQ36" s="4"/>
      <c r="CYR36" s="4"/>
      <c r="CYS36" s="4"/>
      <c r="CYT36" s="4"/>
      <c r="CYU36" s="4"/>
      <c r="CYV36" s="4"/>
      <c r="CYW36" s="4"/>
      <c r="CYX36" s="4"/>
      <c r="CYY36" s="4"/>
      <c r="CYZ36" s="4"/>
      <c r="CZA36" s="4"/>
      <c r="CZB36" s="4"/>
      <c r="CZC36" s="4"/>
      <c r="CZD36" s="4"/>
      <c r="CZE36" s="4"/>
      <c r="CZF36" s="4"/>
      <c r="CZG36" s="4"/>
      <c r="CZH36" s="4"/>
      <c r="CZI36" s="4"/>
      <c r="CZJ36" s="4"/>
      <c r="CZK36" s="4"/>
      <c r="CZL36" s="4"/>
      <c r="CZM36" s="4"/>
      <c r="CZN36" s="4"/>
      <c r="CZO36" s="4"/>
      <c r="CZP36" s="4"/>
      <c r="CZQ36" s="4"/>
      <c r="CZR36" s="4"/>
      <c r="CZS36" s="4"/>
      <c r="CZT36" s="4"/>
      <c r="CZU36" s="4"/>
      <c r="CZV36" s="4"/>
      <c r="CZW36" s="4"/>
      <c r="CZX36" s="4"/>
      <c r="CZY36" s="4"/>
      <c r="CZZ36" s="4"/>
      <c r="DAA36" s="4"/>
      <c r="DAB36" s="4"/>
      <c r="DAC36" s="4"/>
      <c r="DAD36" s="4"/>
      <c r="DAE36" s="4"/>
      <c r="DAF36" s="4"/>
      <c r="DAG36" s="4"/>
      <c r="DAH36" s="4"/>
      <c r="DAI36" s="4"/>
      <c r="DAJ36" s="4"/>
      <c r="DAK36" s="4"/>
      <c r="DAL36" s="4"/>
      <c r="DAM36" s="4"/>
      <c r="DAN36" s="4"/>
      <c r="DAO36" s="4"/>
      <c r="DAP36" s="4"/>
      <c r="DAQ36" s="4"/>
      <c r="DAR36" s="4"/>
      <c r="DAS36" s="4"/>
      <c r="DAT36" s="4"/>
      <c r="DAU36" s="4"/>
      <c r="DAV36" s="4"/>
      <c r="DAW36" s="4"/>
      <c r="DAX36" s="4"/>
      <c r="DAY36" s="4"/>
      <c r="DAZ36" s="4"/>
      <c r="DBA36" s="4"/>
      <c r="DBB36" s="4"/>
      <c r="DBC36" s="4"/>
      <c r="DBD36" s="4"/>
      <c r="DBE36" s="4"/>
      <c r="DBF36" s="4"/>
      <c r="DBG36" s="4"/>
      <c r="DBH36" s="4"/>
      <c r="DBI36" s="4"/>
      <c r="DBJ36" s="4"/>
      <c r="DBK36" s="4"/>
      <c r="DBL36" s="4"/>
      <c r="DBM36" s="4"/>
      <c r="DBN36" s="4"/>
      <c r="DBO36" s="4"/>
      <c r="DBP36" s="4"/>
      <c r="DBQ36" s="4"/>
      <c r="DBR36" s="4"/>
      <c r="DBS36" s="4"/>
      <c r="DBT36" s="4"/>
      <c r="DBU36" s="4"/>
      <c r="DBV36" s="4"/>
      <c r="DBW36" s="4"/>
      <c r="DBX36" s="4"/>
      <c r="DBY36" s="4"/>
      <c r="DBZ36" s="4"/>
      <c r="DCA36" s="4"/>
      <c r="DCB36" s="4"/>
      <c r="DCC36" s="4"/>
      <c r="DCD36" s="4"/>
      <c r="DCE36" s="4"/>
      <c r="DCF36" s="4"/>
      <c r="DCG36" s="4"/>
      <c r="DCH36" s="4"/>
      <c r="DCI36" s="4"/>
      <c r="DCJ36" s="4"/>
      <c r="DCK36" s="4"/>
      <c r="DCL36" s="4"/>
      <c r="DCM36" s="4"/>
      <c r="DCN36" s="4"/>
      <c r="DCO36" s="4"/>
      <c r="DCP36" s="4"/>
      <c r="DCQ36" s="4"/>
      <c r="DCR36" s="4"/>
      <c r="DCS36" s="4"/>
      <c r="DCT36" s="4"/>
      <c r="DCU36" s="4"/>
      <c r="DCV36" s="4"/>
      <c r="DCW36" s="4"/>
      <c r="DCX36" s="4"/>
      <c r="DCY36" s="4"/>
      <c r="DCZ36" s="4"/>
      <c r="DDA36" s="4"/>
      <c r="DDB36" s="4"/>
      <c r="DDC36" s="4"/>
      <c r="DDD36" s="4"/>
      <c r="DDE36" s="4"/>
      <c r="DDF36" s="4"/>
      <c r="DDG36" s="4"/>
      <c r="DDH36" s="4"/>
      <c r="DDI36" s="4"/>
      <c r="DDJ36" s="4"/>
      <c r="DDK36" s="4"/>
      <c r="DDL36" s="4"/>
      <c r="DDM36" s="4"/>
      <c r="DDN36" s="4"/>
      <c r="DDO36" s="4"/>
      <c r="DDP36" s="4"/>
      <c r="DDQ36" s="4"/>
      <c r="DDR36" s="4"/>
      <c r="DDS36" s="4"/>
      <c r="DDT36" s="4"/>
      <c r="DDU36" s="4"/>
      <c r="DDV36" s="4"/>
      <c r="DDW36" s="4"/>
      <c r="DDX36" s="4"/>
      <c r="DDY36" s="4"/>
      <c r="DDZ36" s="4"/>
      <c r="DEA36" s="4"/>
      <c r="DEB36" s="4"/>
      <c r="DEC36" s="4"/>
      <c r="DED36" s="4"/>
      <c r="DEE36" s="4"/>
      <c r="DEF36" s="4"/>
      <c r="DEG36" s="4"/>
      <c r="DEH36" s="4"/>
      <c r="DEI36" s="4"/>
      <c r="DEJ36" s="4"/>
      <c r="DEK36" s="4"/>
      <c r="DEL36" s="4"/>
      <c r="DEM36" s="4"/>
      <c r="DEN36" s="4"/>
      <c r="DEO36" s="4"/>
      <c r="DEP36" s="4"/>
      <c r="DEQ36" s="4"/>
      <c r="DER36" s="4"/>
      <c r="DES36" s="4"/>
      <c r="DET36" s="4"/>
      <c r="DEU36" s="4"/>
      <c r="DEV36" s="4"/>
      <c r="DEW36" s="4"/>
      <c r="DEX36" s="4"/>
      <c r="DEY36" s="4"/>
      <c r="DEZ36" s="4"/>
      <c r="DFA36" s="4"/>
      <c r="DFB36" s="4"/>
      <c r="DFC36" s="4"/>
      <c r="DFD36" s="4"/>
      <c r="DFE36" s="4"/>
      <c r="DFF36" s="4"/>
      <c r="DFG36" s="4"/>
      <c r="DFH36" s="4"/>
      <c r="DFI36" s="4"/>
      <c r="DFJ36" s="4"/>
      <c r="DFK36" s="4"/>
      <c r="DFL36" s="4"/>
      <c r="DFM36" s="4"/>
      <c r="DFN36" s="4"/>
      <c r="DFO36" s="4"/>
      <c r="DFP36" s="4"/>
      <c r="DFQ36" s="4"/>
      <c r="DFR36" s="4"/>
      <c r="DFS36" s="4"/>
      <c r="DFT36" s="4"/>
      <c r="DFU36" s="4"/>
      <c r="DFV36" s="4"/>
      <c r="DFW36" s="4"/>
      <c r="DFX36" s="4"/>
      <c r="DFY36" s="4"/>
      <c r="DFZ36" s="4"/>
      <c r="DGA36" s="4"/>
      <c r="DGB36" s="4"/>
      <c r="DGC36" s="4"/>
      <c r="DGD36" s="4"/>
      <c r="DGE36" s="4"/>
      <c r="DGF36" s="4"/>
      <c r="DGG36" s="4"/>
      <c r="DGH36" s="4"/>
      <c r="DGI36" s="4"/>
      <c r="DGJ36" s="4"/>
      <c r="DGK36" s="4"/>
      <c r="DGL36" s="4"/>
      <c r="DGM36" s="4"/>
      <c r="DGN36" s="4"/>
      <c r="DGO36" s="4"/>
      <c r="DGP36" s="4"/>
      <c r="DGQ36" s="4"/>
      <c r="DGR36" s="4"/>
      <c r="DGS36" s="4"/>
      <c r="DGT36" s="4"/>
      <c r="DGU36" s="4"/>
      <c r="DGV36" s="4"/>
      <c r="DGW36" s="4"/>
      <c r="DGX36" s="4"/>
      <c r="DGY36" s="4"/>
      <c r="DGZ36" s="4"/>
      <c r="DHA36" s="4"/>
      <c r="DHB36" s="4"/>
      <c r="DHC36" s="4"/>
      <c r="DHD36" s="4"/>
      <c r="DHE36" s="4"/>
      <c r="DHF36" s="4"/>
      <c r="DHG36" s="4"/>
      <c r="DHH36" s="4"/>
      <c r="DHI36" s="4"/>
      <c r="DHJ36" s="4"/>
      <c r="DHK36" s="4"/>
      <c r="DHL36" s="4"/>
      <c r="DHM36" s="4"/>
      <c r="DHN36" s="4"/>
      <c r="DHO36" s="4"/>
      <c r="DHP36" s="4"/>
      <c r="DHQ36" s="4"/>
      <c r="DHR36" s="4"/>
      <c r="DHS36" s="4"/>
      <c r="DHT36" s="4"/>
      <c r="DHU36" s="4"/>
      <c r="DHV36" s="4"/>
      <c r="DHW36" s="4"/>
      <c r="DHX36" s="4"/>
      <c r="DHY36" s="4"/>
      <c r="DHZ36" s="4"/>
      <c r="DIA36" s="4"/>
      <c r="DIB36" s="4"/>
      <c r="DIC36" s="4"/>
      <c r="DID36" s="4"/>
      <c r="DIE36" s="4"/>
      <c r="DIF36" s="4"/>
      <c r="DIG36" s="4"/>
      <c r="DIH36" s="4"/>
      <c r="DII36" s="4"/>
      <c r="DIJ36" s="4"/>
      <c r="DIK36" s="4"/>
      <c r="DIL36" s="4"/>
      <c r="DIM36" s="4"/>
      <c r="DIN36" s="4"/>
      <c r="DIO36" s="4"/>
      <c r="DIP36" s="4"/>
      <c r="DIQ36" s="4"/>
      <c r="DIR36" s="4"/>
      <c r="DIS36" s="4"/>
      <c r="DIT36" s="4"/>
      <c r="DIU36" s="4"/>
      <c r="DIV36" s="4"/>
      <c r="DIW36" s="4"/>
      <c r="DIX36" s="4"/>
      <c r="DIY36" s="4"/>
      <c r="DIZ36" s="4"/>
      <c r="DJA36" s="4"/>
      <c r="DJB36" s="4"/>
      <c r="DJC36" s="4"/>
      <c r="DJD36" s="4"/>
      <c r="DJE36" s="4"/>
      <c r="DJF36" s="4"/>
      <c r="DJG36" s="4"/>
      <c r="DJH36" s="4"/>
      <c r="DJI36" s="4"/>
      <c r="DJJ36" s="4"/>
      <c r="DJK36" s="4"/>
      <c r="DJL36" s="4"/>
      <c r="DJM36" s="4"/>
      <c r="DJN36" s="4"/>
      <c r="DJO36" s="4"/>
      <c r="DJP36" s="4"/>
      <c r="DJQ36" s="4"/>
      <c r="DJR36" s="4"/>
      <c r="DJS36" s="4"/>
      <c r="DJT36" s="4"/>
      <c r="DJU36" s="4"/>
      <c r="DJV36" s="4"/>
      <c r="DJW36" s="4"/>
      <c r="DJX36" s="4"/>
      <c r="DJY36" s="4"/>
      <c r="DJZ36" s="4"/>
      <c r="DKA36" s="4"/>
      <c r="DKB36" s="4"/>
      <c r="DKC36" s="4"/>
      <c r="DKD36" s="4"/>
      <c r="DKE36" s="4"/>
      <c r="DKF36" s="4"/>
      <c r="DKG36" s="4"/>
      <c r="DKH36" s="4"/>
      <c r="DKI36" s="4"/>
      <c r="DKJ36" s="4"/>
      <c r="DKK36" s="4"/>
      <c r="DKL36" s="4"/>
      <c r="DKM36" s="4"/>
      <c r="DKN36" s="4"/>
      <c r="DKO36" s="4"/>
      <c r="DKP36" s="4"/>
      <c r="DKQ36" s="4"/>
      <c r="DKR36" s="4"/>
      <c r="DKS36" s="4"/>
      <c r="DKT36" s="4"/>
      <c r="DKU36" s="4"/>
      <c r="DKV36" s="4"/>
      <c r="DKW36" s="4"/>
      <c r="DKX36" s="4"/>
      <c r="DKY36" s="4"/>
      <c r="DKZ36" s="4"/>
      <c r="DLA36" s="4"/>
      <c r="DLB36" s="4"/>
      <c r="DLC36" s="4"/>
      <c r="DLD36" s="4"/>
      <c r="DLE36" s="4"/>
      <c r="DLF36" s="4"/>
      <c r="DLG36" s="4"/>
      <c r="DLH36" s="4"/>
      <c r="DLI36" s="4"/>
      <c r="DLJ36" s="4"/>
      <c r="DLK36" s="4"/>
      <c r="DLL36" s="4"/>
      <c r="DLM36" s="4"/>
      <c r="DLN36" s="4"/>
      <c r="DLO36" s="4"/>
      <c r="DLP36" s="4"/>
      <c r="DLQ36" s="4"/>
      <c r="DLR36" s="4"/>
      <c r="DLS36" s="4"/>
      <c r="DLT36" s="4"/>
      <c r="DLU36" s="4"/>
      <c r="DLV36" s="4"/>
      <c r="DLW36" s="4"/>
      <c r="DLX36" s="4"/>
      <c r="DLY36" s="4"/>
      <c r="DLZ36" s="4"/>
      <c r="DMA36" s="4"/>
      <c r="DMB36" s="4"/>
      <c r="DMC36" s="4"/>
      <c r="DMD36" s="4"/>
      <c r="DME36" s="4"/>
      <c r="DMF36" s="4"/>
      <c r="DMG36" s="4"/>
      <c r="DMH36" s="4"/>
      <c r="DMI36" s="4"/>
      <c r="DMJ36" s="4"/>
      <c r="DMK36" s="4"/>
      <c r="DML36" s="4"/>
      <c r="DMM36" s="4"/>
      <c r="DMN36" s="4"/>
      <c r="DMO36" s="4"/>
      <c r="DMP36" s="4"/>
      <c r="DMQ36" s="4"/>
      <c r="DMR36" s="4"/>
      <c r="DMS36" s="4"/>
      <c r="DMT36" s="4"/>
      <c r="DMU36" s="4"/>
      <c r="DMV36" s="4"/>
      <c r="DMW36" s="4"/>
      <c r="DMX36" s="4"/>
      <c r="DMY36" s="4"/>
      <c r="DMZ36" s="4"/>
      <c r="DNA36" s="4"/>
      <c r="DNB36" s="4"/>
      <c r="DNC36" s="4"/>
      <c r="DND36" s="4"/>
      <c r="DNE36" s="4"/>
      <c r="DNF36" s="4"/>
      <c r="DNG36" s="4"/>
      <c r="DNH36" s="4"/>
      <c r="DNI36" s="4"/>
      <c r="DNJ36" s="4"/>
      <c r="DNK36" s="4"/>
      <c r="DNL36" s="4"/>
      <c r="DNM36" s="4"/>
      <c r="DNN36" s="4"/>
      <c r="DNO36" s="4"/>
      <c r="DNP36" s="4"/>
      <c r="DNQ36" s="4"/>
      <c r="DNR36" s="4"/>
      <c r="DNS36" s="4"/>
      <c r="DNT36" s="4"/>
      <c r="DNU36" s="4"/>
      <c r="DNV36" s="4"/>
      <c r="DNW36" s="4"/>
      <c r="DNX36" s="4"/>
      <c r="DNY36" s="4"/>
      <c r="DNZ36" s="4"/>
      <c r="DOA36" s="4"/>
      <c r="DOB36" s="4"/>
      <c r="DOC36" s="4"/>
      <c r="DOD36" s="4"/>
      <c r="DOE36" s="4"/>
      <c r="DOF36" s="4"/>
      <c r="DOG36" s="4"/>
      <c r="DOH36" s="4"/>
      <c r="DOI36" s="4"/>
      <c r="DOJ36" s="4"/>
      <c r="DOK36" s="4"/>
      <c r="DOL36" s="4"/>
      <c r="DOM36" s="4"/>
      <c r="DON36" s="4"/>
      <c r="DOO36" s="4"/>
      <c r="DOP36" s="4"/>
      <c r="DOQ36" s="4"/>
      <c r="DOR36" s="4"/>
      <c r="DOS36" s="4"/>
      <c r="DOT36" s="4"/>
      <c r="DOU36" s="4"/>
      <c r="DOV36" s="4"/>
      <c r="DOW36" s="4"/>
      <c r="DOX36" s="4"/>
      <c r="DOY36" s="4"/>
      <c r="DOZ36" s="4"/>
      <c r="DPA36" s="4"/>
      <c r="DPB36" s="4"/>
      <c r="DPC36" s="4"/>
      <c r="DPD36" s="4"/>
      <c r="DPE36" s="4"/>
      <c r="DPF36" s="4"/>
      <c r="DPG36" s="4"/>
      <c r="DPH36" s="4"/>
      <c r="DPI36" s="4"/>
      <c r="DPJ36" s="4"/>
      <c r="DPK36" s="4"/>
      <c r="DPL36" s="4"/>
      <c r="DPM36" s="4"/>
      <c r="DPN36" s="4"/>
      <c r="DPO36" s="4"/>
      <c r="DPP36" s="4"/>
      <c r="DPQ36" s="4"/>
      <c r="DPR36" s="4"/>
      <c r="DPS36" s="4"/>
      <c r="DPT36" s="4"/>
      <c r="DPU36" s="4"/>
      <c r="DPV36" s="4"/>
      <c r="DPW36" s="4"/>
      <c r="DPX36" s="4"/>
      <c r="DPY36" s="4"/>
      <c r="DPZ36" s="4"/>
      <c r="DQA36" s="4"/>
      <c r="DQB36" s="4"/>
      <c r="DQC36" s="4"/>
      <c r="DQD36" s="4"/>
      <c r="DQE36" s="4"/>
      <c r="DQF36" s="4"/>
      <c r="DQG36" s="4"/>
      <c r="DQH36" s="4"/>
      <c r="DQI36" s="4"/>
      <c r="DQJ36" s="4"/>
      <c r="DQK36" s="4"/>
      <c r="DQL36" s="4"/>
      <c r="DQM36" s="4"/>
      <c r="DQN36" s="4"/>
      <c r="DQO36" s="4"/>
      <c r="DQP36" s="4"/>
      <c r="DQQ36" s="4"/>
      <c r="DQR36" s="4"/>
      <c r="DQS36" s="4"/>
      <c r="DQT36" s="4"/>
      <c r="DQU36" s="4"/>
      <c r="DQV36" s="4"/>
      <c r="DQW36" s="4"/>
      <c r="DQX36" s="4"/>
      <c r="DQY36" s="4"/>
      <c r="DQZ36" s="4"/>
      <c r="DRA36" s="4"/>
      <c r="DRB36" s="4"/>
      <c r="DRC36" s="4"/>
      <c r="DRD36" s="4"/>
      <c r="DRE36" s="4"/>
      <c r="DRF36" s="4"/>
      <c r="DRG36" s="4"/>
      <c r="DRH36" s="4"/>
      <c r="DRI36" s="4"/>
      <c r="DRJ36" s="4"/>
      <c r="DRK36" s="4"/>
      <c r="DRL36" s="4"/>
      <c r="DRM36" s="4"/>
      <c r="DRN36" s="4"/>
      <c r="DRO36" s="4"/>
      <c r="DRP36" s="4"/>
      <c r="DRQ36" s="4"/>
      <c r="DRR36" s="4"/>
      <c r="DRS36" s="4"/>
      <c r="DRT36" s="4"/>
      <c r="DRU36" s="4"/>
      <c r="DRV36" s="4"/>
      <c r="DRW36" s="4"/>
      <c r="DRX36" s="4"/>
      <c r="DRY36" s="4"/>
      <c r="DRZ36" s="4"/>
      <c r="DSA36" s="4"/>
      <c r="DSB36" s="4"/>
      <c r="DSC36" s="4"/>
      <c r="DSD36" s="4"/>
      <c r="DSE36" s="4"/>
      <c r="DSF36" s="4"/>
      <c r="DSG36" s="4"/>
      <c r="DSH36" s="4"/>
      <c r="DSI36" s="4"/>
      <c r="DSJ36" s="4"/>
      <c r="DSK36" s="4"/>
      <c r="DSL36" s="4"/>
      <c r="DSM36" s="4"/>
      <c r="DSN36" s="4"/>
      <c r="DSO36" s="4"/>
      <c r="DSP36" s="4"/>
      <c r="DSQ36" s="4"/>
      <c r="DSR36" s="4"/>
      <c r="DSS36" s="4"/>
      <c r="DST36" s="4"/>
      <c r="DSU36" s="4"/>
      <c r="DSV36" s="4"/>
      <c r="DSW36" s="4"/>
      <c r="DSX36" s="4"/>
      <c r="DSY36" s="4"/>
      <c r="DSZ36" s="4"/>
      <c r="DTA36" s="4"/>
      <c r="DTB36" s="4"/>
      <c r="DTC36" s="4"/>
      <c r="DTD36" s="4"/>
      <c r="DTE36" s="4"/>
      <c r="DTF36" s="4"/>
      <c r="DTG36" s="4"/>
      <c r="DTH36" s="4"/>
      <c r="DTI36" s="4"/>
      <c r="DTJ36" s="4"/>
      <c r="DTK36" s="4"/>
      <c r="DTL36" s="4"/>
      <c r="DTM36" s="4"/>
      <c r="DTN36" s="4"/>
      <c r="DTO36" s="4"/>
      <c r="DTP36" s="4"/>
      <c r="DTQ36" s="4"/>
      <c r="DTR36" s="4"/>
      <c r="DTS36" s="4"/>
      <c r="DTT36" s="4"/>
      <c r="DTU36" s="4"/>
      <c r="DTV36" s="4"/>
      <c r="DTW36" s="4"/>
      <c r="DTX36" s="4"/>
      <c r="DTY36" s="4"/>
      <c r="DTZ36" s="4"/>
      <c r="DUA36" s="4"/>
      <c r="DUB36" s="4"/>
      <c r="DUC36" s="4"/>
      <c r="DUD36" s="4"/>
      <c r="DUE36" s="4"/>
      <c r="DUF36" s="4"/>
      <c r="DUG36" s="4"/>
      <c r="DUH36" s="4"/>
      <c r="DUI36" s="4"/>
      <c r="DUJ36" s="4"/>
      <c r="DUK36" s="4"/>
      <c r="DUL36" s="4"/>
      <c r="DUM36" s="4"/>
      <c r="DUN36" s="4"/>
      <c r="DUO36" s="4"/>
      <c r="DUP36" s="4"/>
      <c r="DUQ36" s="4"/>
      <c r="DUR36" s="4"/>
      <c r="DUS36" s="4"/>
      <c r="DUT36" s="4"/>
      <c r="DUU36" s="4"/>
      <c r="DUV36" s="4"/>
      <c r="DUW36" s="4"/>
      <c r="DUX36" s="4"/>
      <c r="DUY36" s="4"/>
      <c r="DUZ36" s="4"/>
      <c r="DVA36" s="4"/>
      <c r="DVB36" s="4"/>
      <c r="DVC36" s="4"/>
      <c r="DVD36" s="4"/>
      <c r="DVE36" s="4"/>
      <c r="DVF36" s="4"/>
      <c r="DVG36" s="4"/>
      <c r="DVH36" s="4"/>
      <c r="DVI36" s="4"/>
      <c r="DVJ36" s="4"/>
      <c r="DVK36" s="4"/>
      <c r="DVL36" s="4"/>
      <c r="DVM36" s="4"/>
      <c r="DVN36" s="4"/>
      <c r="DVO36" s="4"/>
      <c r="DVP36" s="4"/>
      <c r="DVQ36" s="4"/>
      <c r="DVR36" s="4"/>
      <c r="DVS36" s="4"/>
      <c r="DVT36" s="4"/>
      <c r="DVU36" s="4"/>
      <c r="DVV36" s="4"/>
      <c r="DVW36" s="4"/>
      <c r="DVX36" s="4"/>
      <c r="DVY36" s="4"/>
      <c r="DVZ36" s="4"/>
      <c r="DWA36" s="4"/>
      <c r="DWB36" s="4"/>
      <c r="DWC36" s="4"/>
      <c r="DWD36" s="4"/>
      <c r="DWE36" s="4"/>
      <c r="DWF36" s="4"/>
      <c r="DWG36" s="4"/>
      <c r="DWH36" s="4"/>
      <c r="DWI36" s="4"/>
      <c r="DWJ36" s="4"/>
      <c r="DWK36" s="4"/>
      <c r="DWL36" s="4"/>
      <c r="DWM36" s="4"/>
      <c r="DWN36" s="4"/>
      <c r="DWO36" s="4"/>
      <c r="DWP36" s="4"/>
      <c r="DWQ36" s="4"/>
      <c r="DWR36" s="4"/>
      <c r="DWS36" s="4"/>
      <c r="DWT36" s="4"/>
      <c r="DWU36" s="4"/>
      <c r="DWV36" s="4"/>
      <c r="DWW36" s="4"/>
      <c r="DWX36" s="4"/>
      <c r="DWY36" s="4"/>
      <c r="DWZ36" s="4"/>
      <c r="DXA36" s="4"/>
      <c r="DXB36" s="4"/>
      <c r="DXC36" s="4"/>
      <c r="DXD36" s="4"/>
      <c r="DXE36" s="4"/>
      <c r="DXF36" s="4"/>
      <c r="DXG36" s="4"/>
      <c r="DXH36" s="4"/>
      <c r="DXI36" s="4"/>
      <c r="DXJ36" s="4"/>
      <c r="DXK36" s="4"/>
      <c r="DXL36" s="4"/>
      <c r="DXM36" s="4"/>
      <c r="DXN36" s="4"/>
      <c r="DXO36" s="4"/>
      <c r="DXP36" s="4"/>
      <c r="DXQ36" s="4"/>
      <c r="DXR36" s="4"/>
      <c r="DXS36" s="4"/>
      <c r="DXT36" s="4"/>
      <c r="DXU36" s="4"/>
      <c r="DXV36" s="4"/>
      <c r="DXW36" s="4"/>
      <c r="DXX36" s="4"/>
      <c r="DXY36" s="4"/>
      <c r="DXZ36" s="4"/>
      <c r="DYA36" s="4"/>
      <c r="DYB36" s="4"/>
      <c r="DYC36" s="4"/>
      <c r="DYD36" s="4"/>
      <c r="DYE36" s="4"/>
      <c r="DYF36" s="4"/>
      <c r="DYG36" s="4"/>
      <c r="DYH36" s="4"/>
      <c r="DYI36" s="4"/>
      <c r="DYJ36" s="4"/>
      <c r="DYK36" s="4"/>
      <c r="DYL36" s="4"/>
      <c r="DYM36" s="4"/>
      <c r="DYN36" s="4"/>
      <c r="DYO36" s="4"/>
      <c r="DYP36" s="4"/>
      <c r="DYQ36" s="4"/>
      <c r="DYR36" s="4"/>
      <c r="DYS36" s="4"/>
      <c r="DYT36" s="4"/>
      <c r="DYU36" s="4"/>
      <c r="DYV36" s="4"/>
      <c r="DYW36" s="4"/>
      <c r="DYX36" s="4"/>
      <c r="DYY36" s="4"/>
      <c r="DYZ36" s="4"/>
      <c r="DZA36" s="4"/>
      <c r="DZB36" s="4"/>
      <c r="DZC36" s="4"/>
      <c r="DZD36" s="4"/>
      <c r="DZE36" s="4"/>
      <c r="DZF36" s="4"/>
      <c r="DZG36" s="4"/>
      <c r="DZH36" s="4"/>
      <c r="DZI36" s="4"/>
      <c r="DZJ36" s="4"/>
      <c r="DZK36" s="4"/>
      <c r="DZL36" s="4"/>
      <c r="DZM36" s="4"/>
      <c r="DZN36" s="4"/>
      <c r="DZO36" s="4"/>
      <c r="DZP36" s="4"/>
      <c r="DZQ36" s="4"/>
      <c r="DZR36" s="4"/>
      <c r="DZS36" s="4"/>
      <c r="DZT36" s="4"/>
      <c r="DZU36" s="4"/>
      <c r="DZV36" s="4"/>
      <c r="DZW36" s="4"/>
      <c r="DZX36" s="4"/>
      <c r="DZY36" s="4"/>
      <c r="DZZ36" s="4"/>
      <c r="EAA36" s="4"/>
      <c r="EAB36" s="4"/>
      <c r="EAC36" s="4"/>
      <c r="EAD36" s="4"/>
      <c r="EAE36" s="4"/>
      <c r="EAF36" s="4"/>
      <c r="EAG36" s="4"/>
      <c r="EAH36" s="4"/>
      <c r="EAI36" s="4"/>
      <c r="EAJ36" s="4"/>
      <c r="EAK36" s="4"/>
      <c r="EAL36" s="4"/>
      <c r="EAM36" s="4"/>
      <c r="EAN36" s="4"/>
      <c r="EAO36" s="4"/>
      <c r="EAP36" s="4"/>
      <c r="EAQ36" s="4"/>
      <c r="EAR36" s="4"/>
      <c r="EAS36" s="4"/>
      <c r="EAT36" s="4"/>
      <c r="EAU36" s="4"/>
      <c r="EAV36" s="4"/>
      <c r="EAW36" s="4"/>
      <c r="EAX36" s="4"/>
      <c r="EAY36" s="4"/>
      <c r="EAZ36" s="4"/>
      <c r="EBA36" s="4"/>
      <c r="EBB36" s="4"/>
      <c r="EBC36" s="4"/>
      <c r="EBD36" s="4"/>
      <c r="EBE36" s="4"/>
      <c r="EBF36" s="4"/>
      <c r="EBG36" s="4"/>
      <c r="EBH36" s="4"/>
      <c r="EBI36" s="4"/>
      <c r="EBJ36" s="4"/>
      <c r="EBK36" s="4"/>
      <c r="EBL36" s="4"/>
      <c r="EBM36" s="4"/>
      <c r="EBN36" s="4"/>
      <c r="EBO36" s="4"/>
      <c r="EBP36" s="4"/>
      <c r="EBQ36" s="4"/>
      <c r="EBR36" s="4"/>
      <c r="EBS36" s="4"/>
      <c r="EBT36" s="4"/>
      <c r="EBU36" s="4"/>
      <c r="EBV36" s="4"/>
      <c r="EBW36" s="4"/>
      <c r="EBX36" s="4"/>
      <c r="EBY36" s="4"/>
      <c r="EBZ36" s="4"/>
      <c r="ECA36" s="4"/>
      <c r="ECB36" s="4"/>
      <c r="ECC36" s="4"/>
      <c r="ECD36" s="4"/>
      <c r="ECE36" s="4"/>
      <c r="ECF36" s="4"/>
      <c r="ECG36" s="4"/>
      <c r="ECH36" s="4"/>
      <c r="ECI36" s="4"/>
      <c r="ECJ36" s="4"/>
      <c r="ECK36" s="4"/>
      <c r="ECL36" s="4"/>
      <c r="ECM36" s="4"/>
      <c r="ECN36" s="4"/>
      <c r="ECO36" s="4"/>
      <c r="ECP36" s="4"/>
      <c r="ECQ36" s="4"/>
      <c r="ECR36" s="4"/>
      <c r="ECS36" s="4"/>
      <c r="ECT36" s="4"/>
      <c r="ECU36" s="4"/>
      <c r="ECV36" s="4"/>
      <c r="ECW36" s="4"/>
      <c r="ECX36" s="4"/>
      <c r="ECY36" s="4"/>
      <c r="ECZ36" s="4"/>
      <c r="EDA36" s="4"/>
      <c r="EDB36" s="4"/>
      <c r="EDC36" s="4"/>
      <c r="EDD36" s="4"/>
      <c r="EDE36" s="4"/>
      <c r="EDF36" s="4"/>
      <c r="EDG36" s="4"/>
      <c r="EDH36" s="4"/>
      <c r="EDI36" s="4"/>
      <c r="EDJ36" s="4"/>
      <c r="EDK36" s="4"/>
      <c r="EDL36" s="4"/>
      <c r="EDM36" s="4"/>
      <c r="EDN36" s="4"/>
      <c r="EDO36" s="4"/>
      <c r="EDP36" s="4"/>
      <c r="EDQ36" s="4"/>
      <c r="EDR36" s="4"/>
      <c r="EDS36" s="4"/>
      <c r="EDT36" s="4"/>
      <c r="EDU36" s="4"/>
      <c r="EDV36" s="4"/>
      <c r="EDW36" s="4"/>
      <c r="EDX36" s="4"/>
      <c r="EDY36" s="4"/>
      <c r="EDZ36" s="4"/>
      <c r="EEA36" s="4"/>
      <c r="EEB36" s="4"/>
      <c r="EEC36" s="4"/>
      <c r="EED36" s="4"/>
      <c r="EEE36" s="4"/>
      <c r="EEF36" s="4"/>
      <c r="EEG36" s="4"/>
      <c r="EEH36" s="4"/>
      <c r="EEI36" s="4"/>
      <c r="EEJ36" s="4"/>
      <c r="EEK36" s="4"/>
      <c r="EEL36" s="4"/>
      <c r="EEM36" s="4"/>
      <c r="EEN36" s="4"/>
      <c r="EEO36" s="4"/>
      <c r="EEP36" s="4"/>
      <c r="EEQ36" s="4"/>
      <c r="EER36" s="4"/>
      <c r="EES36" s="4"/>
      <c r="EET36" s="4"/>
      <c r="EEU36" s="4"/>
      <c r="EEV36" s="4"/>
      <c r="EEW36" s="4"/>
      <c r="EEX36" s="4"/>
      <c r="EEY36" s="4"/>
      <c r="EEZ36" s="4"/>
      <c r="EFA36" s="4"/>
      <c r="EFB36" s="4"/>
      <c r="EFC36" s="4"/>
      <c r="EFD36" s="4"/>
      <c r="EFE36" s="4"/>
      <c r="EFF36" s="4"/>
      <c r="EFG36" s="4"/>
      <c r="EFH36" s="4"/>
      <c r="EFI36" s="4"/>
      <c r="EFJ36" s="4"/>
      <c r="EFK36" s="4"/>
      <c r="EFL36" s="4"/>
      <c r="EFM36" s="4"/>
      <c r="EFN36" s="4"/>
      <c r="EFO36" s="4"/>
      <c r="EFP36" s="4"/>
      <c r="EFQ36" s="4"/>
      <c r="EFR36" s="4"/>
      <c r="EFS36" s="4"/>
      <c r="EFT36" s="4"/>
      <c r="EFU36" s="4"/>
      <c r="EFV36" s="4"/>
      <c r="EFW36" s="4"/>
      <c r="EFX36" s="4"/>
      <c r="EFY36" s="4"/>
      <c r="EFZ36" s="4"/>
      <c r="EGA36" s="4"/>
      <c r="EGB36" s="4"/>
      <c r="EGC36" s="4"/>
      <c r="EGD36" s="4"/>
      <c r="EGE36" s="4"/>
      <c r="EGF36" s="4"/>
      <c r="EGG36" s="4"/>
      <c r="EGH36" s="4"/>
      <c r="EGI36" s="4"/>
      <c r="EGJ36" s="4"/>
      <c r="EGK36" s="4"/>
      <c r="EGL36" s="4"/>
      <c r="EGM36" s="4"/>
      <c r="EGN36" s="4"/>
      <c r="EGO36" s="4"/>
      <c r="EGP36" s="4"/>
      <c r="EGQ36" s="4"/>
      <c r="EGR36" s="4"/>
      <c r="EGS36" s="4"/>
      <c r="EGT36" s="4"/>
      <c r="EGU36" s="4"/>
      <c r="EGV36" s="4"/>
      <c r="EGW36" s="4"/>
      <c r="EGX36" s="4"/>
      <c r="EGY36" s="4"/>
      <c r="EGZ36" s="4"/>
      <c r="EHA36" s="4"/>
      <c r="EHB36" s="4"/>
      <c r="EHC36" s="4"/>
      <c r="EHD36" s="4"/>
      <c r="EHE36" s="4"/>
      <c r="EHF36" s="4"/>
      <c r="EHG36" s="4"/>
      <c r="EHH36" s="4"/>
      <c r="EHI36" s="4"/>
      <c r="EHJ36" s="4"/>
      <c r="EHK36" s="4"/>
      <c r="EHL36" s="4"/>
      <c r="EHM36" s="4"/>
      <c r="EHN36" s="4"/>
      <c r="EHO36" s="4"/>
      <c r="EHP36" s="4"/>
      <c r="EHQ36" s="4"/>
      <c r="EHR36" s="4"/>
      <c r="EHS36" s="4"/>
      <c r="EHT36" s="4"/>
      <c r="EHU36" s="4"/>
      <c r="EHV36" s="4"/>
      <c r="EHW36" s="4"/>
      <c r="EHX36" s="4"/>
      <c r="EHY36" s="4"/>
      <c r="EHZ36" s="4"/>
      <c r="EIA36" s="4"/>
      <c r="EIB36" s="4"/>
      <c r="EIC36" s="4"/>
      <c r="EID36" s="4"/>
      <c r="EIE36" s="4"/>
      <c r="EIF36" s="4"/>
      <c r="EIG36" s="4"/>
      <c r="EIH36" s="4"/>
      <c r="EII36" s="4"/>
      <c r="EIJ36" s="4"/>
      <c r="EIK36" s="4"/>
      <c r="EIL36" s="4"/>
      <c r="EIM36" s="4"/>
      <c r="EIN36" s="4"/>
      <c r="EIO36" s="4"/>
      <c r="EIP36" s="4"/>
      <c r="EIQ36" s="4"/>
      <c r="EIR36" s="4"/>
      <c r="EIS36" s="4"/>
      <c r="EIT36" s="4"/>
      <c r="EIU36" s="4"/>
      <c r="EIV36" s="4"/>
      <c r="EIW36" s="4"/>
      <c r="EIX36" s="4"/>
      <c r="EIY36" s="4"/>
      <c r="EIZ36" s="4"/>
      <c r="EJA36" s="4"/>
      <c r="EJB36" s="4"/>
      <c r="EJC36" s="4"/>
      <c r="EJD36" s="4"/>
      <c r="EJE36" s="4"/>
      <c r="EJF36" s="4"/>
      <c r="EJG36" s="4"/>
      <c r="EJH36" s="4"/>
      <c r="EJI36" s="4"/>
      <c r="EJJ36" s="4"/>
      <c r="EJK36" s="4"/>
      <c r="EJL36" s="4"/>
      <c r="EJM36" s="4"/>
      <c r="EJN36" s="4"/>
      <c r="EJO36" s="4"/>
      <c r="EJP36" s="4"/>
      <c r="EJQ36" s="4"/>
      <c r="EJR36" s="4"/>
      <c r="EJS36" s="4"/>
      <c r="EJT36" s="4"/>
      <c r="EJU36" s="4"/>
      <c r="EJV36" s="4"/>
      <c r="EJW36" s="4"/>
      <c r="EJX36" s="4"/>
      <c r="EJY36" s="4"/>
      <c r="EJZ36" s="4"/>
      <c r="EKA36" s="4"/>
      <c r="EKB36" s="4"/>
      <c r="EKC36" s="4"/>
      <c r="EKD36" s="4"/>
      <c r="EKE36" s="4"/>
      <c r="EKF36" s="4"/>
      <c r="EKG36" s="4"/>
      <c r="EKH36" s="4"/>
      <c r="EKI36" s="4"/>
      <c r="EKJ36" s="4"/>
      <c r="EKK36" s="4"/>
      <c r="EKL36" s="4"/>
      <c r="EKM36" s="4"/>
      <c r="EKN36" s="4"/>
      <c r="EKO36" s="4"/>
      <c r="EKP36" s="4"/>
      <c r="EKQ36" s="4"/>
      <c r="EKR36" s="4"/>
      <c r="EKS36" s="4"/>
      <c r="EKT36" s="4"/>
      <c r="EKU36" s="4"/>
      <c r="EKV36" s="4"/>
      <c r="EKW36" s="4"/>
      <c r="EKX36" s="4"/>
      <c r="EKY36" s="4"/>
      <c r="EKZ36" s="4"/>
      <c r="ELA36" s="4"/>
      <c r="ELB36" s="4"/>
      <c r="ELC36" s="4"/>
      <c r="ELD36" s="4"/>
      <c r="ELE36" s="4"/>
      <c r="ELF36" s="4"/>
      <c r="ELG36" s="4"/>
      <c r="ELH36" s="4"/>
      <c r="ELI36" s="4"/>
      <c r="ELJ36" s="4"/>
      <c r="ELK36" s="4"/>
      <c r="ELL36" s="4"/>
      <c r="ELM36" s="4"/>
      <c r="ELN36" s="4"/>
      <c r="ELO36" s="4"/>
      <c r="ELP36" s="4"/>
      <c r="ELQ36" s="4"/>
      <c r="ELR36" s="4"/>
      <c r="ELS36" s="4"/>
      <c r="ELT36" s="4"/>
      <c r="ELU36" s="4"/>
      <c r="ELV36" s="4"/>
      <c r="ELW36" s="4"/>
      <c r="ELX36" s="4"/>
      <c r="ELY36" s="4"/>
      <c r="ELZ36" s="4"/>
      <c r="EMA36" s="4"/>
      <c r="EMB36" s="4"/>
      <c r="EMC36" s="4"/>
      <c r="EMD36" s="4"/>
      <c r="EME36" s="4"/>
      <c r="EMF36" s="4"/>
      <c r="EMG36" s="4"/>
      <c r="EMH36" s="4"/>
      <c r="EMI36" s="4"/>
      <c r="EMJ36" s="4"/>
      <c r="EMK36" s="4"/>
      <c r="EML36" s="4"/>
      <c r="EMM36" s="4"/>
      <c r="EMN36" s="4"/>
      <c r="EMO36" s="4"/>
      <c r="EMP36" s="4"/>
      <c r="EMQ36" s="4"/>
      <c r="EMR36" s="4"/>
      <c r="EMS36" s="4"/>
      <c r="EMT36" s="4"/>
      <c r="EMU36" s="4"/>
      <c r="EMV36" s="4"/>
      <c r="EMW36" s="4"/>
      <c r="EMX36" s="4"/>
      <c r="EMY36" s="4"/>
      <c r="EMZ36" s="4"/>
      <c r="ENA36" s="4"/>
      <c r="ENB36" s="4"/>
      <c r="ENC36" s="4"/>
      <c r="END36" s="4"/>
      <c r="ENE36" s="4"/>
      <c r="ENF36" s="4"/>
      <c r="ENG36" s="4"/>
      <c r="ENH36" s="4"/>
      <c r="ENI36" s="4"/>
      <c r="ENJ36" s="4"/>
      <c r="ENK36" s="4"/>
      <c r="ENL36" s="4"/>
      <c r="ENM36" s="4"/>
      <c r="ENN36" s="4"/>
      <c r="ENO36" s="4"/>
      <c r="ENP36" s="4"/>
      <c r="ENQ36" s="4"/>
      <c r="ENR36" s="4"/>
      <c r="ENS36" s="4"/>
      <c r="ENT36" s="4"/>
      <c r="ENU36" s="4"/>
      <c r="ENV36" s="4"/>
      <c r="ENW36" s="4"/>
      <c r="ENX36" s="4"/>
      <c r="ENY36" s="4"/>
      <c r="ENZ36" s="4"/>
      <c r="EOA36" s="4"/>
      <c r="EOB36" s="4"/>
      <c r="EOC36" s="4"/>
      <c r="EOD36" s="4"/>
      <c r="EOE36" s="4"/>
      <c r="EOF36" s="4"/>
      <c r="EOG36" s="4"/>
      <c r="EOH36" s="4"/>
      <c r="EOI36" s="4"/>
      <c r="EOJ36" s="4"/>
      <c r="EOK36" s="4"/>
      <c r="EOL36" s="4"/>
      <c r="EOM36" s="4"/>
      <c r="EON36" s="4"/>
      <c r="EOO36" s="4"/>
      <c r="EOP36" s="4"/>
      <c r="EOQ36" s="4"/>
      <c r="EOR36" s="4"/>
      <c r="EOS36" s="4"/>
      <c r="EOT36" s="4"/>
      <c r="EOU36" s="4"/>
      <c r="EOV36" s="4"/>
      <c r="EOW36" s="4"/>
      <c r="EOX36" s="4"/>
      <c r="EOY36" s="4"/>
      <c r="EOZ36" s="4"/>
      <c r="EPA36" s="4"/>
      <c r="EPB36" s="4"/>
      <c r="EPC36" s="4"/>
      <c r="EPD36" s="4"/>
      <c r="EPE36" s="4"/>
      <c r="EPF36" s="4"/>
      <c r="EPG36" s="4"/>
      <c r="EPH36" s="4"/>
      <c r="EPI36" s="4"/>
      <c r="EPJ36" s="4"/>
      <c r="EPK36" s="4"/>
      <c r="EPL36" s="4"/>
      <c r="EPM36" s="4"/>
      <c r="EPN36" s="4"/>
      <c r="EPO36" s="4"/>
      <c r="EPP36" s="4"/>
      <c r="EPQ36" s="4"/>
      <c r="EPR36" s="4"/>
      <c r="EPS36" s="4"/>
      <c r="EPT36" s="4"/>
      <c r="EPU36" s="4"/>
      <c r="EPV36" s="4"/>
      <c r="EPW36" s="4"/>
      <c r="EPX36" s="4"/>
      <c r="EPY36" s="4"/>
      <c r="EPZ36" s="4"/>
      <c r="EQA36" s="4"/>
      <c r="EQB36" s="4"/>
      <c r="EQC36" s="4"/>
      <c r="EQD36" s="4"/>
      <c r="EQE36" s="4"/>
      <c r="EQF36" s="4"/>
      <c r="EQG36" s="4"/>
      <c r="EQH36" s="4"/>
      <c r="EQI36" s="4"/>
      <c r="EQJ36" s="4"/>
      <c r="EQK36" s="4"/>
      <c r="EQL36" s="4"/>
      <c r="EQM36" s="4"/>
      <c r="EQN36" s="4"/>
      <c r="EQO36" s="4"/>
      <c r="EQP36" s="4"/>
      <c r="EQQ36" s="4"/>
      <c r="EQR36" s="4"/>
      <c r="EQS36" s="4"/>
      <c r="EQT36" s="4"/>
      <c r="EQU36" s="4"/>
      <c r="EQV36" s="4"/>
      <c r="EQW36" s="4"/>
      <c r="EQX36" s="4"/>
      <c r="EQY36" s="4"/>
      <c r="EQZ36" s="4"/>
      <c r="ERA36" s="4"/>
      <c r="ERB36" s="4"/>
      <c r="ERC36" s="4"/>
      <c r="ERD36" s="4"/>
      <c r="ERE36" s="4"/>
      <c r="ERF36" s="4"/>
      <c r="ERG36" s="4"/>
      <c r="ERH36" s="4"/>
      <c r="ERI36" s="4"/>
      <c r="ERJ36" s="4"/>
      <c r="ERK36" s="4"/>
      <c r="ERL36" s="4"/>
      <c r="ERM36" s="4"/>
      <c r="ERN36" s="4"/>
      <c r="ERO36" s="4"/>
      <c r="ERP36" s="4"/>
      <c r="ERQ36" s="4"/>
      <c r="ERR36" s="4"/>
      <c r="ERS36" s="4"/>
      <c r="ERT36" s="4"/>
      <c r="ERU36" s="4"/>
      <c r="ERV36" s="4"/>
      <c r="ERW36" s="4"/>
      <c r="ERX36" s="4"/>
      <c r="ERY36" s="4"/>
      <c r="ERZ36" s="4"/>
      <c r="ESA36" s="4"/>
      <c r="ESB36" s="4"/>
      <c r="ESC36" s="4"/>
      <c r="ESD36" s="4"/>
      <c r="ESE36" s="4"/>
      <c r="ESF36" s="4"/>
      <c r="ESG36" s="4"/>
      <c r="ESH36" s="4"/>
      <c r="ESI36" s="4"/>
      <c r="ESJ36" s="4"/>
      <c r="ESK36" s="4"/>
      <c r="ESL36" s="4"/>
      <c r="ESM36" s="4"/>
      <c r="ESN36" s="4"/>
      <c r="ESO36" s="4"/>
      <c r="ESP36" s="4"/>
      <c r="ESQ36" s="4"/>
      <c r="ESR36" s="4"/>
      <c r="ESS36" s="4"/>
      <c r="EST36" s="4"/>
      <c r="ESU36" s="4"/>
      <c r="ESV36" s="4"/>
      <c r="ESW36" s="4"/>
      <c r="ESX36" s="4"/>
      <c r="ESY36" s="4"/>
      <c r="ESZ36" s="4"/>
      <c r="ETA36" s="4"/>
      <c r="ETB36" s="4"/>
      <c r="ETC36" s="4"/>
      <c r="ETD36" s="4"/>
      <c r="ETE36" s="4"/>
      <c r="ETF36" s="4"/>
      <c r="ETG36" s="4"/>
      <c r="ETH36" s="4"/>
      <c r="ETI36" s="4"/>
      <c r="ETJ36" s="4"/>
      <c r="ETK36" s="4"/>
      <c r="ETL36" s="4"/>
      <c r="ETM36" s="4"/>
      <c r="ETN36" s="4"/>
      <c r="ETO36" s="4"/>
      <c r="ETP36" s="4"/>
      <c r="ETQ36" s="4"/>
      <c r="ETR36" s="4"/>
      <c r="ETS36" s="4"/>
      <c r="ETT36" s="4"/>
      <c r="ETU36" s="4"/>
      <c r="ETV36" s="4"/>
      <c r="ETW36" s="4"/>
      <c r="ETX36" s="4"/>
      <c r="ETY36" s="4"/>
      <c r="ETZ36" s="4"/>
      <c r="EUA36" s="4"/>
      <c r="EUB36" s="4"/>
      <c r="EUC36" s="4"/>
      <c r="EUD36" s="4"/>
      <c r="EUE36" s="4"/>
      <c r="EUF36" s="4"/>
      <c r="EUG36" s="4"/>
      <c r="EUH36" s="4"/>
      <c r="EUI36" s="4"/>
      <c r="EUJ36" s="4"/>
      <c r="EUK36" s="4"/>
      <c r="EUL36" s="4"/>
      <c r="EUM36" s="4"/>
      <c r="EUN36" s="4"/>
      <c r="EUO36" s="4"/>
      <c r="EUP36" s="4"/>
      <c r="EUQ36" s="4"/>
      <c r="EUR36" s="4"/>
      <c r="EUS36" s="4"/>
      <c r="EUT36" s="4"/>
      <c r="EUU36" s="4"/>
      <c r="EUV36" s="4"/>
      <c r="EUW36" s="4"/>
      <c r="EUX36" s="4"/>
      <c r="EUY36" s="4"/>
      <c r="EUZ36" s="4"/>
      <c r="EVA36" s="4"/>
      <c r="EVB36" s="4"/>
      <c r="EVC36" s="4"/>
      <c r="EVD36" s="4"/>
      <c r="EVE36" s="4"/>
      <c r="EVF36" s="4"/>
      <c r="EVG36" s="4"/>
      <c r="EVH36" s="4"/>
      <c r="EVI36" s="4"/>
      <c r="EVJ36" s="4"/>
      <c r="EVK36" s="4"/>
      <c r="EVL36" s="4"/>
      <c r="EVM36" s="4"/>
      <c r="EVN36" s="4"/>
      <c r="EVO36" s="4"/>
      <c r="EVP36" s="4"/>
      <c r="EVQ36" s="4"/>
      <c r="EVR36" s="4"/>
      <c r="EVS36" s="4"/>
      <c r="EVT36" s="4"/>
      <c r="EVU36" s="4"/>
      <c r="EVV36" s="4"/>
      <c r="EVW36" s="4"/>
      <c r="EVX36" s="4"/>
      <c r="EVY36" s="4"/>
      <c r="EVZ36" s="4"/>
      <c r="EWA36" s="4"/>
      <c r="EWB36" s="4"/>
      <c r="EWC36" s="4"/>
      <c r="EWD36" s="4"/>
      <c r="EWE36" s="4"/>
      <c r="EWF36" s="4"/>
      <c r="EWG36" s="4"/>
      <c r="EWH36" s="4"/>
      <c r="EWI36" s="4"/>
      <c r="EWJ36" s="4"/>
      <c r="EWK36" s="4"/>
      <c r="EWL36" s="4"/>
      <c r="EWM36" s="4"/>
      <c r="EWN36" s="4"/>
      <c r="EWO36" s="4"/>
      <c r="EWP36" s="4"/>
      <c r="EWQ36" s="4"/>
      <c r="EWR36" s="4"/>
      <c r="EWS36" s="4"/>
      <c r="EWT36" s="4"/>
      <c r="EWU36" s="4"/>
      <c r="EWV36" s="4"/>
      <c r="EWW36" s="4"/>
      <c r="EWX36" s="4"/>
      <c r="EWY36" s="4"/>
      <c r="EWZ36" s="4"/>
      <c r="EXA36" s="4"/>
      <c r="EXB36" s="4"/>
      <c r="EXC36" s="4"/>
      <c r="EXD36" s="4"/>
      <c r="EXE36" s="4"/>
      <c r="EXF36" s="4"/>
      <c r="EXG36" s="4"/>
      <c r="EXH36" s="4"/>
      <c r="EXI36" s="4"/>
      <c r="EXJ36" s="4"/>
      <c r="EXK36" s="4"/>
      <c r="EXL36" s="4"/>
      <c r="EXM36" s="4"/>
      <c r="EXN36" s="4"/>
      <c r="EXO36" s="4"/>
      <c r="EXP36" s="4"/>
      <c r="EXQ36" s="4"/>
      <c r="EXR36" s="4"/>
      <c r="EXS36" s="4"/>
      <c r="EXT36" s="4"/>
      <c r="EXU36" s="4"/>
      <c r="EXV36" s="4"/>
      <c r="EXW36" s="4"/>
      <c r="EXX36" s="4"/>
      <c r="EXY36" s="4"/>
      <c r="EXZ36" s="4"/>
      <c r="EYA36" s="4"/>
      <c r="EYB36" s="4"/>
      <c r="EYC36" s="4"/>
      <c r="EYD36" s="4"/>
      <c r="EYE36" s="4"/>
      <c r="EYF36" s="4"/>
      <c r="EYG36" s="4"/>
      <c r="EYH36" s="4"/>
      <c r="EYI36" s="4"/>
      <c r="EYJ36" s="4"/>
      <c r="EYK36" s="4"/>
      <c r="EYL36" s="4"/>
      <c r="EYM36" s="4"/>
      <c r="EYN36" s="4"/>
      <c r="EYO36" s="4"/>
      <c r="EYP36" s="4"/>
      <c r="EYQ36" s="4"/>
      <c r="EYR36" s="4"/>
      <c r="EYS36" s="4"/>
      <c r="EYT36" s="4"/>
      <c r="EYU36" s="4"/>
      <c r="EYV36" s="4"/>
      <c r="EYW36" s="4"/>
      <c r="EYX36" s="4"/>
      <c r="EYY36" s="4"/>
      <c r="EYZ36" s="4"/>
      <c r="EZA36" s="4"/>
      <c r="EZB36" s="4"/>
      <c r="EZC36" s="4"/>
      <c r="EZD36" s="4"/>
      <c r="EZE36" s="4"/>
      <c r="EZF36" s="4"/>
      <c r="EZG36" s="4"/>
      <c r="EZH36" s="4"/>
      <c r="EZI36" s="4"/>
      <c r="EZJ36" s="4"/>
      <c r="EZK36" s="4"/>
      <c r="EZL36" s="4"/>
      <c r="EZM36" s="4"/>
      <c r="EZN36" s="4"/>
      <c r="EZO36" s="4"/>
      <c r="EZP36" s="4"/>
      <c r="EZQ36" s="4"/>
      <c r="EZR36" s="4"/>
      <c r="EZS36" s="4"/>
      <c r="EZT36" s="4"/>
      <c r="EZU36" s="4"/>
      <c r="EZV36" s="4"/>
      <c r="EZW36" s="4"/>
      <c r="EZX36" s="4"/>
      <c r="EZY36" s="4"/>
      <c r="EZZ36" s="4"/>
      <c r="FAA36" s="4"/>
      <c r="FAB36" s="4"/>
      <c r="FAC36" s="4"/>
      <c r="FAD36" s="4"/>
      <c r="FAE36" s="4"/>
      <c r="FAF36" s="4"/>
      <c r="FAG36" s="4"/>
      <c r="FAH36" s="4"/>
      <c r="FAI36" s="4"/>
      <c r="FAJ36" s="4"/>
      <c r="FAK36" s="4"/>
      <c r="FAL36" s="4"/>
      <c r="FAM36" s="4"/>
      <c r="FAN36" s="4"/>
      <c r="FAO36" s="4"/>
      <c r="FAP36" s="4"/>
      <c r="FAQ36" s="4"/>
      <c r="FAR36" s="4"/>
      <c r="FAS36" s="4"/>
      <c r="FAT36" s="4"/>
      <c r="FAU36" s="4"/>
      <c r="FAV36" s="4"/>
      <c r="FAW36" s="4"/>
      <c r="FAX36" s="4"/>
      <c r="FAY36" s="4"/>
      <c r="FAZ36" s="4"/>
      <c r="FBA36" s="4"/>
      <c r="FBB36" s="4"/>
      <c r="FBC36" s="4"/>
      <c r="FBD36" s="4"/>
      <c r="FBE36" s="4"/>
      <c r="FBF36" s="4"/>
      <c r="FBG36" s="4"/>
      <c r="FBH36" s="4"/>
      <c r="FBI36" s="4"/>
      <c r="FBJ36" s="4"/>
      <c r="FBK36" s="4"/>
      <c r="FBL36" s="4"/>
      <c r="FBM36" s="4"/>
      <c r="FBN36" s="4"/>
      <c r="FBO36" s="4"/>
      <c r="FBP36" s="4"/>
      <c r="FBQ36" s="4"/>
      <c r="FBR36" s="4"/>
      <c r="FBS36" s="4"/>
      <c r="FBT36" s="4"/>
      <c r="FBU36" s="4"/>
      <c r="FBV36" s="4"/>
      <c r="FBW36" s="4"/>
      <c r="FBX36" s="4"/>
      <c r="FBY36" s="4"/>
      <c r="FBZ36" s="4"/>
      <c r="FCA36" s="4"/>
      <c r="FCB36" s="4"/>
      <c r="FCC36" s="4"/>
      <c r="FCD36" s="4"/>
      <c r="FCE36" s="4"/>
      <c r="FCF36" s="4"/>
      <c r="FCG36" s="4"/>
      <c r="FCH36" s="4"/>
      <c r="FCI36" s="4"/>
      <c r="FCJ36" s="4"/>
      <c r="FCK36" s="4"/>
      <c r="FCL36" s="4"/>
      <c r="FCM36" s="4"/>
      <c r="FCN36" s="4"/>
      <c r="FCO36" s="4"/>
      <c r="FCP36" s="4"/>
      <c r="FCQ36" s="4"/>
      <c r="FCR36" s="4"/>
      <c r="FCS36" s="4"/>
      <c r="FCT36" s="4"/>
      <c r="FCU36" s="4"/>
      <c r="FCV36" s="4"/>
      <c r="FCW36" s="4"/>
      <c r="FCX36" s="4"/>
      <c r="FCY36" s="4"/>
      <c r="FCZ36" s="4"/>
      <c r="FDA36" s="4"/>
      <c r="FDB36" s="4"/>
      <c r="FDC36" s="4"/>
      <c r="FDD36" s="4"/>
      <c r="FDE36" s="4"/>
      <c r="FDF36" s="4"/>
      <c r="FDG36" s="4"/>
      <c r="FDH36" s="4"/>
      <c r="FDI36" s="4"/>
      <c r="FDJ36" s="4"/>
      <c r="FDK36" s="4"/>
      <c r="FDL36" s="4"/>
      <c r="FDM36" s="4"/>
      <c r="FDN36" s="4"/>
      <c r="FDO36" s="4"/>
      <c r="FDP36" s="4"/>
      <c r="FDQ36" s="4"/>
      <c r="FDR36" s="4"/>
      <c r="FDS36" s="4"/>
      <c r="FDT36" s="4"/>
      <c r="FDU36" s="4"/>
      <c r="FDV36" s="4"/>
      <c r="FDW36" s="4"/>
      <c r="FDX36" s="4"/>
      <c r="FDY36" s="4"/>
      <c r="FDZ36" s="4"/>
      <c r="FEA36" s="4"/>
      <c r="FEB36" s="4"/>
      <c r="FEC36" s="4"/>
      <c r="FED36" s="4"/>
      <c r="FEE36" s="4"/>
      <c r="FEF36" s="4"/>
      <c r="FEG36" s="4"/>
      <c r="FEH36" s="4"/>
      <c r="FEI36" s="4"/>
      <c r="FEJ36" s="4"/>
      <c r="FEK36" s="4"/>
      <c r="FEL36" s="4"/>
      <c r="FEM36" s="4"/>
      <c r="FEN36" s="4"/>
      <c r="FEO36" s="4"/>
      <c r="FEP36" s="4"/>
      <c r="FEQ36" s="4"/>
      <c r="FER36" s="4"/>
      <c r="FES36" s="4"/>
      <c r="FET36" s="4"/>
      <c r="FEU36" s="4"/>
      <c r="FEV36" s="4"/>
      <c r="FEW36" s="4"/>
      <c r="FEX36" s="4"/>
      <c r="FEY36" s="4"/>
      <c r="FEZ36" s="4"/>
      <c r="FFA36" s="4"/>
      <c r="FFB36" s="4"/>
      <c r="FFC36" s="4"/>
      <c r="FFD36" s="4"/>
      <c r="FFE36" s="4"/>
      <c r="FFF36" s="4"/>
      <c r="FFG36" s="4"/>
      <c r="FFH36" s="4"/>
      <c r="FFI36" s="4"/>
      <c r="FFJ36" s="4"/>
      <c r="FFK36" s="4"/>
      <c r="FFL36" s="4"/>
      <c r="FFM36" s="4"/>
      <c r="FFN36" s="4"/>
      <c r="FFO36" s="4"/>
      <c r="FFP36" s="4"/>
      <c r="FFQ36" s="4"/>
      <c r="FFR36" s="4"/>
      <c r="FFS36" s="4"/>
      <c r="FFT36" s="4"/>
      <c r="FFU36" s="4"/>
      <c r="FFV36" s="4"/>
      <c r="FFW36" s="4"/>
      <c r="FFX36" s="4"/>
      <c r="FFY36" s="4"/>
      <c r="FFZ36" s="4"/>
      <c r="FGA36" s="4"/>
      <c r="FGB36" s="4"/>
      <c r="FGC36" s="4"/>
      <c r="FGD36" s="4"/>
      <c r="FGE36" s="4"/>
      <c r="FGF36" s="4"/>
      <c r="FGG36" s="4"/>
      <c r="FGH36" s="4"/>
      <c r="FGI36" s="4"/>
      <c r="FGJ36" s="4"/>
      <c r="FGK36" s="4"/>
      <c r="FGL36" s="4"/>
      <c r="FGM36" s="4"/>
      <c r="FGN36" s="4"/>
      <c r="FGO36" s="4"/>
      <c r="FGP36" s="4"/>
      <c r="FGQ36" s="4"/>
      <c r="FGR36" s="4"/>
      <c r="FGS36" s="4"/>
      <c r="FGT36" s="4"/>
      <c r="FGU36" s="4"/>
      <c r="FGV36" s="4"/>
      <c r="FGW36" s="4"/>
      <c r="FGX36" s="4"/>
      <c r="FGY36" s="4"/>
      <c r="FGZ36" s="4"/>
      <c r="FHA36" s="4"/>
      <c r="FHB36" s="4"/>
      <c r="FHC36" s="4"/>
      <c r="FHD36" s="4"/>
      <c r="FHE36" s="4"/>
      <c r="FHF36" s="4"/>
      <c r="FHG36" s="4"/>
      <c r="FHH36" s="4"/>
      <c r="FHI36" s="4"/>
      <c r="FHJ36" s="4"/>
      <c r="FHK36" s="4"/>
      <c r="FHL36" s="4"/>
      <c r="FHM36" s="4"/>
      <c r="FHN36" s="4"/>
      <c r="FHO36" s="4"/>
      <c r="FHP36" s="4"/>
      <c r="FHQ36" s="4"/>
      <c r="FHR36" s="4"/>
      <c r="FHS36" s="4"/>
      <c r="FHT36" s="4"/>
      <c r="FHU36" s="4"/>
      <c r="FHV36" s="4"/>
      <c r="FHW36" s="4"/>
      <c r="FHX36" s="4"/>
      <c r="FHY36" s="4"/>
      <c r="FHZ36" s="4"/>
      <c r="FIA36" s="4"/>
      <c r="FIB36" s="4"/>
      <c r="FIC36" s="4"/>
      <c r="FID36" s="4"/>
      <c r="FIE36" s="4"/>
      <c r="FIF36" s="4"/>
      <c r="FIG36" s="4"/>
      <c r="FIH36" s="4"/>
      <c r="FII36" s="4"/>
      <c r="FIJ36" s="4"/>
      <c r="FIK36" s="4"/>
      <c r="FIL36" s="4"/>
      <c r="FIM36" s="4"/>
      <c r="FIN36" s="4"/>
      <c r="FIO36" s="4"/>
      <c r="FIP36" s="4"/>
      <c r="FIQ36" s="4"/>
      <c r="FIR36" s="4"/>
      <c r="FIS36" s="4"/>
      <c r="FIT36" s="4"/>
      <c r="FIU36" s="4"/>
      <c r="FIV36" s="4"/>
      <c r="FIW36" s="4"/>
      <c r="FIX36" s="4"/>
      <c r="FIY36" s="4"/>
      <c r="FIZ36" s="4"/>
      <c r="FJA36" s="4"/>
      <c r="FJB36" s="4"/>
      <c r="FJC36" s="4"/>
      <c r="FJD36" s="4"/>
      <c r="FJE36" s="4"/>
      <c r="FJF36" s="4"/>
      <c r="FJG36" s="4"/>
      <c r="FJH36" s="4"/>
      <c r="FJI36" s="4"/>
      <c r="FJJ36" s="4"/>
      <c r="FJK36" s="4"/>
      <c r="FJL36" s="4"/>
      <c r="FJM36" s="4"/>
      <c r="FJN36" s="4"/>
      <c r="FJO36" s="4"/>
      <c r="FJP36" s="4"/>
      <c r="FJQ36" s="4"/>
      <c r="FJR36" s="4"/>
      <c r="FJS36" s="4"/>
      <c r="FJT36" s="4"/>
      <c r="FJU36" s="4"/>
      <c r="FJV36" s="4"/>
      <c r="FJW36" s="4"/>
      <c r="FJX36" s="4"/>
      <c r="FJY36" s="4"/>
      <c r="FJZ36" s="4"/>
      <c r="FKA36" s="4"/>
      <c r="FKB36" s="4"/>
      <c r="FKC36" s="4"/>
      <c r="FKD36" s="4"/>
      <c r="FKE36" s="4"/>
      <c r="FKF36" s="4"/>
      <c r="FKG36" s="4"/>
      <c r="FKH36" s="4"/>
      <c r="FKI36" s="4"/>
      <c r="FKJ36" s="4"/>
      <c r="FKK36" s="4"/>
      <c r="FKL36" s="4"/>
      <c r="FKM36" s="4"/>
      <c r="FKN36" s="4"/>
      <c r="FKO36" s="4"/>
      <c r="FKP36" s="4"/>
      <c r="FKQ36" s="4"/>
      <c r="FKR36" s="4"/>
      <c r="FKS36" s="4"/>
      <c r="FKT36" s="4"/>
      <c r="FKU36" s="4"/>
      <c r="FKV36" s="4"/>
      <c r="FKW36" s="4"/>
      <c r="FKX36" s="4"/>
      <c r="FKY36" s="4"/>
      <c r="FKZ36" s="4"/>
      <c r="FLA36" s="4"/>
      <c r="FLB36" s="4"/>
      <c r="FLC36" s="4"/>
      <c r="FLD36" s="4"/>
      <c r="FLE36" s="4"/>
      <c r="FLF36" s="4"/>
      <c r="FLG36" s="4"/>
      <c r="FLH36" s="4"/>
      <c r="FLI36" s="4"/>
      <c r="FLJ36" s="4"/>
      <c r="FLK36" s="4"/>
      <c r="FLL36" s="4"/>
      <c r="FLM36" s="4"/>
      <c r="FLN36" s="4"/>
      <c r="FLO36" s="4"/>
      <c r="FLP36" s="4"/>
      <c r="FLQ36" s="4"/>
      <c r="FLR36" s="4"/>
      <c r="FLS36" s="4"/>
      <c r="FLT36" s="4"/>
      <c r="FLU36" s="4"/>
      <c r="FLV36" s="4"/>
      <c r="FLW36" s="4"/>
      <c r="FLX36" s="4"/>
      <c r="FLY36" s="4"/>
      <c r="FLZ36" s="4"/>
      <c r="FMA36" s="4"/>
      <c r="FMB36" s="4"/>
      <c r="FMC36" s="4"/>
      <c r="FMD36" s="4"/>
      <c r="FME36" s="4"/>
      <c r="FMF36" s="4"/>
      <c r="FMG36" s="4"/>
      <c r="FMH36" s="4"/>
      <c r="FMI36" s="4"/>
      <c r="FMJ36" s="4"/>
      <c r="FMK36" s="4"/>
      <c r="FML36" s="4"/>
      <c r="FMM36" s="4"/>
      <c r="FMN36" s="4"/>
      <c r="FMO36" s="4"/>
      <c r="FMP36" s="4"/>
      <c r="FMQ36" s="4"/>
      <c r="FMR36" s="4"/>
      <c r="FMS36" s="4"/>
      <c r="FMT36" s="4"/>
      <c r="FMU36" s="4"/>
      <c r="FMV36" s="4"/>
      <c r="FMW36" s="4"/>
      <c r="FMX36" s="4"/>
      <c r="FMY36" s="4"/>
      <c r="FMZ36" s="4"/>
      <c r="FNA36" s="4"/>
      <c r="FNB36" s="4"/>
      <c r="FNC36" s="4"/>
      <c r="FND36" s="4"/>
      <c r="FNE36" s="4"/>
      <c r="FNF36" s="4"/>
      <c r="FNG36" s="4"/>
      <c r="FNH36" s="4"/>
      <c r="FNI36" s="4"/>
      <c r="FNJ36" s="4"/>
      <c r="FNK36" s="4"/>
      <c r="FNL36" s="4"/>
      <c r="FNM36" s="4"/>
      <c r="FNN36" s="4"/>
      <c r="FNO36" s="4"/>
      <c r="FNP36" s="4"/>
      <c r="FNQ36" s="4"/>
      <c r="FNR36" s="4"/>
      <c r="FNS36" s="4"/>
      <c r="FNT36" s="4"/>
      <c r="FNU36" s="4"/>
      <c r="FNV36" s="4"/>
      <c r="FNW36" s="4"/>
      <c r="FNX36" s="4"/>
      <c r="FNY36" s="4"/>
      <c r="FNZ36" s="4"/>
      <c r="FOA36" s="4"/>
      <c r="FOB36" s="4"/>
      <c r="FOC36" s="4"/>
      <c r="FOD36" s="4"/>
      <c r="FOE36" s="4"/>
      <c r="FOF36" s="4"/>
      <c r="FOG36" s="4"/>
      <c r="FOH36" s="4"/>
      <c r="FOI36" s="4"/>
      <c r="FOJ36" s="4"/>
      <c r="FOK36" s="4"/>
      <c r="FOL36" s="4"/>
      <c r="FOM36" s="4"/>
      <c r="FON36" s="4"/>
      <c r="FOO36" s="4"/>
      <c r="FOP36" s="4"/>
      <c r="FOQ36" s="4"/>
      <c r="FOR36" s="4"/>
      <c r="FOS36" s="4"/>
      <c r="FOT36" s="4"/>
      <c r="FOU36" s="4"/>
      <c r="FOV36" s="4"/>
      <c r="FOW36" s="4"/>
      <c r="FOX36" s="4"/>
      <c r="FOY36" s="4"/>
      <c r="FOZ36" s="4"/>
      <c r="FPA36" s="4"/>
      <c r="FPB36" s="4"/>
      <c r="FPC36" s="4"/>
      <c r="FPD36" s="4"/>
      <c r="FPE36" s="4"/>
      <c r="FPF36" s="4"/>
      <c r="FPG36" s="4"/>
      <c r="FPH36" s="4"/>
      <c r="FPI36" s="4"/>
      <c r="FPJ36" s="4"/>
      <c r="FPK36" s="4"/>
      <c r="FPL36" s="4"/>
      <c r="FPM36" s="4"/>
      <c r="FPN36" s="4"/>
      <c r="FPO36" s="4"/>
      <c r="FPP36" s="4"/>
      <c r="FPQ36" s="4"/>
      <c r="FPR36" s="4"/>
      <c r="FPS36" s="4"/>
      <c r="FPT36" s="4"/>
      <c r="FPU36" s="4"/>
      <c r="FPV36" s="4"/>
      <c r="FPW36" s="4"/>
      <c r="FPX36" s="4"/>
      <c r="FPY36" s="4"/>
      <c r="FPZ36" s="4"/>
      <c r="FQA36" s="4"/>
      <c r="FQB36" s="4"/>
      <c r="FQC36" s="4"/>
      <c r="FQD36" s="4"/>
      <c r="FQE36" s="4"/>
      <c r="FQF36" s="4"/>
      <c r="FQG36" s="4"/>
      <c r="FQH36" s="4"/>
      <c r="FQI36" s="4"/>
      <c r="FQJ36" s="4"/>
      <c r="FQK36" s="4"/>
      <c r="FQL36" s="4"/>
      <c r="FQM36" s="4"/>
      <c r="FQN36" s="4"/>
      <c r="FQO36" s="4"/>
      <c r="FQP36" s="4"/>
      <c r="FQQ36" s="4"/>
      <c r="FQR36" s="4"/>
      <c r="FQS36" s="4"/>
      <c r="FQT36" s="4"/>
      <c r="FQU36" s="4"/>
      <c r="FQV36" s="4"/>
      <c r="FQW36" s="4"/>
      <c r="FQX36" s="4"/>
      <c r="FQY36" s="4"/>
      <c r="FQZ36" s="4"/>
      <c r="FRA36" s="4"/>
      <c r="FRB36" s="4"/>
      <c r="FRC36" s="4"/>
      <c r="FRD36" s="4"/>
      <c r="FRE36" s="4"/>
      <c r="FRF36" s="4"/>
      <c r="FRG36" s="4"/>
      <c r="FRH36" s="4"/>
      <c r="FRI36" s="4"/>
      <c r="FRJ36" s="4"/>
      <c r="FRK36" s="4"/>
      <c r="FRL36" s="4"/>
      <c r="FRM36" s="4"/>
      <c r="FRN36" s="4"/>
      <c r="FRO36" s="4"/>
      <c r="FRP36" s="4"/>
      <c r="FRQ36" s="4"/>
      <c r="FRR36" s="4"/>
      <c r="FRS36" s="4"/>
      <c r="FRT36" s="4"/>
      <c r="FRU36" s="4"/>
      <c r="FRV36" s="4"/>
      <c r="FRW36" s="4"/>
      <c r="FRX36" s="4"/>
      <c r="FRY36" s="4"/>
      <c r="FRZ36" s="4"/>
      <c r="FSA36" s="4"/>
      <c r="FSB36" s="4"/>
      <c r="FSC36" s="4"/>
      <c r="FSD36" s="4"/>
      <c r="FSE36" s="4"/>
      <c r="FSF36" s="4"/>
      <c r="FSG36" s="4"/>
      <c r="FSH36" s="4"/>
      <c r="FSI36" s="4"/>
      <c r="FSJ36" s="4"/>
      <c r="FSK36" s="4"/>
      <c r="FSL36" s="4"/>
      <c r="FSM36" s="4"/>
      <c r="FSN36" s="4"/>
      <c r="FSO36" s="4"/>
      <c r="FSP36" s="4"/>
      <c r="FSQ36" s="4"/>
      <c r="FSR36" s="4"/>
      <c r="FSS36" s="4"/>
      <c r="FST36" s="4"/>
      <c r="FSU36" s="4"/>
      <c r="FSV36" s="4"/>
      <c r="FSW36" s="4"/>
      <c r="FSX36" s="4"/>
      <c r="FSY36" s="4"/>
      <c r="FSZ36" s="4"/>
      <c r="FTA36" s="4"/>
      <c r="FTB36" s="4"/>
      <c r="FTC36" s="4"/>
      <c r="FTD36" s="4"/>
      <c r="FTE36" s="4"/>
      <c r="FTF36" s="4"/>
      <c r="FTG36" s="4"/>
      <c r="FTH36" s="4"/>
      <c r="FTI36" s="4"/>
      <c r="FTJ36" s="4"/>
      <c r="FTK36" s="4"/>
      <c r="FTL36" s="4"/>
      <c r="FTM36" s="4"/>
      <c r="FTN36" s="4"/>
      <c r="FTO36" s="4"/>
      <c r="FTP36" s="4"/>
      <c r="FTQ36" s="4"/>
      <c r="FTR36" s="4"/>
      <c r="FTS36" s="4"/>
      <c r="FTT36" s="4"/>
      <c r="FTU36" s="4"/>
      <c r="FTV36" s="4"/>
      <c r="FTW36" s="4"/>
      <c r="FTX36" s="4"/>
      <c r="FTY36" s="4"/>
      <c r="FTZ36" s="4"/>
      <c r="FUA36" s="4"/>
      <c r="FUB36" s="4"/>
      <c r="FUC36" s="4"/>
      <c r="FUD36" s="4"/>
      <c r="FUE36" s="4"/>
      <c r="FUF36" s="4"/>
      <c r="FUG36" s="4"/>
      <c r="FUH36" s="4"/>
      <c r="FUI36" s="4"/>
      <c r="FUJ36" s="4"/>
      <c r="FUK36" s="4"/>
      <c r="FUL36" s="4"/>
      <c r="FUM36" s="4"/>
      <c r="FUN36" s="4"/>
      <c r="FUO36" s="4"/>
      <c r="FUP36" s="4"/>
      <c r="FUQ36" s="4"/>
      <c r="FUR36" s="4"/>
      <c r="FUS36" s="4"/>
      <c r="FUT36" s="4"/>
      <c r="FUU36" s="4"/>
      <c r="FUV36" s="4"/>
      <c r="FUW36" s="4"/>
      <c r="FUX36" s="4"/>
      <c r="FUY36" s="4"/>
      <c r="FUZ36" s="4"/>
      <c r="FVA36" s="4"/>
      <c r="FVB36" s="4"/>
      <c r="FVC36" s="4"/>
      <c r="FVD36" s="4"/>
      <c r="FVE36" s="4"/>
      <c r="FVF36" s="4"/>
      <c r="FVG36" s="4"/>
      <c r="FVH36" s="4"/>
      <c r="FVI36" s="4"/>
      <c r="FVJ36" s="4"/>
      <c r="FVK36" s="4"/>
      <c r="FVL36" s="4"/>
      <c r="FVM36" s="4"/>
      <c r="FVN36" s="4"/>
      <c r="FVO36" s="4"/>
      <c r="FVP36" s="4"/>
      <c r="FVQ36" s="4"/>
      <c r="FVR36" s="4"/>
      <c r="FVS36" s="4"/>
      <c r="FVT36" s="4"/>
      <c r="FVU36" s="4"/>
      <c r="FVV36" s="4"/>
      <c r="FVW36" s="4"/>
      <c r="FVX36" s="4"/>
      <c r="FVY36" s="4"/>
      <c r="FVZ36" s="4"/>
      <c r="FWA36" s="4"/>
      <c r="FWB36" s="4"/>
      <c r="FWC36" s="4"/>
      <c r="FWD36" s="4"/>
      <c r="FWE36" s="4"/>
      <c r="FWF36" s="4"/>
      <c r="FWG36" s="4"/>
      <c r="FWH36" s="4"/>
      <c r="FWI36" s="4"/>
      <c r="FWJ36" s="4"/>
      <c r="FWK36" s="4"/>
      <c r="FWL36" s="4"/>
      <c r="FWM36" s="4"/>
      <c r="FWN36" s="4"/>
      <c r="FWO36" s="4"/>
      <c r="FWP36" s="4"/>
      <c r="FWQ36" s="4"/>
      <c r="FWR36" s="4"/>
      <c r="FWS36" s="4"/>
      <c r="FWT36" s="4"/>
      <c r="FWU36" s="4"/>
      <c r="FWV36" s="4"/>
      <c r="FWW36" s="4"/>
      <c r="FWX36" s="4"/>
      <c r="FWY36" s="4"/>
      <c r="FWZ36" s="4"/>
      <c r="FXA36" s="4"/>
      <c r="FXB36" s="4"/>
      <c r="FXC36" s="4"/>
      <c r="FXD36" s="4"/>
      <c r="FXE36" s="4"/>
      <c r="FXF36" s="4"/>
      <c r="FXG36" s="4"/>
      <c r="FXH36" s="4"/>
      <c r="FXI36" s="4"/>
      <c r="FXJ36" s="4"/>
      <c r="FXK36" s="4"/>
      <c r="FXL36" s="4"/>
      <c r="FXM36" s="4"/>
      <c r="FXN36" s="4"/>
      <c r="FXO36" s="4"/>
      <c r="FXP36" s="4"/>
      <c r="FXQ36" s="4"/>
      <c r="FXR36" s="4"/>
      <c r="FXS36" s="4"/>
      <c r="FXT36" s="4"/>
      <c r="FXU36" s="4"/>
      <c r="FXV36" s="4"/>
      <c r="FXW36" s="4"/>
      <c r="FXX36" s="4"/>
      <c r="FXY36" s="4"/>
      <c r="FXZ36" s="4"/>
      <c r="FYA36" s="4"/>
      <c r="FYB36" s="4"/>
      <c r="FYC36" s="4"/>
      <c r="FYD36" s="4"/>
      <c r="FYE36" s="4"/>
      <c r="FYF36" s="4"/>
      <c r="FYG36" s="4"/>
      <c r="FYH36" s="4"/>
      <c r="FYI36" s="4"/>
      <c r="FYJ36" s="4"/>
      <c r="FYK36" s="4"/>
      <c r="FYL36" s="4"/>
      <c r="FYM36" s="4"/>
      <c r="FYN36" s="4"/>
      <c r="FYO36" s="4"/>
      <c r="FYP36" s="4"/>
      <c r="FYQ36" s="4"/>
      <c r="FYR36" s="4"/>
      <c r="FYS36" s="4"/>
      <c r="FYT36" s="4"/>
      <c r="FYU36" s="4"/>
      <c r="FYV36" s="4"/>
      <c r="FYW36" s="4"/>
      <c r="FYX36" s="4"/>
      <c r="FYY36" s="4"/>
      <c r="FYZ36" s="4"/>
      <c r="FZA36" s="4"/>
      <c r="FZB36" s="4"/>
      <c r="FZC36" s="4"/>
      <c r="FZD36" s="4"/>
      <c r="FZE36" s="4"/>
      <c r="FZF36" s="4"/>
      <c r="FZG36" s="4"/>
      <c r="FZH36" s="4"/>
      <c r="FZI36" s="4"/>
      <c r="FZJ36" s="4"/>
      <c r="FZK36" s="4"/>
      <c r="FZL36" s="4"/>
      <c r="FZM36" s="4"/>
      <c r="FZN36" s="4"/>
      <c r="FZO36" s="4"/>
      <c r="FZP36" s="4"/>
      <c r="FZQ36" s="4"/>
      <c r="FZR36" s="4"/>
      <c r="FZS36" s="4"/>
      <c r="FZT36" s="4"/>
      <c r="FZU36" s="4"/>
      <c r="FZV36" s="4"/>
      <c r="FZW36" s="4"/>
      <c r="FZX36" s="4"/>
      <c r="FZY36" s="4"/>
      <c r="FZZ36" s="4"/>
      <c r="GAA36" s="4"/>
      <c r="GAB36" s="4"/>
      <c r="GAC36" s="4"/>
      <c r="GAD36" s="4"/>
      <c r="GAE36" s="4"/>
      <c r="GAF36" s="4"/>
      <c r="GAG36" s="4"/>
      <c r="GAH36" s="4"/>
      <c r="GAI36" s="4"/>
      <c r="GAJ36" s="4"/>
      <c r="GAK36" s="4"/>
      <c r="GAL36" s="4"/>
      <c r="GAM36" s="4"/>
      <c r="GAN36" s="4"/>
      <c r="GAO36" s="4"/>
      <c r="GAP36" s="4"/>
      <c r="GAQ36" s="4"/>
      <c r="GAR36" s="4"/>
      <c r="GAS36" s="4"/>
      <c r="GAT36" s="4"/>
      <c r="GAU36" s="4"/>
      <c r="GAV36" s="4"/>
      <c r="GAW36" s="4"/>
      <c r="GAX36" s="4"/>
      <c r="GAY36" s="4"/>
      <c r="GAZ36" s="4"/>
      <c r="GBA36" s="4"/>
      <c r="GBB36" s="4"/>
      <c r="GBC36" s="4"/>
      <c r="GBD36" s="4"/>
      <c r="GBE36" s="4"/>
      <c r="GBF36" s="4"/>
      <c r="GBG36" s="4"/>
      <c r="GBH36" s="4"/>
      <c r="GBI36" s="4"/>
      <c r="GBJ36" s="4"/>
      <c r="GBK36" s="4"/>
      <c r="GBL36" s="4"/>
      <c r="GBM36" s="4"/>
      <c r="GBN36" s="4"/>
      <c r="GBO36" s="4"/>
      <c r="GBP36" s="4"/>
      <c r="GBQ36" s="4"/>
      <c r="GBR36" s="4"/>
      <c r="GBS36" s="4"/>
      <c r="GBT36" s="4"/>
      <c r="GBU36" s="4"/>
      <c r="GBV36" s="4"/>
      <c r="GBW36" s="4"/>
      <c r="GBX36" s="4"/>
      <c r="GBY36" s="4"/>
      <c r="GBZ36" s="4"/>
      <c r="GCA36" s="4"/>
      <c r="GCB36" s="4"/>
      <c r="GCC36" s="4"/>
      <c r="GCD36" s="4"/>
      <c r="GCE36" s="4"/>
      <c r="GCF36" s="4"/>
      <c r="GCG36" s="4"/>
      <c r="GCH36" s="4"/>
      <c r="GCI36" s="4"/>
      <c r="GCJ36" s="4"/>
      <c r="GCK36" s="4"/>
      <c r="GCL36" s="4"/>
      <c r="GCM36" s="4"/>
      <c r="GCN36" s="4"/>
      <c r="GCO36" s="4"/>
      <c r="GCP36" s="4"/>
      <c r="GCQ36" s="4"/>
      <c r="GCR36" s="4"/>
      <c r="GCS36" s="4"/>
      <c r="GCT36" s="4"/>
      <c r="GCU36" s="4"/>
      <c r="GCV36" s="4"/>
      <c r="GCW36" s="4"/>
      <c r="GCX36" s="4"/>
      <c r="GCY36" s="4"/>
      <c r="GCZ36" s="4"/>
      <c r="GDA36" s="4"/>
      <c r="GDB36" s="4"/>
      <c r="GDC36" s="4"/>
      <c r="GDD36" s="4"/>
      <c r="GDE36" s="4"/>
      <c r="GDF36" s="4"/>
      <c r="GDG36" s="4"/>
      <c r="GDH36" s="4"/>
      <c r="GDI36" s="4"/>
      <c r="GDJ36" s="4"/>
      <c r="GDK36" s="4"/>
      <c r="GDL36" s="4"/>
      <c r="GDM36" s="4"/>
      <c r="GDN36" s="4"/>
      <c r="GDO36" s="4"/>
      <c r="GDP36" s="4"/>
      <c r="GDQ36" s="4"/>
      <c r="GDR36" s="4"/>
      <c r="GDS36" s="4"/>
      <c r="GDT36" s="4"/>
      <c r="GDU36" s="4"/>
      <c r="GDV36" s="4"/>
      <c r="GDW36" s="4"/>
      <c r="GDX36" s="4"/>
      <c r="GDY36" s="4"/>
      <c r="GDZ36" s="4"/>
      <c r="GEA36" s="4"/>
      <c r="GEB36" s="4"/>
      <c r="GEC36" s="4"/>
      <c r="GED36" s="4"/>
      <c r="GEE36" s="4"/>
      <c r="GEF36" s="4"/>
      <c r="GEG36" s="4"/>
      <c r="GEH36" s="4"/>
      <c r="GEI36" s="4"/>
      <c r="GEJ36" s="4"/>
      <c r="GEK36" s="4"/>
      <c r="GEL36" s="4"/>
      <c r="GEM36" s="4"/>
      <c r="GEN36" s="4"/>
      <c r="GEO36" s="4"/>
      <c r="GEP36" s="4"/>
      <c r="GEQ36" s="4"/>
      <c r="GER36" s="4"/>
      <c r="GES36" s="4"/>
      <c r="GET36" s="4"/>
      <c r="GEU36" s="4"/>
      <c r="GEV36" s="4"/>
      <c r="GEW36" s="4"/>
      <c r="GEX36" s="4"/>
      <c r="GEY36" s="4"/>
      <c r="GEZ36" s="4"/>
      <c r="GFA36" s="4"/>
      <c r="GFB36" s="4"/>
      <c r="GFC36" s="4"/>
      <c r="GFD36" s="4"/>
      <c r="GFE36" s="4"/>
      <c r="GFF36" s="4"/>
      <c r="GFG36" s="4"/>
      <c r="GFH36" s="4"/>
      <c r="GFI36" s="4"/>
      <c r="GFJ36" s="4"/>
      <c r="GFK36" s="4"/>
      <c r="GFL36" s="4"/>
      <c r="GFM36" s="4"/>
      <c r="GFN36" s="4"/>
      <c r="GFO36" s="4"/>
      <c r="GFP36" s="4"/>
      <c r="GFQ36" s="4"/>
      <c r="GFR36" s="4"/>
      <c r="GFS36" s="4"/>
      <c r="GFT36" s="4"/>
      <c r="GFU36" s="4"/>
      <c r="GFV36" s="4"/>
      <c r="GFW36" s="4"/>
      <c r="GFX36" s="4"/>
      <c r="GFY36" s="4"/>
      <c r="GFZ36" s="4"/>
      <c r="GGA36" s="4"/>
      <c r="GGB36" s="4"/>
      <c r="GGC36" s="4"/>
      <c r="GGD36" s="4"/>
      <c r="GGE36" s="4"/>
      <c r="GGF36" s="4"/>
      <c r="GGG36" s="4"/>
      <c r="GGH36" s="4"/>
      <c r="GGI36" s="4"/>
      <c r="GGJ36" s="4"/>
      <c r="GGK36" s="4"/>
      <c r="GGL36" s="4"/>
      <c r="GGM36" s="4"/>
      <c r="GGN36" s="4"/>
      <c r="GGO36" s="4"/>
      <c r="GGP36" s="4"/>
      <c r="GGQ36" s="4"/>
      <c r="GGR36" s="4"/>
      <c r="GGS36" s="4"/>
      <c r="GGT36" s="4"/>
      <c r="GGU36" s="4"/>
      <c r="GGV36" s="4"/>
      <c r="GGW36" s="4"/>
      <c r="GGX36" s="4"/>
      <c r="GGY36" s="4"/>
      <c r="GGZ36" s="4"/>
      <c r="GHA36" s="4"/>
      <c r="GHB36" s="4"/>
      <c r="GHC36" s="4"/>
      <c r="GHD36" s="4"/>
      <c r="GHE36" s="4"/>
      <c r="GHF36" s="4"/>
      <c r="GHG36" s="4"/>
      <c r="GHH36" s="4"/>
      <c r="GHI36" s="4"/>
      <c r="GHJ36" s="4"/>
      <c r="GHK36" s="4"/>
      <c r="GHL36" s="4"/>
      <c r="GHM36" s="4"/>
      <c r="GHN36" s="4"/>
      <c r="GHO36" s="4"/>
      <c r="GHP36" s="4"/>
      <c r="GHQ36" s="4"/>
      <c r="GHR36" s="4"/>
      <c r="GHS36" s="4"/>
      <c r="GHT36" s="4"/>
      <c r="GHU36" s="4"/>
      <c r="GHV36" s="4"/>
      <c r="GHW36" s="4"/>
      <c r="GHX36" s="4"/>
      <c r="GHY36" s="4"/>
      <c r="GHZ36" s="4"/>
      <c r="GIA36" s="4"/>
      <c r="GIB36" s="4"/>
      <c r="GIC36" s="4"/>
      <c r="GID36" s="4"/>
      <c r="GIE36" s="4"/>
      <c r="GIF36" s="4"/>
      <c r="GIG36" s="4"/>
      <c r="GIH36" s="4"/>
      <c r="GII36" s="4"/>
      <c r="GIJ36" s="4"/>
      <c r="GIK36" s="4"/>
      <c r="GIL36" s="4"/>
      <c r="GIM36" s="4"/>
      <c r="GIN36" s="4"/>
      <c r="GIO36" s="4"/>
      <c r="GIP36" s="4"/>
      <c r="GIQ36" s="4"/>
      <c r="GIR36" s="4"/>
      <c r="GIS36" s="4"/>
      <c r="GIT36" s="4"/>
      <c r="GIU36" s="4"/>
      <c r="GIV36" s="4"/>
      <c r="GIW36" s="4"/>
      <c r="GIX36" s="4"/>
      <c r="GIY36" s="4"/>
      <c r="GIZ36" s="4"/>
      <c r="GJA36" s="4"/>
      <c r="GJB36" s="4"/>
      <c r="GJC36" s="4"/>
      <c r="GJD36" s="4"/>
      <c r="GJE36" s="4"/>
      <c r="GJF36" s="4"/>
      <c r="GJG36" s="4"/>
      <c r="GJH36" s="4"/>
      <c r="GJI36" s="4"/>
      <c r="GJJ36" s="4"/>
      <c r="GJK36" s="4"/>
      <c r="GJL36" s="4"/>
      <c r="GJM36" s="4"/>
      <c r="GJN36" s="4"/>
      <c r="GJO36" s="4"/>
      <c r="GJP36" s="4"/>
      <c r="GJQ36" s="4"/>
      <c r="GJR36" s="4"/>
      <c r="GJS36" s="4"/>
      <c r="GJT36" s="4"/>
      <c r="GJU36" s="4"/>
      <c r="GJV36" s="4"/>
      <c r="GJW36" s="4"/>
      <c r="GJX36" s="4"/>
      <c r="GJY36" s="4"/>
      <c r="GJZ36" s="4"/>
      <c r="GKA36" s="4"/>
      <c r="GKB36" s="4"/>
      <c r="GKC36" s="4"/>
      <c r="GKD36" s="4"/>
      <c r="GKE36" s="4"/>
      <c r="GKF36" s="4"/>
      <c r="GKG36" s="4"/>
      <c r="GKH36" s="4"/>
      <c r="GKI36" s="4"/>
      <c r="GKJ36" s="4"/>
      <c r="GKK36" s="4"/>
      <c r="GKL36" s="4"/>
      <c r="GKM36" s="4"/>
      <c r="GKN36" s="4"/>
      <c r="GKO36" s="4"/>
      <c r="GKP36" s="4"/>
      <c r="GKQ36" s="4"/>
      <c r="GKR36" s="4"/>
      <c r="GKS36" s="4"/>
      <c r="GKT36" s="4"/>
      <c r="GKU36" s="4"/>
      <c r="GKV36" s="4"/>
      <c r="GKW36" s="4"/>
      <c r="GKX36" s="4"/>
      <c r="GKY36" s="4"/>
      <c r="GKZ36" s="4"/>
      <c r="GLA36" s="4"/>
      <c r="GLB36" s="4"/>
      <c r="GLC36" s="4"/>
      <c r="GLD36" s="4"/>
      <c r="GLE36" s="4"/>
      <c r="GLF36" s="4"/>
      <c r="GLG36" s="4"/>
      <c r="GLH36" s="4"/>
      <c r="GLI36" s="4"/>
      <c r="GLJ36" s="4"/>
      <c r="GLK36" s="4"/>
      <c r="GLL36" s="4"/>
      <c r="GLM36" s="4"/>
      <c r="GLN36" s="4"/>
      <c r="GLO36" s="4"/>
      <c r="GLP36" s="4"/>
      <c r="GLQ36" s="4"/>
      <c r="GLR36" s="4"/>
      <c r="GLS36" s="4"/>
      <c r="GLT36" s="4"/>
      <c r="GLU36" s="4"/>
      <c r="GLV36" s="4"/>
      <c r="GLW36" s="4"/>
      <c r="GLX36" s="4"/>
      <c r="GLY36" s="4"/>
      <c r="GLZ36" s="4"/>
      <c r="GMA36" s="4"/>
      <c r="GMB36" s="4"/>
      <c r="GMC36" s="4"/>
      <c r="GMD36" s="4"/>
      <c r="GME36" s="4"/>
      <c r="GMF36" s="4"/>
      <c r="GMG36" s="4"/>
      <c r="GMH36" s="4"/>
      <c r="GMI36" s="4"/>
      <c r="GMJ36" s="4"/>
      <c r="GMK36" s="4"/>
      <c r="GML36" s="4"/>
      <c r="GMM36" s="4"/>
      <c r="GMN36" s="4"/>
      <c r="GMO36" s="4"/>
      <c r="GMP36" s="4"/>
      <c r="GMQ36" s="4"/>
      <c r="GMR36" s="4"/>
      <c r="GMS36" s="4"/>
      <c r="GMT36" s="4"/>
      <c r="GMU36" s="4"/>
      <c r="GMV36" s="4"/>
      <c r="GMW36" s="4"/>
      <c r="GMX36" s="4"/>
      <c r="GMY36" s="4"/>
      <c r="GMZ36" s="4"/>
      <c r="GNA36" s="4"/>
      <c r="GNB36" s="4"/>
      <c r="GNC36" s="4"/>
      <c r="GND36" s="4"/>
      <c r="GNE36" s="4"/>
      <c r="GNF36" s="4"/>
      <c r="GNG36" s="4"/>
      <c r="GNH36" s="4"/>
      <c r="GNI36" s="4"/>
      <c r="GNJ36" s="4"/>
      <c r="GNK36" s="4"/>
      <c r="GNL36" s="4"/>
      <c r="GNM36" s="4"/>
      <c r="GNN36" s="4"/>
      <c r="GNO36" s="4"/>
      <c r="GNP36" s="4"/>
      <c r="GNQ36" s="4"/>
      <c r="GNR36" s="4"/>
      <c r="GNS36" s="4"/>
      <c r="GNT36" s="4"/>
      <c r="GNU36" s="4"/>
      <c r="GNV36" s="4"/>
      <c r="GNW36" s="4"/>
      <c r="GNX36" s="4"/>
      <c r="GNY36" s="4"/>
      <c r="GNZ36" s="4"/>
      <c r="GOA36" s="4"/>
      <c r="GOB36" s="4"/>
      <c r="GOC36" s="4"/>
      <c r="GOD36" s="4"/>
      <c r="GOE36" s="4"/>
      <c r="GOF36" s="4"/>
      <c r="GOG36" s="4"/>
      <c r="GOH36" s="4"/>
      <c r="GOI36" s="4"/>
      <c r="GOJ36" s="4"/>
      <c r="GOK36" s="4"/>
      <c r="GOL36" s="4"/>
      <c r="GOM36" s="4"/>
      <c r="GON36" s="4"/>
      <c r="GOO36" s="4"/>
      <c r="GOP36" s="4"/>
      <c r="GOQ36" s="4"/>
      <c r="GOR36" s="4"/>
      <c r="GOS36" s="4"/>
      <c r="GOT36" s="4"/>
      <c r="GOU36" s="4"/>
      <c r="GOV36" s="4"/>
      <c r="GOW36" s="4"/>
      <c r="GOX36" s="4"/>
      <c r="GOY36" s="4"/>
      <c r="GOZ36" s="4"/>
      <c r="GPA36" s="4"/>
      <c r="GPB36" s="4"/>
      <c r="GPC36" s="4"/>
      <c r="GPD36" s="4"/>
      <c r="GPE36" s="4"/>
      <c r="GPF36" s="4"/>
      <c r="GPG36" s="4"/>
      <c r="GPH36" s="4"/>
      <c r="GPI36" s="4"/>
      <c r="GPJ36" s="4"/>
      <c r="GPK36" s="4"/>
      <c r="GPL36" s="4"/>
      <c r="GPM36" s="4"/>
      <c r="GPN36" s="4"/>
      <c r="GPO36" s="4"/>
      <c r="GPP36" s="4"/>
      <c r="GPQ36" s="4"/>
      <c r="GPR36" s="4"/>
      <c r="GPS36" s="4"/>
      <c r="GPT36" s="4"/>
      <c r="GPU36" s="4"/>
      <c r="GPV36" s="4"/>
      <c r="GPW36" s="4"/>
      <c r="GPX36" s="4"/>
      <c r="GPY36" s="4"/>
      <c r="GPZ36" s="4"/>
      <c r="GQA36" s="4"/>
      <c r="GQB36" s="4"/>
      <c r="GQC36" s="4"/>
      <c r="GQD36" s="4"/>
      <c r="GQE36" s="4"/>
      <c r="GQF36" s="4"/>
      <c r="GQG36" s="4"/>
      <c r="GQH36" s="4"/>
      <c r="GQI36" s="4"/>
      <c r="GQJ36" s="4"/>
      <c r="GQK36" s="4"/>
      <c r="GQL36" s="4"/>
      <c r="GQM36" s="4"/>
      <c r="GQN36" s="4"/>
      <c r="GQO36" s="4"/>
      <c r="GQP36" s="4"/>
      <c r="GQQ36" s="4"/>
      <c r="GQR36" s="4"/>
      <c r="GQS36" s="4"/>
      <c r="GQT36" s="4"/>
      <c r="GQU36" s="4"/>
      <c r="GQV36" s="4"/>
      <c r="GQW36" s="4"/>
      <c r="GQX36" s="4"/>
      <c r="GQY36" s="4"/>
      <c r="GQZ36" s="4"/>
      <c r="GRA36" s="4"/>
      <c r="GRB36" s="4"/>
      <c r="GRC36" s="4"/>
      <c r="GRD36" s="4"/>
      <c r="GRE36" s="4"/>
      <c r="GRF36" s="4"/>
      <c r="GRG36" s="4"/>
      <c r="GRH36" s="4"/>
      <c r="GRI36" s="4"/>
      <c r="GRJ36" s="4"/>
      <c r="GRK36" s="4"/>
      <c r="GRL36" s="4"/>
      <c r="GRM36" s="4"/>
      <c r="GRN36" s="4"/>
      <c r="GRO36" s="4"/>
      <c r="GRP36" s="4"/>
      <c r="GRQ36" s="4"/>
      <c r="GRR36" s="4"/>
      <c r="GRS36" s="4"/>
      <c r="GRT36" s="4"/>
      <c r="GRU36" s="4"/>
      <c r="GRV36" s="4"/>
      <c r="GRW36" s="4"/>
      <c r="GRX36" s="4"/>
      <c r="GRY36" s="4"/>
      <c r="GRZ36" s="4"/>
      <c r="GSA36" s="4"/>
      <c r="GSB36" s="4"/>
      <c r="GSC36" s="4"/>
      <c r="GSD36" s="4"/>
      <c r="GSE36" s="4"/>
      <c r="GSF36" s="4"/>
      <c r="GSG36" s="4"/>
      <c r="GSH36" s="4"/>
      <c r="GSI36" s="4"/>
      <c r="GSJ36" s="4"/>
      <c r="GSK36" s="4"/>
      <c r="GSL36" s="4"/>
      <c r="GSM36" s="4"/>
      <c r="GSN36" s="4"/>
      <c r="GSO36" s="4"/>
      <c r="GSP36" s="4"/>
      <c r="GSQ36" s="4"/>
      <c r="GSR36" s="4"/>
      <c r="GSS36" s="4"/>
      <c r="GST36" s="4"/>
      <c r="GSU36" s="4"/>
      <c r="GSV36" s="4"/>
      <c r="GSW36" s="4"/>
      <c r="GSX36" s="4"/>
      <c r="GSY36" s="4"/>
      <c r="GSZ36" s="4"/>
      <c r="GTA36" s="4"/>
      <c r="GTB36" s="4"/>
      <c r="GTC36" s="4"/>
      <c r="GTD36" s="4"/>
      <c r="GTE36" s="4"/>
      <c r="GTF36" s="4"/>
      <c r="GTG36" s="4"/>
      <c r="GTH36" s="4"/>
      <c r="GTI36" s="4"/>
      <c r="GTJ36" s="4"/>
      <c r="GTK36" s="4"/>
      <c r="GTL36" s="4"/>
      <c r="GTM36" s="4"/>
      <c r="GTN36" s="4"/>
      <c r="GTO36" s="4"/>
      <c r="GTP36" s="4"/>
      <c r="GTQ36" s="4"/>
      <c r="GTR36" s="4"/>
      <c r="GTS36" s="4"/>
      <c r="GTT36" s="4"/>
      <c r="GTU36" s="4"/>
      <c r="GTV36" s="4"/>
      <c r="GTW36" s="4"/>
      <c r="GTX36" s="4"/>
      <c r="GTY36" s="4"/>
      <c r="GTZ36" s="4"/>
      <c r="GUA36" s="4"/>
      <c r="GUB36" s="4"/>
      <c r="GUC36" s="4"/>
      <c r="GUD36" s="4"/>
      <c r="GUE36" s="4"/>
      <c r="GUF36" s="4"/>
      <c r="GUG36" s="4"/>
      <c r="GUH36" s="4"/>
      <c r="GUI36" s="4"/>
      <c r="GUJ36" s="4"/>
      <c r="GUK36" s="4"/>
      <c r="GUL36" s="4"/>
      <c r="GUM36" s="4"/>
      <c r="GUN36" s="4"/>
      <c r="GUO36" s="4"/>
      <c r="GUP36" s="4"/>
      <c r="GUQ36" s="4"/>
      <c r="GUR36" s="4"/>
      <c r="GUS36" s="4"/>
      <c r="GUT36" s="4"/>
      <c r="GUU36" s="4"/>
      <c r="GUV36" s="4"/>
      <c r="GUW36" s="4"/>
      <c r="GUX36" s="4"/>
      <c r="GUY36" s="4"/>
      <c r="GUZ36" s="4"/>
      <c r="GVA36" s="4"/>
      <c r="GVB36" s="4"/>
      <c r="GVC36" s="4"/>
      <c r="GVD36" s="4"/>
      <c r="GVE36" s="4"/>
      <c r="GVF36" s="4"/>
      <c r="GVG36" s="4"/>
      <c r="GVH36" s="4"/>
      <c r="GVI36" s="4"/>
      <c r="GVJ36" s="4"/>
      <c r="GVK36" s="4"/>
      <c r="GVL36" s="4"/>
      <c r="GVM36" s="4"/>
      <c r="GVN36" s="4"/>
      <c r="GVO36" s="4"/>
      <c r="GVP36" s="4"/>
      <c r="GVQ36" s="4"/>
      <c r="GVR36" s="4"/>
      <c r="GVS36" s="4"/>
      <c r="GVT36" s="4"/>
      <c r="GVU36" s="4"/>
      <c r="GVV36" s="4"/>
      <c r="GVW36" s="4"/>
      <c r="GVX36" s="4"/>
      <c r="GVY36" s="4"/>
      <c r="GVZ36" s="4"/>
      <c r="GWA36" s="4"/>
      <c r="GWB36" s="4"/>
      <c r="GWC36" s="4"/>
      <c r="GWD36" s="4"/>
      <c r="GWE36" s="4"/>
      <c r="GWF36" s="4"/>
      <c r="GWG36" s="4"/>
      <c r="GWH36" s="4"/>
      <c r="GWI36" s="4"/>
      <c r="GWJ36" s="4"/>
      <c r="GWK36" s="4"/>
      <c r="GWL36" s="4"/>
      <c r="GWM36" s="4"/>
      <c r="GWN36" s="4"/>
      <c r="GWO36" s="4"/>
      <c r="GWP36" s="4"/>
      <c r="GWQ36" s="4"/>
      <c r="GWR36" s="4"/>
      <c r="GWS36" s="4"/>
      <c r="GWT36" s="4"/>
      <c r="GWU36" s="4"/>
      <c r="GWV36" s="4"/>
      <c r="GWW36" s="4"/>
      <c r="GWX36" s="4"/>
      <c r="GWY36" s="4"/>
      <c r="GWZ36" s="4"/>
      <c r="GXA36" s="4"/>
      <c r="GXB36" s="4"/>
      <c r="GXC36" s="4"/>
      <c r="GXD36" s="4"/>
      <c r="GXE36" s="4"/>
      <c r="GXF36" s="4"/>
      <c r="GXG36" s="4"/>
      <c r="GXH36" s="4"/>
      <c r="GXI36" s="4"/>
      <c r="GXJ36" s="4"/>
      <c r="GXK36" s="4"/>
      <c r="GXL36" s="4"/>
      <c r="GXM36" s="4"/>
      <c r="GXN36" s="4"/>
      <c r="GXO36" s="4"/>
      <c r="GXP36" s="4"/>
      <c r="GXQ36" s="4"/>
      <c r="GXR36" s="4"/>
      <c r="GXS36" s="4"/>
      <c r="GXT36" s="4"/>
      <c r="GXU36" s="4"/>
      <c r="GXV36" s="4"/>
      <c r="GXW36" s="4"/>
      <c r="GXX36" s="4"/>
      <c r="GXY36" s="4"/>
      <c r="GXZ36" s="4"/>
      <c r="GYA36" s="4"/>
      <c r="GYB36" s="4"/>
      <c r="GYC36" s="4"/>
      <c r="GYD36" s="4"/>
      <c r="GYE36" s="4"/>
      <c r="GYF36" s="4"/>
      <c r="GYG36" s="4"/>
      <c r="GYH36" s="4"/>
      <c r="GYI36" s="4"/>
      <c r="GYJ36" s="4"/>
      <c r="GYK36" s="4"/>
      <c r="GYL36" s="4"/>
      <c r="GYM36" s="4"/>
      <c r="GYN36" s="4"/>
      <c r="GYO36" s="4"/>
      <c r="GYP36" s="4"/>
      <c r="GYQ36" s="4"/>
      <c r="GYR36" s="4"/>
      <c r="GYS36" s="4"/>
      <c r="GYT36" s="4"/>
      <c r="GYU36" s="4"/>
      <c r="GYV36" s="4"/>
      <c r="GYW36" s="4"/>
      <c r="GYX36" s="4"/>
      <c r="GYY36" s="4"/>
      <c r="GYZ36" s="4"/>
      <c r="GZA36" s="4"/>
      <c r="GZB36" s="4"/>
      <c r="GZC36" s="4"/>
      <c r="GZD36" s="4"/>
      <c r="GZE36" s="4"/>
      <c r="GZF36" s="4"/>
      <c r="GZG36" s="4"/>
      <c r="GZH36" s="4"/>
      <c r="GZI36" s="4"/>
      <c r="GZJ36" s="4"/>
      <c r="GZK36" s="4"/>
      <c r="GZL36" s="4"/>
      <c r="GZM36" s="4"/>
      <c r="GZN36" s="4"/>
      <c r="GZO36" s="4"/>
      <c r="GZP36" s="4"/>
      <c r="GZQ36" s="4"/>
      <c r="GZR36" s="4"/>
      <c r="GZS36" s="4"/>
      <c r="GZT36" s="4"/>
      <c r="GZU36" s="4"/>
      <c r="GZV36" s="4"/>
      <c r="GZW36" s="4"/>
      <c r="GZX36" s="4"/>
      <c r="GZY36" s="4"/>
      <c r="GZZ36" s="4"/>
      <c r="HAA36" s="4"/>
      <c r="HAB36" s="4"/>
      <c r="HAC36" s="4"/>
      <c r="HAD36" s="4"/>
      <c r="HAE36" s="4"/>
      <c r="HAF36" s="4"/>
      <c r="HAG36" s="4"/>
      <c r="HAH36" s="4"/>
      <c r="HAI36" s="4"/>
      <c r="HAJ36" s="4"/>
      <c r="HAK36" s="4"/>
      <c r="HAL36" s="4"/>
      <c r="HAM36" s="4"/>
      <c r="HAN36" s="4"/>
      <c r="HAO36" s="4"/>
      <c r="HAP36" s="4"/>
      <c r="HAQ36" s="4"/>
      <c r="HAR36" s="4"/>
      <c r="HAS36" s="4"/>
      <c r="HAT36" s="4"/>
      <c r="HAU36" s="4"/>
      <c r="HAV36" s="4"/>
      <c r="HAW36" s="4"/>
      <c r="HAX36" s="4"/>
      <c r="HAY36" s="4"/>
      <c r="HAZ36" s="4"/>
      <c r="HBA36" s="4"/>
      <c r="HBB36" s="4"/>
      <c r="HBC36" s="4"/>
      <c r="HBD36" s="4"/>
      <c r="HBE36" s="4"/>
      <c r="HBF36" s="4"/>
      <c r="HBG36" s="4"/>
      <c r="HBH36" s="4"/>
      <c r="HBI36" s="4"/>
      <c r="HBJ36" s="4"/>
      <c r="HBK36" s="4"/>
      <c r="HBL36" s="4"/>
      <c r="HBM36" s="4"/>
      <c r="HBN36" s="4"/>
      <c r="HBO36" s="4"/>
      <c r="HBP36" s="4"/>
      <c r="HBQ36" s="4"/>
      <c r="HBR36" s="4"/>
      <c r="HBS36" s="4"/>
      <c r="HBT36" s="4"/>
      <c r="HBU36" s="4"/>
      <c r="HBV36" s="4"/>
      <c r="HBW36" s="4"/>
      <c r="HBX36" s="4"/>
      <c r="HBY36" s="4"/>
      <c r="HBZ36" s="4"/>
      <c r="HCA36" s="4"/>
      <c r="HCB36" s="4"/>
      <c r="HCC36" s="4"/>
      <c r="HCD36" s="4"/>
      <c r="HCE36" s="4"/>
      <c r="HCF36" s="4"/>
      <c r="HCG36" s="4"/>
      <c r="HCH36" s="4"/>
      <c r="HCI36" s="4"/>
      <c r="HCJ36" s="4"/>
      <c r="HCK36" s="4"/>
      <c r="HCL36" s="4"/>
      <c r="HCM36" s="4"/>
      <c r="HCN36" s="4"/>
      <c r="HCO36" s="4"/>
      <c r="HCP36" s="4"/>
      <c r="HCQ36" s="4"/>
      <c r="HCR36" s="4"/>
      <c r="HCS36" s="4"/>
      <c r="HCT36" s="4"/>
      <c r="HCU36" s="4"/>
      <c r="HCV36" s="4"/>
      <c r="HCW36" s="4"/>
      <c r="HCX36" s="4"/>
      <c r="HCY36" s="4"/>
      <c r="HCZ36" s="4"/>
      <c r="HDA36" s="4"/>
      <c r="HDB36" s="4"/>
      <c r="HDC36" s="4"/>
      <c r="HDD36" s="4"/>
      <c r="HDE36" s="4"/>
      <c r="HDF36" s="4"/>
      <c r="HDG36" s="4"/>
      <c r="HDH36" s="4"/>
      <c r="HDI36" s="4"/>
      <c r="HDJ36" s="4"/>
      <c r="HDK36" s="4"/>
      <c r="HDL36" s="4"/>
      <c r="HDM36" s="4"/>
      <c r="HDN36" s="4"/>
      <c r="HDO36" s="4"/>
      <c r="HDP36" s="4"/>
      <c r="HDQ36" s="4"/>
      <c r="HDR36" s="4"/>
      <c r="HDS36" s="4"/>
      <c r="HDT36" s="4"/>
      <c r="HDU36" s="4"/>
      <c r="HDV36" s="4"/>
      <c r="HDW36" s="4"/>
      <c r="HDX36" s="4"/>
      <c r="HDY36" s="4"/>
      <c r="HDZ36" s="4"/>
      <c r="HEA36" s="4"/>
      <c r="HEB36" s="4"/>
      <c r="HEC36" s="4"/>
      <c r="HED36" s="4"/>
      <c r="HEE36" s="4"/>
      <c r="HEF36" s="4"/>
      <c r="HEG36" s="4"/>
      <c r="HEH36" s="4"/>
      <c r="HEI36" s="4"/>
      <c r="HEJ36" s="4"/>
      <c r="HEK36" s="4"/>
      <c r="HEL36" s="4"/>
      <c r="HEM36" s="4"/>
      <c r="HEN36" s="4"/>
      <c r="HEO36" s="4"/>
      <c r="HEP36" s="4"/>
      <c r="HEQ36" s="4"/>
      <c r="HER36" s="4"/>
      <c r="HES36" s="4"/>
      <c r="HET36" s="4"/>
      <c r="HEU36" s="4"/>
      <c r="HEV36" s="4"/>
      <c r="HEW36" s="4"/>
      <c r="HEX36" s="4"/>
      <c r="HEY36" s="4"/>
      <c r="HEZ36" s="4"/>
      <c r="HFA36" s="4"/>
      <c r="HFB36" s="4"/>
      <c r="HFC36" s="4"/>
      <c r="HFD36" s="4"/>
      <c r="HFE36" s="4"/>
      <c r="HFF36" s="4"/>
      <c r="HFG36" s="4"/>
      <c r="HFH36" s="4"/>
      <c r="HFI36" s="4"/>
      <c r="HFJ36" s="4"/>
      <c r="HFK36" s="4"/>
      <c r="HFL36" s="4"/>
      <c r="HFM36" s="4"/>
      <c r="HFN36" s="4"/>
      <c r="HFO36" s="4"/>
      <c r="HFP36" s="4"/>
      <c r="HFQ36" s="4"/>
      <c r="HFR36" s="4"/>
      <c r="HFS36" s="4"/>
      <c r="HFT36" s="4"/>
      <c r="HFU36" s="4"/>
      <c r="HFV36" s="4"/>
      <c r="HFW36" s="4"/>
      <c r="HFX36" s="4"/>
      <c r="HFY36" s="4"/>
      <c r="HFZ36" s="4"/>
      <c r="HGA36" s="4"/>
      <c r="HGB36" s="4"/>
      <c r="HGC36" s="4"/>
      <c r="HGD36" s="4"/>
      <c r="HGE36" s="4"/>
      <c r="HGF36" s="4"/>
      <c r="HGG36" s="4"/>
      <c r="HGH36" s="4"/>
      <c r="HGI36" s="4"/>
      <c r="HGJ36" s="4"/>
      <c r="HGK36" s="4"/>
      <c r="HGL36" s="4"/>
      <c r="HGM36" s="4"/>
      <c r="HGN36" s="4"/>
      <c r="HGO36" s="4"/>
      <c r="HGP36" s="4"/>
      <c r="HGQ36" s="4"/>
      <c r="HGR36" s="4"/>
      <c r="HGS36" s="4"/>
      <c r="HGT36" s="4"/>
      <c r="HGU36" s="4"/>
      <c r="HGV36" s="4"/>
      <c r="HGW36" s="4"/>
      <c r="HGX36" s="4"/>
      <c r="HGY36" s="4"/>
      <c r="HGZ36" s="4"/>
      <c r="HHA36" s="4"/>
      <c r="HHB36" s="4"/>
      <c r="HHC36" s="4"/>
      <c r="HHD36" s="4"/>
      <c r="HHE36" s="4"/>
      <c r="HHF36" s="4"/>
      <c r="HHG36" s="4"/>
      <c r="HHH36" s="4"/>
      <c r="HHI36" s="4"/>
      <c r="HHJ36" s="4"/>
      <c r="HHK36" s="4"/>
      <c r="HHL36" s="4"/>
      <c r="HHM36" s="4"/>
      <c r="HHN36" s="4"/>
      <c r="HHO36" s="4"/>
      <c r="HHP36" s="4"/>
      <c r="HHQ36" s="4"/>
      <c r="HHR36" s="4"/>
      <c r="HHS36" s="4"/>
      <c r="HHT36" s="4"/>
      <c r="HHU36" s="4"/>
      <c r="HHV36" s="4"/>
      <c r="HHW36" s="4"/>
      <c r="HHX36" s="4"/>
      <c r="HHY36" s="4"/>
      <c r="HHZ36" s="4"/>
      <c r="HIA36" s="4"/>
      <c r="HIB36" s="4"/>
      <c r="HIC36" s="4"/>
      <c r="HID36" s="4"/>
      <c r="HIE36" s="4"/>
      <c r="HIF36" s="4"/>
      <c r="HIG36" s="4"/>
      <c r="HIH36" s="4"/>
      <c r="HII36" s="4"/>
      <c r="HIJ36" s="4"/>
      <c r="HIK36" s="4"/>
      <c r="HIL36" s="4"/>
      <c r="HIM36" s="4"/>
      <c r="HIN36" s="4"/>
      <c r="HIO36" s="4"/>
      <c r="HIP36" s="4"/>
      <c r="HIQ36" s="4"/>
      <c r="HIR36" s="4"/>
      <c r="HIS36" s="4"/>
      <c r="HIT36" s="4"/>
      <c r="HIU36" s="4"/>
      <c r="HIV36" s="4"/>
      <c r="HIW36" s="4"/>
      <c r="HIX36" s="4"/>
      <c r="HIY36" s="4"/>
      <c r="HIZ36" s="4"/>
      <c r="HJA36" s="4"/>
      <c r="HJB36" s="4"/>
      <c r="HJC36" s="4"/>
      <c r="HJD36" s="4"/>
      <c r="HJE36" s="4"/>
      <c r="HJF36" s="4"/>
      <c r="HJG36" s="4"/>
      <c r="HJH36" s="4"/>
      <c r="HJI36" s="4"/>
      <c r="HJJ36" s="4"/>
      <c r="HJK36" s="4"/>
      <c r="HJL36" s="4"/>
      <c r="HJM36" s="4"/>
      <c r="HJN36" s="4"/>
      <c r="HJO36" s="4"/>
      <c r="HJP36" s="4"/>
      <c r="HJQ36" s="4"/>
      <c r="HJR36" s="4"/>
      <c r="HJS36" s="4"/>
      <c r="HJT36" s="4"/>
      <c r="HJU36" s="4"/>
      <c r="HJV36" s="4"/>
      <c r="HJW36" s="4"/>
      <c r="HJX36" s="4"/>
      <c r="HJY36" s="4"/>
      <c r="HJZ36" s="4"/>
      <c r="HKA36" s="4"/>
      <c r="HKB36" s="4"/>
      <c r="HKC36" s="4"/>
      <c r="HKD36" s="4"/>
      <c r="HKE36" s="4"/>
      <c r="HKF36" s="4"/>
      <c r="HKG36" s="4"/>
      <c r="HKH36" s="4"/>
      <c r="HKI36" s="4"/>
      <c r="HKJ36" s="4"/>
      <c r="HKK36" s="4"/>
      <c r="HKL36" s="4"/>
      <c r="HKM36" s="4"/>
      <c r="HKN36" s="4"/>
      <c r="HKO36" s="4"/>
      <c r="HKP36" s="4"/>
      <c r="HKQ36" s="4"/>
      <c r="HKR36" s="4"/>
      <c r="HKS36" s="4"/>
      <c r="HKT36" s="4"/>
      <c r="HKU36" s="4"/>
      <c r="HKV36" s="4"/>
      <c r="HKW36" s="4"/>
      <c r="HKX36" s="4"/>
      <c r="HKY36" s="4"/>
      <c r="HKZ36" s="4"/>
      <c r="HLA36" s="4"/>
      <c r="HLB36" s="4"/>
      <c r="HLC36" s="4"/>
      <c r="HLD36" s="4"/>
      <c r="HLE36" s="4"/>
      <c r="HLF36" s="4"/>
      <c r="HLG36" s="4"/>
      <c r="HLH36" s="4"/>
      <c r="HLI36" s="4"/>
      <c r="HLJ36" s="4"/>
      <c r="HLK36" s="4"/>
      <c r="HLL36" s="4"/>
      <c r="HLM36" s="4"/>
      <c r="HLN36" s="4"/>
      <c r="HLO36" s="4"/>
      <c r="HLP36" s="4"/>
      <c r="HLQ36" s="4"/>
      <c r="HLR36" s="4"/>
      <c r="HLS36" s="4"/>
      <c r="HLT36" s="4"/>
      <c r="HLU36" s="4"/>
      <c r="HLV36" s="4"/>
      <c r="HLW36" s="4"/>
      <c r="HLX36" s="4"/>
      <c r="HLY36" s="4"/>
      <c r="HLZ36" s="4"/>
      <c r="HMA36" s="4"/>
      <c r="HMB36" s="4"/>
      <c r="HMC36" s="4"/>
      <c r="HMD36" s="4"/>
      <c r="HME36" s="4"/>
      <c r="HMF36" s="4"/>
      <c r="HMG36" s="4"/>
      <c r="HMH36" s="4"/>
      <c r="HMI36" s="4"/>
      <c r="HMJ36" s="4"/>
      <c r="HMK36" s="4"/>
      <c r="HML36" s="4"/>
      <c r="HMM36" s="4"/>
      <c r="HMN36" s="4"/>
      <c r="HMO36" s="4"/>
      <c r="HMP36" s="4"/>
      <c r="HMQ36" s="4"/>
      <c r="HMR36" s="4"/>
      <c r="HMS36" s="4"/>
      <c r="HMT36" s="4"/>
      <c r="HMU36" s="4"/>
      <c r="HMV36" s="4"/>
      <c r="HMW36" s="4"/>
      <c r="HMX36" s="4"/>
      <c r="HMY36" s="4"/>
      <c r="HMZ36" s="4"/>
      <c r="HNA36" s="4"/>
      <c r="HNB36" s="4"/>
      <c r="HNC36" s="4"/>
      <c r="HND36" s="4"/>
      <c r="HNE36" s="4"/>
      <c r="HNF36" s="4"/>
      <c r="HNG36" s="4"/>
      <c r="HNH36" s="4"/>
      <c r="HNI36" s="4"/>
      <c r="HNJ36" s="4"/>
      <c r="HNK36" s="4"/>
      <c r="HNL36" s="4"/>
      <c r="HNM36" s="4"/>
      <c r="HNN36" s="4"/>
      <c r="HNO36" s="4"/>
      <c r="HNP36" s="4"/>
      <c r="HNQ36" s="4"/>
      <c r="HNR36" s="4"/>
      <c r="HNS36" s="4"/>
      <c r="HNT36" s="4"/>
      <c r="HNU36" s="4"/>
      <c r="HNV36" s="4"/>
      <c r="HNW36" s="4"/>
      <c r="HNX36" s="4"/>
      <c r="HNY36" s="4"/>
      <c r="HNZ36" s="4"/>
      <c r="HOA36" s="4"/>
      <c r="HOB36" s="4"/>
      <c r="HOC36" s="4"/>
      <c r="HOD36" s="4"/>
      <c r="HOE36" s="4"/>
      <c r="HOF36" s="4"/>
      <c r="HOG36" s="4"/>
      <c r="HOH36" s="4"/>
      <c r="HOI36" s="4"/>
      <c r="HOJ36" s="4"/>
      <c r="HOK36" s="4"/>
      <c r="HOL36" s="4"/>
      <c r="HOM36" s="4"/>
      <c r="HON36" s="4"/>
      <c r="HOO36" s="4"/>
      <c r="HOP36" s="4"/>
      <c r="HOQ36" s="4"/>
      <c r="HOR36" s="4"/>
      <c r="HOS36" s="4"/>
      <c r="HOT36" s="4"/>
      <c r="HOU36" s="4"/>
      <c r="HOV36" s="4"/>
      <c r="HOW36" s="4"/>
      <c r="HOX36" s="4"/>
      <c r="HOY36" s="4"/>
      <c r="HOZ36" s="4"/>
      <c r="HPA36" s="4"/>
      <c r="HPB36" s="4"/>
      <c r="HPC36" s="4"/>
      <c r="HPD36" s="4"/>
      <c r="HPE36" s="4"/>
      <c r="HPF36" s="4"/>
      <c r="HPG36" s="4"/>
      <c r="HPH36" s="4"/>
      <c r="HPI36" s="4"/>
      <c r="HPJ36" s="4"/>
      <c r="HPK36" s="4"/>
      <c r="HPL36" s="4"/>
      <c r="HPM36" s="4"/>
      <c r="HPN36" s="4"/>
      <c r="HPO36" s="4"/>
      <c r="HPP36" s="4"/>
      <c r="HPQ36" s="4"/>
      <c r="HPR36" s="4"/>
      <c r="HPS36" s="4"/>
      <c r="HPT36" s="4"/>
      <c r="HPU36" s="4"/>
      <c r="HPV36" s="4"/>
      <c r="HPW36" s="4"/>
      <c r="HPX36" s="4"/>
      <c r="HPY36" s="4"/>
      <c r="HPZ36" s="4"/>
      <c r="HQA36" s="4"/>
      <c r="HQB36" s="4"/>
      <c r="HQC36" s="4"/>
      <c r="HQD36" s="4"/>
      <c r="HQE36" s="4"/>
      <c r="HQF36" s="4"/>
      <c r="HQG36" s="4"/>
      <c r="HQH36" s="4"/>
      <c r="HQI36" s="4"/>
      <c r="HQJ36" s="4"/>
      <c r="HQK36" s="4"/>
      <c r="HQL36" s="4"/>
      <c r="HQM36" s="4"/>
      <c r="HQN36" s="4"/>
      <c r="HQO36" s="4"/>
      <c r="HQP36" s="4"/>
      <c r="HQQ36" s="4"/>
      <c r="HQR36" s="4"/>
      <c r="HQS36" s="4"/>
      <c r="HQT36" s="4"/>
      <c r="HQU36" s="4"/>
      <c r="HQV36" s="4"/>
      <c r="HQW36" s="4"/>
      <c r="HQX36" s="4"/>
      <c r="HQY36" s="4"/>
      <c r="HQZ36" s="4"/>
      <c r="HRA36" s="4"/>
      <c r="HRB36" s="4"/>
      <c r="HRC36" s="4"/>
      <c r="HRD36" s="4"/>
      <c r="HRE36" s="4"/>
      <c r="HRF36" s="4"/>
      <c r="HRG36" s="4"/>
      <c r="HRH36" s="4"/>
      <c r="HRI36" s="4"/>
      <c r="HRJ36" s="4"/>
      <c r="HRK36" s="4"/>
      <c r="HRL36" s="4"/>
      <c r="HRM36" s="4"/>
      <c r="HRN36" s="4"/>
      <c r="HRO36" s="4"/>
      <c r="HRP36" s="4"/>
      <c r="HRQ36" s="4"/>
      <c r="HRR36" s="4"/>
      <c r="HRS36" s="4"/>
      <c r="HRT36" s="4"/>
      <c r="HRU36" s="4"/>
      <c r="HRV36" s="4"/>
      <c r="HRW36" s="4"/>
      <c r="HRX36" s="4"/>
      <c r="HRY36" s="4"/>
      <c r="HRZ36" s="4"/>
      <c r="HSA36" s="4"/>
      <c r="HSB36" s="4"/>
      <c r="HSC36" s="4"/>
      <c r="HSD36" s="4"/>
      <c r="HSE36" s="4"/>
      <c r="HSF36" s="4"/>
      <c r="HSG36" s="4"/>
      <c r="HSH36" s="4"/>
      <c r="HSI36" s="4"/>
      <c r="HSJ36" s="4"/>
      <c r="HSK36" s="4"/>
      <c r="HSL36" s="4"/>
      <c r="HSM36" s="4"/>
      <c r="HSN36" s="4"/>
      <c r="HSO36" s="4"/>
      <c r="HSP36" s="4"/>
      <c r="HSQ36" s="4"/>
      <c r="HSR36" s="4"/>
      <c r="HSS36" s="4"/>
      <c r="HST36" s="4"/>
      <c r="HSU36" s="4"/>
      <c r="HSV36" s="4"/>
      <c r="HSW36" s="4"/>
      <c r="HSX36" s="4"/>
      <c r="HSY36" s="4"/>
      <c r="HSZ36" s="4"/>
      <c r="HTA36" s="4"/>
      <c r="HTB36" s="4"/>
      <c r="HTC36" s="4"/>
      <c r="HTD36" s="4"/>
      <c r="HTE36" s="4"/>
      <c r="HTF36" s="4"/>
      <c r="HTG36" s="4"/>
      <c r="HTH36" s="4"/>
      <c r="HTI36" s="4"/>
      <c r="HTJ36" s="4"/>
      <c r="HTK36" s="4"/>
      <c r="HTL36" s="4"/>
      <c r="HTM36" s="4"/>
      <c r="HTN36" s="4"/>
      <c r="HTO36" s="4"/>
      <c r="HTP36" s="4"/>
      <c r="HTQ36" s="4"/>
      <c r="HTR36" s="4"/>
      <c r="HTS36" s="4"/>
      <c r="HTT36" s="4"/>
      <c r="HTU36" s="4"/>
      <c r="HTV36" s="4"/>
      <c r="HTW36" s="4"/>
      <c r="HTX36" s="4"/>
      <c r="HTY36" s="4"/>
      <c r="HTZ36" s="4"/>
      <c r="HUA36" s="4"/>
      <c r="HUB36" s="4"/>
      <c r="HUC36" s="4"/>
      <c r="HUD36" s="4"/>
      <c r="HUE36" s="4"/>
      <c r="HUF36" s="4"/>
      <c r="HUG36" s="4"/>
      <c r="HUH36" s="4"/>
      <c r="HUI36" s="4"/>
      <c r="HUJ36" s="4"/>
      <c r="HUK36" s="4"/>
      <c r="HUL36" s="4"/>
      <c r="HUM36" s="4"/>
      <c r="HUN36" s="4"/>
      <c r="HUO36" s="4"/>
      <c r="HUP36" s="4"/>
      <c r="HUQ36" s="4"/>
      <c r="HUR36" s="4"/>
      <c r="HUS36" s="4"/>
      <c r="HUT36" s="4"/>
      <c r="HUU36" s="4"/>
      <c r="HUV36" s="4"/>
      <c r="HUW36" s="4"/>
      <c r="HUX36" s="4"/>
      <c r="HUY36" s="4"/>
      <c r="HUZ36" s="4"/>
      <c r="HVA36" s="4"/>
      <c r="HVB36" s="4"/>
      <c r="HVC36" s="4"/>
      <c r="HVD36" s="4"/>
      <c r="HVE36" s="4"/>
      <c r="HVF36" s="4"/>
      <c r="HVG36" s="4"/>
      <c r="HVH36" s="4"/>
      <c r="HVI36" s="4"/>
      <c r="HVJ36" s="4"/>
      <c r="HVK36" s="4"/>
      <c r="HVL36" s="4"/>
      <c r="HVM36" s="4"/>
      <c r="HVN36" s="4"/>
      <c r="HVO36" s="4"/>
      <c r="HVP36" s="4"/>
      <c r="HVQ36" s="4"/>
      <c r="HVR36" s="4"/>
      <c r="HVS36" s="4"/>
      <c r="HVT36" s="4"/>
      <c r="HVU36" s="4"/>
      <c r="HVV36" s="4"/>
      <c r="HVW36" s="4"/>
      <c r="HVX36" s="4"/>
      <c r="HVY36" s="4"/>
      <c r="HVZ36" s="4"/>
      <c r="HWA36" s="4"/>
      <c r="HWB36" s="4"/>
      <c r="HWC36" s="4"/>
      <c r="HWD36" s="4"/>
      <c r="HWE36" s="4"/>
      <c r="HWF36" s="4"/>
      <c r="HWG36" s="4"/>
      <c r="HWH36" s="4"/>
      <c r="HWI36" s="4"/>
      <c r="HWJ36" s="4"/>
      <c r="HWK36" s="4"/>
      <c r="HWL36" s="4"/>
      <c r="HWM36" s="4"/>
      <c r="HWN36" s="4"/>
      <c r="HWO36" s="4"/>
      <c r="HWP36" s="4"/>
      <c r="HWQ36" s="4"/>
      <c r="HWR36" s="4"/>
      <c r="HWS36" s="4"/>
      <c r="HWT36" s="4"/>
      <c r="HWU36" s="4"/>
      <c r="HWV36" s="4"/>
      <c r="HWW36" s="4"/>
      <c r="HWX36" s="4"/>
      <c r="HWY36" s="4"/>
      <c r="HWZ36" s="4"/>
      <c r="HXA36" s="4"/>
      <c r="HXB36" s="4"/>
      <c r="HXC36" s="4"/>
      <c r="HXD36" s="4"/>
      <c r="HXE36" s="4"/>
      <c r="HXF36" s="4"/>
      <c r="HXG36" s="4"/>
      <c r="HXH36" s="4"/>
      <c r="HXI36" s="4"/>
      <c r="HXJ36" s="4"/>
      <c r="HXK36" s="4"/>
      <c r="HXL36" s="4"/>
      <c r="HXM36" s="4"/>
      <c r="HXN36" s="4"/>
      <c r="HXO36" s="4"/>
      <c r="HXP36" s="4"/>
      <c r="HXQ36" s="4"/>
      <c r="HXR36" s="4"/>
      <c r="HXS36" s="4"/>
      <c r="HXT36" s="4"/>
      <c r="HXU36" s="4"/>
      <c r="HXV36" s="4"/>
      <c r="HXW36" s="4"/>
      <c r="HXX36" s="4"/>
      <c r="HXY36" s="4"/>
      <c r="HXZ36" s="4"/>
      <c r="HYA36" s="4"/>
      <c r="HYB36" s="4"/>
      <c r="HYC36" s="4"/>
      <c r="HYD36" s="4"/>
      <c r="HYE36" s="4"/>
      <c r="HYF36" s="4"/>
      <c r="HYG36" s="4"/>
      <c r="HYH36" s="4"/>
      <c r="HYI36" s="4"/>
      <c r="HYJ36" s="4"/>
      <c r="HYK36" s="4"/>
      <c r="HYL36" s="4"/>
      <c r="HYM36" s="4"/>
      <c r="HYN36" s="4"/>
      <c r="HYO36" s="4"/>
      <c r="HYP36" s="4"/>
      <c r="HYQ36" s="4"/>
      <c r="HYR36" s="4"/>
      <c r="HYS36" s="4"/>
      <c r="HYT36" s="4"/>
      <c r="HYU36" s="4"/>
      <c r="HYV36" s="4"/>
      <c r="HYW36" s="4"/>
      <c r="HYX36" s="4"/>
      <c r="HYY36" s="4"/>
      <c r="HYZ36" s="4"/>
      <c r="HZA36" s="4"/>
      <c r="HZB36" s="4"/>
      <c r="HZC36" s="4"/>
      <c r="HZD36" s="4"/>
      <c r="HZE36" s="4"/>
      <c r="HZF36" s="4"/>
      <c r="HZG36" s="4"/>
      <c r="HZH36" s="4"/>
      <c r="HZI36" s="4"/>
      <c r="HZJ36" s="4"/>
      <c r="HZK36" s="4"/>
      <c r="HZL36" s="4"/>
      <c r="HZM36" s="4"/>
      <c r="HZN36" s="4"/>
      <c r="HZO36" s="4"/>
      <c r="HZP36" s="4"/>
      <c r="HZQ36" s="4"/>
      <c r="HZR36" s="4"/>
      <c r="HZS36" s="4"/>
      <c r="HZT36" s="4"/>
      <c r="HZU36" s="4"/>
      <c r="HZV36" s="4"/>
      <c r="HZW36" s="4"/>
      <c r="HZX36" s="4"/>
      <c r="HZY36" s="4"/>
      <c r="HZZ36" s="4"/>
      <c r="IAA36" s="4"/>
      <c r="IAB36" s="4"/>
      <c r="IAC36" s="4"/>
      <c r="IAD36" s="4"/>
      <c r="IAE36" s="4"/>
      <c r="IAF36" s="4"/>
      <c r="IAG36" s="4"/>
      <c r="IAH36" s="4"/>
      <c r="IAI36" s="4"/>
      <c r="IAJ36" s="4"/>
      <c r="IAK36" s="4"/>
      <c r="IAL36" s="4"/>
      <c r="IAM36" s="4"/>
      <c r="IAN36" s="4"/>
      <c r="IAO36" s="4"/>
      <c r="IAP36" s="4"/>
      <c r="IAQ36" s="4"/>
      <c r="IAR36" s="4"/>
      <c r="IAS36" s="4"/>
      <c r="IAT36" s="4"/>
      <c r="IAU36" s="4"/>
      <c r="IAV36" s="4"/>
      <c r="IAW36" s="4"/>
      <c r="IAX36" s="4"/>
      <c r="IAY36" s="4"/>
      <c r="IAZ36" s="4"/>
      <c r="IBA36" s="4"/>
      <c r="IBB36" s="4"/>
      <c r="IBC36" s="4"/>
      <c r="IBD36" s="4"/>
      <c r="IBE36" s="4"/>
      <c r="IBF36" s="4"/>
      <c r="IBG36" s="4"/>
      <c r="IBH36" s="4"/>
      <c r="IBI36" s="4"/>
      <c r="IBJ36" s="4"/>
      <c r="IBK36" s="4"/>
      <c r="IBL36" s="4"/>
      <c r="IBM36" s="4"/>
      <c r="IBN36" s="4"/>
      <c r="IBO36" s="4"/>
      <c r="IBP36" s="4"/>
      <c r="IBQ36" s="4"/>
      <c r="IBR36" s="4"/>
      <c r="IBS36" s="4"/>
      <c r="IBT36" s="4"/>
      <c r="IBU36" s="4"/>
      <c r="IBV36" s="4"/>
      <c r="IBW36" s="4"/>
      <c r="IBX36" s="4"/>
      <c r="IBY36" s="4"/>
      <c r="IBZ36" s="4"/>
      <c r="ICA36" s="4"/>
      <c r="ICB36" s="4"/>
      <c r="ICC36" s="4"/>
      <c r="ICD36" s="4"/>
      <c r="ICE36" s="4"/>
      <c r="ICF36" s="4"/>
      <c r="ICG36" s="4"/>
      <c r="ICH36" s="4"/>
      <c r="ICI36" s="4"/>
      <c r="ICJ36" s="4"/>
      <c r="ICK36" s="4"/>
      <c r="ICL36" s="4"/>
      <c r="ICM36" s="4"/>
      <c r="ICN36" s="4"/>
      <c r="ICO36" s="4"/>
      <c r="ICP36" s="4"/>
      <c r="ICQ36" s="4"/>
      <c r="ICR36" s="4"/>
      <c r="ICS36" s="4"/>
      <c r="ICT36" s="4"/>
      <c r="ICU36" s="4"/>
      <c r="ICV36" s="4"/>
      <c r="ICW36" s="4"/>
      <c r="ICX36" s="4"/>
      <c r="ICY36" s="4"/>
      <c r="ICZ36" s="4"/>
      <c r="IDA36" s="4"/>
      <c r="IDB36" s="4"/>
      <c r="IDC36" s="4"/>
      <c r="IDD36" s="4"/>
      <c r="IDE36" s="4"/>
      <c r="IDF36" s="4"/>
      <c r="IDG36" s="4"/>
      <c r="IDH36" s="4"/>
      <c r="IDI36" s="4"/>
      <c r="IDJ36" s="4"/>
      <c r="IDK36" s="4"/>
      <c r="IDL36" s="4"/>
      <c r="IDM36" s="4"/>
      <c r="IDN36" s="4"/>
      <c r="IDO36" s="4"/>
      <c r="IDP36" s="4"/>
      <c r="IDQ36" s="4"/>
      <c r="IDR36" s="4"/>
      <c r="IDS36" s="4"/>
      <c r="IDT36" s="4"/>
      <c r="IDU36" s="4"/>
      <c r="IDV36" s="4"/>
      <c r="IDW36" s="4"/>
      <c r="IDX36" s="4"/>
      <c r="IDY36" s="4"/>
      <c r="IDZ36" s="4"/>
      <c r="IEA36" s="4"/>
      <c r="IEB36" s="4"/>
      <c r="IEC36" s="4"/>
      <c r="IED36" s="4"/>
      <c r="IEE36" s="4"/>
      <c r="IEF36" s="4"/>
      <c r="IEG36" s="4"/>
      <c r="IEH36" s="4"/>
      <c r="IEI36" s="4"/>
      <c r="IEJ36" s="4"/>
      <c r="IEK36" s="4"/>
      <c r="IEL36" s="4"/>
      <c r="IEM36" s="4"/>
      <c r="IEN36" s="4"/>
      <c r="IEO36" s="4"/>
      <c r="IEP36" s="4"/>
      <c r="IEQ36" s="4"/>
      <c r="IER36" s="4"/>
      <c r="IES36" s="4"/>
      <c r="IET36" s="4"/>
      <c r="IEU36" s="4"/>
      <c r="IEV36" s="4"/>
      <c r="IEW36" s="4"/>
      <c r="IEX36" s="4"/>
      <c r="IEY36" s="4"/>
      <c r="IEZ36" s="4"/>
      <c r="IFA36" s="4"/>
      <c r="IFB36" s="4"/>
      <c r="IFC36" s="4"/>
      <c r="IFD36" s="4"/>
      <c r="IFE36" s="4"/>
      <c r="IFF36" s="4"/>
      <c r="IFG36" s="4"/>
      <c r="IFH36" s="4"/>
      <c r="IFI36" s="4"/>
      <c r="IFJ36" s="4"/>
      <c r="IFK36" s="4"/>
      <c r="IFL36" s="4"/>
      <c r="IFM36" s="4"/>
      <c r="IFN36" s="4"/>
      <c r="IFO36" s="4"/>
      <c r="IFP36" s="4"/>
      <c r="IFQ36" s="4"/>
      <c r="IFR36" s="4"/>
      <c r="IFS36" s="4"/>
      <c r="IFT36" s="4"/>
      <c r="IFU36" s="4"/>
      <c r="IFV36" s="4"/>
      <c r="IFW36" s="4"/>
      <c r="IFX36" s="4"/>
      <c r="IFY36" s="4"/>
      <c r="IFZ36" s="4"/>
      <c r="IGA36" s="4"/>
      <c r="IGB36" s="4"/>
      <c r="IGC36" s="4"/>
      <c r="IGD36" s="4"/>
      <c r="IGE36" s="4"/>
      <c r="IGF36" s="4"/>
      <c r="IGG36" s="4"/>
      <c r="IGH36" s="4"/>
      <c r="IGI36" s="4"/>
      <c r="IGJ36" s="4"/>
      <c r="IGK36" s="4"/>
      <c r="IGL36" s="4"/>
      <c r="IGM36" s="4"/>
      <c r="IGN36" s="4"/>
      <c r="IGO36" s="4"/>
      <c r="IGP36" s="4"/>
      <c r="IGQ36" s="4"/>
      <c r="IGR36" s="4"/>
      <c r="IGS36" s="4"/>
      <c r="IGT36" s="4"/>
      <c r="IGU36" s="4"/>
      <c r="IGV36" s="4"/>
      <c r="IGW36" s="4"/>
      <c r="IGX36" s="4"/>
      <c r="IGY36" s="4"/>
      <c r="IGZ36" s="4"/>
      <c r="IHA36" s="4"/>
      <c r="IHB36" s="4"/>
      <c r="IHC36" s="4"/>
      <c r="IHD36" s="4"/>
      <c r="IHE36" s="4"/>
      <c r="IHF36" s="4"/>
      <c r="IHG36" s="4"/>
      <c r="IHH36" s="4"/>
      <c r="IHI36" s="4"/>
      <c r="IHJ36" s="4"/>
      <c r="IHK36" s="4"/>
      <c r="IHL36" s="4"/>
      <c r="IHM36" s="4"/>
      <c r="IHN36" s="4"/>
      <c r="IHO36" s="4"/>
      <c r="IHP36" s="4"/>
      <c r="IHQ36" s="4"/>
      <c r="IHR36" s="4"/>
      <c r="IHS36" s="4"/>
      <c r="IHT36" s="4"/>
      <c r="IHU36" s="4"/>
      <c r="IHV36" s="4"/>
      <c r="IHW36" s="4"/>
      <c r="IHX36" s="4"/>
      <c r="IHY36" s="4"/>
      <c r="IHZ36" s="4"/>
      <c r="IIA36" s="4"/>
      <c r="IIB36" s="4"/>
      <c r="IIC36" s="4"/>
      <c r="IID36" s="4"/>
      <c r="IIE36" s="4"/>
      <c r="IIF36" s="4"/>
      <c r="IIG36" s="4"/>
      <c r="IIH36" s="4"/>
      <c r="III36" s="4"/>
      <c r="IIJ36" s="4"/>
      <c r="IIK36" s="4"/>
      <c r="IIL36" s="4"/>
      <c r="IIM36" s="4"/>
      <c r="IIN36" s="4"/>
      <c r="IIO36" s="4"/>
      <c r="IIP36" s="4"/>
      <c r="IIQ36" s="4"/>
      <c r="IIR36" s="4"/>
      <c r="IIS36" s="4"/>
      <c r="IIT36" s="4"/>
      <c r="IIU36" s="4"/>
      <c r="IIV36" s="4"/>
      <c r="IIW36" s="4"/>
      <c r="IIX36" s="4"/>
      <c r="IIY36" s="4"/>
      <c r="IIZ36" s="4"/>
      <c r="IJA36" s="4"/>
      <c r="IJB36" s="4"/>
      <c r="IJC36" s="4"/>
      <c r="IJD36" s="4"/>
      <c r="IJE36" s="4"/>
      <c r="IJF36" s="4"/>
      <c r="IJG36" s="4"/>
      <c r="IJH36" s="4"/>
      <c r="IJI36" s="4"/>
      <c r="IJJ36" s="4"/>
      <c r="IJK36" s="4"/>
      <c r="IJL36" s="4"/>
      <c r="IJM36" s="4"/>
      <c r="IJN36" s="4"/>
      <c r="IJO36" s="4"/>
      <c r="IJP36" s="4"/>
      <c r="IJQ36" s="4"/>
      <c r="IJR36" s="4"/>
      <c r="IJS36" s="4"/>
      <c r="IJT36" s="4"/>
      <c r="IJU36" s="4"/>
      <c r="IJV36" s="4"/>
      <c r="IJW36" s="4"/>
      <c r="IJX36" s="4"/>
      <c r="IJY36" s="4"/>
      <c r="IJZ36" s="4"/>
      <c r="IKA36" s="4"/>
      <c r="IKB36" s="4"/>
      <c r="IKC36" s="4"/>
      <c r="IKD36" s="4"/>
      <c r="IKE36" s="4"/>
      <c r="IKF36" s="4"/>
      <c r="IKG36" s="4"/>
      <c r="IKH36" s="4"/>
      <c r="IKI36" s="4"/>
      <c r="IKJ36" s="4"/>
      <c r="IKK36" s="4"/>
      <c r="IKL36" s="4"/>
      <c r="IKM36" s="4"/>
      <c r="IKN36" s="4"/>
      <c r="IKO36" s="4"/>
      <c r="IKP36" s="4"/>
      <c r="IKQ36" s="4"/>
      <c r="IKR36" s="4"/>
      <c r="IKS36" s="4"/>
      <c r="IKT36" s="4"/>
      <c r="IKU36" s="4"/>
      <c r="IKV36" s="4"/>
      <c r="IKW36" s="4"/>
      <c r="IKX36" s="4"/>
      <c r="IKY36" s="4"/>
      <c r="IKZ36" s="4"/>
      <c r="ILA36" s="4"/>
      <c r="ILB36" s="4"/>
      <c r="ILC36" s="4"/>
      <c r="ILD36" s="4"/>
      <c r="ILE36" s="4"/>
      <c r="ILF36" s="4"/>
      <c r="ILG36" s="4"/>
      <c r="ILH36" s="4"/>
      <c r="ILI36" s="4"/>
      <c r="ILJ36" s="4"/>
      <c r="ILK36" s="4"/>
      <c r="ILL36" s="4"/>
      <c r="ILM36" s="4"/>
      <c r="ILN36" s="4"/>
      <c r="ILO36" s="4"/>
      <c r="ILP36" s="4"/>
      <c r="ILQ36" s="4"/>
      <c r="ILR36" s="4"/>
      <c r="ILS36" s="4"/>
      <c r="ILT36" s="4"/>
      <c r="ILU36" s="4"/>
      <c r="ILV36" s="4"/>
      <c r="ILW36" s="4"/>
      <c r="ILX36" s="4"/>
      <c r="ILY36" s="4"/>
      <c r="ILZ36" s="4"/>
      <c r="IMA36" s="4"/>
      <c r="IMB36" s="4"/>
      <c r="IMC36" s="4"/>
      <c r="IMD36" s="4"/>
      <c r="IME36" s="4"/>
      <c r="IMF36" s="4"/>
      <c r="IMG36" s="4"/>
      <c r="IMH36" s="4"/>
      <c r="IMI36" s="4"/>
      <c r="IMJ36" s="4"/>
      <c r="IMK36" s="4"/>
      <c r="IML36" s="4"/>
      <c r="IMM36" s="4"/>
      <c r="IMN36" s="4"/>
      <c r="IMO36" s="4"/>
      <c r="IMP36" s="4"/>
      <c r="IMQ36" s="4"/>
      <c r="IMR36" s="4"/>
      <c r="IMS36" s="4"/>
      <c r="IMT36" s="4"/>
      <c r="IMU36" s="4"/>
      <c r="IMV36" s="4"/>
      <c r="IMW36" s="4"/>
      <c r="IMX36" s="4"/>
      <c r="IMY36" s="4"/>
      <c r="IMZ36" s="4"/>
      <c r="INA36" s="4"/>
      <c r="INB36" s="4"/>
      <c r="INC36" s="4"/>
      <c r="IND36" s="4"/>
      <c r="INE36" s="4"/>
      <c r="INF36" s="4"/>
      <c r="ING36" s="4"/>
      <c r="INH36" s="4"/>
      <c r="INI36" s="4"/>
      <c r="INJ36" s="4"/>
      <c r="INK36" s="4"/>
      <c r="INL36" s="4"/>
      <c r="INM36" s="4"/>
      <c r="INN36" s="4"/>
      <c r="INO36" s="4"/>
      <c r="INP36" s="4"/>
      <c r="INQ36" s="4"/>
      <c r="INR36" s="4"/>
      <c r="INS36" s="4"/>
      <c r="INT36" s="4"/>
      <c r="INU36" s="4"/>
      <c r="INV36" s="4"/>
      <c r="INW36" s="4"/>
      <c r="INX36" s="4"/>
      <c r="INY36" s="4"/>
      <c r="INZ36" s="4"/>
      <c r="IOA36" s="4"/>
      <c r="IOB36" s="4"/>
      <c r="IOC36" s="4"/>
      <c r="IOD36" s="4"/>
      <c r="IOE36" s="4"/>
      <c r="IOF36" s="4"/>
      <c r="IOG36" s="4"/>
      <c r="IOH36" s="4"/>
      <c r="IOI36" s="4"/>
      <c r="IOJ36" s="4"/>
      <c r="IOK36" s="4"/>
      <c r="IOL36" s="4"/>
      <c r="IOM36" s="4"/>
      <c r="ION36" s="4"/>
      <c r="IOO36" s="4"/>
      <c r="IOP36" s="4"/>
      <c r="IOQ36" s="4"/>
      <c r="IOR36" s="4"/>
      <c r="IOS36" s="4"/>
      <c r="IOT36" s="4"/>
      <c r="IOU36" s="4"/>
      <c r="IOV36" s="4"/>
      <c r="IOW36" s="4"/>
      <c r="IOX36" s="4"/>
      <c r="IOY36" s="4"/>
      <c r="IOZ36" s="4"/>
      <c r="IPA36" s="4"/>
      <c r="IPB36" s="4"/>
      <c r="IPC36" s="4"/>
      <c r="IPD36" s="4"/>
      <c r="IPE36" s="4"/>
      <c r="IPF36" s="4"/>
      <c r="IPG36" s="4"/>
      <c r="IPH36" s="4"/>
      <c r="IPI36" s="4"/>
      <c r="IPJ36" s="4"/>
      <c r="IPK36" s="4"/>
      <c r="IPL36" s="4"/>
      <c r="IPM36" s="4"/>
      <c r="IPN36" s="4"/>
      <c r="IPO36" s="4"/>
      <c r="IPP36" s="4"/>
      <c r="IPQ36" s="4"/>
      <c r="IPR36" s="4"/>
      <c r="IPS36" s="4"/>
      <c r="IPT36" s="4"/>
      <c r="IPU36" s="4"/>
      <c r="IPV36" s="4"/>
      <c r="IPW36" s="4"/>
      <c r="IPX36" s="4"/>
      <c r="IPY36" s="4"/>
      <c r="IPZ36" s="4"/>
      <c r="IQA36" s="4"/>
      <c r="IQB36" s="4"/>
      <c r="IQC36" s="4"/>
      <c r="IQD36" s="4"/>
      <c r="IQE36" s="4"/>
      <c r="IQF36" s="4"/>
      <c r="IQG36" s="4"/>
      <c r="IQH36" s="4"/>
      <c r="IQI36" s="4"/>
      <c r="IQJ36" s="4"/>
      <c r="IQK36" s="4"/>
      <c r="IQL36" s="4"/>
      <c r="IQM36" s="4"/>
      <c r="IQN36" s="4"/>
      <c r="IQO36" s="4"/>
      <c r="IQP36" s="4"/>
      <c r="IQQ36" s="4"/>
      <c r="IQR36" s="4"/>
      <c r="IQS36" s="4"/>
      <c r="IQT36" s="4"/>
      <c r="IQU36" s="4"/>
      <c r="IQV36" s="4"/>
      <c r="IQW36" s="4"/>
      <c r="IQX36" s="4"/>
      <c r="IQY36" s="4"/>
      <c r="IQZ36" s="4"/>
      <c r="IRA36" s="4"/>
      <c r="IRB36" s="4"/>
      <c r="IRC36" s="4"/>
      <c r="IRD36" s="4"/>
      <c r="IRE36" s="4"/>
      <c r="IRF36" s="4"/>
      <c r="IRG36" s="4"/>
      <c r="IRH36" s="4"/>
      <c r="IRI36" s="4"/>
      <c r="IRJ36" s="4"/>
      <c r="IRK36" s="4"/>
      <c r="IRL36" s="4"/>
      <c r="IRM36" s="4"/>
      <c r="IRN36" s="4"/>
      <c r="IRO36" s="4"/>
      <c r="IRP36" s="4"/>
      <c r="IRQ36" s="4"/>
      <c r="IRR36" s="4"/>
      <c r="IRS36" s="4"/>
      <c r="IRT36" s="4"/>
      <c r="IRU36" s="4"/>
      <c r="IRV36" s="4"/>
      <c r="IRW36" s="4"/>
      <c r="IRX36" s="4"/>
      <c r="IRY36" s="4"/>
      <c r="IRZ36" s="4"/>
      <c r="ISA36" s="4"/>
      <c r="ISB36" s="4"/>
      <c r="ISC36" s="4"/>
      <c r="ISD36" s="4"/>
      <c r="ISE36" s="4"/>
      <c r="ISF36" s="4"/>
      <c r="ISG36" s="4"/>
      <c r="ISH36" s="4"/>
      <c r="ISI36" s="4"/>
      <c r="ISJ36" s="4"/>
      <c r="ISK36" s="4"/>
      <c r="ISL36" s="4"/>
      <c r="ISM36" s="4"/>
      <c r="ISN36" s="4"/>
      <c r="ISO36" s="4"/>
      <c r="ISP36" s="4"/>
      <c r="ISQ36" s="4"/>
      <c r="ISR36" s="4"/>
      <c r="ISS36" s="4"/>
      <c r="IST36" s="4"/>
      <c r="ISU36" s="4"/>
      <c r="ISV36" s="4"/>
      <c r="ISW36" s="4"/>
      <c r="ISX36" s="4"/>
      <c r="ISY36" s="4"/>
      <c r="ISZ36" s="4"/>
      <c r="ITA36" s="4"/>
      <c r="ITB36" s="4"/>
      <c r="ITC36" s="4"/>
      <c r="ITD36" s="4"/>
      <c r="ITE36" s="4"/>
      <c r="ITF36" s="4"/>
      <c r="ITG36" s="4"/>
      <c r="ITH36" s="4"/>
      <c r="ITI36" s="4"/>
      <c r="ITJ36" s="4"/>
      <c r="ITK36" s="4"/>
      <c r="ITL36" s="4"/>
      <c r="ITM36" s="4"/>
      <c r="ITN36" s="4"/>
      <c r="ITO36" s="4"/>
      <c r="ITP36" s="4"/>
      <c r="ITQ36" s="4"/>
      <c r="ITR36" s="4"/>
      <c r="ITS36" s="4"/>
      <c r="ITT36" s="4"/>
      <c r="ITU36" s="4"/>
      <c r="ITV36" s="4"/>
      <c r="ITW36" s="4"/>
      <c r="ITX36" s="4"/>
      <c r="ITY36" s="4"/>
      <c r="ITZ36" s="4"/>
      <c r="IUA36" s="4"/>
      <c r="IUB36" s="4"/>
      <c r="IUC36" s="4"/>
      <c r="IUD36" s="4"/>
      <c r="IUE36" s="4"/>
      <c r="IUF36" s="4"/>
      <c r="IUG36" s="4"/>
      <c r="IUH36" s="4"/>
      <c r="IUI36" s="4"/>
      <c r="IUJ36" s="4"/>
      <c r="IUK36" s="4"/>
      <c r="IUL36" s="4"/>
      <c r="IUM36" s="4"/>
      <c r="IUN36" s="4"/>
      <c r="IUO36" s="4"/>
      <c r="IUP36" s="4"/>
      <c r="IUQ36" s="4"/>
      <c r="IUR36" s="4"/>
      <c r="IUS36" s="4"/>
      <c r="IUT36" s="4"/>
      <c r="IUU36" s="4"/>
      <c r="IUV36" s="4"/>
      <c r="IUW36" s="4"/>
      <c r="IUX36" s="4"/>
      <c r="IUY36" s="4"/>
      <c r="IUZ36" s="4"/>
      <c r="IVA36" s="4"/>
      <c r="IVB36" s="4"/>
      <c r="IVC36" s="4"/>
      <c r="IVD36" s="4"/>
      <c r="IVE36" s="4"/>
      <c r="IVF36" s="4"/>
      <c r="IVG36" s="4"/>
      <c r="IVH36" s="4"/>
      <c r="IVI36" s="4"/>
      <c r="IVJ36" s="4"/>
      <c r="IVK36" s="4"/>
      <c r="IVL36" s="4"/>
      <c r="IVM36" s="4"/>
      <c r="IVN36" s="4"/>
      <c r="IVO36" s="4"/>
      <c r="IVP36" s="4"/>
      <c r="IVQ36" s="4"/>
      <c r="IVR36" s="4"/>
      <c r="IVS36" s="4"/>
      <c r="IVT36" s="4"/>
      <c r="IVU36" s="4"/>
      <c r="IVV36" s="4"/>
      <c r="IVW36" s="4"/>
      <c r="IVX36" s="4"/>
      <c r="IVY36" s="4"/>
      <c r="IVZ36" s="4"/>
      <c r="IWA36" s="4"/>
      <c r="IWB36" s="4"/>
      <c r="IWC36" s="4"/>
      <c r="IWD36" s="4"/>
      <c r="IWE36" s="4"/>
      <c r="IWF36" s="4"/>
      <c r="IWG36" s="4"/>
      <c r="IWH36" s="4"/>
      <c r="IWI36" s="4"/>
      <c r="IWJ36" s="4"/>
      <c r="IWK36" s="4"/>
      <c r="IWL36" s="4"/>
      <c r="IWM36" s="4"/>
      <c r="IWN36" s="4"/>
      <c r="IWO36" s="4"/>
      <c r="IWP36" s="4"/>
      <c r="IWQ36" s="4"/>
      <c r="IWR36" s="4"/>
      <c r="IWS36" s="4"/>
      <c r="IWT36" s="4"/>
      <c r="IWU36" s="4"/>
      <c r="IWV36" s="4"/>
      <c r="IWW36" s="4"/>
      <c r="IWX36" s="4"/>
      <c r="IWY36" s="4"/>
      <c r="IWZ36" s="4"/>
      <c r="IXA36" s="4"/>
      <c r="IXB36" s="4"/>
      <c r="IXC36" s="4"/>
      <c r="IXD36" s="4"/>
      <c r="IXE36" s="4"/>
      <c r="IXF36" s="4"/>
      <c r="IXG36" s="4"/>
      <c r="IXH36" s="4"/>
      <c r="IXI36" s="4"/>
      <c r="IXJ36" s="4"/>
      <c r="IXK36" s="4"/>
      <c r="IXL36" s="4"/>
      <c r="IXM36" s="4"/>
      <c r="IXN36" s="4"/>
      <c r="IXO36" s="4"/>
      <c r="IXP36" s="4"/>
      <c r="IXQ36" s="4"/>
      <c r="IXR36" s="4"/>
      <c r="IXS36" s="4"/>
      <c r="IXT36" s="4"/>
      <c r="IXU36" s="4"/>
      <c r="IXV36" s="4"/>
      <c r="IXW36" s="4"/>
      <c r="IXX36" s="4"/>
      <c r="IXY36" s="4"/>
      <c r="IXZ36" s="4"/>
      <c r="IYA36" s="4"/>
      <c r="IYB36" s="4"/>
      <c r="IYC36" s="4"/>
      <c r="IYD36" s="4"/>
      <c r="IYE36" s="4"/>
      <c r="IYF36" s="4"/>
      <c r="IYG36" s="4"/>
      <c r="IYH36" s="4"/>
      <c r="IYI36" s="4"/>
      <c r="IYJ36" s="4"/>
      <c r="IYK36" s="4"/>
      <c r="IYL36" s="4"/>
      <c r="IYM36" s="4"/>
      <c r="IYN36" s="4"/>
      <c r="IYO36" s="4"/>
      <c r="IYP36" s="4"/>
      <c r="IYQ36" s="4"/>
      <c r="IYR36" s="4"/>
      <c r="IYS36" s="4"/>
      <c r="IYT36" s="4"/>
      <c r="IYU36" s="4"/>
      <c r="IYV36" s="4"/>
      <c r="IYW36" s="4"/>
      <c r="IYX36" s="4"/>
      <c r="IYY36" s="4"/>
      <c r="IYZ36" s="4"/>
      <c r="IZA36" s="4"/>
      <c r="IZB36" s="4"/>
      <c r="IZC36" s="4"/>
      <c r="IZD36" s="4"/>
      <c r="IZE36" s="4"/>
      <c r="IZF36" s="4"/>
      <c r="IZG36" s="4"/>
      <c r="IZH36" s="4"/>
      <c r="IZI36" s="4"/>
      <c r="IZJ36" s="4"/>
      <c r="IZK36" s="4"/>
      <c r="IZL36" s="4"/>
      <c r="IZM36" s="4"/>
      <c r="IZN36" s="4"/>
      <c r="IZO36" s="4"/>
      <c r="IZP36" s="4"/>
      <c r="IZQ36" s="4"/>
      <c r="IZR36" s="4"/>
      <c r="IZS36" s="4"/>
      <c r="IZT36" s="4"/>
      <c r="IZU36" s="4"/>
      <c r="IZV36" s="4"/>
      <c r="IZW36" s="4"/>
      <c r="IZX36" s="4"/>
      <c r="IZY36" s="4"/>
      <c r="IZZ36" s="4"/>
      <c r="JAA36" s="4"/>
      <c r="JAB36" s="4"/>
      <c r="JAC36" s="4"/>
      <c r="JAD36" s="4"/>
      <c r="JAE36" s="4"/>
      <c r="JAF36" s="4"/>
      <c r="JAG36" s="4"/>
      <c r="JAH36" s="4"/>
      <c r="JAI36" s="4"/>
      <c r="JAJ36" s="4"/>
      <c r="JAK36" s="4"/>
      <c r="JAL36" s="4"/>
      <c r="JAM36" s="4"/>
      <c r="JAN36" s="4"/>
      <c r="JAO36" s="4"/>
      <c r="JAP36" s="4"/>
      <c r="JAQ36" s="4"/>
      <c r="JAR36" s="4"/>
      <c r="JAS36" s="4"/>
      <c r="JAT36" s="4"/>
      <c r="JAU36" s="4"/>
      <c r="JAV36" s="4"/>
      <c r="JAW36" s="4"/>
      <c r="JAX36" s="4"/>
      <c r="JAY36" s="4"/>
      <c r="JAZ36" s="4"/>
      <c r="JBA36" s="4"/>
      <c r="JBB36" s="4"/>
      <c r="JBC36" s="4"/>
      <c r="JBD36" s="4"/>
      <c r="JBE36" s="4"/>
      <c r="JBF36" s="4"/>
      <c r="JBG36" s="4"/>
      <c r="JBH36" s="4"/>
      <c r="JBI36" s="4"/>
      <c r="JBJ36" s="4"/>
      <c r="JBK36" s="4"/>
      <c r="JBL36" s="4"/>
      <c r="JBM36" s="4"/>
      <c r="JBN36" s="4"/>
      <c r="JBO36" s="4"/>
      <c r="JBP36" s="4"/>
      <c r="JBQ36" s="4"/>
      <c r="JBR36" s="4"/>
      <c r="JBS36" s="4"/>
      <c r="JBT36" s="4"/>
      <c r="JBU36" s="4"/>
      <c r="JBV36" s="4"/>
      <c r="JBW36" s="4"/>
      <c r="JBX36" s="4"/>
      <c r="JBY36" s="4"/>
      <c r="JBZ36" s="4"/>
      <c r="JCA36" s="4"/>
      <c r="JCB36" s="4"/>
      <c r="JCC36" s="4"/>
      <c r="JCD36" s="4"/>
      <c r="JCE36" s="4"/>
      <c r="JCF36" s="4"/>
      <c r="JCG36" s="4"/>
      <c r="JCH36" s="4"/>
      <c r="JCI36" s="4"/>
      <c r="JCJ36" s="4"/>
      <c r="JCK36" s="4"/>
      <c r="JCL36" s="4"/>
      <c r="JCM36" s="4"/>
      <c r="JCN36" s="4"/>
      <c r="JCO36" s="4"/>
      <c r="JCP36" s="4"/>
      <c r="JCQ36" s="4"/>
      <c r="JCR36" s="4"/>
      <c r="JCS36" s="4"/>
      <c r="JCT36" s="4"/>
      <c r="JCU36" s="4"/>
      <c r="JCV36" s="4"/>
      <c r="JCW36" s="4"/>
      <c r="JCX36" s="4"/>
      <c r="JCY36" s="4"/>
      <c r="JCZ36" s="4"/>
      <c r="JDA36" s="4"/>
      <c r="JDB36" s="4"/>
      <c r="JDC36" s="4"/>
      <c r="JDD36" s="4"/>
      <c r="JDE36" s="4"/>
      <c r="JDF36" s="4"/>
      <c r="JDG36" s="4"/>
      <c r="JDH36" s="4"/>
      <c r="JDI36" s="4"/>
      <c r="JDJ36" s="4"/>
      <c r="JDK36" s="4"/>
      <c r="JDL36" s="4"/>
      <c r="JDM36" s="4"/>
      <c r="JDN36" s="4"/>
      <c r="JDO36" s="4"/>
      <c r="JDP36" s="4"/>
      <c r="JDQ36" s="4"/>
      <c r="JDR36" s="4"/>
      <c r="JDS36" s="4"/>
      <c r="JDT36" s="4"/>
      <c r="JDU36" s="4"/>
      <c r="JDV36" s="4"/>
      <c r="JDW36" s="4"/>
      <c r="JDX36" s="4"/>
      <c r="JDY36" s="4"/>
      <c r="JDZ36" s="4"/>
      <c r="JEA36" s="4"/>
      <c r="JEB36" s="4"/>
      <c r="JEC36" s="4"/>
      <c r="JED36" s="4"/>
      <c r="JEE36" s="4"/>
      <c r="JEF36" s="4"/>
      <c r="JEG36" s="4"/>
      <c r="JEH36" s="4"/>
      <c r="JEI36" s="4"/>
      <c r="JEJ36" s="4"/>
      <c r="JEK36" s="4"/>
      <c r="JEL36" s="4"/>
      <c r="JEM36" s="4"/>
      <c r="JEN36" s="4"/>
      <c r="JEO36" s="4"/>
      <c r="JEP36" s="4"/>
      <c r="JEQ36" s="4"/>
      <c r="JER36" s="4"/>
      <c r="JES36" s="4"/>
      <c r="JET36" s="4"/>
      <c r="JEU36" s="4"/>
      <c r="JEV36" s="4"/>
      <c r="JEW36" s="4"/>
      <c r="JEX36" s="4"/>
      <c r="JEY36" s="4"/>
      <c r="JEZ36" s="4"/>
      <c r="JFA36" s="4"/>
      <c r="JFB36" s="4"/>
      <c r="JFC36" s="4"/>
      <c r="JFD36" s="4"/>
      <c r="JFE36" s="4"/>
      <c r="JFF36" s="4"/>
      <c r="JFG36" s="4"/>
      <c r="JFH36" s="4"/>
      <c r="JFI36" s="4"/>
      <c r="JFJ36" s="4"/>
      <c r="JFK36" s="4"/>
      <c r="JFL36" s="4"/>
      <c r="JFM36" s="4"/>
      <c r="JFN36" s="4"/>
      <c r="JFO36" s="4"/>
      <c r="JFP36" s="4"/>
      <c r="JFQ36" s="4"/>
      <c r="JFR36" s="4"/>
      <c r="JFS36" s="4"/>
      <c r="JFT36" s="4"/>
      <c r="JFU36" s="4"/>
      <c r="JFV36" s="4"/>
      <c r="JFW36" s="4"/>
      <c r="JFX36" s="4"/>
      <c r="JFY36" s="4"/>
      <c r="JFZ36" s="4"/>
      <c r="JGA36" s="4"/>
      <c r="JGB36" s="4"/>
      <c r="JGC36" s="4"/>
      <c r="JGD36" s="4"/>
      <c r="JGE36" s="4"/>
      <c r="JGF36" s="4"/>
      <c r="JGG36" s="4"/>
      <c r="JGH36" s="4"/>
      <c r="JGI36" s="4"/>
      <c r="JGJ36" s="4"/>
      <c r="JGK36" s="4"/>
      <c r="JGL36" s="4"/>
      <c r="JGM36" s="4"/>
      <c r="JGN36" s="4"/>
      <c r="JGO36" s="4"/>
      <c r="JGP36" s="4"/>
      <c r="JGQ36" s="4"/>
      <c r="JGR36" s="4"/>
      <c r="JGS36" s="4"/>
      <c r="JGT36" s="4"/>
      <c r="JGU36" s="4"/>
      <c r="JGV36" s="4"/>
      <c r="JGW36" s="4"/>
      <c r="JGX36" s="4"/>
      <c r="JGY36" s="4"/>
      <c r="JGZ36" s="4"/>
      <c r="JHA36" s="4"/>
      <c r="JHB36" s="4"/>
      <c r="JHC36" s="4"/>
      <c r="JHD36" s="4"/>
      <c r="JHE36" s="4"/>
      <c r="JHF36" s="4"/>
      <c r="JHG36" s="4"/>
      <c r="JHH36" s="4"/>
      <c r="JHI36" s="4"/>
      <c r="JHJ36" s="4"/>
      <c r="JHK36" s="4"/>
      <c r="JHL36" s="4"/>
      <c r="JHM36" s="4"/>
      <c r="JHN36" s="4"/>
      <c r="JHO36" s="4"/>
      <c r="JHP36" s="4"/>
      <c r="JHQ36" s="4"/>
      <c r="JHR36" s="4"/>
      <c r="JHS36" s="4"/>
      <c r="JHT36" s="4"/>
      <c r="JHU36" s="4"/>
      <c r="JHV36" s="4"/>
      <c r="JHW36" s="4"/>
      <c r="JHX36" s="4"/>
      <c r="JHY36" s="4"/>
      <c r="JHZ36" s="4"/>
      <c r="JIA36" s="4"/>
      <c r="JIB36" s="4"/>
      <c r="JIC36" s="4"/>
      <c r="JID36" s="4"/>
      <c r="JIE36" s="4"/>
      <c r="JIF36" s="4"/>
      <c r="JIG36" s="4"/>
      <c r="JIH36" s="4"/>
      <c r="JII36" s="4"/>
      <c r="JIJ36" s="4"/>
      <c r="JIK36" s="4"/>
      <c r="JIL36" s="4"/>
      <c r="JIM36" s="4"/>
      <c r="JIN36" s="4"/>
      <c r="JIO36" s="4"/>
      <c r="JIP36" s="4"/>
      <c r="JIQ36" s="4"/>
      <c r="JIR36" s="4"/>
      <c r="JIS36" s="4"/>
      <c r="JIT36" s="4"/>
      <c r="JIU36" s="4"/>
      <c r="JIV36" s="4"/>
      <c r="JIW36" s="4"/>
      <c r="JIX36" s="4"/>
      <c r="JIY36" s="4"/>
      <c r="JIZ36" s="4"/>
      <c r="JJA36" s="4"/>
      <c r="JJB36" s="4"/>
      <c r="JJC36" s="4"/>
      <c r="JJD36" s="4"/>
      <c r="JJE36" s="4"/>
      <c r="JJF36" s="4"/>
      <c r="JJG36" s="4"/>
      <c r="JJH36" s="4"/>
      <c r="JJI36" s="4"/>
      <c r="JJJ36" s="4"/>
      <c r="JJK36" s="4"/>
      <c r="JJL36" s="4"/>
      <c r="JJM36" s="4"/>
      <c r="JJN36" s="4"/>
      <c r="JJO36" s="4"/>
      <c r="JJP36" s="4"/>
      <c r="JJQ36" s="4"/>
      <c r="JJR36" s="4"/>
      <c r="JJS36" s="4"/>
      <c r="JJT36" s="4"/>
      <c r="JJU36" s="4"/>
      <c r="JJV36" s="4"/>
      <c r="JJW36" s="4"/>
      <c r="JJX36" s="4"/>
      <c r="JJY36" s="4"/>
      <c r="JJZ36" s="4"/>
      <c r="JKA36" s="4"/>
      <c r="JKB36" s="4"/>
      <c r="JKC36" s="4"/>
      <c r="JKD36" s="4"/>
      <c r="JKE36" s="4"/>
      <c r="JKF36" s="4"/>
      <c r="JKG36" s="4"/>
      <c r="JKH36" s="4"/>
      <c r="JKI36" s="4"/>
      <c r="JKJ36" s="4"/>
      <c r="JKK36" s="4"/>
      <c r="JKL36" s="4"/>
      <c r="JKM36" s="4"/>
      <c r="JKN36" s="4"/>
      <c r="JKO36" s="4"/>
      <c r="JKP36" s="4"/>
      <c r="JKQ36" s="4"/>
      <c r="JKR36" s="4"/>
      <c r="JKS36" s="4"/>
      <c r="JKT36" s="4"/>
      <c r="JKU36" s="4"/>
      <c r="JKV36" s="4"/>
      <c r="JKW36" s="4"/>
      <c r="JKX36" s="4"/>
      <c r="JKY36" s="4"/>
      <c r="JKZ36" s="4"/>
      <c r="JLA36" s="4"/>
      <c r="JLB36" s="4"/>
      <c r="JLC36" s="4"/>
      <c r="JLD36" s="4"/>
      <c r="JLE36" s="4"/>
      <c r="JLF36" s="4"/>
      <c r="JLG36" s="4"/>
      <c r="JLH36" s="4"/>
      <c r="JLI36" s="4"/>
      <c r="JLJ36" s="4"/>
      <c r="JLK36" s="4"/>
      <c r="JLL36" s="4"/>
      <c r="JLM36" s="4"/>
      <c r="JLN36" s="4"/>
      <c r="JLO36" s="4"/>
      <c r="JLP36" s="4"/>
      <c r="JLQ36" s="4"/>
      <c r="JLR36" s="4"/>
      <c r="JLS36" s="4"/>
      <c r="JLT36" s="4"/>
      <c r="JLU36" s="4"/>
      <c r="JLV36" s="4"/>
      <c r="JLW36" s="4"/>
      <c r="JLX36" s="4"/>
      <c r="JLY36" s="4"/>
      <c r="JLZ36" s="4"/>
      <c r="JMA36" s="4"/>
      <c r="JMB36" s="4"/>
      <c r="JMC36" s="4"/>
      <c r="JMD36" s="4"/>
      <c r="JME36" s="4"/>
      <c r="JMF36" s="4"/>
      <c r="JMG36" s="4"/>
      <c r="JMH36" s="4"/>
      <c r="JMI36" s="4"/>
      <c r="JMJ36" s="4"/>
      <c r="JMK36" s="4"/>
      <c r="JML36" s="4"/>
      <c r="JMM36" s="4"/>
      <c r="JMN36" s="4"/>
      <c r="JMO36" s="4"/>
      <c r="JMP36" s="4"/>
      <c r="JMQ36" s="4"/>
      <c r="JMR36" s="4"/>
      <c r="JMS36" s="4"/>
      <c r="JMT36" s="4"/>
      <c r="JMU36" s="4"/>
      <c r="JMV36" s="4"/>
      <c r="JMW36" s="4"/>
      <c r="JMX36" s="4"/>
      <c r="JMY36" s="4"/>
      <c r="JMZ36" s="4"/>
      <c r="JNA36" s="4"/>
      <c r="JNB36" s="4"/>
      <c r="JNC36" s="4"/>
      <c r="JND36" s="4"/>
      <c r="JNE36" s="4"/>
      <c r="JNF36" s="4"/>
      <c r="JNG36" s="4"/>
      <c r="JNH36" s="4"/>
      <c r="JNI36" s="4"/>
      <c r="JNJ36" s="4"/>
      <c r="JNK36" s="4"/>
      <c r="JNL36" s="4"/>
      <c r="JNM36" s="4"/>
      <c r="JNN36" s="4"/>
      <c r="JNO36" s="4"/>
      <c r="JNP36" s="4"/>
      <c r="JNQ36" s="4"/>
      <c r="JNR36" s="4"/>
      <c r="JNS36" s="4"/>
      <c r="JNT36" s="4"/>
      <c r="JNU36" s="4"/>
      <c r="JNV36" s="4"/>
      <c r="JNW36" s="4"/>
      <c r="JNX36" s="4"/>
      <c r="JNY36" s="4"/>
      <c r="JNZ36" s="4"/>
      <c r="JOA36" s="4"/>
      <c r="JOB36" s="4"/>
      <c r="JOC36" s="4"/>
      <c r="JOD36" s="4"/>
      <c r="JOE36" s="4"/>
      <c r="JOF36" s="4"/>
      <c r="JOG36" s="4"/>
      <c r="JOH36" s="4"/>
      <c r="JOI36" s="4"/>
      <c r="JOJ36" s="4"/>
      <c r="JOK36" s="4"/>
      <c r="JOL36" s="4"/>
      <c r="JOM36" s="4"/>
      <c r="JON36" s="4"/>
      <c r="JOO36" s="4"/>
      <c r="JOP36" s="4"/>
      <c r="JOQ36" s="4"/>
      <c r="JOR36" s="4"/>
      <c r="JOS36" s="4"/>
      <c r="JOT36" s="4"/>
      <c r="JOU36" s="4"/>
      <c r="JOV36" s="4"/>
      <c r="JOW36" s="4"/>
      <c r="JOX36" s="4"/>
      <c r="JOY36" s="4"/>
      <c r="JOZ36" s="4"/>
      <c r="JPA36" s="4"/>
      <c r="JPB36" s="4"/>
      <c r="JPC36" s="4"/>
      <c r="JPD36" s="4"/>
      <c r="JPE36" s="4"/>
      <c r="JPF36" s="4"/>
      <c r="JPG36" s="4"/>
      <c r="JPH36" s="4"/>
      <c r="JPI36" s="4"/>
      <c r="JPJ36" s="4"/>
      <c r="JPK36" s="4"/>
      <c r="JPL36" s="4"/>
      <c r="JPM36" s="4"/>
      <c r="JPN36" s="4"/>
      <c r="JPO36" s="4"/>
      <c r="JPP36" s="4"/>
      <c r="JPQ36" s="4"/>
      <c r="JPR36" s="4"/>
      <c r="JPS36" s="4"/>
      <c r="JPT36" s="4"/>
      <c r="JPU36" s="4"/>
      <c r="JPV36" s="4"/>
      <c r="JPW36" s="4"/>
      <c r="JPX36" s="4"/>
      <c r="JPY36" s="4"/>
      <c r="JPZ36" s="4"/>
      <c r="JQA36" s="4"/>
      <c r="JQB36" s="4"/>
      <c r="JQC36" s="4"/>
      <c r="JQD36" s="4"/>
      <c r="JQE36" s="4"/>
      <c r="JQF36" s="4"/>
      <c r="JQG36" s="4"/>
      <c r="JQH36" s="4"/>
      <c r="JQI36" s="4"/>
      <c r="JQJ36" s="4"/>
      <c r="JQK36" s="4"/>
      <c r="JQL36" s="4"/>
      <c r="JQM36" s="4"/>
      <c r="JQN36" s="4"/>
      <c r="JQO36" s="4"/>
      <c r="JQP36" s="4"/>
      <c r="JQQ36" s="4"/>
      <c r="JQR36" s="4"/>
      <c r="JQS36" s="4"/>
      <c r="JQT36" s="4"/>
      <c r="JQU36" s="4"/>
      <c r="JQV36" s="4"/>
      <c r="JQW36" s="4"/>
      <c r="JQX36" s="4"/>
      <c r="JQY36" s="4"/>
      <c r="JQZ36" s="4"/>
      <c r="JRA36" s="4"/>
      <c r="JRB36" s="4"/>
      <c r="JRC36" s="4"/>
      <c r="JRD36" s="4"/>
      <c r="JRE36" s="4"/>
      <c r="JRF36" s="4"/>
      <c r="JRG36" s="4"/>
      <c r="JRH36" s="4"/>
      <c r="JRI36" s="4"/>
      <c r="JRJ36" s="4"/>
      <c r="JRK36" s="4"/>
      <c r="JRL36" s="4"/>
      <c r="JRM36" s="4"/>
      <c r="JRN36" s="4"/>
      <c r="JRO36" s="4"/>
      <c r="JRP36" s="4"/>
      <c r="JRQ36" s="4"/>
      <c r="JRR36" s="4"/>
      <c r="JRS36" s="4"/>
      <c r="JRT36" s="4"/>
      <c r="JRU36" s="4"/>
      <c r="JRV36" s="4"/>
      <c r="JRW36" s="4"/>
      <c r="JRX36" s="4"/>
      <c r="JRY36" s="4"/>
      <c r="JRZ36" s="4"/>
      <c r="JSA36" s="4"/>
      <c r="JSB36" s="4"/>
      <c r="JSC36" s="4"/>
      <c r="JSD36" s="4"/>
      <c r="JSE36" s="4"/>
      <c r="JSF36" s="4"/>
      <c r="JSG36" s="4"/>
      <c r="JSH36" s="4"/>
      <c r="JSI36" s="4"/>
      <c r="JSJ36" s="4"/>
      <c r="JSK36" s="4"/>
      <c r="JSL36" s="4"/>
      <c r="JSM36" s="4"/>
      <c r="JSN36" s="4"/>
      <c r="JSO36" s="4"/>
      <c r="JSP36" s="4"/>
      <c r="JSQ36" s="4"/>
      <c r="JSR36" s="4"/>
      <c r="JSS36" s="4"/>
      <c r="JST36" s="4"/>
      <c r="JSU36" s="4"/>
      <c r="JSV36" s="4"/>
      <c r="JSW36" s="4"/>
      <c r="JSX36" s="4"/>
      <c r="JSY36" s="4"/>
      <c r="JSZ36" s="4"/>
      <c r="JTA36" s="4"/>
      <c r="JTB36" s="4"/>
      <c r="JTC36" s="4"/>
      <c r="JTD36" s="4"/>
      <c r="JTE36" s="4"/>
      <c r="JTF36" s="4"/>
      <c r="JTG36" s="4"/>
      <c r="JTH36" s="4"/>
      <c r="JTI36" s="4"/>
      <c r="JTJ36" s="4"/>
      <c r="JTK36" s="4"/>
      <c r="JTL36" s="4"/>
      <c r="JTM36" s="4"/>
      <c r="JTN36" s="4"/>
      <c r="JTO36" s="4"/>
      <c r="JTP36" s="4"/>
      <c r="JTQ36" s="4"/>
      <c r="JTR36" s="4"/>
      <c r="JTS36" s="4"/>
      <c r="JTT36" s="4"/>
      <c r="JTU36" s="4"/>
      <c r="JTV36" s="4"/>
      <c r="JTW36" s="4"/>
      <c r="JTX36" s="4"/>
      <c r="JTY36" s="4"/>
      <c r="JTZ36" s="4"/>
      <c r="JUA36" s="4"/>
      <c r="JUB36" s="4"/>
      <c r="JUC36" s="4"/>
      <c r="JUD36" s="4"/>
      <c r="JUE36" s="4"/>
      <c r="JUF36" s="4"/>
      <c r="JUG36" s="4"/>
      <c r="JUH36" s="4"/>
      <c r="JUI36" s="4"/>
      <c r="JUJ36" s="4"/>
      <c r="JUK36" s="4"/>
      <c r="JUL36" s="4"/>
      <c r="JUM36" s="4"/>
      <c r="JUN36" s="4"/>
      <c r="JUO36" s="4"/>
      <c r="JUP36" s="4"/>
      <c r="JUQ36" s="4"/>
      <c r="JUR36" s="4"/>
      <c r="JUS36" s="4"/>
      <c r="JUT36" s="4"/>
      <c r="JUU36" s="4"/>
      <c r="JUV36" s="4"/>
      <c r="JUW36" s="4"/>
      <c r="JUX36" s="4"/>
      <c r="JUY36" s="4"/>
      <c r="JUZ36" s="4"/>
      <c r="JVA36" s="4"/>
      <c r="JVB36" s="4"/>
      <c r="JVC36" s="4"/>
      <c r="JVD36" s="4"/>
      <c r="JVE36" s="4"/>
      <c r="JVF36" s="4"/>
      <c r="JVG36" s="4"/>
      <c r="JVH36" s="4"/>
      <c r="JVI36" s="4"/>
      <c r="JVJ36" s="4"/>
      <c r="JVK36" s="4"/>
      <c r="JVL36" s="4"/>
      <c r="JVM36" s="4"/>
      <c r="JVN36" s="4"/>
      <c r="JVO36" s="4"/>
      <c r="JVP36" s="4"/>
      <c r="JVQ36" s="4"/>
      <c r="JVR36" s="4"/>
      <c r="JVS36" s="4"/>
      <c r="JVT36" s="4"/>
      <c r="JVU36" s="4"/>
      <c r="JVV36" s="4"/>
      <c r="JVW36" s="4"/>
      <c r="JVX36" s="4"/>
      <c r="JVY36" s="4"/>
      <c r="JVZ36" s="4"/>
      <c r="JWA36" s="4"/>
      <c r="JWB36" s="4"/>
      <c r="JWC36" s="4"/>
      <c r="JWD36" s="4"/>
      <c r="JWE36" s="4"/>
      <c r="JWF36" s="4"/>
      <c r="JWG36" s="4"/>
      <c r="JWH36" s="4"/>
      <c r="JWI36" s="4"/>
      <c r="JWJ36" s="4"/>
      <c r="JWK36" s="4"/>
      <c r="JWL36" s="4"/>
      <c r="JWM36" s="4"/>
      <c r="JWN36" s="4"/>
      <c r="JWO36" s="4"/>
      <c r="JWP36" s="4"/>
      <c r="JWQ36" s="4"/>
      <c r="JWR36" s="4"/>
      <c r="JWS36" s="4"/>
      <c r="JWT36" s="4"/>
      <c r="JWU36" s="4"/>
      <c r="JWV36" s="4"/>
      <c r="JWW36" s="4"/>
      <c r="JWX36" s="4"/>
      <c r="JWY36" s="4"/>
      <c r="JWZ36" s="4"/>
      <c r="JXA36" s="4"/>
      <c r="JXB36" s="4"/>
      <c r="JXC36" s="4"/>
      <c r="JXD36" s="4"/>
      <c r="JXE36" s="4"/>
      <c r="JXF36" s="4"/>
      <c r="JXG36" s="4"/>
      <c r="JXH36" s="4"/>
      <c r="JXI36" s="4"/>
      <c r="JXJ36" s="4"/>
      <c r="JXK36" s="4"/>
      <c r="JXL36" s="4"/>
      <c r="JXM36" s="4"/>
      <c r="JXN36" s="4"/>
      <c r="JXO36" s="4"/>
      <c r="JXP36" s="4"/>
      <c r="JXQ36" s="4"/>
      <c r="JXR36" s="4"/>
      <c r="JXS36" s="4"/>
      <c r="JXT36" s="4"/>
      <c r="JXU36" s="4"/>
      <c r="JXV36" s="4"/>
      <c r="JXW36" s="4"/>
      <c r="JXX36" s="4"/>
      <c r="JXY36" s="4"/>
      <c r="JXZ36" s="4"/>
      <c r="JYA36" s="4"/>
      <c r="JYB36" s="4"/>
      <c r="JYC36" s="4"/>
      <c r="JYD36" s="4"/>
      <c r="JYE36" s="4"/>
      <c r="JYF36" s="4"/>
      <c r="JYG36" s="4"/>
      <c r="JYH36" s="4"/>
      <c r="JYI36" s="4"/>
      <c r="JYJ36" s="4"/>
      <c r="JYK36" s="4"/>
      <c r="JYL36" s="4"/>
      <c r="JYM36" s="4"/>
      <c r="JYN36" s="4"/>
      <c r="JYO36" s="4"/>
      <c r="JYP36" s="4"/>
      <c r="JYQ36" s="4"/>
      <c r="JYR36" s="4"/>
      <c r="JYS36" s="4"/>
      <c r="JYT36" s="4"/>
      <c r="JYU36" s="4"/>
      <c r="JYV36" s="4"/>
      <c r="JYW36" s="4"/>
      <c r="JYX36" s="4"/>
      <c r="JYY36" s="4"/>
      <c r="JYZ36" s="4"/>
      <c r="JZA36" s="4"/>
      <c r="JZB36" s="4"/>
      <c r="JZC36" s="4"/>
      <c r="JZD36" s="4"/>
      <c r="JZE36" s="4"/>
      <c r="JZF36" s="4"/>
      <c r="JZG36" s="4"/>
      <c r="JZH36" s="4"/>
      <c r="JZI36" s="4"/>
      <c r="JZJ36" s="4"/>
      <c r="JZK36" s="4"/>
      <c r="JZL36" s="4"/>
      <c r="JZM36" s="4"/>
      <c r="JZN36" s="4"/>
      <c r="JZO36" s="4"/>
      <c r="JZP36" s="4"/>
      <c r="JZQ36" s="4"/>
      <c r="JZR36" s="4"/>
      <c r="JZS36" s="4"/>
      <c r="JZT36" s="4"/>
      <c r="JZU36" s="4"/>
      <c r="JZV36" s="4"/>
      <c r="JZW36" s="4"/>
      <c r="JZX36" s="4"/>
      <c r="JZY36" s="4"/>
      <c r="JZZ36" s="4"/>
      <c r="KAA36" s="4"/>
      <c r="KAB36" s="4"/>
      <c r="KAC36" s="4"/>
      <c r="KAD36" s="4"/>
      <c r="KAE36" s="4"/>
      <c r="KAF36" s="4"/>
      <c r="KAG36" s="4"/>
      <c r="KAH36" s="4"/>
      <c r="KAI36" s="4"/>
      <c r="KAJ36" s="4"/>
      <c r="KAK36" s="4"/>
      <c r="KAL36" s="4"/>
      <c r="KAM36" s="4"/>
      <c r="KAN36" s="4"/>
      <c r="KAO36" s="4"/>
      <c r="KAP36" s="4"/>
      <c r="KAQ36" s="4"/>
      <c r="KAR36" s="4"/>
      <c r="KAS36" s="4"/>
      <c r="KAT36" s="4"/>
      <c r="KAU36" s="4"/>
      <c r="KAV36" s="4"/>
      <c r="KAW36" s="4"/>
      <c r="KAX36" s="4"/>
      <c r="KAY36" s="4"/>
      <c r="KAZ36" s="4"/>
      <c r="KBA36" s="4"/>
      <c r="KBB36" s="4"/>
      <c r="KBC36" s="4"/>
      <c r="KBD36" s="4"/>
      <c r="KBE36" s="4"/>
      <c r="KBF36" s="4"/>
      <c r="KBG36" s="4"/>
      <c r="KBH36" s="4"/>
      <c r="KBI36" s="4"/>
      <c r="KBJ36" s="4"/>
      <c r="KBK36" s="4"/>
      <c r="KBL36" s="4"/>
      <c r="KBM36" s="4"/>
      <c r="KBN36" s="4"/>
      <c r="KBO36" s="4"/>
      <c r="KBP36" s="4"/>
      <c r="KBQ36" s="4"/>
      <c r="KBR36" s="4"/>
      <c r="KBS36" s="4"/>
      <c r="KBT36" s="4"/>
      <c r="KBU36" s="4"/>
      <c r="KBV36" s="4"/>
      <c r="KBW36" s="4"/>
      <c r="KBX36" s="4"/>
      <c r="KBY36" s="4"/>
      <c r="KBZ36" s="4"/>
      <c r="KCA36" s="4"/>
      <c r="KCB36" s="4"/>
      <c r="KCC36" s="4"/>
      <c r="KCD36" s="4"/>
      <c r="KCE36" s="4"/>
      <c r="KCF36" s="4"/>
      <c r="KCG36" s="4"/>
      <c r="KCH36" s="4"/>
      <c r="KCI36" s="4"/>
      <c r="KCJ36" s="4"/>
      <c r="KCK36" s="4"/>
      <c r="KCL36" s="4"/>
      <c r="KCM36" s="4"/>
      <c r="KCN36" s="4"/>
      <c r="KCO36" s="4"/>
      <c r="KCP36" s="4"/>
      <c r="KCQ36" s="4"/>
      <c r="KCR36" s="4"/>
      <c r="KCS36" s="4"/>
      <c r="KCT36" s="4"/>
      <c r="KCU36" s="4"/>
      <c r="KCV36" s="4"/>
      <c r="KCW36" s="4"/>
      <c r="KCX36" s="4"/>
      <c r="KCY36" s="4"/>
      <c r="KCZ36" s="4"/>
      <c r="KDA36" s="4"/>
      <c r="KDB36" s="4"/>
      <c r="KDC36" s="4"/>
      <c r="KDD36" s="4"/>
      <c r="KDE36" s="4"/>
      <c r="KDF36" s="4"/>
      <c r="KDG36" s="4"/>
      <c r="KDH36" s="4"/>
      <c r="KDI36" s="4"/>
      <c r="KDJ36" s="4"/>
      <c r="KDK36" s="4"/>
      <c r="KDL36" s="4"/>
      <c r="KDM36" s="4"/>
      <c r="KDN36" s="4"/>
      <c r="KDO36" s="4"/>
      <c r="KDP36" s="4"/>
      <c r="KDQ36" s="4"/>
      <c r="KDR36" s="4"/>
      <c r="KDS36" s="4"/>
      <c r="KDT36" s="4"/>
      <c r="KDU36" s="4"/>
      <c r="KDV36" s="4"/>
      <c r="KDW36" s="4"/>
      <c r="KDX36" s="4"/>
      <c r="KDY36" s="4"/>
      <c r="KDZ36" s="4"/>
      <c r="KEA36" s="4"/>
      <c r="KEB36" s="4"/>
      <c r="KEC36" s="4"/>
      <c r="KED36" s="4"/>
      <c r="KEE36" s="4"/>
      <c r="KEF36" s="4"/>
      <c r="KEG36" s="4"/>
      <c r="KEH36" s="4"/>
      <c r="KEI36" s="4"/>
      <c r="KEJ36" s="4"/>
      <c r="KEK36" s="4"/>
      <c r="KEL36" s="4"/>
      <c r="KEM36" s="4"/>
      <c r="KEN36" s="4"/>
      <c r="KEO36" s="4"/>
      <c r="KEP36" s="4"/>
      <c r="KEQ36" s="4"/>
      <c r="KER36" s="4"/>
      <c r="KES36" s="4"/>
      <c r="KET36" s="4"/>
      <c r="KEU36" s="4"/>
      <c r="KEV36" s="4"/>
      <c r="KEW36" s="4"/>
      <c r="KEX36" s="4"/>
      <c r="KEY36" s="4"/>
      <c r="KEZ36" s="4"/>
      <c r="KFA36" s="4"/>
      <c r="KFB36" s="4"/>
      <c r="KFC36" s="4"/>
      <c r="KFD36" s="4"/>
      <c r="KFE36" s="4"/>
      <c r="KFF36" s="4"/>
      <c r="KFG36" s="4"/>
      <c r="KFH36" s="4"/>
      <c r="KFI36" s="4"/>
      <c r="KFJ36" s="4"/>
      <c r="KFK36" s="4"/>
      <c r="KFL36" s="4"/>
      <c r="KFM36" s="4"/>
      <c r="KFN36" s="4"/>
      <c r="KFO36" s="4"/>
      <c r="KFP36" s="4"/>
      <c r="KFQ36" s="4"/>
      <c r="KFR36" s="4"/>
      <c r="KFS36" s="4"/>
      <c r="KFT36" s="4"/>
      <c r="KFU36" s="4"/>
      <c r="KFV36" s="4"/>
      <c r="KFW36" s="4"/>
      <c r="KFX36" s="4"/>
      <c r="KFY36" s="4"/>
      <c r="KFZ36" s="4"/>
      <c r="KGA36" s="4"/>
      <c r="KGB36" s="4"/>
      <c r="KGC36" s="4"/>
      <c r="KGD36" s="4"/>
      <c r="KGE36" s="4"/>
      <c r="KGF36" s="4"/>
      <c r="KGG36" s="4"/>
      <c r="KGH36" s="4"/>
      <c r="KGI36" s="4"/>
      <c r="KGJ36" s="4"/>
      <c r="KGK36" s="4"/>
      <c r="KGL36" s="4"/>
      <c r="KGM36" s="4"/>
      <c r="KGN36" s="4"/>
      <c r="KGO36" s="4"/>
      <c r="KGP36" s="4"/>
      <c r="KGQ36" s="4"/>
      <c r="KGR36" s="4"/>
      <c r="KGS36" s="4"/>
      <c r="KGT36" s="4"/>
      <c r="KGU36" s="4"/>
      <c r="KGV36" s="4"/>
      <c r="KGW36" s="4"/>
      <c r="KGX36" s="4"/>
      <c r="KGY36" s="4"/>
      <c r="KGZ36" s="4"/>
      <c r="KHA36" s="4"/>
      <c r="KHB36" s="4"/>
      <c r="KHC36" s="4"/>
      <c r="KHD36" s="4"/>
      <c r="KHE36" s="4"/>
      <c r="KHF36" s="4"/>
      <c r="KHG36" s="4"/>
      <c r="KHH36" s="4"/>
      <c r="KHI36" s="4"/>
      <c r="KHJ36" s="4"/>
      <c r="KHK36" s="4"/>
      <c r="KHL36" s="4"/>
      <c r="KHM36" s="4"/>
      <c r="KHN36" s="4"/>
      <c r="KHO36" s="4"/>
      <c r="KHP36" s="4"/>
      <c r="KHQ36" s="4"/>
      <c r="KHR36" s="4"/>
      <c r="KHS36" s="4"/>
      <c r="KHT36" s="4"/>
      <c r="KHU36" s="4"/>
      <c r="KHV36" s="4"/>
      <c r="KHW36" s="4"/>
      <c r="KHX36" s="4"/>
      <c r="KHY36" s="4"/>
      <c r="KHZ36" s="4"/>
      <c r="KIA36" s="4"/>
      <c r="KIB36" s="4"/>
      <c r="KIC36" s="4"/>
      <c r="KID36" s="4"/>
      <c r="KIE36" s="4"/>
      <c r="KIF36" s="4"/>
      <c r="KIG36" s="4"/>
      <c r="KIH36" s="4"/>
      <c r="KII36" s="4"/>
      <c r="KIJ36" s="4"/>
      <c r="KIK36" s="4"/>
      <c r="KIL36" s="4"/>
      <c r="KIM36" s="4"/>
      <c r="KIN36" s="4"/>
      <c r="KIO36" s="4"/>
      <c r="KIP36" s="4"/>
      <c r="KIQ36" s="4"/>
      <c r="KIR36" s="4"/>
      <c r="KIS36" s="4"/>
      <c r="KIT36" s="4"/>
      <c r="KIU36" s="4"/>
      <c r="KIV36" s="4"/>
      <c r="KIW36" s="4"/>
      <c r="KIX36" s="4"/>
      <c r="KIY36" s="4"/>
      <c r="KIZ36" s="4"/>
      <c r="KJA36" s="4"/>
      <c r="KJB36" s="4"/>
      <c r="KJC36" s="4"/>
      <c r="KJD36" s="4"/>
      <c r="KJE36" s="4"/>
      <c r="KJF36" s="4"/>
      <c r="KJG36" s="4"/>
      <c r="KJH36" s="4"/>
      <c r="KJI36" s="4"/>
      <c r="KJJ36" s="4"/>
      <c r="KJK36" s="4"/>
      <c r="KJL36" s="4"/>
      <c r="KJM36" s="4"/>
      <c r="KJN36" s="4"/>
      <c r="KJO36" s="4"/>
      <c r="KJP36" s="4"/>
      <c r="KJQ36" s="4"/>
      <c r="KJR36" s="4"/>
      <c r="KJS36" s="4"/>
      <c r="KJT36" s="4"/>
      <c r="KJU36" s="4"/>
      <c r="KJV36" s="4"/>
      <c r="KJW36" s="4"/>
      <c r="KJX36" s="4"/>
      <c r="KJY36" s="4"/>
      <c r="KJZ36" s="4"/>
      <c r="KKA36" s="4"/>
      <c r="KKB36" s="4"/>
      <c r="KKC36" s="4"/>
      <c r="KKD36" s="4"/>
      <c r="KKE36" s="4"/>
      <c r="KKF36" s="4"/>
      <c r="KKG36" s="4"/>
      <c r="KKH36" s="4"/>
      <c r="KKI36" s="4"/>
      <c r="KKJ36" s="4"/>
      <c r="KKK36" s="4"/>
      <c r="KKL36" s="4"/>
      <c r="KKM36" s="4"/>
      <c r="KKN36" s="4"/>
      <c r="KKO36" s="4"/>
      <c r="KKP36" s="4"/>
      <c r="KKQ36" s="4"/>
      <c r="KKR36" s="4"/>
      <c r="KKS36" s="4"/>
      <c r="KKT36" s="4"/>
      <c r="KKU36" s="4"/>
      <c r="KKV36" s="4"/>
      <c r="KKW36" s="4"/>
      <c r="KKX36" s="4"/>
      <c r="KKY36" s="4"/>
      <c r="KKZ36" s="4"/>
      <c r="KLA36" s="4"/>
      <c r="KLB36" s="4"/>
      <c r="KLC36" s="4"/>
      <c r="KLD36" s="4"/>
      <c r="KLE36" s="4"/>
      <c r="KLF36" s="4"/>
      <c r="KLG36" s="4"/>
      <c r="KLH36" s="4"/>
      <c r="KLI36" s="4"/>
      <c r="KLJ36" s="4"/>
      <c r="KLK36" s="4"/>
      <c r="KLL36" s="4"/>
      <c r="KLM36" s="4"/>
      <c r="KLN36" s="4"/>
      <c r="KLO36" s="4"/>
      <c r="KLP36" s="4"/>
      <c r="KLQ36" s="4"/>
      <c r="KLR36" s="4"/>
      <c r="KLS36" s="4"/>
      <c r="KLT36" s="4"/>
      <c r="KLU36" s="4"/>
      <c r="KLV36" s="4"/>
      <c r="KLW36" s="4"/>
      <c r="KLX36" s="4"/>
      <c r="KLY36" s="4"/>
      <c r="KLZ36" s="4"/>
      <c r="KMA36" s="4"/>
      <c r="KMB36" s="4"/>
      <c r="KMC36" s="4"/>
      <c r="KMD36" s="4"/>
      <c r="KME36" s="4"/>
      <c r="KMF36" s="4"/>
      <c r="KMG36" s="4"/>
      <c r="KMH36" s="4"/>
      <c r="KMI36" s="4"/>
      <c r="KMJ36" s="4"/>
      <c r="KMK36" s="4"/>
      <c r="KML36" s="4"/>
      <c r="KMM36" s="4"/>
      <c r="KMN36" s="4"/>
      <c r="KMO36" s="4"/>
      <c r="KMP36" s="4"/>
      <c r="KMQ36" s="4"/>
      <c r="KMR36" s="4"/>
      <c r="KMS36" s="4"/>
      <c r="KMT36" s="4"/>
      <c r="KMU36" s="4"/>
      <c r="KMV36" s="4"/>
      <c r="KMW36" s="4"/>
      <c r="KMX36" s="4"/>
      <c r="KMY36" s="4"/>
      <c r="KMZ36" s="4"/>
      <c r="KNA36" s="4"/>
      <c r="KNB36" s="4"/>
      <c r="KNC36" s="4"/>
      <c r="KND36" s="4"/>
      <c r="KNE36" s="4"/>
      <c r="KNF36" s="4"/>
      <c r="KNG36" s="4"/>
      <c r="KNH36" s="4"/>
      <c r="KNI36" s="4"/>
      <c r="KNJ36" s="4"/>
      <c r="KNK36" s="4"/>
      <c r="KNL36" s="4"/>
      <c r="KNM36" s="4"/>
      <c r="KNN36" s="4"/>
      <c r="KNO36" s="4"/>
      <c r="KNP36" s="4"/>
      <c r="KNQ36" s="4"/>
      <c r="KNR36" s="4"/>
      <c r="KNS36" s="4"/>
      <c r="KNT36" s="4"/>
      <c r="KNU36" s="4"/>
      <c r="KNV36" s="4"/>
      <c r="KNW36" s="4"/>
      <c r="KNX36" s="4"/>
      <c r="KNY36" s="4"/>
      <c r="KNZ36" s="4"/>
      <c r="KOA36" s="4"/>
      <c r="KOB36" s="4"/>
      <c r="KOC36" s="4"/>
      <c r="KOD36" s="4"/>
      <c r="KOE36" s="4"/>
      <c r="KOF36" s="4"/>
      <c r="KOG36" s="4"/>
      <c r="KOH36" s="4"/>
      <c r="KOI36" s="4"/>
      <c r="KOJ36" s="4"/>
      <c r="KOK36" s="4"/>
      <c r="KOL36" s="4"/>
      <c r="KOM36" s="4"/>
      <c r="KON36" s="4"/>
      <c r="KOO36" s="4"/>
      <c r="KOP36" s="4"/>
      <c r="KOQ36" s="4"/>
      <c r="KOR36" s="4"/>
      <c r="KOS36" s="4"/>
      <c r="KOT36" s="4"/>
      <c r="KOU36" s="4"/>
      <c r="KOV36" s="4"/>
      <c r="KOW36" s="4"/>
      <c r="KOX36" s="4"/>
      <c r="KOY36" s="4"/>
      <c r="KOZ36" s="4"/>
      <c r="KPA36" s="4"/>
      <c r="KPB36" s="4"/>
      <c r="KPC36" s="4"/>
      <c r="KPD36" s="4"/>
      <c r="KPE36" s="4"/>
      <c r="KPF36" s="4"/>
      <c r="KPG36" s="4"/>
      <c r="KPH36" s="4"/>
      <c r="KPI36" s="4"/>
      <c r="KPJ36" s="4"/>
      <c r="KPK36" s="4"/>
      <c r="KPL36" s="4"/>
      <c r="KPM36" s="4"/>
      <c r="KPN36" s="4"/>
      <c r="KPO36" s="4"/>
      <c r="KPP36" s="4"/>
      <c r="KPQ36" s="4"/>
      <c r="KPR36" s="4"/>
      <c r="KPS36" s="4"/>
      <c r="KPT36" s="4"/>
      <c r="KPU36" s="4"/>
      <c r="KPV36" s="4"/>
      <c r="KPW36" s="4"/>
      <c r="KPX36" s="4"/>
      <c r="KPY36" s="4"/>
      <c r="KPZ36" s="4"/>
      <c r="KQA36" s="4"/>
      <c r="KQB36" s="4"/>
      <c r="KQC36" s="4"/>
      <c r="KQD36" s="4"/>
      <c r="KQE36" s="4"/>
      <c r="KQF36" s="4"/>
      <c r="KQG36" s="4"/>
      <c r="KQH36" s="4"/>
      <c r="KQI36" s="4"/>
      <c r="KQJ36" s="4"/>
      <c r="KQK36" s="4"/>
      <c r="KQL36" s="4"/>
      <c r="KQM36" s="4"/>
      <c r="KQN36" s="4"/>
      <c r="KQO36" s="4"/>
      <c r="KQP36" s="4"/>
      <c r="KQQ36" s="4"/>
      <c r="KQR36" s="4"/>
      <c r="KQS36" s="4"/>
      <c r="KQT36" s="4"/>
      <c r="KQU36" s="4"/>
      <c r="KQV36" s="4"/>
      <c r="KQW36" s="4"/>
      <c r="KQX36" s="4"/>
      <c r="KQY36" s="4"/>
      <c r="KQZ36" s="4"/>
      <c r="KRA36" s="4"/>
      <c r="KRB36" s="4"/>
      <c r="KRC36" s="4"/>
      <c r="KRD36" s="4"/>
      <c r="KRE36" s="4"/>
      <c r="KRF36" s="4"/>
      <c r="KRG36" s="4"/>
      <c r="KRH36" s="4"/>
      <c r="KRI36" s="4"/>
      <c r="KRJ36" s="4"/>
      <c r="KRK36" s="4"/>
      <c r="KRL36" s="4"/>
      <c r="KRM36" s="4"/>
      <c r="KRN36" s="4"/>
      <c r="KRO36" s="4"/>
      <c r="KRP36" s="4"/>
      <c r="KRQ36" s="4"/>
      <c r="KRR36" s="4"/>
      <c r="KRS36" s="4"/>
      <c r="KRT36" s="4"/>
      <c r="KRU36" s="4"/>
      <c r="KRV36" s="4"/>
      <c r="KRW36" s="4"/>
      <c r="KRX36" s="4"/>
      <c r="KRY36" s="4"/>
      <c r="KRZ36" s="4"/>
      <c r="KSA36" s="4"/>
      <c r="KSB36" s="4"/>
      <c r="KSC36" s="4"/>
      <c r="KSD36" s="4"/>
      <c r="KSE36" s="4"/>
      <c r="KSF36" s="4"/>
      <c r="KSG36" s="4"/>
      <c r="KSH36" s="4"/>
      <c r="KSI36" s="4"/>
      <c r="KSJ36" s="4"/>
      <c r="KSK36" s="4"/>
      <c r="KSL36" s="4"/>
      <c r="KSM36" s="4"/>
      <c r="KSN36" s="4"/>
      <c r="KSO36" s="4"/>
      <c r="KSP36" s="4"/>
      <c r="KSQ36" s="4"/>
      <c r="KSR36" s="4"/>
      <c r="KSS36" s="4"/>
      <c r="KST36" s="4"/>
      <c r="KSU36" s="4"/>
      <c r="KSV36" s="4"/>
      <c r="KSW36" s="4"/>
      <c r="KSX36" s="4"/>
      <c r="KSY36" s="4"/>
      <c r="KSZ36" s="4"/>
      <c r="KTA36" s="4"/>
      <c r="KTB36" s="4"/>
      <c r="KTC36" s="4"/>
      <c r="KTD36" s="4"/>
      <c r="KTE36" s="4"/>
      <c r="KTF36" s="4"/>
      <c r="KTG36" s="4"/>
      <c r="KTH36" s="4"/>
      <c r="KTI36" s="4"/>
      <c r="KTJ36" s="4"/>
      <c r="KTK36" s="4"/>
      <c r="KTL36" s="4"/>
      <c r="KTM36" s="4"/>
      <c r="KTN36" s="4"/>
      <c r="KTO36" s="4"/>
      <c r="KTP36" s="4"/>
      <c r="KTQ36" s="4"/>
      <c r="KTR36" s="4"/>
      <c r="KTS36" s="4"/>
      <c r="KTT36" s="4"/>
      <c r="KTU36" s="4"/>
      <c r="KTV36" s="4"/>
      <c r="KTW36" s="4"/>
      <c r="KTX36" s="4"/>
      <c r="KTY36" s="4"/>
      <c r="KTZ36" s="4"/>
      <c r="KUA36" s="4"/>
      <c r="KUB36" s="4"/>
      <c r="KUC36" s="4"/>
      <c r="KUD36" s="4"/>
      <c r="KUE36" s="4"/>
      <c r="KUF36" s="4"/>
      <c r="KUG36" s="4"/>
      <c r="KUH36" s="4"/>
      <c r="KUI36" s="4"/>
      <c r="KUJ36" s="4"/>
      <c r="KUK36" s="4"/>
      <c r="KUL36" s="4"/>
      <c r="KUM36" s="4"/>
      <c r="KUN36" s="4"/>
      <c r="KUO36" s="4"/>
      <c r="KUP36" s="4"/>
      <c r="KUQ36" s="4"/>
      <c r="KUR36" s="4"/>
      <c r="KUS36" s="4"/>
      <c r="KUT36" s="4"/>
      <c r="KUU36" s="4"/>
      <c r="KUV36" s="4"/>
      <c r="KUW36" s="4"/>
      <c r="KUX36" s="4"/>
      <c r="KUY36" s="4"/>
      <c r="KUZ36" s="4"/>
      <c r="KVA36" s="4"/>
      <c r="KVB36" s="4"/>
      <c r="KVC36" s="4"/>
      <c r="KVD36" s="4"/>
      <c r="KVE36" s="4"/>
      <c r="KVF36" s="4"/>
      <c r="KVG36" s="4"/>
      <c r="KVH36" s="4"/>
      <c r="KVI36" s="4"/>
      <c r="KVJ36" s="4"/>
      <c r="KVK36" s="4"/>
      <c r="KVL36" s="4"/>
      <c r="KVM36" s="4"/>
      <c r="KVN36" s="4"/>
      <c r="KVO36" s="4"/>
      <c r="KVP36" s="4"/>
      <c r="KVQ36" s="4"/>
      <c r="KVR36" s="4"/>
      <c r="KVS36" s="4"/>
      <c r="KVT36" s="4"/>
      <c r="KVU36" s="4"/>
      <c r="KVV36" s="4"/>
      <c r="KVW36" s="4"/>
      <c r="KVX36" s="4"/>
      <c r="KVY36" s="4"/>
      <c r="KVZ36" s="4"/>
      <c r="KWA36" s="4"/>
      <c r="KWB36" s="4"/>
      <c r="KWC36" s="4"/>
      <c r="KWD36" s="4"/>
      <c r="KWE36" s="4"/>
      <c r="KWF36" s="4"/>
      <c r="KWG36" s="4"/>
      <c r="KWH36" s="4"/>
      <c r="KWI36" s="4"/>
      <c r="KWJ36" s="4"/>
      <c r="KWK36" s="4"/>
      <c r="KWL36" s="4"/>
      <c r="KWM36" s="4"/>
      <c r="KWN36" s="4"/>
      <c r="KWO36" s="4"/>
      <c r="KWP36" s="4"/>
      <c r="KWQ36" s="4"/>
      <c r="KWR36" s="4"/>
      <c r="KWS36" s="4"/>
      <c r="KWT36" s="4"/>
      <c r="KWU36" s="4"/>
      <c r="KWV36" s="4"/>
      <c r="KWW36" s="4"/>
      <c r="KWX36" s="4"/>
      <c r="KWY36" s="4"/>
      <c r="KWZ36" s="4"/>
      <c r="KXA36" s="4"/>
      <c r="KXB36" s="4"/>
      <c r="KXC36" s="4"/>
      <c r="KXD36" s="4"/>
      <c r="KXE36" s="4"/>
      <c r="KXF36" s="4"/>
      <c r="KXG36" s="4"/>
      <c r="KXH36" s="4"/>
      <c r="KXI36" s="4"/>
      <c r="KXJ36" s="4"/>
      <c r="KXK36" s="4"/>
      <c r="KXL36" s="4"/>
      <c r="KXM36" s="4"/>
      <c r="KXN36" s="4"/>
      <c r="KXO36" s="4"/>
      <c r="KXP36" s="4"/>
      <c r="KXQ36" s="4"/>
      <c r="KXR36" s="4"/>
      <c r="KXS36" s="4"/>
      <c r="KXT36" s="4"/>
      <c r="KXU36" s="4"/>
      <c r="KXV36" s="4"/>
      <c r="KXW36" s="4"/>
      <c r="KXX36" s="4"/>
      <c r="KXY36" s="4"/>
      <c r="KXZ36" s="4"/>
      <c r="KYA36" s="4"/>
      <c r="KYB36" s="4"/>
      <c r="KYC36" s="4"/>
      <c r="KYD36" s="4"/>
      <c r="KYE36" s="4"/>
      <c r="KYF36" s="4"/>
      <c r="KYG36" s="4"/>
      <c r="KYH36" s="4"/>
      <c r="KYI36" s="4"/>
      <c r="KYJ36" s="4"/>
      <c r="KYK36" s="4"/>
      <c r="KYL36" s="4"/>
      <c r="KYM36" s="4"/>
      <c r="KYN36" s="4"/>
      <c r="KYO36" s="4"/>
      <c r="KYP36" s="4"/>
      <c r="KYQ36" s="4"/>
      <c r="KYR36" s="4"/>
      <c r="KYS36" s="4"/>
      <c r="KYT36" s="4"/>
      <c r="KYU36" s="4"/>
      <c r="KYV36" s="4"/>
      <c r="KYW36" s="4"/>
      <c r="KYX36" s="4"/>
      <c r="KYY36" s="4"/>
      <c r="KYZ36" s="4"/>
      <c r="KZA36" s="4"/>
      <c r="KZB36" s="4"/>
      <c r="KZC36" s="4"/>
      <c r="KZD36" s="4"/>
      <c r="KZE36" s="4"/>
      <c r="KZF36" s="4"/>
      <c r="KZG36" s="4"/>
      <c r="KZH36" s="4"/>
      <c r="KZI36" s="4"/>
      <c r="KZJ36" s="4"/>
      <c r="KZK36" s="4"/>
      <c r="KZL36" s="4"/>
      <c r="KZM36" s="4"/>
      <c r="KZN36" s="4"/>
      <c r="KZO36" s="4"/>
      <c r="KZP36" s="4"/>
      <c r="KZQ36" s="4"/>
      <c r="KZR36" s="4"/>
      <c r="KZS36" s="4"/>
      <c r="KZT36" s="4"/>
      <c r="KZU36" s="4"/>
      <c r="KZV36" s="4"/>
      <c r="KZW36" s="4"/>
      <c r="KZX36" s="4"/>
      <c r="KZY36" s="4"/>
      <c r="KZZ36" s="4"/>
      <c r="LAA36" s="4"/>
      <c r="LAB36" s="4"/>
      <c r="LAC36" s="4"/>
      <c r="LAD36" s="4"/>
      <c r="LAE36" s="4"/>
      <c r="LAF36" s="4"/>
      <c r="LAG36" s="4"/>
      <c r="LAH36" s="4"/>
      <c r="LAI36" s="4"/>
      <c r="LAJ36" s="4"/>
      <c r="LAK36" s="4"/>
      <c r="LAL36" s="4"/>
      <c r="LAM36" s="4"/>
      <c r="LAN36" s="4"/>
      <c r="LAO36" s="4"/>
      <c r="LAP36" s="4"/>
      <c r="LAQ36" s="4"/>
      <c r="LAR36" s="4"/>
      <c r="LAS36" s="4"/>
      <c r="LAT36" s="4"/>
      <c r="LAU36" s="4"/>
      <c r="LAV36" s="4"/>
      <c r="LAW36" s="4"/>
      <c r="LAX36" s="4"/>
      <c r="LAY36" s="4"/>
      <c r="LAZ36" s="4"/>
      <c r="LBA36" s="4"/>
      <c r="LBB36" s="4"/>
      <c r="LBC36" s="4"/>
      <c r="LBD36" s="4"/>
      <c r="LBE36" s="4"/>
      <c r="LBF36" s="4"/>
      <c r="LBG36" s="4"/>
      <c r="LBH36" s="4"/>
      <c r="LBI36" s="4"/>
      <c r="LBJ36" s="4"/>
      <c r="LBK36" s="4"/>
      <c r="LBL36" s="4"/>
      <c r="LBM36" s="4"/>
      <c r="LBN36" s="4"/>
      <c r="LBO36" s="4"/>
      <c r="LBP36" s="4"/>
      <c r="LBQ36" s="4"/>
      <c r="LBR36" s="4"/>
      <c r="LBS36" s="4"/>
      <c r="LBT36" s="4"/>
      <c r="LBU36" s="4"/>
      <c r="LBV36" s="4"/>
      <c r="LBW36" s="4"/>
      <c r="LBX36" s="4"/>
      <c r="LBY36" s="4"/>
      <c r="LBZ36" s="4"/>
      <c r="LCA36" s="4"/>
      <c r="LCB36" s="4"/>
      <c r="LCC36" s="4"/>
      <c r="LCD36" s="4"/>
      <c r="LCE36" s="4"/>
      <c r="LCF36" s="4"/>
      <c r="LCG36" s="4"/>
      <c r="LCH36" s="4"/>
      <c r="LCI36" s="4"/>
      <c r="LCJ36" s="4"/>
      <c r="LCK36" s="4"/>
      <c r="LCL36" s="4"/>
      <c r="LCM36" s="4"/>
      <c r="LCN36" s="4"/>
      <c r="LCO36" s="4"/>
      <c r="LCP36" s="4"/>
      <c r="LCQ36" s="4"/>
      <c r="LCR36" s="4"/>
      <c r="LCS36" s="4"/>
      <c r="LCT36" s="4"/>
      <c r="LCU36" s="4"/>
      <c r="LCV36" s="4"/>
      <c r="LCW36" s="4"/>
      <c r="LCX36" s="4"/>
      <c r="LCY36" s="4"/>
      <c r="LCZ36" s="4"/>
      <c r="LDA36" s="4"/>
      <c r="LDB36" s="4"/>
      <c r="LDC36" s="4"/>
      <c r="LDD36" s="4"/>
      <c r="LDE36" s="4"/>
      <c r="LDF36" s="4"/>
      <c r="LDG36" s="4"/>
      <c r="LDH36" s="4"/>
      <c r="LDI36" s="4"/>
      <c r="LDJ36" s="4"/>
      <c r="LDK36" s="4"/>
      <c r="LDL36" s="4"/>
      <c r="LDM36" s="4"/>
      <c r="LDN36" s="4"/>
      <c r="LDO36" s="4"/>
      <c r="LDP36" s="4"/>
      <c r="LDQ36" s="4"/>
      <c r="LDR36" s="4"/>
      <c r="LDS36" s="4"/>
      <c r="LDT36" s="4"/>
      <c r="LDU36" s="4"/>
      <c r="LDV36" s="4"/>
      <c r="LDW36" s="4"/>
      <c r="LDX36" s="4"/>
      <c r="LDY36" s="4"/>
      <c r="LDZ36" s="4"/>
      <c r="LEA36" s="4"/>
      <c r="LEB36" s="4"/>
      <c r="LEC36" s="4"/>
      <c r="LED36" s="4"/>
      <c r="LEE36" s="4"/>
      <c r="LEF36" s="4"/>
      <c r="LEG36" s="4"/>
      <c r="LEH36" s="4"/>
      <c r="LEI36" s="4"/>
      <c r="LEJ36" s="4"/>
      <c r="LEK36" s="4"/>
      <c r="LEL36" s="4"/>
      <c r="LEM36" s="4"/>
      <c r="LEN36" s="4"/>
      <c r="LEO36" s="4"/>
      <c r="LEP36" s="4"/>
      <c r="LEQ36" s="4"/>
      <c r="LER36" s="4"/>
      <c r="LES36" s="4"/>
      <c r="LET36" s="4"/>
      <c r="LEU36" s="4"/>
      <c r="LEV36" s="4"/>
      <c r="LEW36" s="4"/>
      <c r="LEX36" s="4"/>
      <c r="LEY36" s="4"/>
      <c r="LEZ36" s="4"/>
      <c r="LFA36" s="4"/>
      <c r="LFB36" s="4"/>
      <c r="LFC36" s="4"/>
      <c r="LFD36" s="4"/>
      <c r="LFE36" s="4"/>
      <c r="LFF36" s="4"/>
      <c r="LFG36" s="4"/>
      <c r="LFH36" s="4"/>
      <c r="LFI36" s="4"/>
      <c r="LFJ36" s="4"/>
      <c r="LFK36" s="4"/>
      <c r="LFL36" s="4"/>
      <c r="LFM36" s="4"/>
      <c r="LFN36" s="4"/>
      <c r="LFO36" s="4"/>
      <c r="LFP36" s="4"/>
      <c r="LFQ36" s="4"/>
      <c r="LFR36" s="4"/>
      <c r="LFS36" s="4"/>
      <c r="LFT36" s="4"/>
      <c r="LFU36" s="4"/>
      <c r="LFV36" s="4"/>
      <c r="LFW36" s="4"/>
      <c r="LFX36" s="4"/>
      <c r="LFY36" s="4"/>
      <c r="LFZ36" s="4"/>
      <c r="LGA36" s="4"/>
      <c r="LGB36" s="4"/>
      <c r="LGC36" s="4"/>
      <c r="LGD36" s="4"/>
      <c r="LGE36" s="4"/>
      <c r="LGF36" s="4"/>
      <c r="LGG36" s="4"/>
      <c r="LGH36" s="4"/>
      <c r="LGI36" s="4"/>
      <c r="LGJ36" s="4"/>
      <c r="LGK36" s="4"/>
      <c r="LGL36" s="4"/>
      <c r="LGM36" s="4"/>
      <c r="LGN36" s="4"/>
      <c r="LGO36" s="4"/>
      <c r="LGP36" s="4"/>
      <c r="LGQ36" s="4"/>
      <c r="LGR36" s="4"/>
      <c r="LGS36" s="4"/>
      <c r="LGT36" s="4"/>
      <c r="LGU36" s="4"/>
      <c r="LGV36" s="4"/>
      <c r="LGW36" s="4"/>
      <c r="LGX36" s="4"/>
      <c r="LGY36" s="4"/>
      <c r="LGZ36" s="4"/>
      <c r="LHA36" s="4"/>
      <c r="LHB36" s="4"/>
      <c r="LHC36" s="4"/>
      <c r="LHD36" s="4"/>
      <c r="LHE36" s="4"/>
      <c r="LHF36" s="4"/>
      <c r="LHG36" s="4"/>
      <c r="LHH36" s="4"/>
      <c r="LHI36" s="4"/>
      <c r="LHJ36" s="4"/>
      <c r="LHK36" s="4"/>
      <c r="LHL36" s="4"/>
      <c r="LHM36" s="4"/>
      <c r="LHN36" s="4"/>
      <c r="LHO36" s="4"/>
      <c r="LHP36" s="4"/>
      <c r="LHQ36" s="4"/>
      <c r="LHR36" s="4"/>
      <c r="LHS36" s="4"/>
      <c r="LHT36" s="4"/>
      <c r="LHU36" s="4"/>
      <c r="LHV36" s="4"/>
      <c r="LHW36" s="4"/>
      <c r="LHX36" s="4"/>
      <c r="LHY36" s="4"/>
      <c r="LHZ36" s="4"/>
      <c r="LIA36" s="4"/>
      <c r="LIB36" s="4"/>
      <c r="LIC36" s="4"/>
      <c r="LID36" s="4"/>
      <c r="LIE36" s="4"/>
      <c r="LIF36" s="4"/>
      <c r="LIG36" s="4"/>
      <c r="LIH36" s="4"/>
      <c r="LII36" s="4"/>
      <c r="LIJ36" s="4"/>
      <c r="LIK36" s="4"/>
      <c r="LIL36" s="4"/>
      <c r="LIM36" s="4"/>
      <c r="LIN36" s="4"/>
      <c r="LIO36" s="4"/>
      <c r="LIP36" s="4"/>
      <c r="LIQ36" s="4"/>
      <c r="LIR36" s="4"/>
      <c r="LIS36" s="4"/>
      <c r="LIT36" s="4"/>
      <c r="LIU36" s="4"/>
      <c r="LIV36" s="4"/>
      <c r="LIW36" s="4"/>
      <c r="LIX36" s="4"/>
      <c r="LIY36" s="4"/>
      <c r="LIZ36" s="4"/>
      <c r="LJA36" s="4"/>
      <c r="LJB36" s="4"/>
      <c r="LJC36" s="4"/>
      <c r="LJD36" s="4"/>
      <c r="LJE36" s="4"/>
      <c r="LJF36" s="4"/>
      <c r="LJG36" s="4"/>
      <c r="LJH36" s="4"/>
      <c r="LJI36" s="4"/>
      <c r="LJJ36" s="4"/>
      <c r="LJK36" s="4"/>
      <c r="LJL36" s="4"/>
      <c r="LJM36" s="4"/>
      <c r="LJN36" s="4"/>
      <c r="LJO36" s="4"/>
      <c r="LJP36" s="4"/>
      <c r="LJQ36" s="4"/>
      <c r="LJR36" s="4"/>
      <c r="LJS36" s="4"/>
      <c r="LJT36" s="4"/>
      <c r="LJU36" s="4"/>
      <c r="LJV36" s="4"/>
      <c r="LJW36" s="4"/>
      <c r="LJX36" s="4"/>
      <c r="LJY36" s="4"/>
      <c r="LJZ36" s="4"/>
      <c r="LKA36" s="4"/>
      <c r="LKB36" s="4"/>
      <c r="LKC36" s="4"/>
      <c r="LKD36" s="4"/>
      <c r="LKE36" s="4"/>
      <c r="LKF36" s="4"/>
      <c r="LKG36" s="4"/>
      <c r="LKH36" s="4"/>
      <c r="LKI36" s="4"/>
      <c r="LKJ36" s="4"/>
      <c r="LKK36" s="4"/>
      <c r="LKL36" s="4"/>
      <c r="LKM36" s="4"/>
      <c r="LKN36" s="4"/>
      <c r="LKO36" s="4"/>
      <c r="LKP36" s="4"/>
      <c r="LKQ36" s="4"/>
      <c r="LKR36" s="4"/>
      <c r="LKS36" s="4"/>
      <c r="LKT36" s="4"/>
      <c r="LKU36" s="4"/>
      <c r="LKV36" s="4"/>
      <c r="LKW36" s="4"/>
      <c r="LKX36" s="4"/>
      <c r="LKY36" s="4"/>
      <c r="LKZ36" s="4"/>
      <c r="LLA36" s="4"/>
      <c r="LLB36" s="4"/>
      <c r="LLC36" s="4"/>
      <c r="LLD36" s="4"/>
      <c r="LLE36" s="4"/>
      <c r="LLF36" s="4"/>
      <c r="LLG36" s="4"/>
      <c r="LLH36" s="4"/>
      <c r="LLI36" s="4"/>
      <c r="LLJ36" s="4"/>
      <c r="LLK36" s="4"/>
      <c r="LLL36" s="4"/>
      <c r="LLM36" s="4"/>
      <c r="LLN36" s="4"/>
      <c r="LLO36" s="4"/>
      <c r="LLP36" s="4"/>
      <c r="LLQ36" s="4"/>
      <c r="LLR36" s="4"/>
      <c r="LLS36" s="4"/>
      <c r="LLT36" s="4"/>
      <c r="LLU36" s="4"/>
      <c r="LLV36" s="4"/>
      <c r="LLW36" s="4"/>
      <c r="LLX36" s="4"/>
      <c r="LLY36" s="4"/>
      <c r="LLZ36" s="4"/>
      <c r="LMA36" s="4"/>
      <c r="LMB36" s="4"/>
      <c r="LMC36" s="4"/>
      <c r="LMD36" s="4"/>
      <c r="LME36" s="4"/>
      <c r="LMF36" s="4"/>
      <c r="LMG36" s="4"/>
      <c r="LMH36" s="4"/>
      <c r="LMI36" s="4"/>
      <c r="LMJ36" s="4"/>
      <c r="LMK36" s="4"/>
      <c r="LML36" s="4"/>
      <c r="LMM36" s="4"/>
      <c r="LMN36" s="4"/>
      <c r="LMO36" s="4"/>
      <c r="LMP36" s="4"/>
      <c r="LMQ36" s="4"/>
      <c r="LMR36" s="4"/>
      <c r="LMS36" s="4"/>
      <c r="LMT36" s="4"/>
      <c r="LMU36" s="4"/>
      <c r="LMV36" s="4"/>
      <c r="LMW36" s="4"/>
      <c r="LMX36" s="4"/>
      <c r="LMY36" s="4"/>
      <c r="LMZ36" s="4"/>
      <c r="LNA36" s="4"/>
      <c r="LNB36" s="4"/>
      <c r="LNC36" s="4"/>
      <c r="LND36" s="4"/>
      <c r="LNE36" s="4"/>
      <c r="LNF36" s="4"/>
      <c r="LNG36" s="4"/>
      <c r="LNH36" s="4"/>
      <c r="LNI36" s="4"/>
      <c r="LNJ36" s="4"/>
      <c r="LNK36" s="4"/>
      <c r="LNL36" s="4"/>
      <c r="LNM36" s="4"/>
      <c r="LNN36" s="4"/>
      <c r="LNO36" s="4"/>
      <c r="LNP36" s="4"/>
      <c r="LNQ36" s="4"/>
      <c r="LNR36" s="4"/>
      <c r="LNS36" s="4"/>
      <c r="LNT36" s="4"/>
      <c r="LNU36" s="4"/>
      <c r="LNV36" s="4"/>
      <c r="LNW36" s="4"/>
      <c r="LNX36" s="4"/>
      <c r="LNY36" s="4"/>
      <c r="LNZ36" s="4"/>
      <c r="LOA36" s="4"/>
      <c r="LOB36" s="4"/>
      <c r="LOC36" s="4"/>
      <c r="LOD36" s="4"/>
      <c r="LOE36" s="4"/>
      <c r="LOF36" s="4"/>
      <c r="LOG36" s="4"/>
      <c r="LOH36" s="4"/>
      <c r="LOI36" s="4"/>
      <c r="LOJ36" s="4"/>
      <c r="LOK36" s="4"/>
      <c r="LOL36" s="4"/>
      <c r="LOM36" s="4"/>
      <c r="LON36" s="4"/>
      <c r="LOO36" s="4"/>
      <c r="LOP36" s="4"/>
      <c r="LOQ36" s="4"/>
      <c r="LOR36" s="4"/>
      <c r="LOS36" s="4"/>
      <c r="LOT36" s="4"/>
      <c r="LOU36" s="4"/>
      <c r="LOV36" s="4"/>
      <c r="LOW36" s="4"/>
      <c r="LOX36" s="4"/>
      <c r="LOY36" s="4"/>
      <c r="LOZ36" s="4"/>
      <c r="LPA36" s="4"/>
      <c r="LPB36" s="4"/>
      <c r="LPC36" s="4"/>
      <c r="LPD36" s="4"/>
      <c r="LPE36" s="4"/>
      <c r="LPF36" s="4"/>
      <c r="LPG36" s="4"/>
      <c r="LPH36" s="4"/>
      <c r="LPI36" s="4"/>
      <c r="LPJ36" s="4"/>
      <c r="LPK36" s="4"/>
      <c r="LPL36" s="4"/>
      <c r="LPM36" s="4"/>
      <c r="LPN36" s="4"/>
      <c r="LPO36" s="4"/>
      <c r="LPP36" s="4"/>
      <c r="LPQ36" s="4"/>
      <c r="LPR36" s="4"/>
      <c r="LPS36" s="4"/>
      <c r="LPT36" s="4"/>
      <c r="LPU36" s="4"/>
      <c r="LPV36" s="4"/>
      <c r="LPW36" s="4"/>
      <c r="LPX36" s="4"/>
      <c r="LPY36" s="4"/>
      <c r="LPZ36" s="4"/>
      <c r="LQA36" s="4"/>
      <c r="LQB36" s="4"/>
      <c r="LQC36" s="4"/>
      <c r="LQD36" s="4"/>
      <c r="LQE36" s="4"/>
      <c r="LQF36" s="4"/>
      <c r="LQG36" s="4"/>
      <c r="LQH36" s="4"/>
      <c r="LQI36" s="4"/>
      <c r="LQJ36" s="4"/>
      <c r="LQK36" s="4"/>
      <c r="LQL36" s="4"/>
      <c r="LQM36" s="4"/>
      <c r="LQN36" s="4"/>
      <c r="LQO36" s="4"/>
      <c r="LQP36" s="4"/>
      <c r="LQQ36" s="4"/>
      <c r="LQR36" s="4"/>
      <c r="LQS36" s="4"/>
      <c r="LQT36" s="4"/>
      <c r="LQU36" s="4"/>
      <c r="LQV36" s="4"/>
      <c r="LQW36" s="4"/>
      <c r="LQX36" s="4"/>
      <c r="LQY36" s="4"/>
      <c r="LQZ36" s="4"/>
      <c r="LRA36" s="4"/>
      <c r="LRB36" s="4"/>
      <c r="LRC36" s="4"/>
      <c r="LRD36" s="4"/>
      <c r="LRE36" s="4"/>
      <c r="LRF36" s="4"/>
      <c r="LRG36" s="4"/>
      <c r="LRH36" s="4"/>
      <c r="LRI36" s="4"/>
      <c r="LRJ36" s="4"/>
      <c r="LRK36" s="4"/>
      <c r="LRL36" s="4"/>
      <c r="LRM36" s="4"/>
      <c r="LRN36" s="4"/>
      <c r="LRO36" s="4"/>
      <c r="LRP36" s="4"/>
      <c r="LRQ36" s="4"/>
      <c r="LRR36" s="4"/>
      <c r="LRS36" s="4"/>
      <c r="LRT36" s="4"/>
      <c r="LRU36" s="4"/>
      <c r="LRV36" s="4"/>
      <c r="LRW36" s="4"/>
      <c r="LRX36" s="4"/>
      <c r="LRY36" s="4"/>
      <c r="LRZ36" s="4"/>
      <c r="LSA36" s="4"/>
      <c r="LSB36" s="4"/>
      <c r="LSC36" s="4"/>
      <c r="LSD36" s="4"/>
      <c r="LSE36" s="4"/>
      <c r="LSF36" s="4"/>
      <c r="LSG36" s="4"/>
      <c r="LSH36" s="4"/>
      <c r="LSI36" s="4"/>
      <c r="LSJ36" s="4"/>
      <c r="LSK36" s="4"/>
      <c r="LSL36" s="4"/>
      <c r="LSM36" s="4"/>
      <c r="LSN36" s="4"/>
      <c r="LSO36" s="4"/>
      <c r="LSP36" s="4"/>
      <c r="LSQ36" s="4"/>
      <c r="LSR36" s="4"/>
      <c r="LSS36" s="4"/>
      <c r="LST36" s="4"/>
      <c r="LSU36" s="4"/>
      <c r="LSV36" s="4"/>
      <c r="LSW36" s="4"/>
      <c r="LSX36" s="4"/>
      <c r="LSY36" s="4"/>
      <c r="LSZ36" s="4"/>
      <c r="LTA36" s="4"/>
      <c r="LTB36" s="4"/>
      <c r="LTC36" s="4"/>
      <c r="LTD36" s="4"/>
      <c r="LTE36" s="4"/>
      <c r="LTF36" s="4"/>
      <c r="LTG36" s="4"/>
      <c r="LTH36" s="4"/>
      <c r="LTI36" s="4"/>
      <c r="LTJ36" s="4"/>
      <c r="LTK36" s="4"/>
      <c r="LTL36" s="4"/>
      <c r="LTM36" s="4"/>
      <c r="LTN36" s="4"/>
      <c r="LTO36" s="4"/>
      <c r="LTP36" s="4"/>
      <c r="LTQ36" s="4"/>
      <c r="LTR36" s="4"/>
      <c r="LTS36" s="4"/>
      <c r="LTT36" s="4"/>
      <c r="LTU36" s="4"/>
      <c r="LTV36" s="4"/>
      <c r="LTW36" s="4"/>
      <c r="LTX36" s="4"/>
      <c r="LTY36" s="4"/>
      <c r="LTZ36" s="4"/>
      <c r="LUA36" s="4"/>
      <c r="LUB36" s="4"/>
      <c r="LUC36" s="4"/>
      <c r="LUD36" s="4"/>
      <c r="LUE36" s="4"/>
      <c r="LUF36" s="4"/>
      <c r="LUG36" s="4"/>
      <c r="LUH36" s="4"/>
      <c r="LUI36" s="4"/>
      <c r="LUJ36" s="4"/>
      <c r="LUK36" s="4"/>
      <c r="LUL36" s="4"/>
      <c r="LUM36" s="4"/>
      <c r="LUN36" s="4"/>
      <c r="LUO36" s="4"/>
      <c r="LUP36" s="4"/>
      <c r="LUQ36" s="4"/>
      <c r="LUR36" s="4"/>
      <c r="LUS36" s="4"/>
      <c r="LUT36" s="4"/>
      <c r="LUU36" s="4"/>
      <c r="LUV36" s="4"/>
      <c r="LUW36" s="4"/>
      <c r="LUX36" s="4"/>
      <c r="LUY36" s="4"/>
      <c r="LUZ36" s="4"/>
      <c r="LVA36" s="4"/>
      <c r="LVB36" s="4"/>
      <c r="LVC36" s="4"/>
      <c r="LVD36" s="4"/>
      <c r="LVE36" s="4"/>
      <c r="LVF36" s="4"/>
      <c r="LVG36" s="4"/>
      <c r="LVH36" s="4"/>
      <c r="LVI36" s="4"/>
      <c r="LVJ36" s="4"/>
      <c r="LVK36" s="4"/>
      <c r="LVL36" s="4"/>
      <c r="LVM36" s="4"/>
      <c r="LVN36" s="4"/>
      <c r="LVO36" s="4"/>
      <c r="LVP36" s="4"/>
      <c r="LVQ36" s="4"/>
      <c r="LVR36" s="4"/>
      <c r="LVS36" s="4"/>
      <c r="LVT36" s="4"/>
      <c r="LVU36" s="4"/>
      <c r="LVV36" s="4"/>
      <c r="LVW36" s="4"/>
      <c r="LVX36" s="4"/>
      <c r="LVY36" s="4"/>
      <c r="LVZ36" s="4"/>
      <c r="LWA36" s="4"/>
      <c r="LWB36" s="4"/>
      <c r="LWC36" s="4"/>
      <c r="LWD36" s="4"/>
      <c r="LWE36" s="4"/>
      <c r="LWF36" s="4"/>
      <c r="LWG36" s="4"/>
      <c r="LWH36" s="4"/>
      <c r="LWI36" s="4"/>
      <c r="LWJ36" s="4"/>
      <c r="LWK36" s="4"/>
      <c r="LWL36" s="4"/>
      <c r="LWM36" s="4"/>
      <c r="LWN36" s="4"/>
      <c r="LWO36" s="4"/>
      <c r="LWP36" s="4"/>
      <c r="LWQ36" s="4"/>
      <c r="LWR36" s="4"/>
      <c r="LWS36" s="4"/>
      <c r="LWT36" s="4"/>
      <c r="LWU36" s="4"/>
      <c r="LWV36" s="4"/>
      <c r="LWW36" s="4"/>
      <c r="LWX36" s="4"/>
      <c r="LWY36" s="4"/>
      <c r="LWZ36" s="4"/>
      <c r="LXA36" s="4"/>
      <c r="LXB36" s="4"/>
      <c r="LXC36" s="4"/>
      <c r="LXD36" s="4"/>
      <c r="LXE36" s="4"/>
      <c r="LXF36" s="4"/>
      <c r="LXG36" s="4"/>
      <c r="LXH36" s="4"/>
      <c r="LXI36" s="4"/>
      <c r="LXJ36" s="4"/>
      <c r="LXK36" s="4"/>
      <c r="LXL36" s="4"/>
      <c r="LXM36" s="4"/>
      <c r="LXN36" s="4"/>
      <c r="LXO36" s="4"/>
      <c r="LXP36" s="4"/>
      <c r="LXQ36" s="4"/>
      <c r="LXR36" s="4"/>
      <c r="LXS36" s="4"/>
      <c r="LXT36" s="4"/>
      <c r="LXU36" s="4"/>
      <c r="LXV36" s="4"/>
      <c r="LXW36" s="4"/>
      <c r="LXX36" s="4"/>
      <c r="LXY36" s="4"/>
      <c r="LXZ36" s="4"/>
      <c r="LYA36" s="4"/>
      <c r="LYB36" s="4"/>
      <c r="LYC36" s="4"/>
      <c r="LYD36" s="4"/>
      <c r="LYE36" s="4"/>
      <c r="LYF36" s="4"/>
      <c r="LYG36" s="4"/>
      <c r="LYH36" s="4"/>
      <c r="LYI36" s="4"/>
      <c r="LYJ36" s="4"/>
      <c r="LYK36" s="4"/>
      <c r="LYL36" s="4"/>
      <c r="LYM36" s="4"/>
      <c r="LYN36" s="4"/>
      <c r="LYO36" s="4"/>
      <c r="LYP36" s="4"/>
      <c r="LYQ36" s="4"/>
      <c r="LYR36" s="4"/>
      <c r="LYS36" s="4"/>
      <c r="LYT36" s="4"/>
      <c r="LYU36" s="4"/>
      <c r="LYV36" s="4"/>
      <c r="LYW36" s="4"/>
      <c r="LYX36" s="4"/>
      <c r="LYY36" s="4"/>
      <c r="LYZ36" s="4"/>
      <c r="LZA36" s="4"/>
      <c r="LZB36" s="4"/>
      <c r="LZC36" s="4"/>
      <c r="LZD36" s="4"/>
      <c r="LZE36" s="4"/>
      <c r="LZF36" s="4"/>
      <c r="LZG36" s="4"/>
      <c r="LZH36" s="4"/>
      <c r="LZI36" s="4"/>
      <c r="LZJ36" s="4"/>
      <c r="LZK36" s="4"/>
      <c r="LZL36" s="4"/>
      <c r="LZM36" s="4"/>
      <c r="LZN36" s="4"/>
      <c r="LZO36" s="4"/>
      <c r="LZP36" s="4"/>
      <c r="LZQ36" s="4"/>
      <c r="LZR36" s="4"/>
      <c r="LZS36" s="4"/>
      <c r="LZT36" s="4"/>
      <c r="LZU36" s="4"/>
      <c r="LZV36" s="4"/>
      <c r="LZW36" s="4"/>
      <c r="LZX36" s="4"/>
      <c r="LZY36" s="4"/>
      <c r="LZZ36" s="4"/>
      <c r="MAA36" s="4"/>
      <c r="MAB36" s="4"/>
      <c r="MAC36" s="4"/>
      <c r="MAD36" s="4"/>
      <c r="MAE36" s="4"/>
      <c r="MAF36" s="4"/>
      <c r="MAG36" s="4"/>
      <c r="MAH36" s="4"/>
      <c r="MAI36" s="4"/>
      <c r="MAJ36" s="4"/>
      <c r="MAK36" s="4"/>
      <c r="MAL36" s="4"/>
      <c r="MAM36" s="4"/>
      <c r="MAN36" s="4"/>
      <c r="MAO36" s="4"/>
      <c r="MAP36" s="4"/>
      <c r="MAQ36" s="4"/>
      <c r="MAR36" s="4"/>
      <c r="MAS36" s="4"/>
      <c r="MAT36" s="4"/>
      <c r="MAU36" s="4"/>
      <c r="MAV36" s="4"/>
      <c r="MAW36" s="4"/>
      <c r="MAX36" s="4"/>
      <c r="MAY36" s="4"/>
      <c r="MAZ36" s="4"/>
      <c r="MBA36" s="4"/>
      <c r="MBB36" s="4"/>
      <c r="MBC36" s="4"/>
      <c r="MBD36" s="4"/>
      <c r="MBE36" s="4"/>
      <c r="MBF36" s="4"/>
      <c r="MBG36" s="4"/>
      <c r="MBH36" s="4"/>
      <c r="MBI36" s="4"/>
      <c r="MBJ36" s="4"/>
      <c r="MBK36" s="4"/>
      <c r="MBL36" s="4"/>
      <c r="MBM36" s="4"/>
      <c r="MBN36" s="4"/>
      <c r="MBO36" s="4"/>
      <c r="MBP36" s="4"/>
      <c r="MBQ36" s="4"/>
      <c r="MBR36" s="4"/>
      <c r="MBS36" s="4"/>
      <c r="MBT36" s="4"/>
      <c r="MBU36" s="4"/>
      <c r="MBV36" s="4"/>
      <c r="MBW36" s="4"/>
      <c r="MBX36" s="4"/>
      <c r="MBY36" s="4"/>
      <c r="MBZ36" s="4"/>
      <c r="MCA36" s="4"/>
      <c r="MCB36" s="4"/>
      <c r="MCC36" s="4"/>
      <c r="MCD36" s="4"/>
      <c r="MCE36" s="4"/>
      <c r="MCF36" s="4"/>
      <c r="MCG36" s="4"/>
      <c r="MCH36" s="4"/>
      <c r="MCI36" s="4"/>
      <c r="MCJ36" s="4"/>
      <c r="MCK36" s="4"/>
      <c r="MCL36" s="4"/>
      <c r="MCM36" s="4"/>
      <c r="MCN36" s="4"/>
      <c r="MCO36" s="4"/>
      <c r="MCP36" s="4"/>
      <c r="MCQ36" s="4"/>
      <c r="MCR36" s="4"/>
      <c r="MCS36" s="4"/>
      <c r="MCT36" s="4"/>
      <c r="MCU36" s="4"/>
      <c r="MCV36" s="4"/>
      <c r="MCW36" s="4"/>
      <c r="MCX36" s="4"/>
      <c r="MCY36" s="4"/>
      <c r="MCZ36" s="4"/>
      <c r="MDA36" s="4"/>
      <c r="MDB36" s="4"/>
      <c r="MDC36" s="4"/>
      <c r="MDD36" s="4"/>
      <c r="MDE36" s="4"/>
      <c r="MDF36" s="4"/>
      <c r="MDG36" s="4"/>
      <c r="MDH36" s="4"/>
      <c r="MDI36" s="4"/>
      <c r="MDJ36" s="4"/>
      <c r="MDK36" s="4"/>
      <c r="MDL36" s="4"/>
      <c r="MDM36" s="4"/>
      <c r="MDN36" s="4"/>
      <c r="MDO36" s="4"/>
      <c r="MDP36" s="4"/>
      <c r="MDQ36" s="4"/>
      <c r="MDR36" s="4"/>
      <c r="MDS36" s="4"/>
      <c r="MDT36" s="4"/>
      <c r="MDU36" s="4"/>
      <c r="MDV36" s="4"/>
      <c r="MDW36" s="4"/>
      <c r="MDX36" s="4"/>
      <c r="MDY36" s="4"/>
      <c r="MDZ36" s="4"/>
      <c r="MEA36" s="4"/>
      <c r="MEB36" s="4"/>
      <c r="MEC36" s="4"/>
      <c r="MED36" s="4"/>
      <c r="MEE36" s="4"/>
      <c r="MEF36" s="4"/>
      <c r="MEG36" s="4"/>
      <c r="MEH36" s="4"/>
      <c r="MEI36" s="4"/>
      <c r="MEJ36" s="4"/>
      <c r="MEK36" s="4"/>
      <c r="MEL36" s="4"/>
      <c r="MEM36" s="4"/>
      <c r="MEN36" s="4"/>
      <c r="MEO36" s="4"/>
      <c r="MEP36" s="4"/>
      <c r="MEQ36" s="4"/>
      <c r="MER36" s="4"/>
      <c r="MES36" s="4"/>
      <c r="MET36" s="4"/>
      <c r="MEU36" s="4"/>
      <c r="MEV36" s="4"/>
      <c r="MEW36" s="4"/>
      <c r="MEX36" s="4"/>
      <c r="MEY36" s="4"/>
      <c r="MEZ36" s="4"/>
      <c r="MFA36" s="4"/>
      <c r="MFB36" s="4"/>
      <c r="MFC36" s="4"/>
      <c r="MFD36" s="4"/>
      <c r="MFE36" s="4"/>
      <c r="MFF36" s="4"/>
      <c r="MFG36" s="4"/>
      <c r="MFH36" s="4"/>
      <c r="MFI36" s="4"/>
      <c r="MFJ36" s="4"/>
      <c r="MFK36" s="4"/>
      <c r="MFL36" s="4"/>
      <c r="MFM36" s="4"/>
      <c r="MFN36" s="4"/>
      <c r="MFO36" s="4"/>
      <c r="MFP36" s="4"/>
      <c r="MFQ36" s="4"/>
      <c r="MFR36" s="4"/>
      <c r="MFS36" s="4"/>
      <c r="MFT36" s="4"/>
      <c r="MFU36" s="4"/>
      <c r="MFV36" s="4"/>
      <c r="MFW36" s="4"/>
      <c r="MFX36" s="4"/>
      <c r="MFY36" s="4"/>
      <c r="MFZ36" s="4"/>
      <c r="MGA36" s="4"/>
      <c r="MGB36" s="4"/>
      <c r="MGC36" s="4"/>
      <c r="MGD36" s="4"/>
      <c r="MGE36" s="4"/>
      <c r="MGF36" s="4"/>
      <c r="MGG36" s="4"/>
      <c r="MGH36" s="4"/>
      <c r="MGI36" s="4"/>
      <c r="MGJ36" s="4"/>
      <c r="MGK36" s="4"/>
      <c r="MGL36" s="4"/>
      <c r="MGM36" s="4"/>
      <c r="MGN36" s="4"/>
      <c r="MGO36" s="4"/>
      <c r="MGP36" s="4"/>
      <c r="MGQ36" s="4"/>
      <c r="MGR36" s="4"/>
      <c r="MGS36" s="4"/>
      <c r="MGT36" s="4"/>
      <c r="MGU36" s="4"/>
      <c r="MGV36" s="4"/>
      <c r="MGW36" s="4"/>
      <c r="MGX36" s="4"/>
      <c r="MGY36" s="4"/>
      <c r="MGZ36" s="4"/>
      <c r="MHA36" s="4"/>
      <c r="MHB36" s="4"/>
      <c r="MHC36" s="4"/>
      <c r="MHD36" s="4"/>
      <c r="MHE36" s="4"/>
      <c r="MHF36" s="4"/>
      <c r="MHG36" s="4"/>
      <c r="MHH36" s="4"/>
      <c r="MHI36" s="4"/>
      <c r="MHJ36" s="4"/>
      <c r="MHK36" s="4"/>
      <c r="MHL36" s="4"/>
      <c r="MHM36" s="4"/>
      <c r="MHN36" s="4"/>
      <c r="MHO36" s="4"/>
      <c r="MHP36" s="4"/>
      <c r="MHQ36" s="4"/>
      <c r="MHR36" s="4"/>
      <c r="MHS36" s="4"/>
      <c r="MHT36" s="4"/>
      <c r="MHU36" s="4"/>
      <c r="MHV36" s="4"/>
      <c r="MHW36" s="4"/>
      <c r="MHX36" s="4"/>
      <c r="MHY36" s="4"/>
      <c r="MHZ36" s="4"/>
      <c r="MIA36" s="4"/>
      <c r="MIB36" s="4"/>
      <c r="MIC36" s="4"/>
      <c r="MID36" s="4"/>
      <c r="MIE36" s="4"/>
      <c r="MIF36" s="4"/>
      <c r="MIG36" s="4"/>
      <c r="MIH36" s="4"/>
      <c r="MII36" s="4"/>
      <c r="MIJ36" s="4"/>
      <c r="MIK36" s="4"/>
      <c r="MIL36" s="4"/>
      <c r="MIM36" s="4"/>
      <c r="MIN36" s="4"/>
      <c r="MIO36" s="4"/>
      <c r="MIP36" s="4"/>
      <c r="MIQ36" s="4"/>
      <c r="MIR36" s="4"/>
      <c r="MIS36" s="4"/>
      <c r="MIT36" s="4"/>
      <c r="MIU36" s="4"/>
      <c r="MIV36" s="4"/>
      <c r="MIW36" s="4"/>
      <c r="MIX36" s="4"/>
      <c r="MIY36" s="4"/>
      <c r="MIZ36" s="4"/>
      <c r="MJA36" s="4"/>
      <c r="MJB36" s="4"/>
      <c r="MJC36" s="4"/>
      <c r="MJD36" s="4"/>
      <c r="MJE36" s="4"/>
      <c r="MJF36" s="4"/>
      <c r="MJG36" s="4"/>
      <c r="MJH36" s="4"/>
      <c r="MJI36" s="4"/>
      <c r="MJJ36" s="4"/>
      <c r="MJK36" s="4"/>
      <c r="MJL36" s="4"/>
      <c r="MJM36" s="4"/>
      <c r="MJN36" s="4"/>
      <c r="MJO36" s="4"/>
      <c r="MJP36" s="4"/>
      <c r="MJQ36" s="4"/>
      <c r="MJR36" s="4"/>
      <c r="MJS36" s="4"/>
      <c r="MJT36" s="4"/>
      <c r="MJU36" s="4"/>
      <c r="MJV36" s="4"/>
      <c r="MJW36" s="4"/>
      <c r="MJX36" s="4"/>
      <c r="MJY36" s="4"/>
      <c r="MJZ36" s="4"/>
      <c r="MKA36" s="4"/>
      <c r="MKB36" s="4"/>
      <c r="MKC36" s="4"/>
      <c r="MKD36" s="4"/>
      <c r="MKE36" s="4"/>
      <c r="MKF36" s="4"/>
      <c r="MKG36" s="4"/>
      <c r="MKH36" s="4"/>
      <c r="MKI36" s="4"/>
      <c r="MKJ36" s="4"/>
      <c r="MKK36" s="4"/>
      <c r="MKL36" s="4"/>
      <c r="MKM36" s="4"/>
      <c r="MKN36" s="4"/>
      <c r="MKO36" s="4"/>
      <c r="MKP36" s="4"/>
      <c r="MKQ36" s="4"/>
      <c r="MKR36" s="4"/>
      <c r="MKS36" s="4"/>
      <c r="MKT36" s="4"/>
      <c r="MKU36" s="4"/>
      <c r="MKV36" s="4"/>
      <c r="MKW36" s="4"/>
      <c r="MKX36" s="4"/>
      <c r="MKY36" s="4"/>
      <c r="MKZ36" s="4"/>
      <c r="MLA36" s="4"/>
      <c r="MLB36" s="4"/>
      <c r="MLC36" s="4"/>
      <c r="MLD36" s="4"/>
      <c r="MLE36" s="4"/>
      <c r="MLF36" s="4"/>
      <c r="MLG36" s="4"/>
      <c r="MLH36" s="4"/>
      <c r="MLI36" s="4"/>
      <c r="MLJ36" s="4"/>
      <c r="MLK36" s="4"/>
      <c r="MLL36" s="4"/>
      <c r="MLM36" s="4"/>
      <c r="MLN36" s="4"/>
      <c r="MLO36" s="4"/>
      <c r="MLP36" s="4"/>
      <c r="MLQ36" s="4"/>
      <c r="MLR36" s="4"/>
      <c r="MLS36" s="4"/>
      <c r="MLT36" s="4"/>
      <c r="MLU36" s="4"/>
      <c r="MLV36" s="4"/>
      <c r="MLW36" s="4"/>
      <c r="MLX36" s="4"/>
      <c r="MLY36" s="4"/>
      <c r="MLZ36" s="4"/>
      <c r="MMA36" s="4"/>
      <c r="MMB36" s="4"/>
      <c r="MMC36" s="4"/>
      <c r="MMD36" s="4"/>
      <c r="MME36" s="4"/>
      <c r="MMF36" s="4"/>
      <c r="MMG36" s="4"/>
      <c r="MMH36" s="4"/>
      <c r="MMI36" s="4"/>
      <c r="MMJ36" s="4"/>
      <c r="MMK36" s="4"/>
      <c r="MML36" s="4"/>
      <c r="MMM36" s="4"/>
      <c r="MMN36" s="4"/>
      <c r="MMO36" s="4"/>
      <c r="MMP36" s="4"/>
      <c r="MMQ36" s="4"/>
      <c r="MMR36" s="4"/>
      <c r="MMS36" s="4"/>
      <c r="MMT36" s="4"/>
      <c r="MMU36" s="4"/>
      <c r="MMV36" s="4"/>
      <c r="MMW36" s="4"/>
      <c r="MMX36" s="4"/>
      <c r="MMY36" s="4"/>
      <c r="MMZ36" s="4"/>
      <c r="MNA36" s="4"/>
      <c r="MNB36" s="4"/>
      <c r="MNC36" s="4"/>
      <c r="MND36" s="4"/>
      <c r="MNE36" s="4"/>
      <c r="MNF36" s="4"/>
      <c r="MNG36" s="4"/>
      <c r="MNH36" s="4"/>
      <c r="MNI36" s="4"/>
      <c r="MNJ36" s="4"/>
      <c r="MNK36" s="4"/>
      <c r="MNL36" s="4"/>
      <c r="MNM36" s="4"/>
      <c r="MNN36" s="4"/>
      <c r="MNO36" s="4"/>
      <c r="MNP36" s="4"/>
      <c r="MNQ36" s="4"/>
      <c r="MNR36" s="4"/>
      <c r="MNS36" s="4"/>
      <c r="MNT36" s="4"/>
      <c r="MNU36" s="4"/>
      <c r="MNV36" s="4"/>
      <c r="MNW36" s="4"/>
      <c r="MNX36" s="4"/>
      <c r="MNY36" s="4"/>
      <c r="MNZ36" s="4"/>
      <c r="MOA36" s="4"/>
      <c r="MOB36" s="4"/>
      <c r="MOC36" s="4"/>
      <c r="MOD36" s="4"/>
      <c r="MOE36" s="4"/>
      <c r="MOF36" s="4"/>
      <c r="MOG36" s="4"/>
      <c r="MOH36" s="4"/>
      <c r="MOI36" s="4"/>
      <c r="MOJ36" s="4"/>
      <c r="MOK36" s="4"/>
      <c r="MOL36" s="4"/>
      <c r="MOM36" s="4"/>
      <c r="MON36" s="4"/>
      <c r="MOO36" s="4"/>
      <c r="MOP36" s="4"/>
      <c r="MOQ36" s="4"/>
      <c r="MOR36" s="4"/>
      <c r="MOS36" s="4"/>
      <c r="MOT36" s="4"/>
      <c r="MOU36" s="4"/>
      <c r="MOV36" s="4"/>
      <c r="MOW36" s="4"/>
      <c r="MOX36" s="4"/>
      <c r="MOY36" s="4"/>
      <c r="MOZ36" s="4"/>
      <c r="MPA36" s="4"/>
      <c r="MPB36" s="4"/>
      <c r="MPC36" s="4"/>
      <c r="MPD36" s="4"/>
      <c r="MPE36" s="4"/>
      <c r="MPF36" s="4"/>
      <c r="MPG36" s="4"/>
      <c r="MPH36" s="4"/>
      <c r="MPI36" s="4"/>
      <c r="MPJ36" s="4"/>
      <c r="MPK36" s="4"/>
      <c r="MPL36" s="4"/>
      <c r="MPM36" s="4"/>
      <c r="MPN36" s="4"/>
      <c r="MPO36" s="4"/>
      <c r="MPP36" s="4"/>
      <c r="MPQ36" s="4"/>
      <c r="MPR36" s="4"/>
      <c r="MPS36" s="4"/>
      <c r="MPT36" s="4"/>
      <c r="MPU36" s="4"/>
      <c r="MPV36" s="4"/>
      <c r="MPW36" s="4"/>
      <c r="MPX36" s="4"/>
      <c r="MPY36" s="4"/>
      <c r="MPZ36" s="4"/>
      <c r="MQA36" s="4"/>
      <c r="MQB36" s="4"/>
      <c r="MQC36" s="4"/>
      <c r="MQD36" s="4"/>
      <c r="MQE36" s="4"/>
      <c r="MQF36" s="4"/>
      <c r="MQG36" s="4"/>
      <c r="MQH36" s="4"/>
      <c r="MQI36" s="4"/>
      <c r="MQJ36" s="4"/>
      <c r="MQK36" s="4"/>
      <c r="MQL36" s="4"/>
      <c r="MQM36" s="4"/>
      <c r="MQN36" s="4"/>
      <c r="MQO36" s="4"/>
      <c r="MQP36" s="4"/>
      <c r="MQQ36" s="4"/>
      <c r="MQR36" s="4"/>
      <c r="MQS36" s="4"/>
      <c r="MQT36" s="4"/>
      <c r="MQU36" s="4"/>
      <c r="MQV36" s="4"/>
      <c r="MQW36" s="4"/>
      <c r="MQX36" s="4"/>
      <c r="MQY36" s="4"/>
      <c r="MQZ36" s="4"/>
      <c r="MRA36" s="4"/>
      <c r="MRB36" s="4"/>
      <c r="MRC36" s="4"/>
      <c r="MRD36" s="4"/>
      <c r="MRE36" s="4"/>
      <c r="MRF36" s="4"/>
      <c r="MRG36" s="4"/>
      <c r="MRH36" s="4"/>
      <c r="MRI36" s="4"/>
      <c r="MRJ36" s="4"/>
      <c r="MRK36" s="4"/>
      <c r="MRL36" s="4"/>
      <c r="MRM36" s="4"/>
      <c r="MRN36" s="4"/>
      <c r="MRO36" s="4"/>
      <c r="MRP36" s="4"/>
      <c r="MRQ36" s="4"/>
      <c r="MRR36" s="4"/>
      <c r="MRS36" s="4"/>
      <c r="MRT36" s="4"/>
      <c r="MRU36" s="4"/>
      <c r="MRV36" s="4"/>
      <c r="MRW36" s="4"/>
      <c r="MRX36" s="4"/>
      <c r="MRY36" s="4"/>
      <c r="MRZ36" s="4"/>
      <c r="MSA36" s="4"/>
      <c r="MSB36" s="4"/>
      <c r="MSC36" s="4"/>
      <c r="MSD36" s="4"/>
      <c r="MSE36" s="4"/>
      <c r="MSF36" s="4"/>
      <c r="MSG36" s="4"/>
      <c r="MSH36" s="4"/>
      <c r="MSI36" s="4"/>
      <c r="MSJ36" s="4"/>
      <c r="MSK36" s="4"/>
      <c r="MSL36" s="4"/>
      <c r="MSM36" s="4"/>
      <c r="MSN36" s="4"/>
      <c r="MSO36" s="4"/>
      <c r="MSP36" s="4"/>
      <c r="MSQ36" s="4"/>
      <c r="MSR36" s="4"/>
      <c r="MSS36" s="4"/>
      <c r="MST36" s="4"/>
      <c r="MSU36" s="4"/>
      <c r="MSV36" s="4"/>
      <c r="MSW36" s="4"/>
      <c r="MSX36" s="4"/>
      <c r="MSY36" s="4"/>
      <c r="MSZ36" s="4"/>
      <c r="MTA36" s="4"/>
      <c r="MTB36" s="4"/>
      <c r="MTC36" s="4"/>
      <c r="MTD36" s="4"/>
      <c r="MTE36" s="4"/>
      <c r="MTF36" s="4"/>
      <c r="MTG36" s="4"/>
      <c r="MTH36" s="4"/>
      <c r="MTI36" s="4"/>
      <c r="MTJ36" s="4"/>
      <c r="MTK36" s="4"/>
      <c r="MTL36" s="4"/>
      <c r="MTM36" s="4"/>
      <c r="MTN36" s="4"/>
      <c r="MTO36" s="4"/>
      <c r="MTP36" s="4"/>
      <c r="MTQ36" s="4"/>
      <c r="MTR36" s="4"/>
      <c r="MTS36" s="4"/>
      <c r="MTT36" s="4"/>
      <c r="MTU36" s="4"/>
      <c r="MTV36" s="4"/>
      <c r="MTW36" s="4"/>
      <c r="MTX36" s="4"/>
      <c r="MTY36" s="4"/>
      <c r="MTZ36" s="4"/>
      <c r="MUA36" s="4"/>
      <c r="MUB36" s="4"/>
      <c r="MUC36" s="4"/>
      <c r="MUD36" s="4"/>
      <c r="MUE36" s="4"/>
      <c r="MUF36" s="4"/>
      <c r="MUG36" s="4"/>
      <c r="MUH36" s="4"/>
      <c r="MUI36" s="4"/>
      <c r="MUJ36" s="4"/>
      <c r="MUK36" s="4"/>
      <c r="MUL36" s="4"/>
      <c r="MUM36" s="4"/>
      <c r="MUN36" s="4"/>
      <c r="MUO36" s="4"/>
      <c r="MUP36" s="4"/>
      <c r="MUQ36" s="4"/>
      <c r="MUR36" s="4"/>
      <c r="MUS36" s="4"/>
      <c r="MUT36" s="4"/>
      <c r="MUU36" s="4"/>
      <c r="MUV36" s="4"/>
      <c r="MUW36" s="4"/>
      <c r="MUX36" s="4"/>
      <c r="MUY36" s="4"/>
      <c r="MUZ36" s="4"/>
      <c r="MVA36" s="4"/>
      <c r="MVB36" s="4"/>
      <c r="MVC36" s="4"/>
      <c r="MVD36" s="4"/>
      <c r="MVE36" s="4"/>
      <c r="MVF36" s="4"/>
      <c r="MVG36" s="4"/>
      <c r="MVH36" s="4"/>
      <c r="MVI36" s="4"/>
      <c r="MVJ36" s="4"/>
      <c r="MVK36" s="4"/>
      <c r="MVL36" s="4"/>
      <c r="MVM36" s="4"/>
      <c r="MVN36" s="4"/>
      <c r="MVO36" s="4"/>
      <c r="MVP36" s="4"/>
      <c r="MVQ36" s="4"/>
      <c r="MVR36" s="4"/>
      <c r="MVS36" s="4"/>
      <c r="MVT36" s="4"/>
      <c r="MVU36" s="4"/>
      <c r="MVV36" s="4"/>
      <c r="MVW36" s="4"/>
      <c r="MVX36" s="4"/>
      <c r="MVY36" s="4"/>
      <c r="MVZ36" s="4"/>
      <c r="MWA36" s="4"/>
      <c r="MWB36" s="4"/>
      <c r="MWC36" s="4"/>
      <c r="MWD36" s="4"/>
      <c r="MWE36" s="4"/>
      <c r="MWF36" s="4"/>
      <c r="MWG36" s="4"/>
      <c r="MWH36" s="4"/>
      <c r="MWI36" s="4"/>
      <c r="MWJ36" s="4"/>
      <c r="MWK36" s="4"/>
      <c r="MWL36" s="4"/>
      <c r="MWM36" s="4"/>
      <c r="MWN36" s="4"/>
      <c r="MWO36" s="4"/>
      <c r="MWP36" s="4"/>
      <c r="MWQ36" s="4"/>
      <c r="MWR36" s="4"/>
      <c r="MWS36" s="4"/>
      <c r="MWT36" s="4"/>
      <c r="MWU36" s="4"/>
      <c r="MWV36" s="4"/>
      <c r="MWW36" s="4"/>
      <c r="MWX36" s="4"/>
      <c r="MWY36" s="4"/>
      <c r="MWZ36" s="4"/>
      <c r="MXA36" s="4"/>
      <c r="MXB36" s="4"/>
      <c r="MXC36" s="4"/>
      <c r="MXD36" s="4"/>
      <c r="MXE36" s="4"/>
      <c r="MXF36" s="4"/>
      <c r="MXG36" s="4"/>
      <c r="MXH36" s="4"/>
      <c r="MXI36" s="4"/>
      <c r="MXJ36" s="4"/>
      <c r="MXK36" s="4"/>
      <c r="MXL36" s="4"/>
      <c r="MXM36" s="4"/>
      <c r="MXN36" s="4"/>
      <c r="MXO36" s="4"/>
      <c r="MXP36" s="4"/>
      <c r="MXQ36" s="4"/>
      <c r="MXR36" s="4"/>
      <c r="MXS36" s="4"/>
      <c r="MXT36" s="4"/>
      <c r="MXU36" s="4"/>
      <c r="MXV36" s="4"/>
      <c r="MXW36" s="4"/>
      <c r="MXX36" s="4"/>
      <c r="MXY36" s="4"/>
      <c r="MXZ36" s="4"/>
      <c r="MYA36" s="4"/>
      <c r="MYB36" s="4"/>
      <c r="MYC36" s="4"/>
      <c r="MYD36" s="4"/>
      <c r="MYE36" s="4"/>
      <c r="MYF36" s="4"/>
      <c r="MYG36" s="4"/>
      <c r="MYH36" s="4"/>
      <c r="MYI36" s="4"/>
      <c r="MYJ36" s="4"/>
      <c r="MYK36" s="4"/>
      <c r="MYL36" s="4"/>
      <c r="MYM36" s="4"/>
      <c r="MYN36" s="4"/>
      <c r="MYO36" s="4"/>
      <c r="MYP36" s="4"/>
      <c r="MYQ36" s="4"/>
      <c r="MYR36" s="4"/>
      <c r="MYS36" s="4"/>
      <c r="MYT36" s="4"/>
      <c r="MYU36" s="4"/>
      <c r="MYV36" s="4"/>
      <c r="MYW36" s="4"/>
      <c r="MYX36" s="4"/>
      <c r="MYY36" s="4"/>
      <c r="MYZ36" s="4"/>
      <c r="MZA36" s="4"/>
      <c r="MZB36" s="4"/>
      <c r="MZC36" s="4"/>
      <c r="MZD36" s="4"/>
      <c r="MZE36" s="4"/>
      <c r="MZF36" s="4"/>
      <c r="MZG36" s="4"/>
      <c r="MZH36" s="4"/>
      <c r="MZI36" s="4"/>
      <c r="MZJ36" s="4"/>
      <c r="MZK36" s="4"/>
      <c r="MZL36" s="4"/>
      <c r="MZM36" s="4"/>
      <c r="MZN36" s="4"/>
      <c r="MZO36" s="4"/>
      <c r="MZP36" s="4"/>
      <c r="MZQ36" s="4"/>
      <c r="MZR36" s="4"/>
      <c r="MZS36" s="4"/>
      <c r="MZT36" s="4"/>
      <c r="MZU36" s="4"/>
      <c r="MZV36" s="4"/>
      <c r="MZW36" s="4"/>
      <c r="MZX36" s="4"/>
      <c r="MZY36" s="4"/>
      <c r="MZZ36" s="4"/>
      <c r="NAA36" s="4"/>
      <c r="NAB36" s="4"/>
      <c r="NAC36" s="4"/>
      <c r="NAD36" s="4"/>
      <c r="NAE36" s="4"/>
      <c r="NAF36" s="4"/>
      <c r="NAG36" s="4"/>
      <c r="NAH36" s="4"/>
      <c r="NAI36" s="4"/>
      <c r="NAJ36" s="4"/>
      <c r="NAK36" s="4"/>
      <c r="NAL36" s="4"/>
      <c r="NAM36" s="4"/>
      <c r="NAN36" s="4"/>
      <c r="NAO36" s="4"/>
      <c r="NAP36" s="4"/>
      <c r="NAQ36" s="4"/>
      <c r="NAR36" s="4"/>
      <c r="NAS36" s="4"/>
      <c r="NAT36" s="4"/>
      <c r="NAU36" s="4"/>
      <c r="NAV36" s="4"/>
      <c r="NAW36" s="4"/>
      <c r="NAX36" s="4"/>
      <c r="NAY36" s="4"/>
      <c r="NAZ36" s="4"/>
      <c r="NBA36" s="4"/>
      <c r="NBB36" s="4"/>
      <c r="NBC36" s="4"/>
      <c r="NBD36" s="4"/>
      <c r="NBE36" s="4"/>
      <c r="NBF36" s="4"/>
      <c r="NBG36" s="4"/>
      <c r="NBH36" s="4"/>
      <c r="NBI36" s="4"/>
      <c r="NBJ36" s="4"/>
      <c r="NBK36" s="4"/>
      <c r="NBL36" s="4"/>
      <c r="NBM36" s="4"/>
      <c r="NBN36" s="4"/>
      <c r="NBO36" s="4"/>
      <c r="NBP36" s="4"/>
      <c r="NBQ36" s="4"/>
      <c r="NBR36" s="4"/>
      <c r="NBS36" s="4"/>
      <c r="NBT36" s="4"/>
      <c r="NBU36" s="4"/>
      <c r="NBV36" s="4"/>
      <c r="NBW36" s="4"/>
      <c r="NBX36" s="4"/>
      <c r="NBY36" s="4"/>
      <c r="NBZ36" s="4"/>
      <c r="NCA36" s="4"/>
      <c r="NCB36" s="4"/>
      <c r="NCC36" s="4"/>
      <c r="NCD36" s="4"/>
      <c r="NCE36" s="4"/>
      <c r="NCF36" s="4"/>
      <c r="NCG36" s="4"/>
      <c r="NCH36" s="4"/>
      <c r="NCI36" s="4"/>
      <c r="NCJ36" s="4"/>
      <c r="NCK36" s="4"/>
      <c r="NCL36" s="4"/>
      <c r="NCM36" s="4"/>
      <c r="NCN36" s="4"/>
      <c r="NCO36" s="4"/>
      <c r="NCP36" s="4"/>
      <c r="NCQ36" s="4"/>
      <c r="NCR36" s="4"/>
      <c r="NCS36" s="4"/>
      <c r="NCT36" s="4"/>
      <c r="NCU36" s="4"/>
      <c r="NCV36" s="4"/>
      <c r="NCW36" s="4"/>
      <c r="NCX36" s="4"/>
      <c r="NCY36" s="4"/>
      <c r="NCZ36" s="4"/>
      <c r="NDA36" s="4"/>
      <c r="NDB36" s="4"/>
      <c r="NDC36" s="4"/>
      <c r="NDD36" s="4"/>
      <c r="NDE36" s="4"/>
      <c r="NDF36" s="4"/>
      <c r="NDG36" s="4"/>
      <c r="NDH36" s="4"/>
      <c r="NDI36" s="4"/>
      <c r="NDJ36" s="4"/>
      <c r="NDK36" s="4"/>
      <c r="NDL36" s="4"/>
      <c r="NDM36" s="4"/>
      <c r="NDN36" s="4"/>
      <c r="NDO36" s="4"/>
      <c r="NDP36" s="4"/>
      <c r="NDQ36" s="4"/>
      <c r="NDR36" s="4"/>
      <c r="NDS36" s="4"/>
      <c r="NDT36" s="4"/>
      <c r="NDU36" s="4"/>
      <c r="NDV36" s="4"/>
      <c r="NDW36" s="4"/>
      <c r="NDX36" s="4"/>
      <c r="NDY36" s="4"/>
      <c r="NDZ36" s="4"/>
      <c r="NEA36" s="4"/>
      <c r="NEB36" s="4"/>
      <c r="NEC36" s="4"/>
      <c r="NED36" s="4"/>
      <c r="NEE36" s="4"/>
      <c r="NEF36" s="4"/>
      <c r="NEG36" s="4"/>
      <c r="NEH36" s="4"/>
      <c r="NEI36" s="4"/>
      <c r="NEJ36" s="4"/>
      <c r="NEK36" s="4"/>
      <c r="NEL36" s="4"/>
      <c r="NEM36" s="4"/>
      <c r="NEN36" s="4"/>
      <c r="NEO36" s="4"/>
      <c r="NEP36" s="4"/>
      <c r="NEQ36" s="4"/>
      <c r="NER36" s="4"/>
      <c r="NES36" s="4"/>
      <c r="NET36" s="4"/>
      <c r="NEU36" s="4"/>
      <c r="NEV36" s="4"/>
      <c r="NEW36" s="4"/>
      <c r="NEX36" s="4"/>
      <c r="NEY36" s="4"/>
      <c r="NEZ36" s="4"/>
      <c r="NFA36" s="4"/>
      <c r="NFB36" s="4"/>
      <c r="NFC36" s="4"/>
      <c r="NFD36" s="4"/>
      <c r="NFE36" s="4"/>
      <c r="NFF36" s="4"/>
      <c r="NFG36" s="4"/>
      <c r="NFH36" s="4"/>
      <c r="NFI36" s="4"/>
      <c r="NFJ36" s="4"/>
      <c r="NFK36" s="4"/>
      <c r="NFL36" s="4"/>
      <c r="NFM36" s="4"/>
      <c r="NFN36" s="4"/>
      <c r="NFO36" s="4"/>
      <c r="NFP36" s="4"/>
      <c r="NFQ36" s="4"/>
      <c r="NFR36" s="4"/>
      <c r="NFS36" s="4"/>
      <c r="NFT36" s="4"/>
      <c r="NFU36" s="4"/>
      <c r="NFV36" s="4"/>
      <c r="NFW36" s="4"/>
      <c r="NFX36" s="4"/>
      <c r="NFY36" s="4"/>
      <c r="NFZ36" s="4"/>
      <c r="NGA36" s="4"/>
      <c r="NGB36" s="4"/>
      <c r="NGC36" s="4"/>
      <c r="NGD36" s="4"/>
      <c r="NGE36" s="4"/>
      <c r="NGF36" s="4"/>
      <c r="NGG36" s="4"/>
      <c r="NGH36" s="4"/>
      <c r="NGI36" s="4"/>
      <c r="NGJ36" s="4"/>
      <c r="NGK36" s="4"/>
      <c r="NGL36" s="4"/>
      <c r="NGM36" s="4"/>
      <c r="NGN36" s="4"/>
      <c r="NGO36" s="4"/>
      <c r="NGP36" s="4"/>
      <c r="NGQ36" s="4"/>
      <c r="NGR36" s="4"/>
      <c r="NGS36" s="4"/>
      <c r="NGT36" s="4"/>
      <c r="NGU36" s="4"/>
      <c r="NGV36" s="4"/>
      <c r="NGW36" s="4"/>
      <c r="NGX36" s="4"/>
      <c r="NGY36" s="4"/>
      <c r="NGZ36" s="4"/>
      <c r="NHA36" s="4"/>
      <c r="NHB36" s="4"/>
      <c r="NHC36" s="4"/>
      <c r="NHD36" s="4"/>
      <c r="NHE36" s="4"/>
      <c r="NHF36" s="4"/>
      <c r="NHG36" s="4"/>
      <c r="NHH36" s="4"/>
      <c r="NHI36" s="4"/>
      <c r="NHJ36" s="4"/>
      <c r="NHK36" s="4"/>
      <c r="NHL36" s="4"/>
      <c r="NHM36" s="4"/>
      <c r="NHN36" s="4"/>
      <c r="NHO36" s="4"/>
      <c r="NHP36" s="4"/>
      <c r="NHQ36" s="4"/>
      <c r="NHR36" s="4"/>
      <c r="NHS36" s="4"/>
      <c r="NHT36" s="4"/>
      <c r="NHU36" s="4"/>
      <c r="NHV36" s="4"/>
      <c r="NHW36" s="4"/>
      <c r="NHX36" s="4"/>
      <c r="NHY36" s="4"/>
      <c r="NHZ36" s="4"/>
      <c r="NIA36" s="4"/>
      <c r="NIB36" s="4"/>
      <c r="NIC36" s="4"/>
      <c r="NID36" s="4"/>
      <c r="NIE36" s="4"/>
      <c r="NIF36" s="4"/>
      <c r="NIG36" s="4"/>
      <c r="NIH36" s="4"/>
      <c r="NII36" s="4"/>
      <c r="NIJ36" s="4"/>
      <c r="NIK36" s="4"/>
      <c r="NIL36" s="4"/>
      <c r="NIM36" s="4"/>
      <c r="NIN36" s="4"/>
      <c r="NIO36" s="4"/>
      <c r="NIP36" s="4"/>
      <c r="NIQ36" s="4"/>
      <c r="NIR36" s="4"/>
      <c r="NIS36" s="4"/>
      <c r="NIT36" s="4"/>
      <c r="NIU36" s="4"/>
      <c r="NIV36" s="4"/>
      <c r="NIW36" s="4"/>
      <c r="NIX36" s="4"/>
      <c r="NIY36" s="4"/>
      <c r="NIZ36" s="4"/>
      <c r="NJA36" s="4"/>
      <c r="NJB36" s="4"/>
      <c r="NJC36" s="4"/>
      <c r="NJD36" s="4"/>
      <c r="NJE36" s="4"/>
      <c r="NJF36" s="4"/>
      <c r="NJG36" s="4"/>
      <c r="NJH36" s="4"/>
      <c r="NJI36" s="4"/>
      <c r="NJJ36" s="4"/>
      <c r="NJK36" s="4"/>
      <c r="NJL36" s="4"/>
      <c r="NJM36" s="4"/>
      <c r="NJN36" s="4"/>
      <c r="NJO36" s="4"/>
      <c r="NJP36" s="4"/>
      <c r="NJQ36" s="4"/>
      <c r="NJR36" s="4"/>
      <c r="NJS36" s="4"/>
      <c r="NJT36" s="4"/>
      <c r="NJU36" s="4"/>
      <c r="NJV36" s="4"/>
      <c r="NJW36" s="4"/>
      <c r="NJX36" s="4"/>
      <c r="NJY36" s="4"/>
      <c r="NJZ36" s="4"/>
      <c r="NKA36" s="4"/>
      <c r="NKB36" s="4"/>
      <c r="NKC36" s="4"/>
      <c r="NKD36" s="4"/>
      <c r="NKE36" s="4"/>
      <c r="NKF36" s="4"/>
      <c r="NKG36" s="4"/>
      <c r="NKH36" s="4"/>
      <c r="NKI36" s="4"/>
      <c r="NKJ36" s="4"/>
      <c r="NKK36" s="4"/>
      <c r="NKL36" s="4"/>
      <c r="NKM36" s="4"/>
      <c r="NKN36" s="4"/>
      <c r="NKO36" s="4"/>
      <c r="NKP36" s="4"/>
      <c r="NKQ36" s="4"/>
      <c r="NKR36" s="4"/>
      <c r="NKS36" s="4"/>
      <c r="NKT36" s="4"/>
      <c r="NKU36" s="4"/>
      <c r="NKV36" s="4"/>
      <c r="NKW36" s="4"/>
      <c r="NKX36" s="4"/>
      <c r="NKY36" s="4"/>
      <c r="NKZ36" s="4"/>
      <c r="NLA36" s="4"/>
      <c r="NLB36" s="4"/>
      <c r="NLC36" s="4"/>
      <c r="NLD36" s="4"/>
      <c r="NLE36" s="4"/>
      <c r="NLF36" s="4"/>
      <c r="NLG36" s="4"/>
      <c r="NLH36" s="4"/>
      <c r="NLI36" s="4"/>
      <c r="NLJ36" s="4"/>
      <c r="NLK36" s="4"/>
      <c r="NLL36" s="4"/>
      <c r="NLM36" s="4"/>
      <c r="NLN36" s="4"/>
      <c r="NLO36" s="4"/>
      <c r="NLP36" s="4"/>
      <c r="NLQ36" s="4"/>
      <c r="NLR36" s="4"/>
      <c r="NLS36" s="4"/>
      <c r="NLT36" s="4"/>
      <c r="NLU36" s="4"/>
      <c r="NLV36" s="4"/>
      <c r="NLW36" s="4"/>
      <c r="NLX36" s="4"/>
      <c r="NLY36" s="4"/>
      <c r="NLZ36" s="4"/>
      <c r="NMA36" s="4"/>
      <c r="NMB36" s="4"/>
      <c r="NMC36" s="4"/>
      <c r="NMD36" s="4"/>
      <c r="NME36" s="4"/>
      <c r="NMF36" s="4"/>
      <c r="NMG36" s="4"/>
      <c r="NMH36" s="4"/>
      <c r="NMI36" s="4"/>
      <c r="NMJ36" s="4"/>
      <c r="NMK36" s="4"/>
      <c r="NML36" s="4"/>
      <c r="NMM36" s="4"/>
      <c r="NMN36" s="4"/>
      <c r="NMO36" s="4"/>
      <c r="NMP36" s="4"/>
      <c r="NMQ36" s="4"/>
      <c r="NMR36" s="4"/>
      <c r="NMS36" s="4"/>
      <c r="NMT36" s="4"/>
      <c r="NMU36" s="4"/>
      <c r="NMV36" s="4"/>
      <c r="NMW36" s="4"/>
      <c r="NMX36" s="4"/>
      <c r="NMY36" s="4"/>
      <c r="NMZ36" s="4"/>
      <c r="NNA36" s="4"/>
      <c r="NNB36" s="4"/>
      <c r="NNC36" s="4"/>
      <c r="NND36" s="4"/>
      <c r="NNE36" s="4"/>
      <c r="NNF36" s="4"/>
      <c r="NNG36" s="4"/>
      <c r="NNH36" s="4"/>
      <c r="NNI36" s="4"/>
      <c r="NNJ36" s="4"/>
      <c r="NNK36" s="4"/>
      <c r="NNL36" s="4"/>
      <c r="NNM36" s="4"/>
      <c r="NNN36" s="4"/>
      <c r="NNO36" s="4"/>
      <c r="NNP36" s="4"/>
      <c r="NNQ36" s="4"/>
      <c r="NNR36" s="4"/>
      <c r="NNS36" s="4"/>
      <c r="NNT36" s="4"/>
      <c r="NNU36" s="4"/>
      <c r="NNV36" s="4"/>
      <c r="NNW36" s="4"/>
      <c r="NNX36" s="4"/>
      <c r="NNY36" s="4"/>
      <c r="NNZ36" s="4"/>
      <c r="NOA36" s="4"/>
      <c r="NOB36" s="4"/>
      <c r="NOC36" s="4"/>
      <c r="NOD36" s="4"/>
      <c r="NOE36" s="4"/>
      <c r="NOF36" s="4"/>
      <c r="NOG36" s="4"/>
      <c r="NOH36" s="4"/>
      <c r="NOI36" s="4"/>
      <c r="NOJ36" s="4"/>
      <c r="NOK36" s="4"/>
      <c r="NOL36" s="4"/>
      <c r="NOM36" s="4"/>
      <c r="NON36" s="4"/>
      <c r="NOO36" s="4"/>
      <c r="NOP36" s="4"/>
      <c r="NOQ36" s="4"/>
      <c r="NOR36" s="4"/>
      <c r="NOS36" s="4"/>
      <c r="NOT36" s="4"/>
      <c r="NOU36" s="4"/>
      <c r="NOV36" s="4"/>
      <c r="NOW36" s="4"/>
      <c r="NOX36" s="4"/>
      <c r="NOY36" s="4"/>
      <c r="NOZ36" s="4"/>
      <c r="NPA36" s="4"/>
      <c r="NPB36" s="4"/>
      <c r="NPC36" s="4"/>
      <c r="NPD36" s="4"/>
      <c r="NPE36" s="4"/>
      <c r="NPF36" s="4"/>
      <c r="NPG36" s="4"/>
      <c r="NPH36" s="4"/>
      <c r="NPI36" s="4"/>
      <c r="NPJ36" s="4"/>
      <c r="NPK36" s="4"/>
      <c r="NPL36" s="4"/>
      <c r="NPM36" s="4"/>
      <c r="NPN36" s="4"/>
      <c r="NPO36" s="4"/>
      <c r="NPP36" s="4"/>
      <c r="NPQ36" s="4"/>
      <c r="NPR36" s="4"/>
      <c r="NPS36" s="4"/>
      <c r="NPT36" s="4"/>
      <c r="NPU36" s="4"/>
      <c r="NPV36" s="4"/>
      <c r="NPW36" s="4"/>
      <c r="NPX36" s="4"/>
      <c r="NPY36" s="4"/>
      <c r="NPZ36" s="4"/>
      <c r="NQA36" s="4"/>
      <c r="NQB36" s="4"/>
      <c r="NQC36" s="4"/>
      <c r="NQD36" s="4"/>
      <c r="NQE36" s="4"/>
      <c r="NQF36" s="4"/>
      <c r="NQG36" s="4"/>
      <c r="NQH36" s="4"/>
      <c r="NQI36" s="4"/>
      <c r="NQJ36" s="4"/>
      <c r="NQK36" s="4"/>
      <c r="NQL36" s="4"/>
      <c r="NQM36" s="4"/>
      <c r="NQN36" s="4"/>
      <c r="NQO36" s="4"/>
      <c r="NQP36" s="4"/>
      <c r="NQQ36" s="4"/>
      <c r="NQR36" s="4"/>
      <c r="NQS36" s="4"/>
      <c r="NQT36" s="4"/>
      <c r="NQU36" s="4"/>
      <c r="NQV36" s="4"/>
      <c r="NQW36" s="4"/>
      <c r="NQX36" s="4"/>
      <c r="NQY36" s="4"/>
      <c r="NQZ36" s="4"/>
      <c r="NRA36" s="4"/>
      <c r="NRB36" s="4"/>
      <c r="NRC36" s="4"/>
      <c r="NRD36" s="4"/>
      <c r="NRE36" s="4"/>
      <c r="NRF36" s="4"/>
      <c r="NRG36" s="4"/>
      <c r="NRH36" s="4"/>
      <c r="NRI36" s="4"/>
      <c r="NRJ36" s="4"/>
      <c r="NRK36" s="4"/>
      <c r="NRL36" s="4"/>
      <c r="NRM36" s="4"/>
      <c r="NRN36" s="4"/>
      <c r="NRO36" s="4"/>
      <c r="NRP36" s="4"/>
      <c r="NRQ36" s="4"/>
      <c r="NRR36" s="4"/>
      <c r="NRS36" s="4"/>
      <c r="NRT36" s="4"/>
      <c r="NRU36" s="4"/>
      <c r="NRV36" s="4"/>
      <c r="NRW36" s="4"/>
      <c r="NRX36" s="4"/>
      <c r="NRY36" s="4"/>
      <c r="NRZ36" s="4"/>
      <c r="NSA36" s="4"/>
      <c r="NSB36" s="4"/>
      <c r="NSC36" s="4"/>
      <c r="NSD36" s="4"/>
      <c r="NSE36" s="4"/>
      <c r="NSF36" s="4"/>
      <c r="NSG36" s="4"/>
      <c r="NSH36" s="4"/>
      <c r="NSI36" s="4"/>
      <c r="NSJ36" s="4"/>
      <c r="NSK36" s="4"/>
      <c r="NSL36" s="4"/>
      <c r="NSM36" s="4"/>
      <c r="NSN36" s="4"/>
      <c r="NSO36" s="4"/>
      <c r="NSP36" s="4"/>
      <c r="NSQ36" s="4"/>
      <c r="NSR36" s="4"/>
      <c r="NSS36" s="4"/>
      <c r="NST36" s="4"/>
      <c r="NSU36" s="4"/>
      <c r="NSV36" s="4"/>
      <c r="NSW36" s="4"/>
      <c r="NSX36" s="4"/>
      <c r="NSY36" s="4"/>
      <c r="NSZ36" s="4"/>
      <c r="NTA36" s="4"/>
      <c r="NTB36" s="4"/>
      <c r="NTC36" s="4"/>
      <c r="NTD36" s="4"/>
      <c r="NTE36" s="4"/>
      <c r="NTF36" s="4"/>
      <c r="NTG36" s="4"/>
      <c r="NTH36" s="4"/>
      <c r="NTI36" s="4"/>
      <c r="NTJ36" s="4"/>
      <c r="NTK36" s="4"/>
      <c r="NTL36" s="4"/>
      <c r="NTM36" s="4"/>
      <c r="NTN36" s="4"/>
      <c r="NTO36" s="4"/>
      <c r="NTP36" s="4"/>
      <c r="NTQ36" s="4"/>
      <c r="NTR36" s="4"/>
      <c r="NTS36" s="4"/>
      <c r="NTT36" s="4"/>
      <c r="NTU36" s="4"/>
      <c r="NTV36" s="4"/>
      <c r="NTW36" s="4"/>
      <c r="NTX36" s="4"/>
      <c r="NTY36" s="4"/>
      <c r="NTZ36" s="4"/>
      <c r="NUA36" s="4"/>
      <c r="NUB36" s="4"/>
      <c r="NUC36" s="4"/>
      <c r="NUD36" s="4"/>
      <c r="NUE36" s="4"/>
      <c r="NUF36" s="4"/>
      <c r="NUG36" s="4"/>
      <c r="NUH36" s="4"/>
      <c r="NUI36" s="4"/>
      <c r="NUJ36" s="4"/>
      <c r="NUK36" s="4"/>
      <c r="NUL36" s="4"/>
      <c r="NUM36" s="4"/>
      <c r="NUN36" s="4"/>
      <c r="NUO36" s="4"/>
      <c r="NUP36" s="4"/>
      <c r="NUQ36" s="4"/>
      <c r="NUR36" s="4"/>
      <c r="NUS36" s="4"/>
      <c r="NUT36" s="4"/>
      <c r="NUU36" s="4"/>
      <c r="NUV36" s="4"/>
      <c r="NUW36" s="4"/>
      <c r="NUX36" s="4"/>
      <c r="NUY36" s="4"/>
      <c r="NUZ36" s="4"/>
      <c r="NVA36" s="4"/>
      <c r="NVB36" s="4"/>
      <c r="NVC36" s="4"/>
      <c r="NVD36" s="4"/>
      <c r="NVE36" s="4"/>
      <c r="NVF36" s="4"/>
      <c r="NVG36" s="4"/>
      <c r="NVH36" s="4"/>
      <c r="NVI36" s="4"/>
      <c r="NVJ36" s="4"/>
      <c r="NVK36" s="4"/>
      <c r="NVL36" s="4"/>
      <c r="NVM36" s="4"/>
      <c r="NVN36" s="4"/>
      <c r="NVO36" s="4"/>
      <c r="NVP36" s="4"/>
      <c r="NVQ36" s="4"/>
      <c r="NVR36" s="4"/>
      <c r="NVS36" s="4"/>
      <c r="NVT36" s="4"/>
      <c r="NVU36" s="4"/>
      <c r="NVV36" s="4"/>
      <c r="NVW36" s="4"/>
      <c r="NVX36" s="4"/>
      <c r="NVY36" s="4"/>
      <c r="NVZ36" s="4"/>
      <c r="NWA36" s="4"/>
      <c r="NWB36" s="4"/>
      <c r="NWC36" s="4"/>
      <c r="NWD36" s="4"/>
      <c r="NWE36" s="4"/>
      <c r="NWF36" s="4"/>
      <c r="NWG36" s="4"/>
      <c r="NWH36" s="4"/>
      <c r="NWI36" s="4"/>
      <c r="NWJ36" s="4"/>
      <c r="NWK36" s="4"/>
      <c r="NWL36" s="4"/>
      <c r="NWM36" s="4"/>
      <c r="NWN36" s="4"/>
      <c r="NWO36" s="4"/>
      <c r="NWP36" s="4"/>
      <c r="NWQ36" s="4"/>
      <c r="NWR36" s="4"/>
      <c r="NWS36" s="4"/>
      <c r="NWT36" s="4"/>
      <c r="NWU36" s="4"/>
      <c r="NWV36" s="4"/>
      <c r="NWW36" s="4"/>
      <c r="NWX36" s="4"/>
      <c r="NWY36" s="4"/>
      <c r="NWZ36" s="4"/>
      <c r="NXA36" s="4"/>
      <c r="NXB36" s="4"/>
      <c r="NXC36" s="4"/>
      <c r="NXD36" s="4"/>
      <c r="NXE36" s="4"/>
      <c r="NXF36" s="4"/>
      <c r="NXG36" s="4"/>
      <c r="NXH36" s="4"/>
      <c r="NXI36" s="4"/>
      <c r="NXJ36" s="4"/>
      <c r="NXK36" s="4"/>
      <c r="NXL36" s="4"/>
      <c r="NXM36" s="4"/>
      <c r="NXN36" s="4"/>
      <c r="NXO36" s="4"/>
      <c r="NXP36" s="4"/>
      <c r="NXQ36" s="4"/>
      <c r="NXR36" s="4"/>
      <c r="NXS36" s="4"/>
      <c r="NXT36" s="4"/>
      <c r="NXU36" s="4"/>
      <c r="NXV36" s="4"/>
      <c r="NXW36" s="4"/>
      <c r="NXX36" s="4"/>
      <c r="NXY36" s="4"/>
      <c r="NXZ36" s="4"/>
      <c r="NYA36" s="4"/>
      <c r="NYB36" s="4"/>
      <c r="NYC36" s="4"/>
      <c r="NYD36" s="4"/>
      <c r="NYE36" s="4"/>
      <c r="NYF36" s="4"/>
      <c r="NYG36" s="4"/>
      <c r="NYH36" s="4"/>
      <c r="NYI36" s="4"/>
      <c r="NYJ36" s="4"/>
      <c r="NYK36" s="4"/>
      <c r="NYL36" s="4"/>
      <c r="NYM36" s="4"/>
      <c r="NYN36" s="4"/>
      <c r="NYO36" s="4"/>
      <c r="NYP36" s="4"/>
      <c r="NYQ36" s="4"/>
      <c r="NYR36" s="4"/>
      <c r="NYS36" s="4"/>
      <c r="NYT36" s="4"/>
      <c r="NYU36" s="4"/>
      <c r="NYV36" s="4"/>
      <c r="NYW36" s="4"/>
      <c r="NYX36" s="4"/>
      <c r="NYY36" s="4"/>
      <c r="NYZ36" s="4"/>
      <c r="NZA36" s="4"/>
      <c r="NZB36" s="4"/>
      <c r="NZC36" s="4"/>
      <c r="NZD36" s="4"/>
      <c r="NZE36" s="4"/>
      <c r="NZF36" s="4"/>
      <c r="NZG36" s="4"/>
      <c r="NZH36" s="4"/>
      <c r="NZI36" s="4"/>
      <c r="NZJ36" s="4"/>
      <c r="NZK36" s="4"/>
      <c r="NZL36" s="4"/>
      <c r="NZM36" s="4"/>
      <c r="NZN36" s="4"/>
      <c r="NZO36" s="4"/>
      <c r="NZP36" s="4"/>
      <c r="NZQ36" s="4"/>
      <c r="NZR36" s="4"/>
      <c r="NZS36" s="4"/>
      <c r="NZT36" s="4"/>
      <c r="NZU36" s="4"/>
      <c r="NZV36" s="4"/>
      <c r="NZW36" s="4"/>
      <c r="NZX36" s="4"/>
      <c r="NZY36" s="4"/>
      <c r="NZZ36" s="4"/>
      <c r="OAA36" s="4"/>
      <c r="OAB36" s="4"/>
      <c r="OAC36" s="4"/>
      <c r="OAD36" s="4"/>
      <c r="OAE36" s="4"/>
      <c r="OAF36" s="4"/>
      <c r="OAG36" s="4"/>
      <c r="OAH36" s="4"/>
      <c r="OAI36" s="4"/>
      <c r="OAJ36" s="4"/>
      <c r="OAK36" s="4"/>
      <c r="OAL36" s="4"/>
      <c r="OAM36" s="4"/>
      <c r="OAN36" s="4"/>
      <c r="OAO36" s="4"/>
      <c r="OAP36" s="4"/>
      <c r="OAQ36" s="4"/>
      <c r="OAR36" s="4"/>
      <c r="OAS36" s="4"/>
      <c r="OAT36" s="4"/>
      <c r="OAU36" s="4"/>
      <c r="OAV36" s="4"/>
      <c r="OAW36" s="4"/>
      <c r="OAX36" s="4"/>
      <c r="OAY36" s="4"/>
      <c r="OAZ36" s="4"/>
      <c r="OBA36" s="4"/>
      <c r="OBB36" s="4"/>
      <c r="OBC36" s="4"/>
      <c r="OBD36" s="4"/>
      <c r="OBE36" s="4"/>
      <c r="OBF36" s="4"/>
      <c r="OBG36" s="4"/>
      <c r="OBH36" s="4"/>
      <c r="OBI36" s="4"/>
      <c r="OBJ36" s="4"/>
      <c r="OBK36" s="4"/>
      <c r="OBL36" s="4"/>
      <c r="OBM36" s="4"/>
      <c r="OBN36" s="4"/>
      <c r="OBO36" s="4"/>
      <c r="OBP36" s="4"/>
      <c r="OBQ36" s="4"/>
      <c r="OBR36" s="4"/>
      <c r="OBS36" s="4"/>
      <c r="OBT36" s="4"/>
      <c r="OBU36" s="4"/>
      <c r="OBV36" s="4"/>
      <c r="OBW36" s="4"/>
      <c r="OBX36" s="4"/>
      <c r="OBY36" s="4"/>
      <c r="OBZ36" s="4"/>
      <c r="OCA36" s="4"/>
      <c r="OCB36" s="4"/>
      <c r="OCC36" s="4"/>
      <c r="OCD36" s="4"/>
      <c r="OCE36" s="4"/>
      <c r="OCF36" s="4"/>
      <c r="OCG36" s="4"/>
      <c r="OCH36" s="4"/>
      <c r="OCI36" s="4"/>
      <c r="OCJ36" s="4"/>
      <c r="OCK36" s="4"/>
      <c r="OCL36" s="4"/>
      <c r="OCM36" s="4"/>
      <c r="OCN36" s="4"/>
      <c r="OCO36" s="4"/>
      <c r="OCP36" s="4"/>
      <c r="OCQ36" s="4"/>
      <c r="OCR36" s="4"/>
      <c r="OCS36" s="4"/>
      <c r="OCT36" s="4"/>
      <c r="OCU36" s="4"/>
      <c r="OCV36" s="4"/>
      <c r="OCW36" s="4"/>
      <c r="OCX36" s="4"/>
      <c r="OCY36" s="4"/>
      <c r="OCZ36" s="4"/>
      <c r="ODA36" s="4"/>
      <c r="ODB36" s="4"/>
      <c r="ODC36" s="4"/>
      <c r="ODD36" s="4"/>
      <c r="ODE36" s="4"/>
      <c r="ODF36" s="4"/>
      <c r="ODG36" s="4"/>
      <c r="ODH36" s="4"/>
      <c r="ODI36" s="4"/>
      <c r="ODJ36" s="4"/>
      <c r="ODK36" s="4"/>
      <c r="ODL36" s="4"/>
      <c r="ODM36" s="4"/>
      <c r="ODN36" s="4"/>
      <c r="ODO36" s="4"/>
      <c r="ODP36" s="4"/>
      <c r="ODQ36" s="4"/>
      <c r="ODR36" s="4"/>
      <c r="ODS36" s="4"/>
      <c r="ODT36" s="4"/>
      <c r="ODU36" s="4"/>
      <c r="ODV36" s="4"/>
      <c r="ODW36" s="4"/>
      <c r="ODX36" s="4"/>
      <c r="ODY36" s="4"/>
      <c r="ODZ36" s="4"/>
      <c r="OEA36" s="4"/>
      <c r="OEB36" s="4"/>
      <c r="OEC36" s="4"/>
      <c r="OED36" s="4"/>
      <c r="OEE36" s="4"/>
      <c r="OEF36" s="4"/>
      <c r="OEG36" s="4"/>
      <c r="OEH36" s="4"/>
      <c r="OEI36" s="4"/>
      <c r="OEJ36" s="4"/>
      <c r="OEK36" s="4"/>
      <c r="OEL36" s="4"/>
      <c r="OEM36" s="4"/>
      <c r="OEN36" s="4"/>
      <c r="OEO36" s="4"/>
      <c r="OEP36" s="4"/>
      <c r="OEQ36" s="4"/>
      <c r="OER36" s="4"/>
      <c r="OES36" s="4"/>
      <c r="OET36" s="4"/>
      <c r="OEU36" s="4"/>
      <c r="OEV36" s="4"/>
      <c r="OEW36" s="4"/>
      <c r="OEX36" s="4"/>
      <c r="OEY36" s="4"/>
      <c r="OEZ36" s="4"/>
      <c r="OFA36" s="4"/>
      <c r="OFB36" s="4"/>
      <c r="OFC36" s="4"/>
      <c r="OFD36" s="4"/>
      <c r="OFE36" s="4"/>
      <c r="OFF36" s="4"/>
      <c r="OFG36" s="4"/>
      <c r="OFH36" s="4"/>
      <c r="OFI36" s="4"/>
      <c r="OFJ36" s="4"/>
      <c r="OFK36" s="4"/>
      <c r="OFL36" s="4"/>
      <c r="OFM36" s="4"/>
      <c r="OFN36" s="4"/>
      <c r="OFO36" s="4"/>
      <c r="OFP36" s="4"/>
      <c r="OFQ36" s="4"/>
      <c r="OFR36" s="4"/>
      <c r="OFS36" s="4"/>
      <c r="OFT36" s="4"/>
      <c r="OFU36" s="4"/>
      <c r="OFV36" s="4"/>
      <c r="OFW36" s="4"/>
      <c r="OFX36" s="4"/>
      <c r="OFY36" s="4"/>
      <c r="OFZ36" s="4"/>
      <c r="OGA36" s="4"/>
      <c r="OGB36" s="4"/>
      <c r="OGC36" s="4"/>
      <c r="OGD36" s="4"/>
      <c r="OGE36" s="4"/>
      <c r="OGF36" s="4"/>
      <c r="OGG36" s="4"/>
      <c r="OGH36" s="4"/>
      <c r="OGI36" s="4"/>
      <c r="OGJ36" s="4"/>
      <c r="OGK36" s="4"/>
      <c r="OGL36" s="4"/>
      <c r="OGM36" s="4"/>
      <c r="OGN36" s="4"/>
      <c r="OGO36" s="4"/>
      <c r="OGP36" s="4"/>
      <c r="OGQ36" s="4"/>
      <c r="OGR36" s="4"/>
      <c r="OGS36" s="4"/>
      <c r="OGT36" s="4"/>
      <c r="OGU36" s="4"/>
      <c r="OGV36" s="4"/>
      <c r="OGW36" s="4"/>
      <c r="OGX36" s="4"/>
      <c r="OGY36" s="4"/>
      <c r="OGZ36" s="4"/>
      <c r="OHA36" s="4"/>
      <c r="OHB36" s="4"/>
      <c r="OHC36" s="4"/>
      <c r="OHD36" s="4"/>
      <c r="OHE36" s="4"/>
      <c r="OHF36" s="4"/>
      <c r="OHG36" s="4"/>
      <c r="OHH36" s="4"/>
      <c r="OHI36" s="4"/>
      <c r="OHJ36" s="4"/>
      <c r="OHK36" s="4"/>
      <c r="OHL36" s="4"/>
      <c r="OHM36" s="4"/>
      <c r="OHN36" s="4"/>
      <c r="OHO36" s="4"/>
      <c r="OHP36" s="4"/>
      <c r="OHQ36" s="4"/>
      <c r="OHR36" s="4"/>
      <c r="OHS36" s="4"/>
      <c r="OHT36" s="4"/>
      <c r="OHU36" s="4"/>
      <c r="OHV36" s="4"/>
      <c r="OHW36" s="4"/>
      <c r="OHX36" s="4"/>
      <c r="OHY36" s="4"/>
      <c r="OHZ36" s="4"/>
      <c r="OIA36" s="4"/>
      <c r="OIB36" s="4"/>
      <c r="OIC36" s="4"/>
      <c r="OID36" s="4"/>
      <c r="OIE36" s="4"/>
      <c r="OIF36" s="4"/>
      <c r="OIG36" s="4"/>
      <c r="OIH36" s="4"/>
      <c r="OII36" s="4"/>
      <c r="OIJ36" s="4"/>
      <c r="OIK36" s="4"/>
      <c r="OIL36" s="4"/>
      <c r="OIM36" s="4"/>
      <c r="OIN36" s="4"/>
      <c r="OIO36" s="4"/>
      <c r="OIP36" s="4"/>
      <c r="OIQ36" s="4"/>
      <c r="OIR36" s="4"/>
      <c r="OIS36" s="4"/>
      <c r="OIT36" s="4"/>
      <c r="OIU36" s="4"/>
      <c r="OIV36" s="4"/>
      <c r="OIW36" s="4"/>
      <c r="OIX36" s="4"/>
      <c r="OIY36" s="4"/>
      <c r="OIZ36" s="4"/>
      <c r="OJA36" s="4"/>
      <c r="OJB36" s="4"/>
      <c r="OJC36" s="4"/>
      <c r="OJD36" s="4"/>
      <c r="OJE36" s="4"/>
      <c r="OJF36" s="4"/>
      <c r="OJG36" s="4"/>
      <c r="OJH36" s="4"/>
      <c r="OJI36" s="4"/>
      <c r="OJJ36" s="4"/>
      <c r="OJK36" s="4"/>
      <c r="OJL36" s="4"/>
      <c r="OJM36" s="4"/>
      <c r="OJN36" s="4"/>
      <c r="OJO36" s="4"/>
      <c r="OJP36" s="4"/>
      <c r="OJQ36" s="4"/>
      <c r="OJR36" s="4"/>
      <c r="OJS36" s="4"/>
      <c r="OJT36" s="4"/>
      <c r="OJU36" s="4"/>
      <c r="OJV36" s="4"/>
      <c r="OJW36" s="4"/>
      <c r="OJX36" s="4"/>
      <c r="OJY36" s="4"/>
      <c r="OJZ36" s="4"/>
      <c r="OKA36" s="4"/>
      <c r="OKB36" s="4"/>
      <c r="OKC36" s="4"/>
      <c r="OKD36" s="4"/>
      <c r="OKE36" s="4"/>
      <c r="OKF36" s="4"/>
      <c r="OKG36" s="4"/>
      <c r="OKH36" s="4"/>
      <c r="OKI36" s="4"/>
      <c r="OKJ36" s="4"/>
      <c r="OKK36" s="4"/>
      <c r="OKL36" s="4"/>
      <c r="OKM36" s="4"/>
      <c r="OKN36" s="4"/>
      <c r="OKO36" s="4"/>
      <c r="OKP36" s="4"/>
      <c r="OKQ36" s="4"/>
      <c r="OKR36" s="4"/>
      <c r="OKS36" s="4"/>
      <c r="OKT36" s="4"/>
      <c r="OKU36" s="4"/>
      <c r="OKV36" s="4"/>
      <c r="OKW36" s="4"/>
      <c r="OKX36" s="4"/>
      <c r="OKY36" s="4"/>
      <c r="OKZ36" s="4"/>
      <c r="OLA36" s="4"/>
      <c r="OLB36" s="4"/>
      <c r="OLC36" s="4"/>
      <c r="OLD36" s="4"/>
      <c r="OLE36" s="4"/>
      <c r="OLF36" s="4"/>
      <c r="OLG36" s="4"/>
      <c r="OLH36" s="4"/>
      <c r="OLI36" s="4"/>
      <c r="OLJ36" s="4"/>
      <c r="OLK36" s="4"/>
      <c r="OLL36" s="4"/>
      <c r="OLM36" s="4"/>
      <c r="OLN36" s="4"/>
      <c r="OLO36" s="4"/>
      <c r="OLP36" s="4"/>
      <c r="OLQ36" s="4"/>
      <c r="OLR36" s="4"/>
      <c r="OLS36" s="4"/>
      <c r="OLT36" s="4"/>
      <c r="OLU36" s="4"/>
      <c r="OLV36" s="4"/>
      <c r="OLW36" s="4"/>
      <c r="OLX36" s="4"/>
      <c r="OLY36" s="4"/>
      <c r="OLZ36" s="4"/>
      <c r="OMA36" s="4"/>
      <c r="OMB36" s="4"/>
      <c r="OMC36" s="4"/>
      <c r="OMD36" s="4"/>
      <c r="OME36" s="4"/>
      <c r="OMF36" s="4"/>
      <c r="OMG36" s="4"/>
      <c r="OMH36" s="4"/>
      <c r="OMI36" s="4"/>
      <c r="OMJ36" s="4"/>
      <c r="OMK36" s="4"/>
      <c r="OML36" s="4"/>
      <c r="OMM36" s="4"/>
      <c r="OMN36" s="4"/>
      <c r="OMO36" s="4"/>
      <c r="OMP36" s="4"/>
      <c r="OMQ36" s="4"/>
      <c r="OMR36" s="4"/>
      <c r="OMS36" s="4"/>
      <c r="OMT36" s="4"/>
      <c r="OMU36" s="4"/>
      <c r="OMV36" s="4"/>
      <c r="OMW36" s="4"/>
      <c r="OMX36" s="4"/>
      <c r="OMY36" s="4"/>
      <c r="OMZ36" s="4"/>
      <c r="ONA36" s="4"/>
      <c r="ONB36" s="4"/>
      <c r="ONC36" s="4"/>
      <c r="OND36" s="4"/>
      <c r="ONE36" s="4"/>
      <c r="ONF36" s="4"/>
      <c r="ONG36" s="4"/>
      <c r="ONH36" s="4"/>
      <c r="ONI36" s="4"/>
      <c r="ONJ36" s="4"/>
      <c r="ONK36" s="4"/>
      <c r="ONL36" s="4"/>
      <c r="ONM36" s="4"/>
      <c r="ONN36" s="4"/>
      <c r="ONO36" s="4"/>
      <c r="ONP36" s="4"/>
      <c r="ONQ36" s="4"/>
      <c r="ONR36" s="4"/>
      <c r="ONS36" s="4"/>
      <c r="ONT36" s="4"/>
      <c r="ONU36" s="4"/>
      <c r="ONV36" s="4"/>
      <c r="ONW36" s="4"/>
      <c r="ONX36" s="4"/>
      <c r="ONY36" s="4"/>
      <c r="ONZ36" s="4"/>
      <c r="OOA36" s="4"/>
      <c r="OOB36" s="4"/>
      <c r="OOC36" s="4"/>
      <c r="OOD36" s="4"/>
      <c r="OOE36" s="4"/>
      <c r="OOF36" s="4"/>
      <c r="OOG36" s="4"/>
      <c r="OOH36" s="4"/>
      <c r="OOI36" s="4"/>
      <c r="OOJ36" s="4"/>
      <c r="OOK36" s="4"/>
      <c r="OOL36" s="4"/>
      <c r="OOM36" s="4"/>
      <c r="OON36" s="4"/>
      <c r="OOO36" s="4"/>
      <c r="OOP36" s="4"/>
      <c r="OOQ36" s="4"/>
      <c r="OOR36" s="4"/>
      <c r="OOS36" s="4"/>
      <c r="OOT36" s="4"/>
      <c r="OOU36" s="4"/>
      <c r="OOV36" s="4"/>
      <c r="OOW36" s="4"/>
      <c r="OOX36" s="4"/>
      <c r="OOY36" s="4"/>
      <c r="OOZ36" s="4"/>
      <c r="OPA36" s="4"/>
      <c r="OPB36" s="4"/>
      <c r="OPC36" s="4"/>
      <c r="OPD36" s="4"/>
      <c r="OPE36" s="4"/>
      <c r="OPF36" s="4"/>
      <c r="OPG36" s="4"/>
      <c r="OPH36" s="4"/>
      <c r="OPI36" s="4"/>
      <c r="OPJ36" s="4"/>
      <c r="OPK36" s="4"/>
      <c r="OPL36" s="4"/>
      <c r="OPM36" s="4"/>
      <c r="OPN36" s="4"/>
      <c r="OPO36" s="4"/>
      <c r="OPP36" s="4"/>
      <c r="OPQ36" s="4"/>
      <c r="OPR36" s="4"/>
      <c r="OPS36" s="4"/>
      <c r="OPT36" s="4"/>
      <c r="OPU36" s="4"/>
      <c r="OPV36" s="4"/>
      <c r="OPW36" s="4"/>
      <c r="OPX36" s="4"/>
      <c r="OPY36" s="4"/>
      <c r="OPZ36" s="4"/>
      <c r="OQA36" s="4"/>
      <c r="OQB36" s="4"/>
      <c r="OQC36" s="4"/>
      <c r="OQD36" s="4"/>
      <c r="OQE36" s="4"/>
      <c r="OQF36" s="4"/>
      <c r="OQG36" s="4"/>
      <c r="OQH36" s="4"/>
      <c r="OQI36" s="4"/>
      <c r="OQJ36" s="4"/>
      <c r="OQK36" s="4"/>
      <c r="OQL36" s="4"/>
      <c r="OQM36" s="4"/>
      <c r="OQN36" s="4"/>
      <c r="OQO36" s="4"/>
      <c r="OQP36" s="4"/>
      <c r="OQQ36" s="4"/>
      <c r="OQR36" s="4"/>
      <c r="OQS36" s="4"/>
      <c r="OQT36" s="4"/>
      <c r="OQU36" s="4"/>
      <c r="OQV36" s="4"/>
      <c r="OQW36" s="4"/>
      <c r="OQX36" s="4"/>
      <c r="OQY36" s="4"/>
      <c r="OQZ36" s="4"/>
      <c r="ORA36" s="4"/>
      <c r="ORB36" s="4"/>
      <c r="ORC36" s="4"/>
      <c r="ORD36" s="4"/>
      <c r="ORE36" s="4"/>
      <c r="ORF36" s="4"/>
      <c r="ORG36" s="4"/>
      <c r="ORH36" s="4"/>
      <c r="ORI36" s="4"/>
      <c r="ORJ36" s="4"/>
      <c r="ORK36" s="4"/>
      <c r="ORL36" s="4"/>
      <c r="ORM36" s="4"/>
      <c r="ORN36" s="4"/>
      <c r="ORO36" s="4"/>
      <c r="ORP36" s="4"/>
      <c r="ORQ36" s="4"/>
      <c r="ORR36" s="4"/>
      <c r="ORS36" s="4"/>
      <c r="ORT36" s="4"/>
      <c r="ORU36" s="4"/>
      <c r="ORV36" s="4"/>
      <c r="ORW36" s="4"/>
      <c r="ORX36" s="4"/>
      <c r="ORY36" s="4"/>
      <c r="ORZ36" s="4"/>
      <c r="OSA36" s="4"/>
      <c r="OSB36" s="4"/>
      <c r="OSC36" s="4"/>
      <c r="OSD36" s="4"/>
      <c r="OSE36" s="4"/>
      <c r="OSF36" s="4"/>
      <c r="OSG36" s="4"/>
      <c r="OSH36" s="4"/>
      <c r="OSI36" s="4"/>
      <c r="OSJ36" s="4"/>
      <c r="OSK36" s="4"/>
      <c r="OSL36" s="4"/>
      <c r="OSM36" s="4"/>
      <c r="OSN36" s="4"/>
      <c r="OSO36" s="4"/>
      <c r="OSP36" s="4"/>
      <c r="OSQ36" s="4"/>
      <c r="OSR36" s="4"/>
      <c r="OSS36" s="4"/>
      <c r="OST36" s="4"/>
      <c r="OSU36" s="4"/>
      <c r="OSV36" s="4"/>
      <c r="OSW36" s="4"/>
      <c r="OSX36" s="4"/>
      <c r="OSY36" s="4"/>
      <c r="OSZ36" s="4"/>
      <c r="OTA36" s="4"/>
      <c r="OTB36" s="4"/>
      <c r="OTC36" s="4"/>
      <c r="OTD36" s="4"/>
      <c r="OTE36" s="4"/>
      <c r="OTF36" s="4"/>
      <c r="OTG36" s="4"/>
      <c r="OTH36" s="4"/>
      <c r="OTI36" s="4"/>
      <c r="OTJ36" s="4"/>
      <c r="OTK36" s="4"/>
      <c r="OTL36" s="4"/>
      <c r="OTM36" s="4"/>
      <c r="OTN36" s="4"/>
      <c r="OTO36" s="4"/>
      <c r="OTP36" s="4"/>
      <c r="OTQ36" s="4"/>
      <c r="OTR36" s="4"/>
      <c r="OTS36" s="4"/>
      <c r="OTT36" s="4"/>
      <c r="OTU36" s="4"/>
      <c r="OTV36" s="4"/>
      <c r="OTW36" s="4"/>
      <c r="OTX36" s="4"/>
      <c r="OTY36" s="4"/>
      <c r="OTZ36" s="4"/>
      <c r="OUA36" s="4"/>
      <c r="OUB36" s="4"/>
      <c r="OUC36" s="4"/>
      <c r="OUD36" s="4"/>
      <c r="OUE36" s="4"/>
      <c r="OUF36" s="4"/>
      <c r="OUG36" s="4"/>
      <c r="OUH36" s="4"/>
      <c r="OUI36" s="4"/>
      <c r="OUJ36" s="4"/>
      <c r="OUK36" s="4"/>
      <c r="OUL36" s="4"/>
      <c r="OUM36" s="4"/>
      <c r="OUN36" s="4"/>
      <c r="OUO36" s="4"/>
      <c r="OUP36" s="4"/>
      <c r="OUQ36" s="4"/>
      <c r="OUR36" s="4"/>
      <c r="OUS36" s="4"/>
      <c r="OUT36" s="4"/>
      <c r="OUU36" s="4"/>
      <c r="OUV36" s="4"/>
      <c r="OUW36" s="4"/>
      <c r="OUX36" s="4"/>
      <c r="OUY36" s="4"/>
      <c r="OUZ36" s="4"/>
      <c r="OVA36" s="4"/>
      <c r="OVB36" s="4"/>
      <c r="OVC36" s="4"/>
      <c r="OVD36" s="4"/>
      <c r="OVE36" s="4"/>
      <c r="OVF36" s="4"/>
      <c r="OVG36" s="4"/>
      <c r="OVH36" s="4"/>
      <c r="OVI36" s="4"/>
      <c r="OVJ36" s="4"/>
      <c r="OVK36" s="4"/>
      <c r="OVL36" s="4"/>
      <c r="OVM36" s="4"/>
      <c r="OVN36" s="4"/>
      <c r="OVO36" s="4"/>
      <c r="OVP36" s="4"/>
      <c r="OVQ36" s="4"/>
      <c r="OVR36" s="4"/>
      <c r="OVS36" s="4"/>
      <c r="OVT36" s="4"/>
      <c r="OVU36" s="4"/>
      <c r="OVV36" s="4"/>
      <c r="OVW36" s="4"/>
      <c r="OVX36" s="4"/>
      <c r="OVY36" s="4"/>
      <c r="OVZ36" s="4"/>
      <c r="OWA36" s="4"/>
      <c r="OWB36" s="4"/>
      <c r="OWC36" s="4"/>
      <c r="OWD36" s="4"/>
      <c r="OWE36" s="4"/>
      <c r="OWF36" s="4"/>
      <c r="OWG36" s="4"/>
      <c r="OWH36" s="4"/>
      <c r="OWI36" s="4"/>
      <c r="OWJ36" s="4"/>
      <c r="OWK36" s="4"/>
      <c r="OWL36" s="4"/>
      <c r="OWM36" s="4"/>
      <c r="OWN36" s="4"/>
      <c r="OWO36" s="4"/>
      <c r="OWP36" s="4"/>
      <c r="OWQ36" s="4"/>
      <c r="OWR36" s="4"/>
      <c r="OWS36" s="4"/>
      <c r="OWT36" s="4"/>
      <c r="OWU36" s="4"/>
      <c r="OWV36" s="4"/>
      <c r="OWW36" s="4"/>
      <c r="OWX36" s="4"/>
      <c r="OWY36" s="4"/>
      <c r="OWZ36" s="4"/>
      <c r="OXA36" s="4"/>
      <c r="OXB36" s="4"/>
      <c r="OXC36" s="4"/>
      <c r="OXD36" s="4"/>
      <c r="OXE36" s="4"/>
      <c r="OXF36" s="4"/>
      <c r="OXG36" s="4"/>
      <c r="OXH36" s="4"/>
      <c r="OXI36" s="4"/>
      <c r="OXJ36" s="4"/>
      <c r="OXK36" s="4"/>
      <c r="OXL36" s="4"/>
      <c r="OXM36" s="4"/>
      <c r="OXN36" s="4"/>
      <c r="OXO36" s="4"/>
      <c r="OXP36" s="4"/>
      <c r="OXQ36" s="4"/>
      <c r="OXR36" s="4"/>
      <c r="OXS36" s="4"/>
      <c r="OXT36" s="4"/>
      <c r="OXU36" s="4"/>
      <c r="OXV36" s="4"/>
      <c r="OXW36" s="4"/>
      <c r="OXX36" s="4"/>
      <c r="OXY36" s="4"/>
      <c r="OXZ36" s="4"/>
      <c r="OYA36" s="4"/>
      <c r="OYB36" s="4"/>
      <c r="OYC36" s="4"/>
      <c r="OYD36" s="4"/>
      <c r="OYE36" s="4"/>
      <c r="OYF36" s="4"/>
      <c r="OYG36" s="4"/>
      <c r="OYH36" s="4"/>
      <c r="OYI36" s="4"/>
      <c r="OYJ36" s="4"/>
      <c r="OYK36" s="4"/>
      <c r="OYL36" s="4"/>
      <c r="OYM36" s="4"/>
      <c r="OYN36" s="4"/>
      <c r="OYO36" s="4"/>
      <c r="OYP36" s="4"/>
      <c r="OYQ36" s="4"/>
      <c r="OYR36" s="4"/>
      <c r="OYS36" s="4"/>
      <c r="OYT36" s="4"/>
      <c r="OYU36" s="4"/>
      <c r="OYV36" s="4"/>
      <c r="OYW36" s="4"/>
      <c r="OYX36" s="4"/>
      <c r="OYY36" s="4"/>
      <c r="OYZ36" s="4"/>
      <c r="OZA36" s="4"/>
      <c r="OZB36" s="4"/>
      <c r="OZC36" s="4"/>
      <c r="OZD36" s="4"/>
      <c r="OZE36" s="4"/>
      <c r="OZF36" s="4"/>
      <c r="OZG36" s="4"/>
      <c r="OZH36" s="4"/>
      <c r="OZI36" s="4"/>
      <c r="OZJ36" s="4"/>
      <c r="OZK36" s="4"/>
      <c r="OZL36" s="4"/>
      <c r="OZM36" s="4"/>
      <c r="OZN36" s="4"/>
      <c r="OZO36" s="4"/>
      <c r="OZP36" s="4"/>
      <c r="OZQ36" s="4"/>
      <c r="OZR36" s="4"/>
      <c r="OZS36" s="4"/>
      <c r="OZT36" s="4"/>
      <c r="OZU36" s="4"/>
      <c r="OZV36" s="4"/>
      <c r="OZW36" s="4"/>
      <c r="OZX36" s="4"/>
      <c r="OZY36" s="4"/>
      <c r="OZZ36" s="4"/>
      <c r="PAA36" s="4"/>
      <c r="PAB36" s="4"/>
      <c r="PAC36" s="4"/>
      <c r="PAD36" s="4"/>
      <c r="PAE36" s="4"/>
      <c r="PAF36" s="4"/>
      <c r="PAG36" s="4"/>
      <c r="PAH36" s="4"/>
      <c r="PAI36" s="4"/>
      <c r="PAJ36" s="4"/>
      <c r="PAK36" s="4"/>
      <c r="PAL36" s="4"/>
      <c r="PAM36" s="4"/>
      <c r="PAN36" s="4"/>
      <c r="PAO36" s="4"/>
      <c r="PAP36" s="4"/>
      <c r="PAQ36" s="4"/>
      <c r="PAR36" s="4"/>
      <c r="PAS36" s="4"/>
      <c r="PAT36" s="4"/>
      <c r="PAU36" s="4"/>
      <c r="PAV36" s="4"/>
      <c r="PAW36" s="4"/>
      <c r="PAX36" s="4"/>
      <c r="PAY36" s="4"/>
      <c r="PAZ36" s="4"/>
      <c r="PBA36" s="4"/>
      <c r="PBB36" s="4"/>
      <c r="PBC36" s="4"/>
      <c r="PBD36" s="4"/>
      <c r="PBE36" s="4"/>
      <c r="PBF36" s="4"/>
      <c r="PBG36" s="4"/>
      <c r="PBH36" s="4"/>
      <c r="PBI36" s="4"/>
      <c r="PBJ36" s="4"/>
      <c r="PBK36" s="4"/>
      <c r="PBL36" s="4"/>
      <c r="PBM36" s="4"/>
      <c r="PBN36" s="4"/>
      <c r="PBO36" s="4"/>
      <c r="PBP36" s="4"/>
      <c r="PBQ36" s="4"/>
      <c r="PBR36" s="4"/>
      <c r="PBS36" s="4"/>
      <c r="PBT36" s="4"/>
      <c r="PBU36" s="4"/>
      <c r="PBV36" s="4"/>
      <c r="PBW36" s="4"/>
      <c r="PBX36" s="4"/>
      <c r="PBY36" s="4"/>
      <c r="PBZ36" s="4"/>
      <c r="PCA36" s="4"/>
      <c r="PCB36" s="4"/>
      <c r="PCC36" s="4"/>
      <c r="PCD36" s="4"/>
      <c r="PCE36" s="4"/>
      <c r="PCF36" s="4"/>
      <c r="PCG36" s="4"/>
      <c r="PCH36" s="4"/>
      <c r="PCI36" s="4"/>
      <c r="PCJ36" s="4"/>
      <c r="PCK36" s="4"/>
      <c r="PCL36" s="4"/>
      <c r="PCM36" s="4"/>
      <c r="PCN36" s="4"/>
      <c r="PCO36" s="4"/>
      <c r="PCP36" s="4"/>
      <c r="PCQ36" s="4"/>
      <c r="PCR36" s="4"/>
      <c r="PCS36" s="4"/>
      <c r="PCT36" s="4"/>
      <c r="PCU36" s="4"/>
      <c r="PCV36" s="4"/>
      <c r="PCW36" s="4"/>
      <c r="PCX36" s="4"/>
      <c r="PCY36" s="4"/>
      <c r="PCZ36" s="4"/>
      <c r="PDA36" s="4"/>
      <c r="PDB36" s="4"/>
      <c r="PDC36" s="4"/>
      <c r="PDD36" s="4"/>
      <c r="PDE36" s="4"/>
      <c r="PDF36" s="4"/>
      <c r="PDG36" s="4"/>
      <c r="PDH36" s="4"/>
      <c r="PDI36" s="4"/>
      <c r="PDJ36" s="4"/>
      <c r="PDK36" s="4"/>
      <c r="PDL36" s="4"/>
      <c r="PDM36" s="4"/>
      <c r="PDN36" s="4"/>
      <c r="PDO36" s="4"/>
      <c r="PDP36" s="4"/>
      <c r="PDQ36" s="4"/>
      <c r="PDR36" s="4"/>
      <c r="PDS36" s="4"/>
      <c r="PDT36" s="4"/>
      <c r="PDU36" s="4"/>
      <c r="PDV36" s="4"/>
      <c r="PDW36" s="4"/>
      <c r="PDX36" s="4"/>
      <c r="PDY36" s="4"/>
      <c r="PDZ36" s="4"/>
      <c r="PEA36" s="4"/>
      <c r="PEB36" s="4"/>
      <c r="PEC36" s="4"/>
      <c r="PED36" s="4"/>
      <c r="PEE36" s="4"/>
      <c r="PEF36" s="4"/>
      <c r="PEG36" s="4"/>
      <c r="PEH36" s="4"/>
      <c r="PEI36" s="4"/>
      <c r="PEJ36" s="4"/>
      <c r="PEK36" s="4"/>
      <c r="PEL36" s="4"/>
      <c r="PEM36" s="4"/>
      <c r="PEN36" s="4"/>
      <c r="PEO36" s="4"/>
      <c r="PEP36" s="4"/>
      <c r="PEQ36" s="4"/>
      <c r="PER36" s="4"/>
      <c r="PES36" s="4"/>
      <c r="PET36" s="4"/>
      <c r="PEU36" s="4"/>
      <c r="PEV36" s="4"/>
      <c r="PEW36" s="4"/>
      <c r="PEX36" s="4"/>
      <c r="PEY36" s="4"/>
      <c r="PEZ36" s="4"/>
      <c r="PFA36" s="4"/>
      <c r="PFB36" s="4"/>
      <c r="PFC36" s="4"/>
      <c r="PFD36" s="4"/>
      <c r="PFE36" s="4"/>
      <c r="PFF36" s="4"/>
      <c r="PFG36" s="4"/>
      <c r="PFH36" s="4"/>
      <c r="PFI36" s="4"/>
      <c r="PFJ36" s="4"/>
      <c r="PFK36" s="4"/>
      <c r="PFL36" s="4"/>
      <c r="PFM36" s="4"/>
      <c r="PFN36" s="4"/>
      <c r="PFO36" s="4"/>
      <c r="PFP36" s="4"/>
      <c r="PFQ36" s="4"/>
      <c r="PFR36" s="4"/>
      <c r="PFS36" s="4"/>
      <c r="PFT36" s="4"/>
      <c r="PFU36" s="4"/>
      <c r="PFV36" s="4"/>
      <c r="PFW36" s="4"/>
      <c r="PFX36" s="4"/>
      <c r="PFY36" s="4"/>
      <c r="PFZ36" s="4"/>
      <c r="PGA36" s="4"/>
      <c r="PGB36" s="4"/>
      <c r="PGC36" s="4"/>
      <c r="PGD36" s="4"/>
      <c r="PGE36" s="4"/>
      <c r="PGF36" s="4"/>
      <c r="PGG36" s="4"/>
      <c r="PGH36" s="4"/>
      <c r="PGI36" s="4"/>
      <c r="PGJ36" s="4"/>
      <c r="PGK36" s="4"/>
      <c r="PGL36" s="4"/>
      <c r="PGM36" s="4"/>
      <c r="PGN36" s="4"/>
      <c r="PGO36" s="4"/>
      <c r="PGP36" s="4"/>
      <c r="PGQ36" s="4"/>
      <c r="PGR36" s="4"/>
      <c r="PGS36" s="4"/>
      <c r="PGT36" s="4"/>
      <c r="PGU36" s="4"/>
      <c r="PGV36" s="4"/>
      <c r="PGW36" s="4"/>
      <c r="PGX36" s="4"/>
      <c r="PGY36" s="4"/>
      <c r="PGZ36" s="4"/>
      <c r="PHA36" s="4"/>
      <c r="PHB36" s="4"/>
      <c r="PHC36" s="4"/>
      <c r="PHD36" s="4"/>
      <c r="PHE36" s="4"/>
      <c r="PHF36" s="4"/>
      <c r="PHG36" s="4"/>
      <c r="PHH36" s="4"/>
      <c r="PHI36" s="4"/>
      <c r="PHJ36" s="4"/>
      <c r="PHK36" s="4"/>
      <c r="PHL36" s="4"/>
      <c r="PHM36" s="4"/>
      <c r="PHN36" s="4"/>
      <c r="PHO36" s="4"/>
      <c r="PHP36" s="4"/>
      <c r="PHQ36" s="4"/>
      <c r="PHR36" s="4"/>
      <c r="PHS36" s="4"/>
      <c r="PHT36" s="4"/>
      <c r="PHU36" s="4"/>
      <c r="PHV36" s="4"/>
      <c r="PHW36" s="4"/>
      <c r="PHX36" s="4"/>
      <c r="PHY36" s="4"/>
      <c r="PHZ36" s="4"/>
      <c r="PIA36" s="4"/>
      <c r="PIB36" s="4"/>
      <c r="PIC36" s="4"/>
      <c r="PID36" s="4"/>
      <c r="PIE36" s="4"/>
      <c r="PIF36" s="4"/>
      <c r="PIG36" s="4"/>
      <c r="PIH36" s="4"/>
      <c r="PII36" s="4"/>
      <c r="PIJ36" s="4"/>
      <c r="PIK36" s="4"/>
      <c r="PIL36" s="4"/>
      <c r="PIM36" s="4"/>
      <c r="PIN36" s="4"/>
      <c r="PIO36" s="4"/>
      <c r="PIP36" s="4"/>
      <c r="PIQ36" s="4"/>
      <c r="PIR36" s="4"/>
      <c r="PIS36" s="4"/>
      <c r="PIT36" s="4"/>
      <c r="PIU36" s="4"/>
      <c r="PIV36" s="4"/>
      <c r="PIW36" s="4"/>
      <c r="PIX36" s="4"/>
      <c r="PIY36" s="4"/>
      <c r="PIZ36" s="4"/>
      <c r="PJA36" s="4"/>
      <c r="PJB36" s="4"/>
      <c r="PJC36" s="4"/>
      <c r="PJD36" s="4"/>
      <c r="PJE36" s="4"/>
      <c r="PJF36" s="4"/>
      <c r="PJG36" s="4"/>
      <c r="PJH36" s="4"/>
      <c r="PJI36" s="4"/>
      <c r="PJJ36" s="4"/>
      <c r="PJK36" s="4"/>
      <c r="PJL36" s="4"/>
      <c r="PJM36" s="4"/>
      <c r="PJN36" s="4"/>
      <c r="PJO36" s="4"/>
      <c r="PJP36" s="4"/>
      <c r="PJQ36" s="4"/>
      <c r="PJR36" s="4"/>
      <c r="PJS36" s="4"/>
      <c r="PJT36" s="4"/>
      <c r="PJU36" s="4"/>
      <c r="PJV36" s="4"/>
      <c r="PJW36" s="4"/>
      <c r="PJX36" s="4"/>
      <c r="PJY36" s="4"/>
      <c r="PJZ36" s="4"/>
      <c r="PKA36" s="4"/>
      <c r="PKB36" s="4"/>
      <c r="PKC36" s="4"/>
      <c r="PKD36" s="4"/>
      <c r="PKE36" s="4"/>
      <c r="PKF36" s="4"/>
      <c r="PKG36" s="4"/>
      <c r="PKH36" s="4"/>
      <c r="PKI36" s="4"/>
      <c r="PKJ36" s="4"/>
      <c r="PKK36" s="4"/>
      <c r="PKL36" s="4"/>
      <c r="PKM36" s="4"/>
      <c r="PKN36" s="4"/>
      <c r="PKO36" s="4"/>
      <c r="PKP36" s="4"/>
      <c r="PKQ36" s="4"/>
      <c r="PKR36" s="4"/>
      <c r="PKS36" s="4"/>
      <c r="PKT36" s="4"/>
      <c r="PKU36" s="4"/>
      <c r="PKV36" s="4"/>
      <c r="PKW36" s="4"/>
      <c r="PKX36" s="4"/>
      <c r="PKY36" s="4"/>
      <c r="PKZ36" s="4"/>
      <c r="PLA36" s="4"/>
      <c r="PLB36" s="4"/>
      <c r="PLC36" s="4"/>
      <c r="PLD36" s="4"/>
      <c r="PLE36" s="4"/>
      <c r="PLF36" s="4"/>
      <c r="PLG36" s="4"/>
      <c r="PLH36" s="4"/>
      <c r="PLI36" s="4"/>
      <c r="PLJ36" s="4"/>
      <c r="PLK36" s="4"/>
      <c r="PLL36" s="4"/>
      <c r="PLM36" s="4"/>
      <c r="PLN36" s="4"/>
      <c r="PLO36" s="4"/>
      <c r="PLP36" s="4"/>
      <c r="PLQ36" s="4"/>
      <c r="PLR36" s="4"/>
      <c r="PLS36" s="4"/>
      <c r="PLT36" s="4"/>
      <c r="PLU36" s="4"/>
      <c r="PLV36" s="4"/>
      <c r="PLW36" s="4"/>
      <c r="PLX36" s="4"/>
      <c r="PLY36" s="4"/>
      <c r="PLZ36" s="4"/>
      <c r="PMA36" s="4"/>
      <c r="PMB36" s="4"/>
      <c r="PMC36" s="4"/>
      <c r="PMD36" s="4"/>
      <c r="PME36" s="4"/>
      <c r="PMF36" s="4"/>
      <c r="PMG36" s="4"/>
      <c r="PMH36" s="4"/>
      <c r="PMI36" s="4"/>
      <c r="PMJ36" s="4"/>
      <c r="PMK36" s="4"/>
      <c r="PML36" s="4"/>
      <c r="PMM36" s="4"/>
      <c r="PMN36" s="4"/>
      <c r="PMO36" s="4"/>
      <c r="PMP36" s="4"/>
      <c r="PMQ36" s="4"/>
      <c r="PMR36" s="4"/>
      <c r="PMS36" s="4"/>
      <c r="PMT36" s="4"/>
      <c r="PMU36" s="4"/>
      <c r="PMV36" s="4"/>
      <c r="PMW36" s="4"/>
      <c r="PMX36" s="4"/>
      <c r="PMY36" s="4"/>
      <c r="PMZ36" s="4"/>
      <c r="PNA36" s="4"/>
      <c r="PNB36" s="4"/>
      <c r="PNC36" s="4"/>
      <c r="PND36" s="4"/>
      <c r="PNE36" s="4"/>
      <c r="PNF36" s="4"/>
      <c r="PNG36" s="4"/>
      <c r="PNH36" s="4"/>
      <c r="PNI36" s="4"/>
      <c r="PNJ36" s="4"/>
      <c r="PNK36" s="4"/>
      <c r="PNL36" s="4"/>
      <c r="PNM36" s="4"/>
      <c r="PNN36" s="4"/>
      <c r="PNO36" s="4"/>
      <c r="PNP36" s="4"/>
      <c r="PNQ36" s="4"/>
      <c r="PNR36" s="4"/>
      <c r="PNS36" s="4"/>
      <c r="PNT36" s="4"/>
      <c r="PNU36" s="4"/>
      <c r="PNV36" s="4"/>
      <c r="PNW36" s="4"/>
      <c r="PNX36" s="4"/>
      <c r="PNY36" s="4"/>
      <c r="PNZ36" s="4"/>
      <c r="POA36" s="4"/>
      <c r="POB36" s="4"/>
      <c r="POC36" s="4"/>
      <c r="POD36" s="4"/>
      <c r="POE36" s="4"/>
      <c r="POF36" s="4"/>
      <c r="POG36" s="4"/>
      <c r="POH36" s="4"/>
      <c r="POI36" s="4"/>
      <c r="POJ36" s="4"/>
      <c r="POK36" s="4"/>
      <c r="POL36" s="4"/>
      <c r="POM36" s="4"/>
      <c r="PON36" s="4"/>
      <c r="POO36" s="4"/>
      <c r="POP36" s="4"/>
      <c r="POQ36" s="4"/>
      <c r="POR36" s="4"/>
      <c r="POS36" s="4"/>
      <c r="POT36" s="4"/>
      <c r="POU36" s="4"/>
      <c r="POV36" s="4"/>
      <c r="POW36" s="4"/>
      <c r="POX36" s="4"/>
      <c r="POY36" s="4"/>
      <c r="POZ36" s="4"/>
      <c r="PPA36" s="4"/>
      <c r="PPB36" s="4"/>
      <c r="PPC36" s="4"/>
      <c r="PPD36" s="4"/>
      <c r="PPE36" s="4"/>
      <c r="PPF36" s="4"/>
      <c r="PPG36" s="4"/>
      <c r="PPH36" s="4"/>
      <c r="PPI36" s="4"/>
      <c r="PPJ36" s="4"/>
      <c r="PPK36" s="4"/>
      <c r="PPL36" s="4"/>
      <c r="PPM36" s="4"/>
      <c r="PPN36" s="4"/>
      <c r="PPO36" s="4"/>
      <c r="PPP36" s="4"/>
      <c r="PPQ36" s="4"/>
      <c r="PPR36" s="4"/>
      <c r="PPS36" s="4"/>
      <c r="PPT36" s="4"/>
      <c r="PPU36" s="4"/>
      <c r="PPV36" s="4"/>
      <c r="PPW36" s="4"/>
      <c r="PPX36" s="4"/>
      <c r="PPY36" s="4"/>
      <c r="PPZ36" s="4"/>
      <c r="PQA36" s="4"/>
      <c r="PQB36" s="4"/>
      <c r="PQC36" s="4"/>
      <c r="PQD36" s="4"/>
      <c r="PQE36" s="4"/>
      <c r="PQF36" s="4"/>
      <c r="PQG36" s="4"/>
      <c r="PQH36" s="4"/>
      <c r="PQI36" s="4"/>
      <c r="PQJ36" s="4"/>
      <c r="PQK36" s="4"/>
      <c r="PQL36" s="4"/>
      <c r="PQM36" s="4"/>
      <c r="PQN36" s="4"/>
      <c r="PQO36" s="4"/>
      <c r="PQP36" s="4"/>
      <c r="PQQ36" s="4"/>
      <c r="PQR36" s="4"/>
      <c r="PQS36" s="4"/>
      <c r="PQT36" s="4"/>
      <c r="PQU36" s="4"/>
      <c r="PQV36" s="4"/>
      <c r="PQW36" s="4"/>
      <c r="PQX36" s="4"/>
      <c r="PQY36" s="4"/>
      <c r="PQZ36" s="4"/>
      <c r="PRA36" s="4"/>
      <c r="PRB36" s="4"/>
      <c r="PRC36" s="4"/>
      <c r="PRD36" s="4"/>
      <c r="PRE36" s="4"/>
      <c r="PRF36" s="4"/>
      <c r="PRG36" s="4"/>
      <c r="PRH36" s="4"/>
      <c r="PRI36" s="4"/>
      <c r="PRJ36" s="4"/>
      <c r="PRK36" s="4"/>
      <c r="PRL36" s="4"/>
      <c r="PRM36" s="4"/>
      <c r="PRN36" s="4"/>
      <c r="PRO36" s="4"/>
      <c r="PRP36" s="4"/>
      <c r="PRQ36" s="4"/>
      <c r="PRR36" s="4"/>
      <c r="PRS36" s="4"/>
      <c r="PRT36" s="4"/>
      <c r="PRU36" s="4"/>
      <c r="PRV36" s="4"/>
      <c r="PRW36" s="4"/>
      <c r="PRX36" s="4"/>
      <c r="PRY36" s="4"/>
      <c r="PRZ36" s="4"/>
      <c r="PSA36" s="4"/>
      <c r="PSB36" s="4"/>
      <c r="PSC36" s="4"/>
      <c r="PSD36" s="4"/>
      <c r="PSE36" s="4"/>
      <c r="PSF36" s="4"/>
      <c r="PSG36" s="4"/>
      <c r="PSH36" s="4"/>
      <c r="PSI36" s="4"/>
      <c r="PSJ36" s="4"/>
      <c r="PSK36" s="4"/>
      <c r="PSL36" s="4"/>
      <c r="PSM36" s="4"/>
      <c r="PSN36" s="4"/>
      <c r="PSO36" s="4"/>
      <c r="PSP36" s="4"/>
      <c r="PSQ36" s="4"/>
      <c r="PSR36" s="4"/>
      <c r="PSS36" s="4"/>
      <c r="PST36" s="4"/>
      <c r="PSU36" s="4"/>
      <c r="PSV36" s="4"/>
      <c r="PSW36" s="4"/>
      <c r="PSX36" s="4"/>
      <c r="PSY36" s="4"/>
      <c r="PSZ36" s="4"/>
      <c r="PTA36" s="4"/>
      <c r="PTB36" s="4"/>
      <c r="PTC36" s="4"/>
      <c r="PTD36" s="4"/>
      <c r="PTE36" s="4"/>
      <c r="PTF36" s="4"/>
      <c r="PTG36" s="4"/>
      <c r="PTH36" s="4"/>
      <c r="PTI36" s="4"/>
      <c r="PTJ36" s="4"/>
      <c r="PTK36" s="4"/>
      <c r="PTL36" s="4"/>
      <c r="PTM36" s="4"/>
      <c r="PTN36" s="4"/>
      <c r="PTO36" s="4"/>
      <c r="PTP36" s="4"/>
      <c r="PTQ36" s="4"/>
      <c r="PTR36" s="4"/>
      <c r="PTS36" s="4"/>
      <c r="PTT36" s="4"/>
      <c r="PTU36" s="4"/>
      <c r="PTV36" s="4"/>
      <c r="PTW36" s="4"/>
      <c r="PTX36" s="4"/>
      <c r="PTY36" s="4"/>
      <c r="PTZ36" s="4"/>
      <c r="PUA36" s="4"/>
      <c r="PUB36" s="4"/>
      <c r="PUC36" s="4"/>
      <c r="PUD36" s="4"/>
      <c r="PUE36" s="4"/>
      <c r="PUF36" s="4"/>
      <c r="PUG36" s="4"/>
      <c r="PUH36" s="4"/>
      <c r="PUI36" s="4"/>
      <c r="PUJ36" s="4"/>
      <c r="PUK36" s="4"/>
      <c r="PUL36" s="4"/>
      <c r="PUM36" s="4"/>
      <c r="PUN36" s="4"/>
      <c r="PUO36" s="4"/>
      <c r="PUP36" s="4"/>
      <c r="PUQ36" s="4"/>
      <c r="PUR36" s="4"/>
      <c r="PUS36" s="4"/>
      <c r="PUT36" s="4"/>
      <c r="PUU36" s="4"/>
      <c r="PUV36" s="4"/>
      <c r="PUW36" s="4"/>
      <c r="PUX36" s="4"/>
      <c r="PUY36" s="4"/>
      <c r="PUZ36" s="4"/>
      <c r="PVA36" s="4"/>
      <c r="PVB36" s="4"/>
      <c r="PVC36" s="4"/>
      <c r="PVD36" s="4"/>
      <c r="PVE36" s="4"/>
      <c r="PVF36" s="4"/>
      <c r="PVG36" s="4"/>
      <c r="PVH36" s="4"/>
      <c r="PVI36" s="4"/>
      <c r="PVJ36" s="4"/>
      <c r="PVK36" s="4"/>
      <c r="PVL36" s="4"/>
      <c r="PVM36" s="4"/>
      <c r="PVN36" s="4"/>
      <c r="PVO36" s="4"/>
      <c r="PVP36" s="4"/>
      <c r="PVQ36" s="4"/>
      <c r="PVR36" s="4"/>
      <c r="PVS36" s="4"/>
      <c r="PVT36" s="4"/>
      <c r="PVU36" s="4"/>
      <c r="PVV36" s="4"/>
      <c r="PVW36" s="4"/>
      <c r="PVX36" s="4"/>
      <c r="PVY36" s="4"/>
      <c r="PVZ36" s="4"/>
      <c r="PWA36" s="4"/>
      <c r="PWB36" s="4"/>
      <c r="PWC36" s="4"/>
      <c r="PWD36" s="4"/>
      <c r="PWE36" s="4"/>
      <c r="PWF36" s="4"/>
      <c r="PWG36" s="4"/>
      <c r="PWH36" s="4"/>
      <c r="PWI36" s="4"/>
      <c r="PWJ36" s="4"/>
      <c r="PWK36" s="4"/>
      <c r="PWL36" s="4"/>
      <c r="PWM36" s="4"/>
      <c r="PWN36" s="4"/>
      <c r="PWO36" s="4"/>
      <c r="PWP36" s="4"/>
      <c r="PWQ36" s="4"/>
      <c r="PWR36" s="4"/>
      <c r="PWS36" s="4"/>
      <c r="PWT36" s="4"/>
      <c r="PWU36" s="4"/>
      <c r="PWV36" s="4"/>
      <c r="PWW36" s="4"/>
      <c r="PWX36" s="4"/>
      <c r="PWY36" s="4"/>
      <c r="PWZ36" s="4"/>
      <c r="PXA36" s="4"/>
      <c r="PXB36" s="4"/>
      <c r="PXC36" s="4"/>
      <c r="PXD36" s="4"/>
      <c r="PXE36" s="4"/>
      <c r="PXF36" s="4"/>
      <c r="PXG36" s="4"/>
      <c r="PXH36" s="4"/>
      <c r="PXI36" s="4"/>
      <c r="PXJ36" s="4"/>
      <c r="PXK36" s="4"/>
      <c r="PXL36" s="4"/>
      <c r="PXM36" s="4"/>
      <c r="PXN36" s="4"/>
      <c r="PXO36" s="4"/>
      <c r="PXP36" s="4"/>
      <c r="PXQ36" s="4"/>
      <c r="PXR36" s="4"/>
      <c r="PXS36" s="4"/>
      <c r="PXT36" s="4"/>
      <c r="PXU36" s="4"/>
      <c r="PXV36" s="4"/>
      <c r="PXW36" s="4"/>
      <c r="PXX36" s="4"/>
      <c r="PXY36" s="4"/>
      <c r="PXZ36" s="4"/>
      <c r="PYA36" s="4"/>
      <c r="PYB36" s="4"/>
      <c r="PYC36" s="4"/>
      <c r="PYD36" s="4"/>
      <c r="PYE36" s="4"/>
      <c r="PYF36" s="4"/>
      <c r="PYG36" s="4"/>
      <c r="PYH36" s="4"/>
      <c r="PYI36" s="4"/>
      <c r="PYJ36" s="4"/>
      <c r="PYK36" s="4"/>
      <c r="PYL36" s="4"/>
      <c r="PYM36" s="4"/>
      <c r="PYN36" s="4"/>
      <c r="PYO36" s="4"/>
      <c r="PYP36" s="4"/>
      <c r="PYQ36" s="4"/>
      <c r="PYR36" s="4"/>
      <c r="PYS36" s="4"/>
      <c r="PYT36" s="4"/>
      <c r="PYU36" s="4"/>
      <c r="PYV36" s="4"/>
      <c r="PYW36" s="4"/>
      <c r="PYX36" s="4"/>
      <c r="PYY36" s="4"/>
      <c r="PYZ36" s="4"/>
      <c r="PZA36" s="4"/>
      <c r="PZB36" s="4"/>
      <c r="PZC36" s="4"/>
      <c r="PZD36" s="4"/>
      <c r="PZE36" s="4"/>
      <c r="PZF36" s="4"/>
      <c r="PZG36" s="4"/>
      <c r="PZH36" s="4"/>
      <c r="PZI36" s="4"/>
      <c r="PZJ36" s="4"/>
      <c r="PZK36" s="4"/>
      <c r="PZL36" s="4"/>
      <c r="PZM36" s="4"/>
      <c r="PZN36" s="4"/>
      <c r="PZO36" s="4"/>
      <c r="PZP36" s="4"/>
      <c r="PZQ36" s="4"/>
      <c r="PZR36" s="4"/>
      <c r="PZS36" s="4"/>
      <c r="PZT36" s="4"/>
      <c r="PZU36" s="4"/>
      <c r="PZV36" s="4"/>
      <c r="PZW36" s="4"/>
      <c r="PZX36" s="4"/>
      <c r="PZY36" s="4"/>
      <c r="PZZ36" s="4"/>
      <c r="QAA36" s="4"/>
      <c r="QAB36" s="4"/>
      <c r="QAC36" s="4"/>
      <c r="QAD36" s="4"/>
      <c r="QAE36" s="4"/>
      <c r="QAF36" s="4"/>
      <c r="QAG36" s="4"/>
      <c r="QAH36" s="4"/>
      <c r="QAI36" s="4"/>
      <c r="QAJ36" s="4"/>
      <c r="QAK36" s="4"/>
      <c r="QAL36" s="4"/>
      <c r="QAM36" s="4"/>
      <c r="QAN36" s="4"/>
      <c r="QAO36" s="4"/>
      <c r="QAP36" s="4"/>
      <c r="QAQ36" s="4"/>
      <c r="QAR36" s="4"/>
      <c r="QAS36" s="4"/>
      <c r="QAT36" s="4"/>
      <c r="QAU36" s="4"/>
      <c r="QAV36" s="4"/>
      <c r="QAW36" s="4"/>
      <c r="QAX36" s="4"/>
      <c r="QAY36" s="4"/>
      <c r="QAZ36" s="4"/>
      <c r="QBA36" s="4"/>
      <c r="QBB36" s="4"/>
      <c r="QBC36" s="4"/>
      <c r="QBD36" s="4"/>
      <c r="QBE36" s="4"/>
      <c r="QBF36" s="4"/>
      <c r="QBG36" s="4"/>
      <c r="QBH36" s="4"/>
      <c r="QBI36" s="4"/>
      <c r="QBJ36" s="4"/>
      <c r="QBK36" s="4"/>
      <c r="QBL36" s="4"/>
      <c r="QBM36" s="4"/>
      <c r="QBN36" s="4"/>
      <c r="QBO36" s="4"/>
      <c r="QBP36" s="4"/>
      <c r="QBQ36" s="4"/>
      <c r="QBR36" s="4"/>
      <c r="QBS36" s="4"/>
      <c r="QBT36" s="4"/>
      <c r="QBU36" s="4"/>
      <c r="QBV36" s="4"/>
      <c r="QBW36" s="4"/>
      <c r="QBX36" s="4"/>
      <c r="QBY36" s="4"/>
      <c r="QBZ36" s="4"/>
      <c r="QCA36" s="4"/>
      <c r="QCB36" s="4"/>
      <c r="QCC36" s="4"/>
      <c r="QCD36" s="4"/>
      <c r="QCE36" s="4"/>
      <c r="QCF36" s="4"/>
      <c r="QCG36" s="4"/>
      <c r="QCH36" s="4"/>
      <c r="QCI36" s="4"/>
      <c r="QCJ36" s="4"/>
      <c r="QCK36" s="4"/>
      <c r="QCL36" s="4"/>
      <c r="QCM36" s="4"/>
      <c r="QCN36" s="4"/>
      <c r="QCO36" s="4"/>
      <c r="QCP36" s="4"/>
      <c r="QCQ36" s="4"/>
      <c r="QCR36" s="4"/>
      <c r="QCS36" s="4"/>
      <c r="QCT36" s="4"/>
      <c r="QCU36" s="4"/>
      <c r="QCV36" s="4"/>
      <c r="QCW36" s="4"/>
      <c r="QCX36" s="4"/>
      <c r="QCY36" s="4"/>
      <c r="QCZ36" s="4"/>
      <c r="QDA36" s="4"/>
      <c r="QDB36" s="4"/>
      <c r="QDC36" s="4"/>
      <c r="QDD36" s="4"/>
      <c r="QDE36" s="4"/>
      <c r="QDF36" s="4"/>
      <c r="QDG36" s="4"/>
      <c r="QDH36" s="4"/>
      <c r="QDI36" s="4"/>
      <c r="QDJ36" s="4"/>
      <c r="QDK36" s="4"/>
      <c r="QDL36" s="4"/>
      <c r="QDM36" s="4"/>
      <c r="QDN36" s="4"/>
      <c r="QDO36" s="4"/>
      <c r="QDP36" s="4"/>
      <c r="QDQ36" s="4"/>
      <c r="QDR36" s="4"/>
      <c r="QDS36" s="4"/>
      <c r="QDT36" s="4"/>
      <c r="QDU36" s="4"/>
      <c r="QDV36" s="4"/>
      <c r="QDW36" s="4"/>
      <c r="QDX36" s="4"/>
      <c r="QDY36" s="4"/>
      <c r="QDZ36" s="4"/>
      <c r="QEA36" s="4"/>
      <c r="QEB36" s="4"/>
      <c r="QEC36" s="4"/>
      <c r="QED36" s="4"/>
      <c r="QEE36" s="4"/>
      <c r="QEF36" s="4"/>
      <c r="QEG36" s="4"/>
      <c r="QEH36" s="4"/>
      <c r="QEI36" s="4"/>
      <c r="QEJ36" s="4"/>
      <c r="QEK36" s="4"/>
      <c r="QEL36" s="4"/>
      <c r="QEM36" s="4"/>
      <c r="QEN36" s="4"/>
      <c r="QEO36" s="4"/>
      <c r="QEP36" s="4"/>
      <c r="QEQ36" s="4"/>
      <c r="QER36" s="4"/>
      <c r="QES36" s="4"/>
      <c r="QET36" s="4"/>
      <c r="QEU36" s="4"/>
      <c r="QEV36" s="4"/>
      <c r="QEW36" s="4"/>
      <c r="QEX36" s="4"/>
      <c r="QEY36" s="4"/>
      <c r="QEZ36" s="4"/>
      <c r="QFA36" s="4"/>
      <c r="QFB36" s="4"/>
      <c r="QFC36" s="4"/>
      <c r="QFD36" s="4"/>
      <c r="QFE36" s="4"/>
      <c r="QFF36" s="4"/>
      <c r="QFG36" s="4"/>
      <c r="QFH36" s="4"/>
      <c r="QFI36" s="4"/>
      <c r="QFJ36" s="4"/>
      <c r="QFK36" s="4"/>
      <c r="QFL36" s="4"/>
      <c r="QFM36" s="4"/>
      <c r="QFN36" s="4"/>
      <c r="QFO36" s="4"/>
      <c r="QFP36" s="4"/>
      <c r="QFQ36" s="4"/>
      <c r="QFR36" s="4"/>
      <c r="QFS36" s="4"/>
      <c r="QFT36" s="4"/>
      <c r="QFU36" s="4"/>
      <c r="QFV36" s="4"/>
      <c r="QFW36" s="4"/>
      <c r="QFX36" s="4"/>
      <c r="QFY36" s="4"/>
      <c r="QFZ36" s="4"/>
      <c r="QGA36" s="4"/>
      <c r="QGB36" s="4"/>
      <c r="QGC36" s="4"/>
      <c r="QGD36" s="4"/>
      <c r="QGE36" s="4"/>
      <c r="QGF36" s="4"/>
      <c r="QGG36" s="4"/>
      <c r="QGH36" s="4"/>
      <c r="QGI36" s="4"/>
      <c r="QGJ36" s="4"/>
      <c r="QGK36" s="4"/>
      <c r="QGL36" s="4"/>
      <c r="QGM36" s="4"/>
      <c r="QGN36" s="4"/>
      <c r="QGO36" s="4"/>
      <c r="QGP36" s="4"/>
      <c r="QGQ36" s="4"/>
      <c r="QGR36" s="4"/>
      <c r="QGS36" s="4"/>
      <c r="QGT36" s="4"/>
      <c r="QGU36" s="4"/>
      <c r="QGV36" s="4"/>
      <c r="QGW36" s="4"/>
      <c r="QGX36" s="4"/>
      <c r="QGY36" s="4"/>
      <c r="QGZ36" s="4"/>
      <c r="QHA36" s="4"/>
      <c r="QHB36" s="4"/>
      <c r="QHC36" s="4"/>
      <c r="QHD36" s="4"/>
      <c r="QHE36" s="4"/>
      <c r="QHF36" s="4"/>
      <c r="QHG36" s="4"/>
      <c r="QHH36" s="4"/>
      <c r="QHI36" s="4"/>
      <c r="QHJ36" s="4"/>
      <c r="QHK36" s="4"/>
      <c r="QHL36" s="4"/>
      <c r="QHM36" s="4"/>
      <c r="QHN36" s="4"/>
      <c r="QHO36" s="4"/>
      <c r="QHP36" s="4"/>
      <c r="QHQ36" s="4"/>
      <c r="QHR36" s="4"/>
      <c r="QHS36" s="4"/>
      <c r="QHT36" s="4"/>
      <c r="QHU36" s="4"/>
      <c r="QHV36" s="4"/>
      <c r="QHW36" s="4"/>
      <c r="QHX36" s="4"/>
      <c r="QHY36" s="4"/>
      <c r="QHZ36" s="4"/>
      <c r="QIA36" s="4"/>
      <c r="QIB36" s="4"/>
      <c r="QIC36" s="4"/>
      <c r="QID36" s="4"/>
      <c r="QIE36" s="4"/>
      <c r="QIF36" s="4"/>
      <c r="QIG36" s="4"/>
      <c r="QIH36" s="4"/>
      <c r="QII36" s="4"/>
      <c r="QIJ36" s="4"/>
      <c r="QIK36" s="4"/>
      <c r="QIL36" s="4"/>
      <c r="QIM36" s="4"/>
      <c r="QIN36" s="4"/>
      <c r="QIO36" s="4"/>
      <c r="QIP36" s="4"/>
      <c r="QIQ36" s="4"/>
      <c r="QIR36" s="4"/>
      <c r="QIS36" s="4"/>
      <c r="QIT36" s="4"/>
      <c r="QIU36" s="4"/>
      <c r="QIV36" s="4"/>
      <c r="QIW36" s="4"/>
      <c r="QIX36" s="4"/>
      <c r="QIY36" s="4"/>
      <c r="QIZ36" s="4"/>
      <c r="QJA36" s="4"/>
      <c r="QJB36" s="4"/>
      <c r="QJC36" s="4"/>
      <c r="QJD36" s="4"/>
      <c r="QJE36" s="4"/>
      <c r="QJF36" s="4"/>
      <c r="QJG36" s="4"/>
      <c r="QJH36" s="4"/>
      <c r="QJI36" s="4"/>
      <c r="QJJ36" s="4"/>
      <c r="QJK36" s="4"/>
      <c r="QJL36" s="4"/>
      <c r="QJM36" s="4"/>
      <c r="QJN36" s="4"/>
      <c r="QJO36" s="4"/>
      <c r="QJP36" s="4"/>
      <c r="QJQ36" s="4"/>
      <c r="QJR36" s="4"/>
      <c r="QJS36" s="4"/>
      <c r="QJT36" s="4"/>
      <c r="QJU36" s="4"/>
      <c r="QJV36" s="4"/>
      <c r="QJW36" s="4"/>
      <c r="QJX36" s="4"/>
      <c r="QJY36" s="4"/>
      <c r="QJZ36" s="4"/>
      <c r="QKA36" s="4"/>
      <c r="QKB36" s="4"/>
      <c r="QKC36" s="4"/>
      <c r="QKD36" s="4"/>
      <c r="QKE36" s="4"/>
      <c r="QKF36" s="4"/>
      <c r="QKG36" s="4"/>
      <c r="QKH36" s="4"/>
      <c r="QKI36" s="4"/>
      <c r="QKJ36" s="4"/>
      <c r="QKK36" s="4"/>
      <c r="QKL36" s="4"/>
      <c r="QKM36" s="4"/>
      <c r="QKN36" s="4"/>
      <c r="QKO36" s="4"/>
      <c r="QKP36" s="4"/>
      <c r="QKQ36" s="4"/>
      <c r="QKR36" s="4"/>
      <c r="QKS36" s="4"/>
      <c r="QKT36" s="4"/>
      <c r="QKU36" s="4"/>
      <c r="QKV36" s="4"/>
      <c r="QKW36" s="4"/>
      <c r="QKX36" s="4"/>
      <c r="QKY36" s="4"/>
      <c r="QKZ36" s="4"/>
      <c r="QLA36" s="4"/>
      <c r="QLB36" s="4"/>
      <c r="QLC36" s="4"/>
      <c r="QLD36" s="4"/>
      <c r="QLE36" s="4"/>
      <c r="QLF36" s="4"/>
      <c r="QLG36" s="4"/>
      <c r="QLH36" s="4"/>
      <c r="QLI36" s="4"/>
      <c r="QLJ36" s="4"/>
      <c r="QLK36" s="4"/>
      <c r="QLL36" s="4"/>
      <c r="QLM36" s="4"/>
      <c r="QLN36" s="4"/>
      <c r="QLO36" s="4"/>
      <c r="QLP36" s="4"/>
      <c r="QLQ36" s="4"/>
      <c r="QLR36" s="4"/>
      <c r="QLS36" s="4"/>
      <c r="QLT36" s="4"/>
      <c r="QLU36" s="4"/>
      <c r="QLV36" s="4"/>
      <c r="QLW36" s="4"/>
      <c r="QLX36" s="4"/>
      <c r="QLY36" s="4"/>
      <c r="QLZ36" s="4"/>
      <c r="QMA36" s="4"/>
      <c r="QMB36" s="4"/>
      <c r="QMC36" s="4"/>
      <c r="QMD36" s="4"/>
      <c r="QME36" s="4"/>
      <c r="QMF36" s="4"/>
      <c r="QMG36" s="4"/>
      <c r="QMH36" s="4"/>
      <c r="QMI36" s="4"/>
      <c r="QMJ36" s="4"/>
      <c r="QMK36" s="4"/>
      <c r="QML36" s="4"/>
      <c r="QMM36" s="4"/>
      <c r="QMN36" s="4"/>
      <c r="QMO36" s="4"/>
      <c r="QMP36" s="4"/>
      <c r="QMQ36" s="4"/>
      <c r="QMR36" s="4"/>
      <c r="QMS36" s="4"/>
      <c r="QMT36" s="4"/>
      <c r="QMU36" s="4"/>
      <c r="QMV36" s="4"/>
      <c r="QMW36" s="4"/>
      <c r="QMX36" s="4"/>
      <c r="QMY36" s="4"/>
      <c r="QMZ36" s="4"/>
      <c r="QNA36" s="4"/>
      <c r="QNB36" s="4"/>
      <c r="QNC36" s="4"/>
      <c r="QND36" s="4"/>
      <c r="QNE36" s="4"/>
      <c r="QNF36" s="4"/>
      <c r="QNG36" s="4"/>
      <c r="QNH36" s="4"/>
      <c r="QNI36" s="4"/>
      <c r="QNJ36" s="4"/>
      <c r="QNK36" s="4"/>
      <c r="QNL36" s="4"/>
      <c r="QNM36" s="4"/>
      <c r="QNN36" s="4"/>
      <c r="QNO36" s="4"/>
      <c r="QNP36" s="4"/>
      <c r="QNQ36" s="4"/>
      <c r="QNR36" s="4"/>
      <c r="QNS36" s="4"/>
      <c r="QNT36" s="4"/>
      <c r="QNU36" s="4"/>
      <c r="QNV36" s="4"/>
      <c r="QNW36" s="4"/>
      <c r="QNX36" s="4"/>
      <c r="QNY36" s="4"/>
      <c r="QNZ36" s="4"/>
      <c r="QOA36" s="4"/>
      <c r="QOB36" s="4"/>
      <c r="QOC36" s="4"/>
      <c r="QOD36" s="4"/>
      <c r="QOE36" s="4"/>
      <c r="QOF36" s="4"/>
      <c r="QOG36" s="4"/>
      <c r="QOH36" s="4"/>
      <c r="QOI36" s="4"/>
      <c r="QOJ36" s="4"/>
      <c r="QOK36" s="4"/>
      <c r="QOL36" s="4"/>
      <c r="QOM36" s="4"/>
      <c r="QON36" s="4"/>
      <c r="QOO36" s="4"/>
      <c r="QOP36" s="4"/>
      <c r="QOQ36" s="4"/>
      <c r="QOR36" s="4"/>
      <c r="QOS36" s="4"/>
      <c r="QOT36" s="4"/>
      <c r="QOU36" s="4"/>
      <c r="QOV36" s="4"/>
      <c r="QOW36" s="4"/>
      <c r="QOX36" s="4"/>
      <c r="QOY36" s="4"/>
      <c r="QOZ36" s="4"/>
      <c r="QPA36" s="4"/>
      <c r="QPB36" s="4"/>
      <c r="QPC36" s="4"/>
      <c r="QPD36" s="4"/>
      <c r="QPE36" s="4"/>
      <c r="QPF36" s="4"/>
      <c r="QPG36" s="4"/>
      <c r="QPH36" s="4"/>
      <c r="QPI36" s="4"/>
      <c r="QPJ36" s="4"/>
      <c r="QPK36" s="4"/>
      <c r="QPL36" s="4"/>
      <c r="QPM36" s="4"/>
      <c r="QPN36" s="4"/>
      <c r="QPO36" s="4"/>
      <c r="QPP36" s="4"/>
      <c r="QPQ36" s="4"/>
      <c r="QPR36" s="4"/>
      <c r="QPS36" s="4"/>
      <c r="QPT36" s="4"/>
      <c r="QPU36" s="4"/>
      <c r="QPV36" s="4"/>
      <c r="QPW36" s="4"/>
      <c r="QPX36" s="4"/>
      <c r="QPY36" s="4"/>
      <c r="QPZ36" s="4"/>
      <c r="QQA36" s="4"/>
      <c r="QQB36" s="4"/>
      <c r="QQC36" s="4"/>
      <c r="QQD36" s="4"/>
      <c r="QQE36" s="4"/>
      <c r="QQF36" s="4"/>
      <c r="QQG36" s="4"/>
      <c r="QQH36" s="4"/>
      <c r="QQI36" s="4"/>
      <c r="QQJ36" s="4"/>
      <c r="QQK36" s="4"/>
      <c r="QQL36" s="4"/>
      <c r="QQM36" s="4"/>
      <c r="QQN36" s="4"/>
      <c r="QQO36" s="4"/>
      <c r="QQP36" s="4"/>
      <c r="QQQ36" s="4"/>
      <c r="QQR36" s="4"/>
      <c r="QQS36" s="4"/>
      <c r="QQT36" s="4"/>
      <c r="QQU36" s="4"/>
      <c r="QQV36" s="4"/>
      <c r="QQW36" s="4"/>
      <c r="QQX36" s="4"/>
      <c r="QQY36" s="4"/>
      <c r="QQZ36" s="4"/>
      <c r="QRA36" s="4"/>
      <c r="QRB36" s="4"/>
      <c r="QRC36" s="4"/>
      <c r="QRD36" s="4"/>
      <c r="QRE36" s="4"/>
      <c r="QRF36" s="4"/>
      <c r="QRG36" s="4"/>
      <c r="QRH36" s="4"/>
      <c r="QRI36" s="4"/>
      <c r="QRJ36" s="4"/>
      <c r="QRK36" s="4"/>
      <c r="QRL36" s="4"/>
      <c r="QRM36" s="4"/>
      <c r="QRN36" s="4"/>
      <c r="QRO36" s="4"/>
      <c r="QRP36" s="4"/>
      <c r="QRQ36" s="4"/>
      <c r="QRR36" s="4"/>
      <c r="QRS36" s="4"/>
      <c r="QRT36" s="4"/>
      <c r="QRU36" s="4"/>
      <c r="QRV36" s="4"/>
      <c r="QRW36" s="4"/>
      <c r="QRX36" s="4"/>
      <c r="QRY36" s="4"/>
      <c r="QRZ36" s="4"/>
      <c r="QSA36" s="4"/>
      <c r="QSB36" s="4"/>
      <c r="QSC36" s="4"/>
      <c r="QSD36" s="4"/>
      <c r="QSE36" s="4"/>
      <c r="QSF36" s="4"/>
      <c r="QSG36" s="4"/>
      <c r="QSH36" s="4"/>
      <c r="QSI36" s="4"/>
      <c r="QSJ36" s="4"/>
      <c r="QSK36" s="4"/>
      <c r="QSL36" s="4"/>
      <c r="QSM36" s="4"/>
      <c r="QSN36" s="4"/>
      <c r="QSO36" s="4"/>
      <c r="QSP36" s="4"/>
      <c r="QSQ36" s="4"/>
      <c r="QSR36" s="4"/>
      <c r="QSS36" s="4"/>
      <c r="QST36" s="4"/>
      <c r="QSU36" s="4"/>
      <c r="QSV36" s="4"/>
      <c r="QSW36" s="4"/>
      <c r="QSX36" s="4"/>
      <c r="QSY36" s="4"/>
      <c r="QSZ36" s="4"/>
      <c r="QTA36" s="4"/>
      <c r="QTB36" s="4"/>
      <c r="QTC36" s="4"/>
      <c r="QTD36" s="4"/>
      <c r="QTE36" s="4"/>
      <c r="QTF36" s="4"/>
      <c r="QTG36" s="4"/>
      <c r="QTH36" s="4"/>
      <c r="QTI36" s="4"/>
      <c r="QTJ36" s="4"/>
      <c r="QTK36" s="4"/>
      <c r="QTL36" s="4"/>
      <c r="QTM36" s="4"/>
      <c r="QTN36" s="4"/>
      <c r="QTO36" s="4"/>
      <c r="QTP36" s="4"/>
      <c r="QTQ36" s="4"/>
      <c r="QTR36" s="4"/>
      <c r="QTS36" s="4"/>
      <c r="QTT36" s="4"/>
      <c r="QTU36" s="4"/>
      <c r="QTV36" s="4"/>
      <c r="QTW36" s="4"/>
      <c r="QTX36" s="4"/>
      <c r="QTY36" s="4"/>
      <c r="QTZ36" s="4"/>
      <c r="QUA36" s="4"/>
      <c r="QUB36" s="4"/>
      <c r="QUC36" s="4"/>
      <c r="QUD36" s="4"/>
      <c r="QUE36" s="4"/>
      <c r="QUF36" s="4"/>
      <c r="QUG36" s="4"/>
      <c r="QUH36" s="4"/>
      <c r="QUI36" s="4"/>
      <c r="QUJ36" s="4"/>
      <c r="QUK36" s="4"/>
      <c r="QUL36" s="4"/>
      <c r="QUM36" s="4"/>
      <c r="QUN36" s="4"/>
      <c r="QUO36" s="4"/>
      <c r="QUP36" s="4"/>
      <c r="QUQ36" s="4"/>
      <c r="QUR36" s="4"/>
      <c r="QUS36" s="4"/>
      <c r="QUT36" s="4"/>
      <c r="QUU36" s="4"/>
      <c r="QUV36" s="4"/>
      <c r="QUW36" s="4"/>
      <c r="QUX36" s="4"/>
      <c r="QUY36" s="4"/>
      <c r="QUZ36" s="4"/>
      <c r="QVA36" s="4"/>
      <c r="QVB36" s="4"/>
      <c r="QVC36" s="4"/>
      <c r="QVD36" s="4"/>
      <c r="QVE36" s="4"/>
      <c r="QVF36" s="4"/>
      <c r="QVG36" s="4"/>
      <c r="QVH36" s="4"/>
      <c r="QVI36" s="4"/>
      <c r="QVJ36" s="4"/>
      <c r="QVK36" s="4"/>
      <c r="QVL36" s="4"/>
      <c r="QVM36" s="4"/>
      <c r="QVN36" s="4"/>
      <c r="QVO36" s="4"/>
      <c r="QVP36" s="4"/>
      <c r="QVQ36" s="4"/>
      <c r="QVR36" s="4"/>
      <c r="QVS36" s="4"/>
      <c r="QVT36" s="4"/>
      <c r="QVU36" s="4"/>
      <c r="QVV36" s="4"/>
      <c r="QVW36" s="4"/>
      <c r="QVX36" s="4"/>
      <c r="QVY36" s="4"/>
      <c r="QVZ36" s="4"/>
      <c r="QWA36" s="4"/>
      <c r="QWB36" s="4"/>
      <c r="QWC36" s="4"/>
      <c r="QWD36" s="4"/>
      <c r="QWE36" s="4"/>
      <c r="QWF36" s="4"/>
      <c r="QWG36" s="4"/>
      <c r="QWH36" s="4"/>
      <c r="QWI36" s="4"/>
      <c r="QWJ36" s="4"/>
      <c r="QWK36" s="4"/>
      <c r="QWL36" s="4"/>
      <c r="QWM36" s="4"/>
      <c r="QWN36" s="4"/>
      <c r="QWO36" s="4"/>
      <c r="QWP36" s="4"/>
      <c r="QWQ36" s="4"/>
      <c r="QWR36" s="4"/>
      <c r="QWS36" s="4"/>
      <c r="QWT36" s="4"/>
      <c r="QWU36" s="4"/>
      <c r="QWV36" s="4"/>
      <c r="QWW36" s="4"/>
      <c r="QWX36" s="4"/>
      <c r="QWY36" s="4"/>
      <c r="QWZ36" s="4"/>
      <c r="QXA36" s="4"/>
      <c r="QXB36" s="4"/>
      <c r="QXC36" s="4"/>
      <c r="QXD36" s="4"/>
      <c r="QXE36" s="4"/>
      <c r="QXF36" s="4"/>
      <c r="QXG36" s="4"/>
      <c r="QXH36" s="4"/>
      <c r="QXI36" s="4"/>
      <c r="QXJ36" s="4"/>
      <c r="QXK36" s="4"/>
      <c r="QXL36" s="4"/>
      <c r="QXM36" s="4"/>
      <c r="QXN36" s="4"/>
      <c r="QXO36" s="4"/>
      <c r="QXP36" s="4"/>
      <c r="QXQ36" s="4"/>
      <c r="QXR36" s="4"/>
      <c r="QXS36" s="4"/>
      <c r="QXT36" s="4"/>
      <c r="QXU36" s="4"/>
      <c r="QXV36" s="4"/>
      <c r="QXW36" s="4"/>
      <c r="QXX36" s="4"/>
      <c r="QXY36" s="4"/>
      <c r="QXZ36" s="4"/>
      <c r="QYA36" s="4"/>
      <c r="QYB36" s="4"/>
      <c r="QYC36" s="4"/>
      <c r="QYD36" s="4"/>
      <c r="QYE36" s="4"/>
      <c r="QYF36" s="4"/>
      <c r="QYG36" s="4"/>
      <c r="QYH36" s="4"/>
      <c r="QYI36" s="4"/>
      <c r="QYJ36" s="4"/>
      <c r="QYK36" s="4"/>
      <c r="QYL36" s="4"/>
      <c r="QYM36" s="4"/>
      <c r="QYN36" s="4"/>
      <c r="QYO36" s="4"/>
      <c r="QYP36" s="4"/>
      <c r="QYQ36" s="4"/>
      <c r="QYR36" s="4"/>
      <c r="QYS36" s="4"/>
      <c r="QYT36" s="4"/>
      <c r="QYU36" s="4"/>
      <c r="QYV36" s="4"/>
      <c r="QYW36" s="4"/>
      <c r="QYX36" s="4"/>
      <c r="QYY36" s="4"/>
      <c r="QYZ36" s="4"/>
      <c r="QZA36" s="4"/>
      <c r="QZB36" s="4"/>
      <c r="QZC36" s="4"/>
      <c r="QZD36" s="4"/>
      <c r="QZE36" s="4"/>
      <c r="QZF36" s="4"/>
      <c r="QZG36" s="4"/>
      <c r="QZH36" s="4"/>
      <c r="QZI36" s="4"/>
      <c r="QZJ36" s="4"/>
      <c r="QZK36" s="4"/>
      <c r="QZL36" s="4"/>
      <c r="QZM36" s="4"/>
      <c r="QZN36" s="4"/>
      <c r="QZO36" s="4"/>
      <c r="QZP36" s="4"/>
      <c r="QZQ36" s="4"/>
      <c r="QZR36" s="4"/>
      <c r="QZS36" s="4"/>
      <c r="QZT36" s="4"/>
      <c r="QZU36" s="4"/>
      <c r="QZV36" s="4"/>
      <c r="QZW36" s="4"/>
      <c r="QZX36" s="4"/>
      <c r="QZY36" s="4"/>
      <c r="QZZ36" s="4"/>
      <c r="RAA36" s="4"/>
      <c r="RAB36" s="4"/>
      <c r="RAC36" s="4"/>
      <c r="RAD36" s="4"/>
      <c r="RAE36" s="4"/>
      <c r="RAF36" s="4"/>
      <c r="RAG36" s="4"/>
      <c r="RAH36" s="4"/>
      <c r="RAI36" s="4"/>
      <c r="RAJ36" s="4"/>
      <c r="RAK36" s="4"/>
      <c r="RAL36" s="4"/>
      <c r="RAM36" s="4"/>
      <c r="RAN36" s="4"/>
      <c r="RAO36" s="4"/>
      <c r="RAP36" s="4"/>
      <c r="RAQ36" s="4"/>
      <c r="RAR36" s="4"/>
      <c r="RAS36" s="4"/>
      <c r="RAT36" s="4"/>
      <c r="RAU36" s="4"/>
      <c r="RAV36" s="4"/>
      <c r="RAW36" s="4"/>
      <c r="RAX36" s="4"/>
      <c r="RAY36" s="4"/>
      <c r="RAZ36" s="4"/>
      <c r="RBA36" s="4"/>
      <c r="RBB36" s="4"/>
      <c r="RBC36" s="4"/>
      <c r="RBD36" s="4"/>
      <c r="RBE36" s="4"/>
      <c r="RBF36" s="4"/>
      <c r="RBG36" s="4"/>
      <c r="RBH36" s="4"/>
      <c r="RBI36" s="4"/>
      <c r="RBJ36" s="4"/>
      <c r="RBK36" s="4"/>
      <c r="RBL36" s="4"/>
      <c r="RBM36" s="4"/>
      <c r="RBN36" s="4"/>
      <c r="RBO36" s="4"/>
      <c r="RBP36" s="4"/>
      <c r="RBQ36" s="4"/>
      <c r="RBR36" s="4"/>
      <c r="RBS36" s="4"/>
      <c r="RBT36" s="4"/>
      <c r="RBU36" s="4"/>
      <c r="RBV36" s="4"/>
      <c r="RBW36" s="4"/>
      <c r="RBX36" s="4"/>
      <c r="RBY36" s="4"/>
      <c r="RBZ36" s="4"/>
      <c r="RCA36" s="4"/>
      <c r="RCB36" s="4"/>
      <c r="RCC36" s="4"/>
      <c r="RCD36" s="4"/>
      <c r="RCE36" s="4"/>
      <c r="RCF36" s="4"/>
      <c r="RCG36" s="4"/>
      <c r="RCH36" s="4"/>
      <c r="RCI36" s="4"/>
      <c r="RCJ36" s="4"/>
      <c r="RCK36" s="4"/>
      <c r="RCL36" s="4"/>
      <c r="RCM36" s="4"/>
      <c r="RCN36" s="4"/>
      <c r="RCO36" s="4"/>
      <c r="RCP36" s="4"/>
      <c r="RCQ36" s="4"/>
      <c r="RCR36" s="4"/>
      <c r="RCS36" s="4"/>
      <c r="RCT36" s="4"/>
      <c r="RCU36" s="4"/>
      <c r="RCV36" s="4"/>
      <c r="RCW36" s="4"/>
      <c r="RCX36" s="4"/>
      <c r="RCY36" s="4"/>
      <c r="RCZ36" s="4"/>
      <c r="RDA36" s="4"/>
      <c r="RDB36" s="4"/>
      <c r="RDC36" s="4"/>
      <c r="RDD36" s="4"/>
      <c r="RDE36" s="4"/>
      <c r="RDF36" s="4"/>
      <c r="RDG36" s="4"/>
      <c r="RDH36" s="4"/>
      <c r="RDI36" s="4"/>
      <c r="RDJ36" s="4"/>
      <c r="RDK36" s="4"/>
      <c r="RDL36" s="4"/>
      <c r="RDM36" s="4"/>
      <c r="RDN36" s="4"/>
      <c r="RDO36" s="4"/>
      <c r="RDP36" s="4"/>
      <c r="RDQ36" s="4"/>
      <c r="RDR36" s="4"/>
      <c r="RDS36" s="4"/>
      <c r="RDT36" s="4"/>
      <c r="RDU36" s="4"/>
      <c r="RDV36" s="4"/>
      <c r="RDW36" s="4"/>
      <c r="RDX36" s="4"/>
      <c r="RDY36" s="4"/>
      <c r="RDZ36" s="4"/>
      <c r="REA36" s="4"/>
      <c r="REB36" s="4"/>
      <c r="REC36" s="4"/>
      <c r="RED36" s="4"/>
      <c r="REE36" s="4"/>
      <c r="REF36" s="4"/>
      <c r="REG36" s="4"/>
      <c r="REH36" s="4"/>
      <c r="REI36" s="4"/>
      <c r="REJ36" s="4"/>
      <c r="REK36" s="4"/>
      <c r="REL36" s="4"/>
      <c r="REM36" s="4"/>
      <c r="REN36" s="4"/>
      <c r="REO36" s="4"/>
      <c r="REP36" s="4"/>
      <c r="REQ36" s="4"/>
      <c r="RER36" s="4"/>
      <c r="RES36" s="4"/>
      <c r="RET36" s="4"/>
      <c r="REU36" s="4"/>
      <c r="REV36" s="4"/>
      <c r="REW36" s="4"/>
      <c r="REX36" s="4"/>
      <c r="REY36" s="4"/>
      <c r="REZ36" s="4"/>
      <c r="RFA36" s="4"/>
      <c r="RFB36" s="4"/>
      <c r="RFC36" s="4"/>
      <c r="RFD36" s="4"/>
      <c r="RFE36" s="4"/>
      <c r="RFF36" s="4"/>
      <c r="RFG36" s="4"/>
      <c r="RFH36" s="4"/>
      <c r="RFI36" s="4"/>
      <c r="RFJ36" s="4"/>
      <c r="RFK36" s="4"/>
      <c r="RFL36" s="4"/>
      <c r="RFM36" s="4"/>
      <c r="RFN36" s="4"/>
      <c r="RFO36" s="4"/>
      <c r="RFP36" s="4"/>
      <c r="RFQ36" s="4"/>
      <c r="RFR36" s="4"/>
      <c r="RFS36" s="4"/>
      <c r="RFT36" s="4"/>
      <c r="RFU36" s="4"/>
      <c r="RFV36" s="4"/>
      <c r="RFW36" s="4"/>
      <c r="RFX36" s="4"/>
      <c r="RFY36" s="4"/>
      <c r="RFZ36" s="4"/>
      <c r="RGA36" s="4"/>
      <c r="RGB36" s="4"/>
      <c r="RGC36" s="4"/>
      <c r="RGD36" s="4"/>
      <c r="RGE36" s="4"/>
      <c r="RGF36" s="4"/>
      <c r="RGG36" s="4"/>
      <c r="RGH36" s="4"/>
      <c r="RGI36" s="4"/>
      <c r="RGJ36" s="4"/>
      <c r="RGK36" s="4"/>
      <c r="RGL36" s="4"/>
      <c r="RGM36" s="4"/>
      <c r="RGN36" s="4"/>
      <c r="RGO36" s="4"/>
      <c r="RGP36" s="4"/>
      <c r="RGQ36" s="4"/>
      <c r="RGR36" s="4"/>
      <c r="RGS36" s="4"/>
      <c r="RGT36" s="4"/>
      <c r="RGU36" s="4"/>
      <c r="RGV36" s="4"/>
      <c r="RGW36" s="4"/>
      <c r="RGX36" s="4"/>
      <c r="RGY36" s="4"/>
      <c r="RGZ36" s="4"/>
      <c r="RHA36" s="4"/>
      <c r="RHB36" s="4"/>
      <c r="RHC36" s="4"/>
      <c r="RHD36" s="4"/>
      <c r="RHE36" s="4"/>
      <c r="RHF36" s="4"/>
      <c r="RHG36" s="4"/>
      <c r="RHH36" s="4"/>
      <c r="RHI36" s="4"/>
      <c r="RHJ36" s="4"/>
      <c r="RHK36" s="4"/>
      <c r="RHL36" s="4"/>
      <c r="RHM36" s="4"/>
      <c r="RHN36" s="4"/>
      <c r="RHO36" s="4"/>
      <c r="RHP36" s="4"/>
      <c r="RHQ36" s="4"/>
      <c r="RHR36" s="4"/>
      <c r="RHS36" s="4"/>
      <c r="RHT36" s="4"/>
      <c r="RHU36" s="4"/>
      <c r="RHV36" s="4"/>
      <c r="RHW36" s="4"/>
      <c r="RHX36" s="4"/>
      <c r="RHY36" s="4"/>
      <c r="RHZ36" s="4"/>
      <c r="RIA36" s="4"/>
      <c r="RIB36" s="4"/>
      <c r="RIC36" s="4"/>
      <c r="RID36" s="4"/>
      <c r="RIE36" s="4"/>
      <c r="RIF36" s="4"/>
      <c r="RIG36" s="4"/>
      <c r="RIH36" s="4"/>
      <c r="RII36" s="4"/>
      <c r="RIJ36" s="4"/>
      <c r="RIK36" s="4"/>
      <c r="RIL36" s="4"/>
      <c r="RIM36" s="4"/>
      <c r="RIN36" s="4"/>
      <c r="RIO36" s="4"/>
      <c r="RIP36" s="4"/>
      <c r="RIQ36" s="4"/>
      <c r="RIR36" s="4"/>
      <c r="RIS36" s="4"/>
      <c r="RIT36" s="4"/>
      <c r="RIU36" s="4"/>
      <c r="RIV36" s="4"/>
      <c r="RIW36" s="4"/>
      <c r="RIX36" s="4"/>
      <c r="RIY36" s="4"/>
      <c r="RIZ36" s="4"/>
      <c r="RJA36" s="4"/>
      <c r="RJB36" s="4"/>
      <c r="RJC36" s="4"/>
      <c r="RJD36" s="4"/>
      <c r="RJE36" s="4"/>
      <c r="RJF36" s="4"/>
      <c r="RJG36" s="4"/>
      <c r="RJH36" s="4"/>
      <c r="RJI36" s="4"/>
      <c r="RJJ36" s="4"/>
      <c r="RJK36" s="4"/>
      <c r="RJL36" s="4"/>
      <c r="RJM36" s="4"/>
      <c r="RJN36" s="4"/>
      <c r="RJO36" s="4"/>
      <c r="RJP36" s="4"/>
      <c r="RJQ36" s="4"/>
      <c r="RJR36" s="4"/>
      <c r="RJS36" s="4"/>
      <c r="RJT36" s="4"/>
      <c r="RJU36" s="4"/>
      <c r="RJV36" s="4"/>
      <c r="RJW36" s="4"/>
      <c r="RJX36" s="4"/>
      <c r="RJY36" s="4"/>
      <c r="RJZ36" s="4"/>
      <c r="RKA36" s="4"/>
      <c r="RKB36" s="4"/>
      <c r="RKC36" s="4"/>
      <c r="RKD36" s="4"/>
      <c r="RKE36" s="4"/>
      <c r="RKF36" s="4"/>
      <c r="RKG36" s="4"/>
      <c r="RKH36" s="4"/>
      <c r="RKI36" s="4"/>
      <c r="RKJ36" s="4"/>
      <c r="RKK36" s="4"/>
      <c r="RKL36" s="4"/>
      <c r="RKM36" s="4"/>
      <c r="RKN36" s="4"/>
      <c r="RKO36" s="4"/>
      <c r="RKP36" s="4"/>
      <c r="RKQ36" s="4"/>
      <c r="RKR36" s="4"/>
      <c r="RKS36" s="4"/>
      <c r="RKT36" s="4"/>
      <c r="RKU36" s="4"/>
      <c r="RKV36" s="4"/>
      <c r="RKW36" s="4"/>
      <c r="RKX36" s="4"/>
      <c r="RKY36" s="4"/>
      <c r="RKZ36" s="4"/>
      <c r="RLA36" s="4"/>
      <c r="RLB36" s="4"/>
      <c r="RLC36" s="4"/>
      <c r="RLD36" s="4"/>
      <c r="RLE36" s="4"/>
      <c r="RLF36" s="4"/>
      <c r="RLG36" s="4"/>
      <c r="RLH36" s="4"/>
      <c r="RLI36" s="4"/>
      <c r="RLJ36" s="4"/>
      <c r="RLK36" s="4"/>
      <c r="RLL36" s="4"/>
      <c r="RLM36" s="4"/>
      <c r="RLN36" s="4"/>
      <c r="RLO36" s="4"/>
      <c r="RLP36" s="4"/>
      <c r="RLQ36" s="4"/>
      <c r="RLR36" s="4"/>
      <c r="RLS36" s="4"/>
      <c r="RLT36" s="4"/>
      <c r="RLU36" s="4"/>
      <c r="RLV36" s="4"/>
      <c r="RLW36" s="4"/>
      <c r="RLX36" s="4"/>
      <c r="RLY36" s="4"/>
      <c r="RLZ36" s="4"/>
      <c r="RMA36" s="4"/>
      <c r="RMB36" s="4"/>
      <c r="RMC36" s="4"/>
      <c r="RMD36" s="4"/>
      <c r="RME36" s="4"/>
      <c r="RMF36" s="4"/>
      <c r="RMG36" s="4"/>
      <c r="RMH36" s="4"/>
      <c r="RMI36" s="4"/>
      <c r="RMJ36" s="4"/>
      <c r="RMK36" s="4"/>
      <c r="RML36" s="4"/>
      <c r="RMM36" s="4"/>
      <c r="RMN36" s="4"/>
      <c r="RMO36" s="4"/>
      <c r="RMP36" s="4"/>
      <c r="RMQ36" s="4"/>
      <c r="RMR36" s="4"/>
      <c r="RMS36" s="4"/>
      <c r="RMT36" s="4"/>
      <c r="RMU36" s="4"/>
      <c r="RMV36" s="4"/>
      <c r="RMW36" s="4"/>
      <c r="RMX36" s="4"/>
      <c r="RMY36" s="4"/>
      <c r="RMZ36" s="4"/>
      <c r="RNA36" s="4"/>
      <c r="RNB36" s="4"/>
      <c r="RNC36" s="4"/>
      <c r="RND36" s="4"/>
      <c r="RNE36" s="4"/>
      <c r="RNF36" s="4"/>
      <c r="RNG36" s="4"/>
      <c r="RNH36" s="4"/>
      <c r="RNI36" s="4"/>
      <c r="RNJ36" s="4"/>
      <c r="RNK36" s="4"/>
      <c r="RNL36" s="4"/>
      <c r="RNM36" s="4"/>
      <c r="RNN36" s="4"/>
      <c r="RNO36" s="4"/>
      <c r="RNP36" s="4"/>
      <c r="RNQ36" s="4"/>
      <c r="RNR36" s="4"/>
      <c r="RNS36" s="4"/>
      <c r="RNT36" s="4"/>
      <c r="RNU36" s="4"/>
      <c r="RNV36" s="4"/>
      <c r="RNW36" s="4"/>
      <c r="RNX36" s="4"/>
      <c r="RNY36" s="4"/>
      <c r="RNZ36" s="4"/>
      <c r="ROA36" s="4"/>
      <c r="ROB36" s="4"/>
      <c r="ROC36" s="4"/>
      <c r="ROD36" s="4"/>
      <c r="ROE36" s="4"/>
      <c r="ROF36" s="4"/>
      <c r="ROG36" s="4"/>
      <c r="ROH36" s="4"/>
      <c r="ROI36" s="4"/>
      <c r="ROJ36" s="4"/>
      <c r="ROK36" s="4"/>
      <c r="ROL36" s="4"/>
      <c r="ROM36" s="4"/>
      <c r="RON36" s="4"/>
      <c r="ROO36" s="4"/>
      <c r="ROP36" s="4"/>
      <c r="ROQ36" s="4"/>
      <c r="ROR36" s="4"/>
      <c r="ROS36" s="4"/>
      <c r="ROT36" s="4"/>
      <c r="ROU36" s="4"/>
      <c r="ROV36" s="4"/>
      <c r="ROW36" s="4"/>
      <c r="ROX36" s="4"/>
      <c r="ROY36" s="4"/>
      <c r="ROZ36" s="4"/>
      <c r="RPA36" s="4"/>
      <c r="RPB36" s="4"/>
      <c r="RPC36" s="4"/>
      <c r="RPD36" s="4"/>
      <c r="RPE36" s="4"/>
      <c r="RPF36" s="4"/>
      <c r="RPG36" s="4"/>
      <c r="RPH36" s="4"/>
      <c r="RPI36" s="4"/>
      <c r="RPJ36" s="4"/>
      <c r="RPK36" s="4"/>
      <c r="RPL36" s="4"/>
      <c r="RPM36" s="4"/>
      <c r="RPN36" s="4"/>
      <c r="RPO36" s="4"/>
      <c r="RPP36" s="4"/>
      <c r="RPQ36" s="4"/>
      <c r="RPR36" s="4"/>
      <c r="RPS36" s="4"/>
      <c r="RPT36" s="4"/>
      <c r="RPU36" s="4"/>
      <c r="RPV36" s="4"/>
      <c r="RPW36" s="4"/>
      <c r="RPX36" s="4"/>
      <c r="RPY36" s="4"/>
      <c r="RPZ36" s="4"/>
      <c r="RQA36" s="4"/>
      <c r="RQB36" s="4"/>
      <c r="RQC36" s="4"/>
      <c r="RQD36" s="4"/>
      <c r="RQE36" s="4"/>
      <c r="RQF36" s="4"/>
      <c r="RQG36" s="4"/>
      <c r="RQH36" s="4"/>
      <c r="RQI36" s="4"/>
      <c r="RQJ36" s="4"/>
      <c r="RQK36" s="4"/>
      <c r="RQL36" s="4"/>
      <c r="RQM36" s="4"/>
      <c r="RQN36" s="4"/>
      <c r="RQO36" s="4"/>
      <c r="RQP36" s="4"/>
      <c r="RQQ36" s="4"/>
      <c r="RQR36" s="4"/>
      <c r="RQS36" s="4"/>
      <c r="RQT36" s="4"/>
      <c r="RQU36" s="4"/>
      <c r="RQV36" s="4"/>
      <c r="RQW36" s="4"/>
      <c r="RQX36" s="4"/>
      <c r="RQY36" s="4"/>
      <c r="RQZ36" s="4"/>
      <c r="RRA36" s="4"/>
      <c r="RRB36" s="4"/>
      <c r="RRC36" s="4"/>
      <c r="RRD36" s="4"/>
      <c r="RRE36" s="4"/>
      <c r="RRF36" s="4"/>
      <c r="RRG36" s="4"/>
      <c r="RRH36" s="4"/>
      <c r="RRI36" s="4"/>
      <c r="RRJ36" s="4"/>
      <c r="RRK36" s="4"/>
      <c r="RRL36" s="4"/>
      <c r="RRM36" s="4"/>
      <c r="RRN36" s="4"/>
      <c r="RRO36" s="4"/>
      <c r="RRP36" s="4"/>
      <c r="RRQ36" s="4"/>
      <c r="RRR36" s="4"/>
      <c r="RRS36" s="4"/>
      <c r="RRT36" s="4"/>
      <c r="RRU36" s="4"/>
      <c r="RRV36" s="4"/>
      <c r="RRW36" s="4"/>
      <c r="RRX36" s="4"/>
      <c r="RRY36" s="4"/>
      <c r="RRZ36" s="4"/>
      <c r="RSA36" s="4"/>
      <c r="RSB36" s="4"/>
      <c r="RSC36" s="4"/>
      <c r="RSD36" s="4"/>
      <c r="RSE36" s="4"/>
      <c r="RSF36" s="4"/>
      <c r="RSG36" s="4"/>
      <c r="RSH36" s="4"/>
      <c r="RSI36" s="4"/>
      <c r="RSJ36" s="4"/>
      <c r="RSK36" s="4"/>
      <c r="RSL36" s="4"/>
      <c r="RSM36" s="4"/>
      <c r="RSN36" s="4"/>
      <c r="RSO36" s="4"/>
      <c r="RSP36" s="4"/>
      <c r="RSQ36" s="4"/>
      <c r="RSR36" s="4"/>
      <c r="RSS36" s="4"/>
      <c r="RST36" s="4"/>
      <c r="RSU36" s="4"/>
      <c r="RSV36" s="4"/>
      <c r="RSW36" s="4"/>
      <c r="RSX36" s="4"/>
      <c r="RSY36" s="4"/>
      <c r="RSZ36" s="4"/>
      <c r="RTA36" s="4"/>
      <c r="RTB36" s="4"/>
      <c r="RTC36" s="4"/>
      <c r="RTD36" s="4"/>
      <c r="RTE36" s="4"/>
      <c r="RTF36" s="4"/>
      <c r="RTG36" s="4"/>
      <c r="RTH36" s="4"/>
      <c r="RTI36" s="4"/>
      <c r="RTJ36" s="4"/>
      <c r="RTK36" s="4"/>
      <c r="RTL36" s="4"/>
      <c r="RTM36" s="4"/>
      <c r="RTN36" s="4"/>
      <c r="RTO36" s="4"/>
      <c r="RTP36" s="4"/>
      <c r="RTQ36" s="4"/>
      <c r="RTR36" s="4"/>
      <c r="RTS36" s="4"/>
      <c r="RTT36" s="4"/>
      <c r="RTU36" s="4"/>
      <c r="RTV36" s="4"/>
      <c r="RTW36" s="4"/>
      <c r="RTX36" s="4"/>
      <c r="RTY36" s="4"/>
      <c r="RTZ36" s="4"/>
      <c r="RUA36" s="4"/>
      <c r="RUB36" s="4"/>
      <c r="RUC36" s="4"/>
      <c r="RUD36" s="4"/>
      <c r="RUE36" s="4"/>
      <c r="RUF36" s="4"/>
      <c r="RUG36" s="4"/>
      <c r="RUH36" s="4"/>
      <c r="RUI36" s="4"/>
      <c r="RUJ36" s="4"/>
      <c r="RUK36" s="4"/>
      <c r="RUL36" s="4"/>
      <c r="RUM36" s="4"/>
      <c r="RUN36" s="4"/>
      <c r="RUO36" s="4"/>
      <c r="RUP36" s="4"/>
      <c r="RUQ36" s="4"/>
      <c r="RUR36" s="4"/>
      <c r="RUS36" s="4"/>
      <c r="RUT36" s="4"/>
      <c r="RUU36" s="4"/>
      <c r="RUV36" s="4"/>
      <c r="RUW36" s="4"/>
      <c r="RUX36" s="4"/>
      <c r="RUY36" s="4"/>
      <c r="RUZ36" s="4"/>
      <c r="RVA36" s="4"/>
      <c r="RVB36" s="4"/>
      <c r="RVC36" s="4"/>
      <c r="RVD36" s="4"/>
      <c r="RVE36" s="4"/>
      <c r="RVF36" s="4"/>
      <c r="RVG36" s="4"/>
      <c r="RVH36" s="4"/>
      <c r="RVI36" s="4"/>
      <c r="RVJ36" s="4"/>
      <c r="RVK36" s="4"/>
      <c r="RVL36" s="4"/>
      <c r="RVM36" s="4"/>
      <c r="RVN36" s="4"/>
      <c r="RVO36" s="4"/>
      <c r="RVP36" s="4"/>
      <c r="RVQ36" s="4"/>
      <c r="RVR36" s="4"/>
      <c r="RVS36" s="4"/>
      <c r="RVT36" s="4"/>
      <c r="RVU36" s="4"/>
      <c r="RVV36" s="4"/>
      <c r="RVW36" s="4"/>
      <c r="RVX36" s="4"/>
      <c r="RVY36" s="4"/>
      <c r="RVZ36" s="4"/>
      <c r="RWA36" s="4"/>
      <c r="RWB36" s="4"/>
      <c r="RWC36" s="4"/>
      <c r="RWD36" s="4"/>
      <c r="RWE36" s="4"/>
      <c r="RWF36" s="4"/>
      <c r="RWG36" s="4"/>
      <c r="RWH36" s="4"/>
      <c r="RWI36" s="4"/>
      <c r="RWJ36" s="4"/>
      <c r="RWK36" s="4"/>
      <c r="RWL36" s="4"/>
      <c r="RWM36" s="4"/>
      <c r="RWN36" s="4"/>
      <c r="RWO36" s="4"/>
      <c r="RWP36" s="4"/>
      <c r="RWQ36" s="4"/>
      <c r="RWR36" s="4"/>
      <c r="RWS36" s="4"/>
      <c r="RWT36" s="4"/>
      <c r="RWU36" s="4"/>
      <c r="RWV36" s="4"/>
      <c r="RWW36" s="4"/>
      <c r="RWX36" s="4"/>
      <c r="RWY36" s="4"/>
      <c r="RWZ36" s="4"/>
      <c r="RXA36" s="4"/>
      <c r="RXB36" s="4"/>
      <c r="RXC36" s="4"/>
      <c r="RXD36" s="4"/>
      <c r="RXE36" s="4"/>
      <c r="RXF36" s="4"/>
      <c r="RXG36" s="4"/>
      <c r="RXH36" s="4"/>
      <c r="RXI36" s="4"/>
      <c r="RXJ36" s="4"/>
      <c r="RXK36" s="4"/>
      <c r="RXL36" s="4"/>
      <c r="RXM36" s="4"/>
      <c r="RXN36" s="4"/>
      <c r="RXO36" s="4"/>
      <c r="RXP36" s="4"/>
      <c r="RXQ36" s="4"/>
      <c r="RXR36" s="4"/>
      <c r="RXS36" s="4"/>
      <c r="RXT36" s="4"/>
      <c r="RXU36" s="4"/>
      <c r="RXV36" s="4"/>
      <c r="RXW36" s="4"/>
      <c r="RXX36" s="4"/>
      <c r="RXY36" s="4"/>
      <c r="RXZ36" s="4"/>
      <c r="RYA36" s="4"/>
      <c r="RYB36" s="4"/>
      <c r="RYC36" s="4"/>
      <c r="RYD36" s="4"/>
      <c r="RYE36" s="4"/>
      <c r="RYF36" s="4"/>
      <c r="RYG36" s="4"/>
      <c r="RYH36" s="4"/>
      <c r="RYI36" s="4"/>
      <c r="RYJ36" s="4"/>
      <c r="RYK36" s="4"/>
      <c r="RYL36" s="4"/>
      <c r="RYM36" s="4"/>
      <c r="RYN36" s="4"/>
      <c r="RYO36" s="4"/>
      <c r="RYP36" s="4"/>
      <c r="RYQ36" s="4"/>
      <c r="RYR36" s="4"/>
      <c r="RYS36" s="4"/>
      <c r="RYT36" s="4"/>
      <c r="RYU36" s="4"/>
      <c r="RYV36" s="4"/>
      <c r="RYW36" s="4"/>
      <c r="RYX36" s="4"/>
      <c r="RYY36" s="4"/>
      <c r="RYZ36" s="4"/>
      <c r="RZA36" s="4"/>
      <c r="RZB36" s="4"/>
      <c r="RZC36" s="4"/>
      <c r="RZD36" s="4"/>
      <c r="RZE36" s="4"/>
      <c r="RZF36" s="4"/>
      <c r="RZG36" s="4"/>
      <c r="RZH36" s="4"/>
      <c r="RZI36" s="4"/>
      <c r="RZJ36" s="4"/>
      <c r="RZK36" s="4"/>
      <c r="RZL36" s="4"/>
      <c r="RZM36" s="4"/>
      <c r="RZN36" s="4"/>
      <c r="RZO36" s="4"/>
      <c r="RZP36" s="4"/>
      <c r="RZQ36" s="4"/>
      <c r="RZR36" s="4"/>
      <c r="RZS36" s="4"/>
      <c r="RZT36" s="4"/>
      <c r="RZU36" s="4"/>
      <c r="RZV36" s="4"/>
      <c r="RZW36" s="4"/>
      <c r="RZX36" s="4"/>
      <c r="RZY36" s="4"/>
      <c r="RZZ36" s="4"/>
      <c r="SAA36" s="4"/>
      <c r="SAB36" s="4"/>
      <c r="SAC36" s="4"/>
      <c r="SAD36" s="4"/>
      <c r="SAE36" s="4"/>
      <c r="SAF36" s="4"/>
      <c r="SAG36" s="4"/>
      <c r="SAH36" s="4"/>
      <c r="SAI36" s="4"/>
      <c r="SAJ36" s="4"/>
      <c r="SAK36" s="4"/>
      <c r="SAL36" s="4"/>
      <c r="SAM36" s="4"/>
      <c r="SAN36" s="4"/>
      <c r="SAO36" s="4"/>
      <c r="SAP36" s="4"/>
      <c r="SAQ36" s="4"/>
      <c r="SAR36" s="4"/>
      <c r="SAS36" s="4"/>
      <c r="SAT36" s="4"/>
      <c r="SAU36" s="4"/>
      <c r="SAV36" s="4"/>
      <c r="SAW36" s="4"/>
      <c r="SAX36" s="4"/>
      <c r="SAY36" s="4"/>
      <c r="SAZ36" s="4"/>
      <c r="SBA36" s="4"/>
      <c r="SBB36" s="4"/>
      <c r="SBC36" s="4"/>
      <c r="SBD36" s="4"/>
      <c r="SBE36" s="4"/>
      <c r="SBF36" s="4"/>
      <c r="SBG36" s="4"/>
      <c r="SBH36" s="4"/>
      <c r="SBI36" s="4"/>
      <c r="SBJ36" s="4"/>
      <c r="SBK36" s="4"/>
      <c r="SBL36" s="4"/>
      <c r="SBM36" s="4"/>
      <c r="SBN36" s="4"/>
      <c r="SBO36" s="4"/>
      <c r="SBP36" s="4"/>
      <c r="SBQ36" s="4"/>
      <c r="SBR36" s="4"/>
      <c r="SBS36" s="4"/>
      <c r="SBT36" s="4"/>
      <c r="SBU36" s="4"/>
      <c r="SBV36" s="4"/>
      <c r="SBW36" s="4"/>
      <c r="SBX36" s="4"/>
      <c r="SBY36" s="4"/>
      <c r="SBZ36" s="4"/>
      <c r="SCA36" s="4"/>
      <c r="SCB36" s="4"/>
      <c r="SCC36" s="4"/>
      <c r="SCD36" s="4"/>
      <c r="SCE36" s="4"/>
      <c r="SCF36" s="4"/>
      <c r="SCG36" s="4"/>
      <c r="SCH36" s="4"/>
      <c r="SCI36" s="4"/>
      <c r="SCJ36" s="4"/>
      <c r="SCK36" s="4"/>
      <c r="SCL36" s="4"/>
      <c r="SCM36" s="4"/>
      <c r="SCN36" s="4"/>
      <c r="SCO36" s="4"/>
      <c r="SCP36" s="4"/>
      <c r="SCQ36" s="4"/>
      <c r="SCR36" s="4"/>
      <c r="SCS36" s="4"/>
      <c r="SCT36" s="4"/>
      <c r="SCU36" s="4"/>
      <c r="SCV36" s="4"/>
      <c r="SCW36" s="4"/>
      <c r="SCX36" s="4"/>
      <c r="SCY36" s="4"/>
      <c r="SCZ36" s="4"/>
      <c r="SDA36" s="4"/>
      <c r="SDB36" s="4"/>
      <c r="SDC36" s="4"/>
      <c r="SDD36" s="4"/>
      <c r="SDE36" s="4"/>
      <c r="SDF36" s="4"/>
      <c r="SDG36" s="4"/>
      <c r="SDH36" s="4"/>
      <c r="SDI36" s="4"/>
      <c r="SDJ36" s="4"/>
      <c r="SDK36" s="4"/>
      <c r="SDL36" s="4"/>
      <c r="SDM36" s="4"/>
      <c r="SDN36" s="4"/>
      <c r="SDO36" s="4"/>
      <c r="SDP36" s="4"/>
      <c r="SDQ36" s="4"/>
      <c r="SDR36" s="4"/>
      <c r="SDS36" s="4"/>
      <c r="SDT36" s="4"/>
      <c r="SDU36" s="4"/>
      <c r="SDV36" s="4"/>
      <c r="SDW36" s="4"/>
      <c r="SDX36" s="4"/>
      <c r="SDY36" s="4"/>
      <c r="SDZ36" s="4"/>
      <c r="SEA36" s="4"/>
      <c r="SEB36" s="4"/>
      <c r="SEC36" s="4"/>
      <c r="SED36" s="4"/>
      <c r="SEE36" s="4"/>
      <c r="SEF36" s="4"/>
      <c r="SEG36" s="4"/>
      <c r="SEH36" s="4"/>
      <c r="SEI36" s="4"/>
      <c r="SEJ36" s="4"/>
      <c r="SEK36" s="4"/>
      <c r="SEL36" s="4"/>
      <c r="SEM36" s="4"/>
      <c r="SEN36" s="4"/>
      <c r="SEO36" s="4"/>
      <c r="SEP36" s="4"/>
      <c r="SEQ36" s="4"/>
      <c r="SER36" s="4"/>
      <c r="SES36" s="4"/>
      <c r="SET36" s="4"/>
      <c r="SEU36" s="4"/>
      <c r="SEV36" s="4"/>
      <c r="SEW36" s="4"/>
      <c r="SEX36" s="4"/>
      <c r="SEY36" s="4"/>
      <c r="SEZ36" s="4"/>
      <c r="SFA36" s="4"/>
      <c r="SFB36" s="4"/>
      <c r="SFC36" s="4"/>
      <c r="SFD36" s="4"/>
      <c r="SFE36" s="4"/>
      <c r="SFF36" s="4"/>
      <c r="SFG36" s="4"/>
      <c r="SFH36" s="4"/>
      <c r="SFI36" s="4"/>
      <c r="SFJ36" s="4"/>
      <c r="SFK36" s="4"/>
      <c r="SFL36" s="4"/>
      <c r="SFM36" s="4"/>
      <c r="SFN36" s="4"/>
      <c r="SFO36" s="4"/>
      <c r="SFP36" s="4"/>
      <c r="SFQ36" s="4"/>
      <c r="SFR36" s="4"/>
      <c r="SFS36" s="4"/>
      <c r="SFT36" s="4"/>
      <c r="SFU36" s="4"/>
      <c r="SFV36" s="4"/>
      <c r="SFW36" s="4"/>
      <c r="SFX36" s="4"/>
      <c r="SFY36" s="4"/>
      <c r="SFZ36" s="4"/>
      <c r="SGA36" s="4"/>
      <c r="SGB36" s="4"/>
      <c r="SGC36" s="4"/>
      <c r="SGD36" s="4"/>
      <c r="SGE36" s="4"/>
      <c r="SGF36" s="4"/>
      <c r="SGG36" s="4"/>
      <c r="SGH36" s="4"/>
      <c r="SGI36" s="4"/>
      <c r="SGJ36" s="4"/>
      <c r="SGK36" s="4"/>
      <c r="SGL36" s="4"/>
      <c r="SGM36" s="4"/>
      <c r="SGN36" s="4"/>
      <c r="SGO36" s="4"/>
      <c r="SGP36" s="4"/>
      <c r="SGQ36" s="4"/>
      <c r="SGR36" s="4"/>
      <c r="SGS36" s="4"/>
      <c r="SGT36" s="4"/>
      <c r="SGU36" s="4"/>
      <c r="SGV36" s="4"/>
      <c r="SGW36" s="4"/>
      <c r="SGX36" s="4"/>
      <c r="SGY36" s="4"/>
      <c r="SGZ36" s="4"/>
      <c r="SHA36" s="4"/>
      <c r="SHB36" s="4"/>
      <c r="SHC36" s="4"/>
      <c r="SHD36" s="4"/>
      <c r="SHE36" s="4"/>
      <c r="SHF36" s="4"/>
      <c r="SHG36" s="4"/>
      <c r="SHH36" s="4"/>
      <c r="SHI36" s="4"/>
      <c r="SHJ36" s="4"/>
      <c r="SHK36" s="4"/>
      <c r="SHL36" s="4"/>
      <c r="SHM36" s="4"/>
      <c r="SHN36" s="4"/>
      <c r="SHO36" s="4"/>
      <c r="SHP36" s="4"/>
      <c r="SHQ36" s="4"/>
      <c r="SHR36" s="4"/>
      <c r="SHS36" s="4"/>
      <c r="SHT36" s="4"/>
      <c r="SHU36" s="4"/>
      <c r="SHV36" s="4"/>
      <c r="SHW36" s="4"/>
      <c r="SHX36" s="4"/>
      <c r="SHY36" s="4"/>
      <c r="SHZ36" s="4"/>
      <c r="SIA36" s="4"/>
      <c r="SIB36" s="4"/>
      <c r="SIC36" s="4"/>
      <c r="SID36" s="4"/>
      <c r="SIE36" s="4"/>
      <c r="SIF36" s="4"/>
      <c r="SIG36" s="4"/>
      <c r="SIH36" s="4"/>
      <c r="SII36" s="4"/>
      <c r="SIJ36" s="4"/>
      <c r="SIK36" s="4"/>
      <c r="SIL36" s="4"/>
      <c r="SIM36" s="4"/>
      <c r="SIN36" s="4"/>
      <c r="SIO36" s="4"/>
      <c r="SIP36" s="4"/>
      <c r="SIQ36" s="4"/>
      <c r="SIR36" s="4"/>
      <c r="SIS36" s="4"/>
      <c r="SIT36" s="4"/>
      <c r="SIU36" s="4"/>
      <c r="SIV36" s="4"/>
      <c r="SIW36" s="4"/>
      <c r="SIX36" s="4"/>
      <c r="SIY36" s="4"/>
      <c r="SIZ36" s="4"/>
      <c r="SJA36" s="4"/>
      <c r="SJB36" s="4"/>
      <c r="SJC36" s="4"/>
      <c r="SJD36" s="4"/>
      <c r="SJE36" s="4"/>
      <c r="SJF36" s="4"/>
      <c r="SJG36" s="4"/>
      <c r="SJH36" s="4"/>
      <c r="SJI36" s="4"/>
      <c r="SJJ36" s="4"/>
      <c r="SJK36" s="4"/>
      <c r="SJL36" s="4"/>
      <c r="SJM36" s="4"/>
      <c r="SJN36" s="4"/>
      <c r="SJO36" s="4"/>
      <c r="SJP36" s="4"/>
      <c r="SJQ36" s="4"/>
      <c r="SJR36" s="4"/>
      <c r="SJS36" s="4"/>
      <c r="SJT36" s="4"/>
      <c r="SJU36" s="4"/>
      <c r="SJV36" s="4"/>
      <c r="SJW36" s="4"/>
      <c r="SJX36" s="4"/>
      <c r="SJY36" s="4"/>
      <c r="SJZ36" s="4"/>
      <c r="SKA36" s="4"/>
      <c r="SKB36" s="4"/>
      <c r="SKC36" s="4"/>
      <c r="SKD36" s="4"/>
      <c r="SKE36" s="4"/>
      <c r="SKF36" s="4"/>
      <c r="SKG36" s="4"/>
      <c r="SKH36" s="4"/>
      <c r="SKI36" s="4"/>
      <c r="SKJ36" s="4"/>
      <c r="SKK36" s="4"/>
      <c r="SKL36" s="4"/>
      <c r="SKM36" s="4"/>
      <c r="SKN36" s="4"/>
      <c r="SKO36" s="4"/>
      <c r="SKP36" s="4"/>
      <c r="SKQ36" s="4"/>
      <c r="SKR36" s="4"/>
      <c r="SKS36" s="4"/>
      <c r="SKT36" s="4"/>
      <c r="SKU36" s="4"/>
      <c r="SKV36" s="4"/>
      <c r="SKW36" s="4"/>
      <c r="SKX36" s="4"/>
      <c r="SKY36" s="4"/>
      <c r="SKZ36" s="4"/>
      <c r="SLA36" s="4"/>
      <c r="SLB36" s="4"/>
      <c r="SLC36" s="4"/>
      <c r="SLD36" s="4"/>
      <c r="SLE36" s="4"/>
      <c r="SLF36" s="4"/>
      <c r="SLG36" s="4"/>
      <c r="SLH36" s="4"/>
      <c r="SLI36" s="4"/>
      <c r="SLJ36" s="4"/>
      <c r="SLK36" s="4"/>
      <c r="SLL36" s="4"/>
      <c r="SLM36" s="4"/>
      <c r="SLN36" s="4"/>
      <c r="SLO36" s="4"/>
      <c r="SLP36" s="4"/>
      <c r="SLQ36" s="4"/>
      <c r="SLR36" s="4"/>
      <c r="SLS36" s="4"/>
      <c r="SLT36" s="4"/>
      <c r="SLU36" s="4"/>
      <c r="SLV36" s="4"/>
      <c r="SLW36" s="4"/>
      <c r="SLX36" s="4"/>
      <c r="SLY36" s="4"/>
      <c r="SLZ36" s="4"/>
      <c r="SMA36" s="4"/>
      <c r="SMB36" s="4"/>
      <c r="SMC36" s="4"/>
      <c r="SMD36" s="4"/>
      <c r="SME36" s="4"/>
      <c r="SMF36" s="4"/>
      <c r="SMG36" s="4"/>
      <c r="SMH36" s="4"/>
      <c r="SMI36" s="4"/>
      <c r="SMJ36" s="4"/>
      <c r="SMK36" s="4"/>
      <c r="SML36" s="4"/>
      <c r="SMM36" s="4"/>
      <c r="SMN36" s="4"/>
      <c r="SMO36" s="4"/>
      <c r="SMP36" s="4"/>
      <c r="SMQ36" s="4"/>
      <c r="SMR36" s="4"/>
      <c r="SMS36" s="4"/>
      <c r="SMT36" s="4"/>
      <c r="SMU36" s="4"/>
      <c r="SMV36" s="4"/>
      <c r="SMW36" s="4"/>
      <c r="SMX36" s="4"/>
      <c r="SMY36" s="4"/>
      <c r="SMZ36" s="4"/>
      <c r="SNA36" s="4"/>
      <c r="SNB36" s="4"/>
      <c r="SNC36" s="4"/>
      <c r="SND36" s="4"/>
      <c r="SNE36" s="4"/>
      <c r="SNF36" s="4"/>
      <c r="SNG36" s="4"/>
      <c r="SNH36" s="4"/>
      <c r="SNI36" s="4"/>
      <c r="SNJ36" s="4"/>
      <c r="SNK36" s="4"/>
      <c r="SNL36" s="4"/>
      <c r="SNM36" s="4"/>
      <c r="SNN36" s="4"/>
      <c r="SNO36" s="4"/>
      <c r="SNP36" s="4"/>
      <c r="SNQ36" s="4"/>
      <c r="SNR36" s="4"/>
      <c r="SNS36" s="4"/>
      <c r="SNT36" s="4"/>
      <c r="SNU36" s="4"/>
      <c r="SNV36" s="4"/>
      <c r="SNW36" s="4"/>
      <c r="SNX36" s="4"/>
      <c r="SNY36" s="4"/>
      <c r="SNZ36" s="4"/>
      <c r="SOA36" s="4"/>
      <c r="SOB36" s="4"/>
      <c r="SOC36" s="4"/>
      <c r="SOD36" s="4"/>
      <c r="SOE36" s="4"/>
      <c r="SOF36" s="4"/>
      <c r="SOG36" s="4"/>
      <c r="SOH36" s="4"/>
      <c r="SOI36" s="4"/>
      <c r="SOJ36" s="4"/>
      <c r="SOK36" s="4"/>
      <c r="SOL36" s="4"/>
      <c r="SOM36" s="4"/>
      <c r="SON36" s="4"/>
      <c r="SOO36" s="4"/>
      <c r="SOP36" s="4"/>
      <c r="SOQ36" s="4"/>
      <c r="SOR36" s="4"/>
      <c r="SOS36" s="4"/>
      <c r="SOT36" s="4"/>
      <c r="SOU36" s="4"/>
      <c r="SOV36" s="4"/>
      <c r="SOW36" s="4"/>
      <c r="SOX36" s="4"/>
      <c r="SOY36" s="4"/>
      <c r="SOZ36" s="4"/>
      <c r="SPA36" s="4"/>
      <c r="SPB36" s="4"/>
      <c r="SPC36" s="4"/>
      <c r="SPD36" s="4"/>
      <c r="SPE36" s="4"/>
      <c r="SPF36" s="4"/>
      <c r="SPG36" s="4"/>
      <c r="SPH36" s="4"/>
      <c r="SPI36" s="4"/>
      <c r="SPJ36" s="4"/>
      <c r="SPK36" s="4"/>
      <c r="SPL36" s="4"/>
      <c r="SPM36" s="4"/>
      <c r="SPN36" s="4"/>
      <c r="SPO36" s="4"/>
      <c r="SPP36" s="4"/>
      <c r="SPQ36" s="4"/>
      <c r="SPR36" s="4"/>
      <c r="SPS36" s="4"/>
      <c r="SPT36" s="4"/>
      <c r="SPU36" s="4"/>
      <c r="SPV36" s="4"/>
      <c r="SPW36" s="4"/>
      <c r="SPX36" s="4"/>
      <c r="SPY36" s="4"/>
      <c r="SPZ36" s="4"/>
      <c r="SQA36" s="4"/>
      <c r="SQB36" s="4"/>
      <c r="SQC36" s="4"/>
      <c r="SQD36" s="4"/>
      <c r="SQE36" s="4"/>
      <c r="SQF36" s="4"/>
      <c r="SQG36" s="4"/>
      <c r="SQH36" s="4"/>
      <c r="SQI36" s="4"/>
      <c r="SQJ36" s="4"/>
      <c r="SQK36" s="4"/>
      <c r="SQL36" s="4"/>
      <c r="SQM36" s="4"/>
      <c r="SQN36" s="4"/>
      <c r="SQO36" s="4"/>
      <c r="SQP36" s="4"/>
      <c r="SQQ36" s="4"/>
      <c r="SQR36" s="4"/>
      <c r="SQS36" s="4"/>
      <c r="SQT36" s="4"/>
      <c r="SQU36" s="4"/>
      <c r="SQV36" s="4"/>
      <c r="SQW36" s="4"/>
      <c r="SQX36" s="4"/>
      <c r="SQY36" s="4"/>
      <c r="SQZ36" s="4"/>
      <c r="SRA36" s="4"/>
      <c r="SRB36" s="4"/>
      <c r="SRC36" s="4"/>
      <c r="SRD36" s="4"/>
      <c r="SRE36" s="4"/>
      <c r="SRF36" s="4"/>
      <c r="SRG36" s="4"/>
      <c r="SRH36" s="4"/>
      <c r="SRI36" s="4"/>
      <c r="SRJ36" s="4"/>
      <c r="SRK36" s="4"/>
      <c r="SRL36" s="4"/>
      <c r="SRM36" s="4"/>
      <c r="SRN36" s="4"/>
      <c r="SRO36" s="4"/>
      <c r="SRP36" s="4"/>
      <c r="SRQ36" s="4"/>
      <c r="SRR36" s="4"/>
      <c r="SRS36" s="4"/>
      <c r="SRT36" s="4"/>
      <c r="SRU36" s="4"/>
      <c r="SRV36" s="4"/>
      <c r="SRW36" s="4"/>
      <c r="SRX36" s="4"/>
      <c r="SRY36" s="4"/>
      <c r="SRZ36" s="4"/>
      <c r="SSA36" s="4"/>
      <c r="SSB36" s="4"/>
      <c r="SSC36" s="4"/>
      <c r="SSD36" s="4"/>
      <c r="SSE36" s="4"/>
      <c r="SSF36" s="4"/>
      <c r="SSG36" s="4"/>
      <c r="SSH36" s="4"/>
      <c r="SSI36" s="4"/>
      <c r="SSJ36" s="4"/>
      <c r="SSK36" s="4"/>
      <c r="SSL36" s="4"/>
      <c r="SSM36" s="4"/>
      <c r="SSN36" s="4"/>
      <c r="SSO36" s="4"/>
      <c r="SSP36" s="4"/>
      <c r="SSQ36" s="4"/>
      <c r="SSR36" s="4"/>
      <c r="SSS36" s="4"/>
      <c r="SST36" s="4"/>
      <c r="SSU36" s="4"/>
      <c r="SSV36" s="4"/>
      <c r="SSW36" s="4"/>
      <c r="SSX36" s="4"/>
      <c r="SSY36" s="4"/>
      <c r="SSZ36" s="4"/>
      <c r="STA36" s="4"/>
      <c r="STB36" s="4"/>
      <c r="STC36" s="4"/>
      <c r="STD36" s="4"/>
      <c r="STE36" s="4"/>
      <c r="STF36" s="4"/>
      <c r="STG36" s="4"/>
      <c r="STH36" s="4"/>
      <c r="STI36" s="4"/>
      <c r="STJ36" s="4"/>
      <c r="STK36" s="4"/>
      <c r="STL36" s="4"/>
      <c r="STM36" s="4"/>
      <c r="STN36" s="4"/>
      <c r="STO36" s="4"/>
      <c r="STP36" s="4"/>
      <c r="STQ36" s="4"/>
      <c r="STR36" s="4"/>
      <c r="STS36" s="4"/>
      <c r="STT36" s="4"/>
      <c r="STU36" s="4"/>
      <c r="STV36" s="4"/>
      <c r="STW36" s="4"/>
      <c r="STX36" s="4"/>
      <c r="STY36" s="4"/>
      <c r="STZ36" s="4"/>
      <c r="SUA36" s="4"/>
      <c r="SUB36" s="4"/>
      <c r="SUC36" s="4"/>
      <c r="SUD36" s="4"/>
      <c r="SUE36" s="4"/>
      <c r="SUF36" s="4"/>
      <c r="SUG36" s="4"/>
      <c r="SUH36" s="4"/>
      <c r="SUI36" s="4"/>
      <c r="SUJ36" s="4"/>
      <c r="SUK36" s="4"/>
      <c r="SUL36" s="4"/>
      <c r="SUM36" s="4"/>
      <c r="SUN36" s="4"/>
      <c r="SUO36" s="4"/>
      <c r="SUP36" s="4"/>
      <c r="SUQ36" s="4"/>
      <c r="SUR36" s="4"/>
      <c r="SUS36" s="4"/>
      <c r="SUT36" s="4"/>
      <c r="SUU36" s="4"/>
      <c r="SUV36" s="4"/>
      <c r="SUW36" s="4"/>
      <c r="SUX36" s="4"/>
      <c r="SUY36" s="4"/>
      <c r="SUZ36" s="4"/>
      <c r="SVA36" s="4"/>
      <c r="SVB36" s="4"/>
      <c r="SVC36" s="4"/>
      <c r="SVD36" s="4"/>
      <c r="SVE36" s="4"/>
      <c r="SVF36" s="4"/>
      <c r="SVG36" s="4"/>
      <c r="SVH36" s="4"/>
      <c r="SVI36" s="4"/>
      <c r="SVJ36" s="4"/>
      <c r="SVK36" s="4"/>
      <c r="SVL36" s="4"/>
      <c r="SVM36" s="4"/>
      <c r="SVN36" s="4"/>
      <c r="SVO36" s="4"/>
      <c r="SVP36" s="4"/>
      <c r="SVQ36" s="4"/>
      <c r="SVR36" s="4"/>
      <c r="SVS36" s="4"/>
      <c r="SVT36" s="4"/>
      <c r="SVU36" s="4"/>
      <c r="SVV36" s="4"/>
      <c r="SVW36" s="4"/>
      <c r="SVX36" s="4"/>
      <c r="SVY36" s="4"/>
      <c r="SVZ36" s="4"/>
      <c r="SWA36" s="4"/>
      <c r="SWB36" s="4"/>
      <c r="SWC36" s="4"/>
      <c r="SWD36" s="4"/>
      <c r="SWE36" s="4"/>
      <c r="SWF36" s="4"/>
      <c r="SWG36" s="4"/>
      <c r="SWH36" s="4"/>
      <c r="SWI36" s="4"/>
      <c r="SWJ36" s="4"/>
      <c r="SWK36" s="4"/>
      <c r="SWL36" s="4"/>
      <c r="SWM36" s="4"/>
      <c r="SWN36" s="4"/>
      <c r="SWO36" s="4"/>
      <c r="SWP36" s="4"/>
      <c r="SWQ36" s="4"/>
      <c r="SWR36" s="4"/>
      <c r="SWS36" s="4"/>
      <c r="SWT36" s="4"/>
      <c r="SWU36" s="4"/>
      <c r="SWV36" s="4"/>
      <c r="SWW36" s="4"/>
      <c r="SWX36" s="4"/>
      <c r="SWY36" s="4"/>
      <c r="SWZ36" s="4"/>
      <c r="SXA36" s="4"/>
      <c r="SXB36" s="4"/>
      <c r="SXC36" s="4"/>
      <c r="SXD36" s="4"/>
      <c r="SXE36" s="4"/>
      <c r="SXF36" s="4"/>
      <c r="SXG36" s="4"/>
      <c r="SXH36" s="4"/>
      <c r="SXI36" s="4"/>
      <c r="SXJ36" s="4"/>
      <c r="SXK36" s="4"/>
      <c r="SXL36" s="4"/>
      <c r="SXM36" s="4"/>
      <c r="SXN36" s="4"/>
      <c r="SXO36" s="4"/>
      <c r="SXP36" s="4"/>
      <c r="SXQ36" s="4"/>
      <c r="SXR36" s="4"/>
      <c r="SXS36" s="4"/>
      <c r="SXT36" s="4"/>
      <c r="SXU36" s="4"/>
      <c r="SXV36" s="4"/>
      <c r="SXW36" s="4"/>
      <c r="SXX36" s="4"/>
      <c r="SXY36" s="4"/>
      <c r="SXZ36" s="4"/>
      <c r="SYA36" s="4"/>
      <c r="SYB36" s="4"/>
      <c r="SYC36" s="4"/>
      <c r="SYD36" s="4"/>
      <c r="SYE36" s="4"/>
      <c r="SYF36" s="4"/>
      <c r="SYG36" s="4"/>
      <c r="SYH36" s="4"/>
      <c r="SYI36" s="4"/>
      <c r="SYJ36" s="4"/>
      <c r="SYK36" s="4"/>
      <c r="SYL36" s="4"/>
      <c r="SYM36" s="4"/>
      <c r="SYN36" s="4"/>
      <c r="SYO36" s="4"/>
      <c r="SYP36" s="4"/>
      <c r="SYQ36" s="4"/>
      <c r="SYR36" s="4"/>
      <c r="SYS36" s="4"/>
      <c r="SYT36" s="4"/>
      <c r="SYU36" s="4"/>
      <c r="SYV36" s="4"/>
      <c r="SYW36" s="4"/>
      <c r="SYX36" s="4"/>
      <c r="SYY36" s="4"/>
      <c r="SYZ36" s="4"/>
      <c r="SZA36" s="4"/>
      <c r="SZB36" s="4"/>
      <c r="SZC36" s="4"/>
      <c r="SZD36" s="4"/>
      <c r="SZE36" s="4"/>
      <c r="SZF36" s="4"/>
      <c r="SZG36" s="4"/>
      <c r="SZH36" s="4"/>
      <c r="SZI36" s="4"/>
      <c r="SZJ36" s="4"/>
      <c r="SZK36" s="4"/>
      <c r="SZL36" s="4"/>
      <c r="SZM36" s="4"/>
      <c r="SZN36" s="4"/>
      <c r="SZO36" s="4"/>
      <c r="SZP36" s="4"/>
      <c r="SZQ36" s="4"/>
      <c r="SZR36" s="4"/>
      <c r="SZS36" s="4"/>
      <c r="SZT36" s="4"/>
      <c r="SZU36" s="4"/>
      <c r="SZV36" s="4"/>
      <c r="SZW36" s="4"/>
      <c r="SZX36" s="4"/>
      <c r="SZY36" s="4"/>
      <c r="SZZ36" s="4"/>
      <c r="TAA36" s="4"/>
      <c r="TAB36" s="4"/>
      <c r="TAC36" s="4"/>
      <c r="TAD36" s="4"/>
      <c r="TAE36" s="4"/>
      <c r="TAF36" s="4"/>
      <c r="TAG36" s="4"/>
      <c r="TAH36" s="4"/>
      <c r="TAI36" s="4"/>
      <c r="TAJ36" s="4"/>
      <c r="TAK36" s="4"/>
      <c r="TAL36" s="4"/>
      <c r="TAM36" s="4"/>
      <c r="TAN36" s="4"/>
      <c r="TAO36" s="4"/>
      <c r="TAP36" s="4"/>
      <c r="TAQ36" s="4"/>
      <c r="TAR36" s="4"/>
      <c r="TAS36" s="4"/>
      <c r="TAT36" s="4"/>
      <c r="TAU36" s="4"/>
      <c r="TAV36" s="4"/>
      <c r="TAW36" s="4"/>
      <c r="TAX36" s="4"/>
      <c r="TAY36" s="4"/>
      <c r="TAZ36" s="4"/>
      <c r="TBA36" s="4"/>
      <c r="TBB36" s="4"/>
      <c r="TBC36" s="4"/>
      <c r="TBD36" s="4"/>
      <c r="TBE36" s="4"/>
      <c r="TBF36" s="4"/>
      <c r="TBG36" s="4"/>
      <c r="TBH36" s="4"/>
      <c r="TBI36" s="4"/>
      <c r="TBJ36" s="4"/>
      <c r="TBK36" s="4"/>
      <c r="TBL36" s="4"/>
      <c r="TBM36" s="4"/>
      <c r="TBN36" s="4"/>
      <c r="TBO36" s="4"/>
      <c r="TBP36" s="4"/>
      <c r="TBQ36" s="4"/>
      <c r="TBR36" s="4"/>
      <c r="TBS36" s="4"/>
      <c r="TBT36" s="4"/>
      <c r="TBU36" s="4"/>
      <c r="TBV36" s="4"/>
      <c r="TBW36" s="4"/>
      <c r="TBX36" s="4"/>
      <c r="TBY36" s="4"/>
      <c r="TBZ36" s="4"/>
      <c r="TCA36" s="4"/>
      <c r="TCB36" s="4"/>
      <c r="TCC36" s="4"/>
      <c r="TCD36" s="4"/>
      <c r="TCE36" s="4"/>
      <c r="TCF36" s="4"/>
      <c r="TCG36" s="4"/>
      <c r="TCH36" s="4"/>
      <c r="TCI36" s="4"/>
      <c r="TCJ36" s="4"/>
      <c r="TCK36" s="4"/>
      <c r="TCL36" s="4"/>
      <c r="TCM36" s="4"/>
      <c r="TCN36" s="4"/>
      <c r="TCO36" s="4"/>
      <c r="TCP36" s="4"/>
      <c r="TCQ36" s="4"/>
      <c r="TCR36" s="4"/>
      <c r="TCS36" s="4"/>
      <c r="TCT36" s="4"/>
      <c r="TCU36" s="4"/>
      <c r="TCV36" s="4"/>
      <c r="TCW36" s="4"/>
      <c r="TCX36" s="4"/>
      <c r="TCY36" s="4"/>
      <c r="TCZ36" s="4"/>
      <c r="TDA36" s="4"/>
      <c r="TDB36" s="4"/>
      <c r="TDC36" s="4"/>
      <c r="TDD36" s="4"/>
      <c r="TDE36" s="4"/>
      <c r="TDF36" s="4"/>
      <c r="TDG36" s="4"/>
      <c r="TDH36" s="4"/>
      <c r="TDI36" s="4"/>
      <c r="TDJ36" s="4"/>
      <c r="TDK36" s="4"/>
      <c r="TDL36" s="4"/>
      <c r="TDM36" s="4"/>
      <c r="TDN36" s="4"/>
      <c r="TDO36" s="4"/>
      <c r="TDP36" s="4"/>
      <c r="TDQ36" s="4"/>
      <c r="TDR36" s="4"/>
      <c r="TDS36" s="4"/>
      <c r="TDT36" s="4"/>
      <c r="TDU36" s="4"/>
      <c r="TDV36" s="4"/>
      <c r="TDW36" s="4"/>
      <c r="TDX36" s="4"/>
      <c r="TDY36" s="4"/>
      <c r="TDZ36" s="4"/>
      <c r="TEA36" s="4"/>
      <c r="TEB36" s="4"/>
      <c r="TEC36" s="4"/>
      <c r="TED36" s="4"/>
      <c r="TEE36" s="4"/>
      <c r="TEF36" s="4"/>
      <c r="TEG36" s="4"/>
      <c r="TEH36" s="4"/>
      <c r="TEI36" s="4"/>
      <c r="TEJ36" s="4"/>
      <c r="TEK36" s="4"/>
      <c r="TEL36" s="4"/>
      <c r="TEM36" s="4"/>
      <c r="TEN36" s="4"/>
      <c r="TEO36" s="4"/>
      <c r="TEP36" s="4"/>
      <c r="TEQ36" s="4"/>
      <c r="TER36" s="4"/>
      <c r="TES36" s="4"/>
      <c r="TET36" s="4"/>
      <c r="TEU36" s="4"/>
      <c r="TEV36" s="4"/>
      <c r="TEW36" s="4"/>
      <c r="TEX36" s="4"/>
      <c r="TEY36" s="4"/>
      <c r="TEZ36" s="4"/>
      <c r="TFA36" s="4"/>
      <c r="TFB36" s="4"/>
      <c r="TFC36" s="4"/>
      <c r="TFD36" s="4"/>
      <c r="TFE36" s="4"/>
      <c r="TFF36" s="4"/>
      <c r="TFG36" s="4"/>
      <c r="TFH36" s="4"/>
      <c r="TFI36" s="4"/>
      <c r="TFJ36" s="4"/>
      <c r="TFK36" s="4"/>
      <c r="TFL36" s="4"/>
      <c r="TFM36" s="4"/>
      <c r="TFN36" s="4"/>
      <c r="TFO36" s="4"/>
      <c r="TFP36" s="4"/>
      <c r="TFQ36" s="4"/>
      <c r="TFR36" s="4"/>
      <c r="TFS36" s="4"/>
      <c r="TFT36" s="4"/>
      <c r="TFU36" s="4"/>
      <c r="TFV36" s="4"/>
      <c r="TFW36" s="4"/>
      <c r="TFX36" s="4"/>
      <c r="TFY36" s="4"/>
      <c r="TFZ36" s="4"/>
      <c r="TGA36" s="4"/>
      <c r="TGB36" s="4"/>
      <c r="TGC36" s="4"/>
      <c r="TGD36" s="4"/>
      <c r="TGE36" s="4"/>
      <c r="TGF36" s="4"/>
      <c r="TGG36" s="4"/>
      <c r="TGH36" s="4"/>
      <c r="TGI36" s="4"/>
      <c r="TGJ36" s="4"/>
      <c r="TGK36" s="4"/>
      <c r="TGL36" s="4"/>
      <c r="TGM36" s="4"/>
      <c r="TGN36" s="4"/>
      <c r="TGO36" s="4"/>
      <c r="TGP36" s="4"/>
      <c r="TGQ36" s="4"/>
      <c r="TGR36" s="4"/>
      <c r="TGS36" s="4"/>
      <c r="TGT36" s="4"/>
      <c r="TGU36" s="4"/>
      <c r="TGV36" s="4"/>
      <c r="TGW36" s="4"/>
      <c r="TGX36" s="4"/>
      <c r="TGY36" s="4"/>
      <c r="TGZ36" s="4"/>
      <c r="THA36" s="4"/>
      <c r="THB36" s="4"/>
      <c r="THC36" s="4"/>
      <c r="THD36" s="4"/>
      <c r="THE36" s="4"/>
      <c r="THF36" s="4"/>
      <c r="THG36" s="4"/>
      <c r="THH36" s="4"/>
      <c r="THI36" s="4"/>
      <c r="THJ36" s="4"/>
      <c r="THK36" s="4"/>
      <c r="THL36" s="4"/>
      <c r="THM36" s="4"/>
      <c r="THN36" s="4"/>
      <c r="THO36" s="4"/>
      <c r="THP36" s="4"/>
      <c r="THQ36" s="4"/>
      <c r="THR36" s="4"/>
      <c r="THS36" s="4"/>
      <c r="THT36" s="4"/>
      <c r="THU36" s="4"/>
      <c r="THV36" s="4"/>
      <c r="THW36" s="4"/>
      <c r="THX36" s="4"/>
      <c r="THY36" s="4"/>
      <c r="THZ36" s="4"/>
      <c r="TIA36" s="4"/>
      <c r="TIB36" s="4"/>
      <c r="TIC36" s="4"/>
      <c r="TID36" s="4"/>
      <c r="TIE36" s="4"/>
      <c r="TIF36" s="4"/>
      <c r="TIG36" s="4"/>
      <c r="TIH36" s="4"/>
      <c r="TII36" s="4"/>
      <c r="TIJ36" s="4"/>
      <c r="TIK36" s="4"/>
      <c r="TIL36" s="4"/>
      <c r="TIM36" s="4"/>
      <c r="TIN36" s="4"/>
      <c r="TIO36" s="4"/>
      <c r="TIP36" s="4"/>
      <c r="TIQ36" s="4"/>
      <c r="TIR36" s="4"/>
      <c r="TIS36" s="4"/>
      <c r="TIT36" s="4"/>
      <c r="TIU36" s="4"/>
      <c r="TIV36" s="4"/>
      <c r="TIW36" s="4"/>
      <c r="TIX36" s="4"/>
      <c r="TIY36" s="4"/>
      <c r="TIZ36" s="4"/>
      <c r="TJA36" s="4"/>
      <c r="TJB36" s="4"/>
      <c r="TJC36" s="4"/>
      <c r="TJD36" s="4"/>
      <c r="TJE36" s="4"/>
      <c r="TJF36" s="4"/>
      <c r="TJG36" s="4"/>
      <c r="TJH36" s="4"/>
      <c r="TJI36" s="4"/>
      <c r="TJJ36" s="4"/>
      <c r="TJK36" s="4"/>
      <c r="TJL36" s="4"/>
      <c r="TJM36" s="4"/>
      <c r="TJN36" s="4"/>
      <c r="TJO36" s="4"/>
      <c r="TJP36" s="4"/>
      <c r="TJQ36" s="4"/>
      <c r="TJR36" s="4"/>
      <c r="TJS36" s="4"/>
      <c r="TJT36" s="4"/>
      <c r="TJU36" s="4"/>
      <c r="TJV36" s="4"/>
      <c r="TJW36" s="4"/>
      <c r="TJX36" s="4"/>
      <c r="TJY36" s="4"/>
      <c r="TJZ36" s="4"/>
      <c r="TKA36" s="4"/>
      <c r="TKB36" s="4"/>
      <c r="TKC36" s="4"/>
      <c r="TKD36" s="4"/>
      <c r="TKE36" s="4"/>
      <c r="TKF36" s="4"/>
      <c r="TKG36" s="4"/>
      <c r="TKH36" s="4"/>
      <c r="TKI36" s="4"/>
      <c r="TKJ36" s="4"/>
      <c r="TKK36" s="4"/>
      <c r="TKL36" s="4"/>
      <c r="TKM36" s="4"/>
      <c r="TKN36" s="4"/>
      <c r="TKO36" s="4"/>
      <c r="TKP36" s="4"/>
      <c r="TKQ36" s="4"/>
      <c r="TKR36" s="4"/>
      <c r="TKS36" s="4"/>
      <c r="TKT36" s="4"/>
      <c r="TKU36" s="4"/>
      <c r="TKV36" s="4"/>
      <c r="TKW36" s="4"/>
      <c r="TKX36" s="4"/>
      <c r="TKY36" s="4"/>
      <c r="TKZ36" s="4"/>
      <c r="TLA36" s="4"/>
      <c r="TLB36" s="4"/>
      <c r="TLC36" s="4"/>
      <c r="TLD36" s="4"/>
      <c r="TLE36" s="4"/>
      <c r="TLF36" s="4"/>
      <c r="TLG36" s="4"/>
      <c r="TLH36" s="4"/>
      <c r="TLI36" s="4"/>
      <c r="TLJ36" s="4"/>
      <c r="TLK36" s="4"/>
      <c r="TLL36" s="4"/>
      <c r="TLM36" s="4"/>
      <c r="TLN36" s="4"/>
      <c r="TLO36" s="4"/>
      <c r="TLP36" s="4"/>
      <c r="TLQ36" s="4"/>
      <c r="TLR36" s="4"/>
      <c r="TLS36" s="4"/>
      <c r="TLT36" s="4"/>
      <c r="TLU36" s="4"/>
      <c r="TLV36" s="4"/>
      <c r="TLW36" s="4"/>
      <c r="TLX36" s="4"/>
      <c r="TLY36" s="4"/>
      <c r="TLZ36" s="4"/>
      <c r="TMA36" s="4"/>
      <c r="TMB36" s="4"/>
      <c r="TMC36" s="4"/>
      <c r="TMD36" s="4"/>
      <c r="TME36" s="4"/>
      <c r="TMF36" s="4"/>
      <c r="TMG36" s="4"/>
      <c r="TMH36" s="4"/>
      <c r="TMI36" s="4"/>
      <c r="TMJ36" s="4"/>
      <c r="TMK36" s="4"/>
      <c r="TML36" s="4"/>
      <c r="TMM36" s="4"/>
      <c r="TMN36" s="4"/>
      <c r="TMO36" s="4"/>
      <c r="TMP36" s="4"/>
      <c r="TMQ36" s="4"/>
      <c r="TMR36" s="4"/>
      <c r="TMS36" s="4"/>
      <c r="TMT36" s="4"/>
      <c r="TMU36" s="4"/>
      <c r="TMV36" s="4"/>
      <c r="TMW36" s="4"/>
      <c r="TMX36" s="4"/>
      <c r="TMY36" s="4"/>
      <c r="TMZ36" s="4"/>
      <c r="TNA36" s="4"/>
      <c r="TNB36" s="4"/>
      <c r="TNC36" s="4"/>
      <c r="TND36" s="4"/>
      <c r="TNE36" s="4"/>
      <c r="TNF36" s="4"/>
      <c r="TNG36" s="4"/>
      <c r="TNH36" s="4"/>
      <c r="TNI36" s="4"/>
      <c r="TNJ36" s="4"/>
      <c r="TNK36" s="4"/>
      <c r="TNL36" s="4"/>
      <c r="TNM36" s="4"/>
      <c r="TNN36" s="4"/>
      <c r="TNO36" s="4"/>
      <c r="TNP36" s="4"/>
      <c r="TNQ36" s="4"/>
      <c r="TNR36" s="4"/>
      <c r="TNS36" s="4"/>
      <c r="TNT36" s="4"/>
      <c r="TNU36" s="4"/>
      <c r="TNV36" s="4"/>
      <c r="TNW36" s="4"/>
      <c r="TNX36" s="4"/>
      <c r="TNY36" s="4"/>
      <c r="TNZ36" s="4"/>
      <c r="TOA36" s="4"/>
      <c r="TOB36" s="4"/>
      <c r="TOC36" s="4"/>
      <c r="TOD36" s="4"/>
      <c r="TOE36" s="4"/>
      <c r="TOF36" s="4"/>
      <c r="TOG36" s="4"/>
      <c r="TOH36" s="4"/>
      <c r="TOI36" s="4"/>
      <c r="TOJ36" s="4"/>
      <c r="TOK36" s="4"/>
      <c r="TOL36" s="4"/>
      <c r="TOM36" s="4"/>
      <c r="TON36" s="4"/>
      <c r="TOO36" s="4"/>
      <c r="TOP36" s="4"/>
      <c r="TOQ36" s="4"/>
      <c r="TOR36" s="4"/>
      <c r="TOS36" s="4"/>
      <c r="TOT36" s="4"/>
      <c r="TOU36" s="4"/>
      <c r="TOV36" s="4"/>
      <c r="TOW36" s="4"/>
      <c r="TOX36" s="4"/>
      <c r="TOY36" s="4"/>
      <c r="TOZ36" s="4"/>
      <c r="TPA36" s="4"/>
      <c r="TPB36" s="4"/>
      <c r="TPC36" s="4"/>
      <c r="TPD36" s="4"/>
      <c r="TPE36" s="4"/>
      <c r="TPF36" s="4"/>
      <c r="TPG36" s="4"/>
      <c r="TPH36" s="4"/>
      <c r="TPI36" s="4"/>
      <c r="TPJ36" s="4"/>
      <c r="TPK36" s="4"/>
      <c r="TPL36" s="4"/>
      <c r="TPM36" s="4"/>
      <c r="TPN36" s="4"/>
      <c r="TPO36" s="4"/>
      <c r="TPP36" s="4"/>
      <c r="TPQ36" s="4"/>
      <c r="TPR36" s="4"/>
      <c r="TPS36" s="4"/>
      <c r="TPT36" s="4"/>
      <c r="TPU36" s="4"/>
      <c r="TPV36" s="4"/>
      <c r="TPW36" s="4"/>
      <c r="TPX36" s="4"/>
      <c r="TPY36" s="4"/>
      <c r="TPZ36" s="4"/>
      <c r="TQA36" s="4"/>
      <c r="TQB36" s="4"/>
      <c r="TQC36" s="4"/>
      <c r="TQD36" s="4"/>
      <c r="TQE36" s="4"/>
      <c r="TQF36" s="4"/>
      <c r="TQG36" s="4"/>
      <c r="TQH36" s="4"/>
      <c r="TQI36" s="4"/>
      <c r="TQJ36" s="4"/>
      <c r="TQK36" s="4"/>
      <c r="TQL36" s="4"/>
      <c r="TQM36" s="4"/>
      <c r="TQN36" s="4"/>
      <c r="TQO36" s="4"/>
      <c r="TQP36" s="4"/>
      <c r="TQQ36" s="4"/>
      <c r="TQR36" s="4"/>
      <c r="TQS36" s="4"/>
      <c r="TQT36" s="4"/>
      <c r="TQU36" s="4"/>
      <c r="TQV36" s="4"/>
      <c r="TQW36" s="4"/>
      <c r="TQX36" s="4"/>
      <c r="TQY36" s="4"/>
      <c r="TQZ36" s="4"/>
      <c r="TRA36" s="4"/>
      <c r="TRB36" s="4"/>
      <c r="TRC36" s="4"/>
      <c r="TRD36" s="4"/>
      <c r="TRE36" s="4"/>
      <c r="TRF36" s="4"/>
      <c r="TRG36" s="4"/>
      <c r="TRH36" s="4"/>
      <c r="TRI36" s="4"/>
      <c r="TRJ36" s="4"/>
      <c r="TRK36" s="4"/>
      <c r="TRL36" s="4"/>
      <c r="TRM36" s="4"/>
      <c r="TRN36" s="4"/>
      <c r="TRO36" s="4"/>
      <c r="TRP36" s="4"/>
      <c r="TRQ36" s="4"/>
      <c r="TRR36" s="4"/>
      <c r="TRS36" s="4"/>
      <c r="TRT36" s="4"/>
      <c r="TRU36" s="4"/>
      <c r="TRV36" s="4"/>
      <c r="TRW36" s="4"/>
      <c r="TRX36" s="4"/>
      <c r="TRY36" s="4"/>
      <c r="TRZ36" s="4"/>
      <c r="TSA36" s="4"/>
      <c r="TSB36" s="4"/>
      <c r="TSC36" s="4"/>
      <c r="TSD36" s="4"/>
      <c r="TSE36" s="4"/>
      <c r="TSF36" s="4"/>
      <c r="TSG36" s="4"/>
      <c r="TSH36" s="4"/>
      <c r="TSI36" s="4"/>
      <c r="TSJ36" s="4"/>
      <c r="TSK36" s="4"/>
      <c r="TSL36" s="4"/>
      <c r="TSM36" s="4"/>
      <c r="TSN36" s="4"/>
      <c r="TSO36" s="4"/>
      <c r="TSP36" s="4"/>
      <c r="TSQ36" s="4"/>
      <c r="TSR36" s="4"/>
      <c r="TSS36" s="4"/>
      <c r="TST36" s="4"/>
      <c r="TSU36" s="4"/>
      <c r="TSV36" s="4"/>
      <c r="TSW36" s="4"/>
      <c r="TSX36" s="4"/>
      <c r="TSY36" s="4"/>
      <c r="TSZ36" s="4"/>
      <c r="TTA36" s="4"/>
      <c r="TTB36" s="4"/>
      <c r="TTC36" s="4"/>
      <c r="TTD36" s="4"/>
      <c r="TTE36" s="4"/>
      <c r="TTF36" s="4"/>
      <c r="TTG36" s="4"/>
      <c r="TTH36" s="4"/>
      <c r="TTI36" s="4"/>
      <c r="TTJ36" s="4"/>
      <c r="TTK36" s="4"/>
      <c r="TTL36" s="4"/>
      <c r="TTM36" s="4"/>
      <c r="TTN36" s="4"/>
      <c r="TTO36" s="4"/>
      <c r="TTP36" s="4"/>
      <c r="TTQ36" s="4"/>
      <c r="TTR36" s="4"/>
      <c r="TTS36" s="4"/>
      <c r="TTT36" s="4"/>
      <c r="TTU36" s="4"/>
      <c r="TTV36" s="4"/>
      <c r="TTW36" s="4"/>
      <c r="TTX36" s="4"/>
      <c r="TTY36" s="4"/>
      <c r="TTZ36" s="4"/>
      <c r="TUA36" s="4"/>
      <c r="TUB36" s="4"/>
      <c r="TUC36" s="4"/>
      <c r="TUD36" s="4"/>
      <c r="TUE36" s="4"/>
      <c r="TUF36" s="4"/>
      <c r="TUG36" s="4"/>
      <c r="TUH36" s="4"/>
      <c r="TUI36" s="4"/>
      <c r="TUJ36" s="4"/>
      <c r="TUK36" s="4"/>
      <c r="TUL36" s="4"/>
      <c r="TUM36" s="4"/>
      <c r="TUN36" s="4"/>
      <c r="TUO36" s="4"/>
      <c r="TUP36" s="4"/>
      <c r="TUQ36" s="4"/>
      <c r="TUR36" s="4"/>
      <c r="TUS36" s="4"/>
      <c r="TUT36" s="4"/>
      <c r="TUU36" s="4"/>
      <c r="TUV36" s="4"/>
      <c r="TUW36" s="4"/>
      <c r="TUX36" s="4"/>
      <c r="TUY36" s="4"/>
      <c r="TUZ36" s="4"/>
      <c r="TVA36" s="4"/>
      <c r="TVB36" s="4"/>
      <c r="TVC36" s="4"/>
      <c r="TVD36" s="4"/>
      <c r="TVE36" s="4"/>
      <c r="TVF36" s="4"/>
      <c r="TVG36" s="4"/>
      <c r="TVH36" s="4"/>
      <c r="TVI36" s="4"/>
      <c r="TVJ36" s="4"/>
      <c r="TVK36" s="4"/>
      <c r="TVL36" s="4"/>
      <c r="TVM36" s="4"/>
      <c r="TVN36" s="4"/>
      <c r="TVO36" s="4"/>
      <c r="TVP36" s="4"/>
      <c r="TVQ36" s="4"/>
      <c r="TVR36" s="4"/>
      <c r="TVS36" s="4"/>
      <c r="TVT36" s="4"/>
      <c r="TVU36" s="4"/>
      <c r="TVV36" s="4"/>
      <c r="TVW36" s="4"/>
      <c r="TVX36" s="4"/>
      <c r="TVY36" s="4"/>
      <c r="TVZ36" s="4"/>
      <c r="TWA36" s="4"/>
      <c r="TWB36" s="4"/>
      <c r="TWC36" s="4"/>
      <c r="TWD36" s="4"/>
      <c r="TWE36" s="4"/>
      <c r="TWF36" s="4"/>
      <c r="TWG36" s="4"/>
      <c r="TWH36" s="4"/>
      <c r="TWI36" s="4"/>
      <c r="TWJ36" s="4"/>
      <c r="TWK36" s="4"/>
      <c r="TWL36" s="4"/>
      <c r="TWM36" s="4"/>
      <c r="TWN36" s="4"/>
      <c r="TWO36" s="4"/>
      <c r="TWP36" s="4"/>
      <c r="TWQ36" s="4"/>
      <c r="TWR36" s="4"/>
      <c r="TWS36" s="4"/>
      <c r="TWT36" s="4"/>
      <c r="TWU36" s="4"/>
      <c r="TWV36" s="4"/>
      <c r="TWW36" s="4"/>
      <c r="TWX36" s="4"/>
      <c r="TWY36" s="4"/>
      <c r="TWZ36" s="4"/>
      <c r="TXA36" s="4"/>
      <c r="TXB36" s="4"/>
      <c r="TXC36" s="4"/>
      <c r="TXD36" s="4"/>
      <c r="TXE36" s="4"/>
      <c r="TXF36" s="4"/>
      <c r="TXG36" s="4"/>
      <c r="TXH36" s="4"/>
      <c r="TXI36" s="4"/>
      <c r="TXJ36" s="4"/>
      <c r="TXK36" s="4"/>
      <c r="TXL36" s="4"/>
      <c r="TXM36" s="4"/>
      <c r="TXN36" s="4"/>
      <c r="TXO36" s="4"/>
      <c r="TXP36" s="4"/>
      <c r="TXQ36" s="4"/>
      <c r="TXR36" s="4"/>
      <c r="TXS36" s="4"/>
      <c r="TXT36" s="4"/>
      <c r="TXU36" s="4"/>
      <c r="TXV36" s="4"/>
      <c r="TXW36" s="4"/>
      <c r="TXX36" s="4"/>
      <c r="TXY36" s="4"/>
      <c r="TXZ36" s="4"/>
      <c r="TYA36" s="4"/>
      <c r="TYB36" s="4"/>
      <c r="TYC36" s="4"/>
      <c r="TYD36" s="4"/>
      <c r="TYE36" s="4"/>
      <c r="TYF36" s="4"/>
      <c r="TYG36" s="4"/>
      <c r="TYH36" s="4"/>
      <c r="TYI36" s="4"/>
      <c r="TYJ36" s="4"/>
      <c r="TYK36" s="4"/>
      <c r="TYL36" s="4"/>
      <c r="TYM36" s="4"/>
      <c r="TYN36" s="4"/>
      <c r="TYO36" s="4"/>
      <c r="TYP36" s="4"/>
      <c r="TYQ36" s="4"/>
      <c r="TYR36" s="4"/>
      <c r="TYS36" s="4"/>
      <c r="TYT36" s="4"/>
      <c r="TYU36" s="4"/>
      <c r="TYV36" s="4"/>
      <c r="TYW36" s="4"/>
      <c r="TYX36" s="4"/>
      <c r="TYY36" s="4"/>
      <c r="TYZ36" s="4"/>
      <c r="TZA36" s="4"/>
      <c r="TZB36" s="4"/>
      <c r="TZC36" s="4"/>
      <c r="TZD36" s="4"/>
      <c r="TZE36" s="4"/>
      <c r="TZF36" s="4"/>
      <c r="TZG36" s="4"/>
      <c r="TZH36" s="4"/>
      <c r="TZI36" s="4"/>
      <c r="TZJ36" s="4"/>
      <c r="TZK36" s="4"/>
      <c r="TZL36" s="4"/>
      <c r="TZM36" s="4"/>
      <c r="TZN36" s="4"/>
      <c r="TZO36" s="4"/>
      <c r="TZP36" s="4"/>
      <c r="TZQ36" s="4"/>
      <c r="TZR36" s="4"/>
      <c r="TZS36" s="4"/>
      <c r="TZT36" s="4"/>
      <c r="TZU36" s="4"/>
      <c r="TZV36" s="4"/>
      <c r="TZW36" s="4"/>
      <c r="TZX36" s="4"/>
      <c r="TZY36" s="4"/>
      <c r="TZZ36" s="4"/>
      <c r="UAA36" s="4"/>
      <c r="UAB36" s="4"/>
      <c r="UAC36" s="4"/>
      <c r="UAD36" s="4"/>
      <c r="UAE36" s="4"/>
      <c r="UAF36" s="4"/>
      <c r="UAG36" s="4"/>
      <c r="UAH36" s="4"/>
      <c r="UAI36" s="4"/>
      <c r="UAJ36" s="4"/>
      <c r="UAK36" s="4"/>
      <c r="UAL36" s="4"/>
      <c r="UAM36" s="4"/>
      <c r="UAN36" s="4"/>
      <c r="UAO36" s="4"/>
      <c r="UAP36" s="4"/>
      <c r="UAQ36" s="4"/>
      <c r="UAR36" s="4"/>
      <c r="UAS36" s="4"/>
      <c r="UAT36" s="4"/>
      <c r="UAU36" s="4"/>
      <c r="UAV36" s="4"/>
      <c r="UAW36" s="4"/>
      <c r="UAX36" s="4"/>
      <c r="UAY36" s="4"/>
      <c r="UAZ36" s="4"/>
      <c r="UBA36" s="4"/>
      <c r="UBB36" s="4"/>
      <c r="UBC36" s="4"/>
      <c r="UBD36" s="4"/>
      <c r="UBE36" s="4"/>
      <c r="UBF36" s="4"/>
      <c r="UBG36" s="4"/>
      <c r="UBH36" s="4"/>
      <c r="UBI36" s="4"/>
      <c r="UBJ36" s="4"/>
      <c r="UBK36" s="4"/>
      <c r="UBL36" s="4"/>
      <c r="UBM36" s="4"/>
      <c r="UBN36" s="4"/>
      <c r="UBO36" s="4"/>
      <c r="UBP36" s="4"/>
      <c r="UBQ36" s="4"/>
      <c r="UBR36" s="4"/>
      <c r="UBS36" s="4"/>
      <c r="UBT36" s="4"/>
      <c r="UBU36" s="4"/>
      <c r="UBV36" s="4"/>
      <c r="UBW36" s="4"/>
      <c r="UBX36" s="4"/>
      <c r="UBY36" s="4"/>
      <c r="UBZ36" s="4"/>
      <c r="UCA36" s="4"/>
      <c r="UCB36" s="4"/>
      <c r="UCC36" s="4"/>
      <c r="UCD36" s="4"/>
      <c r="UCE36" s="4"/>
      <c r="UCF36" s="4"/>
      <c r="UCG36" s="4"/>
      <c r="UCH36" s="4"/>
      <c r="UCI36" s="4"/>
      <c r="UCJ36" s="4"/>
      <c r="UCK36" s="4"/>
      <c r="UCL36" s="4"/>
      <c r="UCM36" s="4"/>
      <c r="UCN36" s="4"/>
      <c r="UCO36" s="4"/>
      <c r="UCP36" s="4"/>
      <c r="UCQ36" s="4"/>
      <c r="UCR36" s="4"/>
      <c r="UCS36" s="4"/>
      <c r="UCT36" s="4"/>
      <c r="UCU36" s="4"/>
      <c r="UCV36" s="4"/>
      <c r="UCW36" s="4"/>
      <c r="UCX36" s="4"/>
      <c r="UCY36" s="4"/>
      <c r="UCZ36" s="4"/>
      <c r="UDA36" s="4"/>
      <c r="UDB36" s="4"/>
      <c r="UDC36" s="4"/>
      <c r="UDD36" s="4"/>
      <c r="UDE36" s="4"/>
      <c r="UDF36" s="4"/>
      <c r="UDG36" s="4"/>
      <c r="UDH36" s="4"/>
      <c r="UDI36" s="4"/>
      <c r="UDJ36" s="4"/>
      <c r="UDK36" s="4"/>
      <c r="UDL36" s="4"/>
      <c r="UDM36" s="4"/>
      <c r="UDN36" s="4"/>
      <c r="UDO36" s="4"/>
      <c r="UDP36" s="4"/>
      <c r="UDQ36" s="4"/>
      <c r="UDR36" s="4"/>
      <c r="UDS36" s="4"/>
      <c r="UDT36" s="4"/>
      <c r="UDU36" s="4"/>
      <c r="UDV36" s="4"/>
      <c r="UDW36" s="4"/>
      <c r="UDX36" s="4"/>
      <c r="UDY36" s="4"/>
      <c r="UDZ36" s="4"/>
      <c r="UEA36" s="4"/>
      <c r="UEB36" s="4"/>
      <c r="UEC36" s="4"/>
      <c r="UED36" s="4"/>
      <c r="UEE36" s="4"/>
      <c r="UEF36" s="4"/>
      <c r="UEG36" s="4"/>
      <c r="UEH36" s="4"/>
      <c r="UEI36" s="4"/>
      <c r="UEJ36" s="4"/>
      <c r="UEK36" s="4"/>
      <c r="UEL36" s="4"/>
      <c r="UEM36" s="4"/>
      <c r="UEN36" s="4"/>
      <c r="UEO36" s="4"/>
      <c r="UEP36" s="4"/>
      <c r="UEQ36" s="4"/>
      <c r="UER36" s="4"/>
      <c r="UES36" s="4"/>
      <c r="UET36" s="4"/>
      <c r="UEU36" s="4"/>
      <c r="UEV36" s="4"/>
      <c r="UEW36" s="4"/>
      <c r="UEX36" s="4"/>
      <c r="UEY36" s="4"/>
      <c r="UEZ36" s="4"/>
      <c r="UFA36" s="4"/>
      <c r="UFB36" s="4"/>
      <c r="UFC36" s="4"/>
      <c r="UFD36" s="4"/>
      <c r="UFE36" s="4"/>
      <c r="UFF36" s="4"/>
      <c r="UFG36" s="4"/>
      <c r="UFH36" s="4"/>
      <c r="UFI36" s="4"/>
      <c r="UFJ36" s="4"/>
      <c r="UFK36" s="4"/>
      <c r="UFL36" s="4"/>
      <c r="UFM36" s="4"/>
      <c r="UFN36" s="4"/>
      <c r="UFO36" s="4"/>
      <c r="UFP36" s="4"/>
      <c r="UFQ36" s="4"/>
      <c r="UFR36" s="4"/>
      <c r="UFS36" s="4"/>
      <c r="UFT36" s="4"/>
      <c r="UFU36" s="4"/>
      <c r="UFV36" s="4"/>
      <c r="UFW36" s="4"/>
      <c r="UFX36" s="4"/>
      <c r="UFY36" s="4"/>
      <c r="UFZ36" s="4"/>
      <c r="UGA36" s="4"/>
      <c r="UGB36" s="4"/>
      <c r="UGC36" s="4"/>
      <c r="UGD36" s="4"/>
      <c r="UGE36" s="4"/>
      <c r="UGF36" s="4"/>
      <c r="UGG36" s="4"/>
      <c r="UGH36" s="4"/>
      <c r="UGI36" s="4"/>
      <c r="UGJ36" s="4"/>
      <c r="UGK36" s="4"/>
      <c r="UGL36" s="4"/>
      <c r="UGM36" s="4"/>
      <c r="UGN36" s="4"/>
      <c r="UGO36" s="4"/>
      <c r="UGP36" s="4"/>
      <c r="UGQ36" s="4"/>
      <c r="UGR36" s="4"/>
      <c r="UGS36" s="4"/>
      <c r="UGT36" s="4"/>
      <c r="UGU36" s="4"/>
      <c r="UGV36" s="4"/>
      <c r="UGW36" s="4"/>
      <c r="UGX36" s="4"/>
      <c r="UGY36" s="4"/>
      <c r="UGZ36" s="4"/>
      <c r="UHA36" s="4"/>
      <c r="UHB36" s="4"/>
      <c r="UHC36" s="4"/>
      <c r="UHD36" s="4"/>
      <c r="UHE36" s="4"/>
      <c r="UHF36" s="4"/>
      <c r="UHG36" s="4"/>
      <c r="UHH36" s="4"/>
      <c r="UHI36" s="4"/>
      <c r="UHJ36" s="4"/>
      <c r="UHK36" s="4"/>
      <c r="UHL36" s="4"/>
      <c r="UHM36" s="4"/>
      <c r="UHN36" s="4"/>
      <c r="UHO36" s="4"/>
      <c r="UHP36" s="4"/>
      <c r="UHQ36" s="4"/>
      <c r="UHR36" s="4"/>
      <c r="UHS36" s="4"/>
      <c r="UHT36" s="4"/>
      <c r="UHU36" s="4"/>
      <c r="UHV36" s="4"/>
      <c r="UHW36" s="4"/>
      <c r="UHX36" s="4"/>
      <c r="UHY36" s="4"/>
      <c r="UHZ36" s="4"/>
      <c r="UIA36" s="4"/>
      <c r="UIB36" s="4"/>
      <c r="UIC36" s="4"/>
      <c r="UID36" s="4"/>
      <c r="UIE36" s="4"/>
      <c r="UIF36" s="4"/>
      <c r="UIG36" s="4"/>
      <c r="UIH36" s="4"/>
      <c r="UII36" s="4"/>
      <c r="UIJ36" s="4"/>
      <c r="UIK36" s="4"/>
      <c r="UIL36" s="4"/>
      <c r="UIM36" s="4"/>
      <c r="UIN36" s="4"/>
      <c r="UIO36" s="4"/>
      <c r="UIP36" s="4"/>
      <c r="UIQ36" s="4"/>
      <c r="UIR36" s="4"/>
      <c r="UIS36" s="4"/>
      <c r="UIT36" s="4"/>
      <c r="UIU36" s="4"/>
      <c r="UIV36" s="4"/>
      <c r="UIW36" s="4"/>
      <c r="UIX36" s="4"/>
      <c r="UIY36" s="4"/>
      <c r="UIZ36" s="4"/>
      <c r="UJA36" s="4"/>
      <c r="UJB36" s="4"/>
      <c r="UJC36" s="4"/>
      <c r="UJD36" s="4"/>
      <c r="UJE36" s="4"/>
      <c r="UJF36" s="4"/>
      <c r="UJG36" s="4"/>
      <c r="UJH36" s="4"/>
      <c r="UJI36" s="4"/>
      <c r="UJJ36" s="4"/>
      <c r="UJK36" s="4"/>
      <c r="UJL36" s="4"/>
      <c r="UJM36" s="4"/>
      <c r="UJN36" s="4"/>
      <c r="UJO36" s="4"/>
      <c r="UJP36" s="4"/>
      <c r="UJQ36" s="4"/>
      <c r="UJR36" s="4"/>
      <c r="UJS36" s="4"/>
      <c r="UJT36" s="4"/>
      <c r="UJU36" s="4"/>
      <c r="UJV36" s="4"/>
      <c r="UJW36" s="4"/>
      <c r="UJX36" s="4"/>
      <c r="UJY36" s="4"/>
      <c r="UJZ36" s="4"/>
      <c r="UKA36" s="4"/>
      <c r="UKB36" s="4"/>
      <c r="UKC36" s="4"/>
      <c r="UKD36" s="4"/>
      <c r="UKE36" s="4"/>
      <c r="UKF36" s="4"/>
      <c r="UKG36" s="4"/>
      <c r="UKH36" s="4"/>
      <c r="UKI36" s="4"/>
      <c r="UKJ36" s="4"/>
      <c r="UKK36" s="4"/>
      <c r="UKL36" s="4"/>
      <c r="UKM36" s="4"/>
      <c r="UKN36" s="4"/>
      <c r="UKO36" s="4"/>
      <c r="UKP36" s="4"/>
      <c r="UKQ36" s="4"/>
      <c r="UKR36" s="4"/>
      <c r="UKS36" s="4"/>
      <c r="UKT36" s="4"/>
      <c r="UKU36" s="4"/>
      <c r="UKV36" s="4"/>
      <c r="UKW36" s="4"/>
      <c r="UKX36" s="4"/>
      <c r="UKY36" s="4"/>
      <c r="UKZ36" s="4"/>
      <c r="ULA36" s="4"/>
      <c r="ULB36" s="4"/>
      <c r="ULC36" s="4"/>
      <c r="ULD36" s="4"/>
      <c r="ULE36" s="4"/>
      <c r="ULF36" s="4"/>
      <c r="ULG36" s="4"/>
      <c r="ULH36" s="4"/>
      <c r="ULI36" s="4"/>
      <c r="ULJ36" s="4"/>
      <c r="ULK36" s="4"/>
      <c r="ULL36" s="4"/>
      <c r="ULM36" s="4"/>
      <c r="ULN36" s="4"/>
      <c r="ULO36" s="4"/>
      <c r="ULP36" s="4"/>
      <c r="ULQ36" s="4"/>
      <c r="ULR36" s="4"/>
      <c r="ULS36" s="4"/>
      <c r="ULT36" s="4"/>
      <c r="ULU36" s="4"/>
      <c r="ULV36" s="4"/>
      <c r="ULW36" s="4"/>
      <c r="ULX36" s="4"/>
      <c r="ULY36" s="4"/>
      <c r="ULZ36" s="4"/>
      <c r="UMA36" s="4"/>
      <c r="UMB36" s="4"/>
      <c r="UMC36" s="4"/>
      <c r="UMD36" s="4"/>
      <c r="UME36" s="4"/>
      <c r="UMF36" s="4"/>
      <c r="UMG36" s="4"/>
      <c r="UMH36" s="4"/>
      <c r="UMI36" s="4"/>
      <c r="UMJ36" s="4"/>
      <c r="UMK36" s="4"/>
      <c r="UML36" s="4"/>
      <c r="UMM36" s="4"/>
      <c r="UMN36" s="4"/>
      <c r="UMO36" s="4"/>
      <c r="UMP36" s="4"/>
      <c r="UMQ36" s="4"/>
      <c r="UMR36" s="4"/>
      <c r="UMS36" s="4"/>
      <c r="UMT36" s="4"/>
      <c r="UMU36" s="4"/>
      <c r="UMV36" s="4"/>
      <c r="UMW36" s="4"/>
      <c r="UMX36" s="4"/>
      <c r="UMY36" s="4"/>
      <c r="UMZ36" s="4"/>
      <c r="UNA36" s="4"/>
      <c r="UNB36" s="4"/>
      <c r="UNC36" s="4"/>
      <c r="UND36" s="4"/>
      <c r="UNE36" s="4"/>
      <c r="UNF36" s="4"/>
      <c r="UNG36" s="4"/>
      <c r="UNH36" s="4"/>
      <c r="UNI36" s="4"/>
      <c r="UNJ36" s="4"/>
      <c r="UNK36" s="4"/>
      <c r="UNL36" s="4"/>
      <c r="UNM36" s="4"/>
      <c r="UNN36" s="4"/>
      <c r="UNO36" s="4"/>
      <c r="UNP36" s="4"/>
      <c r="UNQ36" s="4"/>
      <c r="UNR36" s="4"/>
      <c r="UNS36" s="4"/>
      <c r="UNT36" s="4"/>
      <c r="UNU36" s="4"/>
      <c r="UNV36" s="4"/>
      <c r="UNW36" s="4"/>
      <c r="UNX36" s="4"/>
      <c r="UNY36" s="4"/>
      <c r="UNZ36" s="4"/>
      <c r="UOA36" s="4"/>
      <c r="UOB36" s="4"/>
      <c r="UOC36" s="4"/>
      <c r="UOD36" s="4"/>
      <c r="UOE36" s="4"/>
      <c r="UOF36" s="4"/>
      <c r="UOG36" s="4"/>
      <c r="UOH36" s="4"/>
      <c r="UOI36" s="4"/>
      <c r="UOJ36" s="4"/>
      <c r="UOK36" s="4"/>
      <c r="UOL36" s="4"/>
      <c r="UOM36" s="4"/>
      <c r="UON36" s="4"/>
      <c r="UOO36" s="4"/>
      <c r="UOP36" s="4"/>
      <c r="UOQ36" s="4"/>
      <c r="UOR36" s="4"/>
      <c r="UOS36" s="4"/>
      <c r="UOT36" s="4"/>
      <c r="UOU36" s="4"/>
      <c r="UOV36" s="4"/>
      <c r="UOW36" s="4"/>
      <c r="UOX36" s="4"/>
      <c r="UOY36" s="4"/>
      <c r="UOZ36" s="4"/>
      <c r="UPA36" s="4"/>
      <c r="UPB36" s="4"/>
      <c r="UPC36" s="4"/>
      <c r="UPD36" s="4"/>
      <c r="UPE36" s="4"/>
      <c r="UPF36" s="4"/>
      <c r="UPG36" s="4"/>
      <c r="UPH36" s="4"/>
      <c r="UPI36" s="4"/>
      <c r="UPJ36" s="4"/>
      <c r="UPK36" s="4"/>
      <c r="UPL36" s="4"/>
      <c r="UPM36" s="4"/>
      <c r="UPN36" s="4"/>
      <c r="UPO36" s="4"/>
      <c r="UPP36" s="4"/>
      <c r="UPQ36" s="4"/>
      <c r="UPR36" s="4"/>
      <c r="UPS36" s="4"/>
      <c r="UPT36" s="4"/>
      <c r="UPU36" s="4"/>
      <c r="UPV36" s="4"/>
      <c r="UPW36" s="4"/>
      <c r="UPX36" s="4"/>
      <c r="UPY36" s="4"/>
      <c r="UPZ36" s="4"/>
      <c r="UQA36" s="4"/>
      <c r="UQB36" s="4"/>
      <c r="UQC36" s="4"/>
      <c r="UQD36" s="4"/>
      <c r="UQE36" s="4"/>
      <c r="UQF36" s="4"/>
      <c r="UQG36" s="4"/>
      <c r="UQH36" s="4"/>
      <c r="UQI36" s="4"/>
      <c r="UQJ36" s="4"/>
      <c r="UQK36" s="4"/>
      <c r="UQL36" s="4"/>
      <c r="UQM36" s="4"/>
      <c r="UQN36" s="4"/>
      <c r="UQO36" s="4"/>
      <c r="UQP36" s="4"/>
      <c r="UQQ36" s="4"/>
      <c r="UQR36" s="4"/>
      <c r="UQS36" s="4"/>
      <c r="UQT36" s="4"/>
      <c r="UQU36" s="4"/>
      <c r="UQV36" s="4"/>
      <c r="UQW36" s="4"/>
      <c r="UQX36" s="4"/>
      <c r="UQY36" s="4"/>
      <c r="UQZ36" s="4"/>
      <c r="URA36" s="4"/>
      <c r="URB36" s="4"/>
      <c r="URC36" s="4"/>
      <c r="URD36" s="4"/>
      <c r="URE36" s="4"/>
      <c r="URF36" s="4"/>
      <c r="URG36" s="4"/>
      <c r="URH36" s="4"/>
      <c r="URI36" s="4"/>
      <c r="URJ36" s="4"/>
      <c r="URK36" s="4"/>
      <c r="URL36" s="4"/>
      <c r="URM36" s="4"/>
      <c r="URN36" s="4"/>
      <c r="URO36" s="4"/>
      <c r="URP36" s="4"/>
      <c r="URQ36" s="4"/>
      <c r="URR36" s="4"/>
      <c r="URS36" s="4"/>
      <c r="URT36" s="4"/>
      <c r="URU36" s="4"/>
      <c r="URV36" s="4"/>
      <c r="URW36" s="4"/>
      <c r="URX36" s="4"/>
      <c r="URY36" s="4"/>
      <c r="URZ36" s="4"/>
      <c r="USA36" s="4"/>
      <c r="USB36" s="4"/>
      <c r="USC36" s="4"/>
      <c r="USD36" s="4"/>
      <c r="USE36" s="4"/>
      <c r="USF36" s="4"/>
      <c r="USG36" s="4"/>
      <c r="USH36" s="4"/>
      <c r="USI36" s="4"/>
      <c r="USJ36" s="4"/>
      <c r="USK36" s="4"/>
      <c r="USL36" s="4"/>
      <c r="USM36" s="4"/>
      <c r="USN36" s="4"/>
      <c r="USO36" s="4"/>
      <c r="USP36" s="4"/>
      <c r="USQ36" s="4"/>
      <c r="USR36" s="4"/>
      <c r="USS36" s="4"/>
      <c r="UST36" s="4"/>
      <c r="USU36" s="4"/>
      <c r="USV36" s="4"/>
      <c r="USW36" s="4"/>
      <c r="USX36" s="4"/>
      <c r="USY36" s="4"/>
      <c r="USZ36" s="4"/>
      <c r="UTA36" s="4"/>
      <c r="UTB36" s="4"/>
      <c r="UTC36" s="4"/>
      <c r="UTD36" s="4"/>
      <c r="UTE36" s="4"/>
      <c r="UTF36" s="4"/>
      <c r="UTG36" s="4"/>
      <c r="UTH36" s="4"/>
      <c r="UTI36" s="4"/>
      <c r="UTJ36" s="4"/>
      <c r="UTK36" s="4"/>
      <c r="UTL36" s="4"/>
      <c r="UTM36" s="4"/>
      <c r="UTN36" s="4"/>
      <c r="UTO36" s="4"/>
      <c r="UTP36" s="4"/>
      <c r="UTQ36" s="4"/>
      <c r="UTR36" s="4"/>
      <c r="UTS36" s="4"/>
      <c r="UTT36" s="4"/>
      <c r="UTU36" s="4"/>
      <c r="UTV36" s="4"/>
      <c r="UTW36" s="4"/>
      <c r="UTX36" s="4"/>
      <c r="UTY36" s="4"/>
      <c r="UTZ36" s="4"/>
      <c r="UUA36" s="4"/>
      <c r="UUB36" s="4"/>
      <c r="UUC36" s="4"/>
      <c r="UUD36" s="4"/>
      <c r="UUE36" s="4"/>
      <c r="UUF36" s="4"/>
      <c r="UUG36" s="4"/>
      <c r="UUH36" s="4"/>
      <c r="UUI36" s="4"/>
      <c r="UUJ36" s="4"/>
      <c r="UUK36" s="4"/>
      <c r="UUL36" s="4"/>
      <c r="UUM36" s="4"/>
      <c r="UUN36" s="4"/>
      <c r="UUO36" s="4"/>
      <c r="UUP36" s="4"/>
      <c r="UUQ36" s="4"/>
      <c r="UUR36" s="4"/>
      <c r="UUS36" s="4"/>
      <c r="UUT36" s="4"/>
      <c r="UUU36" s="4"/>
      <c r="UUV36" s="4"/>
      <c r="UUW36" s="4"/>
      <c r="UUX36" s="4"/>
      <c r="UUY36" s="4"/>
      <c r="UUZ36" s="4"/>
      <c r="UVA36" s="4"/>
      <c r="UVB36" s="4"/>
      <c r="UVC36" s="4"/>
      <c r="UVD36" s="4"/>
      <c r="UVE36" s="4"/>
      <c r="UVF36" s="4"/>
      <c r="UVG36" s="4"/>
      <c r="UVH36" s="4"/>
      <c r="UVI36" s="4"/>
      <c r="UVJ36" s="4"/>
      <c r="UVK36" s="4"/>
      <c r="UVL36" s="4"/>
      <c r="UVM36" s="4"/>
      <c r="UVN36" s="4"/>
      <c r="UVO36" s="4"/>
      <c r="UVP36" s="4"/>
      <c r="UVQ36" s="4"/>
      <c r="UVR36" s="4"/>
      <c r="UVS36" s="4"/>
      <c r="UVT36" s="4"/>
      <c r="UVU36" s="4"/>
      <c r="UVV36" s="4"/>
      <c r="UVW36" s="4"/>
      <c r="UVX36" s="4"/>
      <c r="UVY36" s="4"/>
      <c r="UVZ36" s="4"/>
      <c r="UWA36" s="4"/>
      <c r="UWB36" s="4"/>
      <c r="UWC36" s="4"/>
      <c r="UWD36" s="4"/>
      <c r="UWE36" s="4"/>
      <c r="UWF36" s="4"/>
      <c r="UWG36" s="4"/>
      <c r="UWH36" s="4"/>
      <c r="UWI36" s="4"/>
      <c r="UWJ36" s="4"/>
      <c r="UWK36" s="4"/>
      <c r="UWL36" s="4"/>
      <c r="UWM36" s="4"/>
      <c r="UWN36" s="4"/>
      <c r="UWO36" s="4"/>
      <c r="UWP36" s="4"/>
      <c r="UWQ36" s="4"/>
      <c r="UWR36" s="4"/>
      <c r="UWS36" s="4"/>
      <c r="UWT36" s="4"/>
      <c r="UWU36" s="4"/>
      <c r="UWV36" s="4"/>
      <c r="UWW36" s="4"/>
      <c r="UWX36" s="4"/>
      <c r="UWY36" s="4"/>
      <c r="UWZ36" s="4"/>
      <c r="UXA36" s="4"/>
      <c r="UXB36" s="4"/>
      <c r="UXC36" s="4"/>
      <c r="UXD36" s="4"/>
      <c r="UXE36" s="4"/>
      <c r="UXF36" s="4"/>
      <c r="UXG36" s="4"/>
      <c r="UXH36" s="4"/>
      <c r="UXI36" s="4"/>
      <c r="UXJ36" s="4"/>
      <c r="UXK36" s="4"/>
      <c r="UXL36" s="4"/>
      <c r="UXM36" s="4"/>
      <c r="UXN36" s="4"/>
      <c r="UXO36" s="4"/>
      <c r="UXP36" s="4"/>
      <c r="UXQ36" s="4"/>
      <c r="UXR36" s="4"/>
      <c r="UXS36" s="4"/>
      <c r="UXT36" s="4"/>
      <c r="UXU36" s="4"/>
      <c r="UXV36" s="4"/>
      <c r="UXW36" s="4"/>
      <c r="UXX36" s="4"/>
      <c r="UXY36" s="4"/>
      <c r="UXZ36" s="4"/>
      <c r="UYA36" s="4"/>
      <c r="UYB36" s="4"/>
      <c r="UYC36" s="4"/>
      <c r="UYD36" s="4"/>
      <c r="UYE36" s="4"/>
      <c r="UYF36" s="4"/>
      <c r="UYG36" s="4"/>
      <c r="UYH36" s="4"/>
      <c r="UYI36" s="4"/>
      <c r="UYJ36" s="4"/>
      <c r="UYK36" s="4"/>
      <c r="UYL36" s="4"/>
      <c r="UYM36" s="4"/>
      <c r="UYN36" s="4"/>
      <c r="UYO36" s="4"/>
      <c r="UYP36" s="4"/>
      <c r="UYQ36" s="4"/>
      <c r="UYR36" s="4"/>
      <c r="UYS36" s="4"/>
      <c r="UYT36" s="4"/>
      <c r="UYU36" s="4"/>
      <c r="UYV36" s="4"/>
      <c r="UYW36" s="4"/>
      <c r="UYX36" s="4"/>
      <c r="UYY36" s="4"/>
      <c r="UYZ36" s="4"/>
      <c r="UZA36" s="4"/>
      <c r="UZB36" s="4"/>
      <c r="UZC36" s="4"/>
      <c r="UZD36" s="4"/>
      <c r="UZE36" s="4"/>
      <c r="UZF36" s="4"/>
      <c r="UZG36" s="4"/>
      <c r="UZH36" s="4"/>
      <c r="UZI36" s="4"/>
      <c r="UZJ36" s="4"/>
      <c r="UZK36" s="4"/>
      <c r="UZL36" s="4"/>
      <c r="UZM36" s="4"/>
      <c r="UZN36" s="4"/>
      <c r="UZO36" s="4"/>
      <c r="UZP36" s="4"/>
      <c r="UZQ36" s="4"/>
      <c r="UZR36" s="4"/>
      <c r="UZS36" s="4"/>
      <c r="UZT36" s="4"/>
      <c r="UZU36" s="4"/>
      <c r="UZV36" s="4"/>
      <c r="UZW36" s="4"/>
      <c r="UZX36" s="4"/>
      <c r="UZY36" s="4"/>
      <c r="UZZ36" s="4"/>
      <c r="VAA36" s="4"/>
      <c r="VAB36" s="4"/>
      <c r="VAC36" s="4"/>
      <c r="VAD36" s="4"/>
      <c r="VAE36" s="4"/>
      <c r="VAF36" s="4"/>
      <c r="VAG36" s="4"/>
      <c r="VAH36" s="4"/>
      <c r="VAI36" s="4"/>
      <c r="VAJ36" s="4"/>
      <c r="VAK36" s="4"/>
      <c r="VAL36" s="4"/>
      <c r="VAM36" s="4"/>
      <c r="VAN36" s="4"/>
      <c r="VAO36" s="4"/>
      <c r="VAP36" s="4"/>
      <c r="VAQ36" s="4"/>
      <c r="VAR36" s="4"/>
      <c r="VAS36" s="4"/>
      <c r="VAT36" s="4"/>
      <c r="VAU36" s="4"/>
      <c r="VAV36" s="4"/>
      <c r="VAW36" s="4"/>
      <c r="VAX36" s="4"/>
      <c r="VAY36" s="4"/>
      <c r="VAZ36" s="4"/>
      <c r="VBA36" s="4"/>
      <c r="VBB36" s="4"/>
      <c r="VBC36" s="4"/>
      <c r="VBD36" s="4"/>
      <c r="VBE36" s="4"/>
      <c r="VBF36" s="4"/>
      <c r="VBG36" s="4"/>
      <c r="VBH36" s="4"/>
      <c r="VBI36" s="4"/>
      <c r="VBJ36" s="4"/>
      <c r="VBK36" s="4"/>
      <c r="VBL36" s="4"/>
      <c r="VBM36" s="4"/>
      <c r="VBN36" s="4"/>
      <c r="VBO36" s="4"/>
      <c r="VBP36" s="4"/>
      <c r="VBQ36" s="4"/>
      <c r="VBR36" s="4"/>
      <c r="VBS36" s="4"/>
      <c r="VBT36" s="4"/>
      <c r="VBU36" s="4"/>
      <c r="VBV36" s="4"/>
      <c r="VBW36" s="4"/>
      <c r="VBX36" s="4"/>
      <c r="VBY36" s="4"/>
      <c r="VBZ36" s="4"/>
      <c r="VCA36" s="4"/>
      <c r="VCB36" s="4"/>
      <c r="VCC36" s="4"/>
      <c r="VCD36" s="4"/>
      <c r="VCE36" s="4"/>
      <c r="VCF36" s="4"/>
      <c r="VCG36" s="4"/>
      <c r="VCH36" s="4"/>
      <c r="VCI36" s="4"/>
      <c r="VCJ36" s="4"/>
      <c r="VCK36" s="4"/>
      <c r="VCL36" s="4"/>
      <c r="VCM36" s="4"/>
      <c r="VCN36" s="4"/>
      <c r="VCO36" s="4"/>
      <c r="VCP36" s="4"/>
      <c r="VCQ36" s="4"/>
      <c r="VCR36" s="4"/>
      <c r="VCS36" s="4"/>
      <c r="VCT36" s="4"/>
      <c r="VCU36" s="4"/>
      <c r="VCV36" s="4"/>
      <c r="VCW36" s="4"/>
      <c r="VCX36" s="4"/>
      <c r="VCY36" s="4"/>
      <c r="VCZ36" s="4"/>
      <c r="VDA36" s="4"/>
      <c r="VDB36" s="4"/>
      <c r="VDC36" s="4"/>
      <c r="VDD36" s="4"/>
      <c r="VDE36" s="4"/>
      <c r="VDF36" s="4"/>
      <c r="VDG36" s="4"/>
      <c r="VDH36" s="4"/>
      <c r="VDI36" s="4"/>
      <c r="VDJ36" s="4"/>
      <c r="VDK36" s="4"/>
      <c r="VDL36" s="4"/>
      <c r="VDM36" s="4"/>
      <c r="VDN36" s="4"/>
      <c r="VDO36" s="4"/>
      <c r="VDP36" s="4"/>
      <c r="VDQ36" s="4"/>
      <c r="VDR36" s="4"/>
      <c r="VDS36" s="4"/>
      <c r="VDT36" s="4"/>
      <c r="VDU36" s="4"/>
      <c r="VDV36" s="4"/>
      <c r="VDW36" s="4"/>
      <c r="VDX36" s="4"/>
      <c r="VDY36" s="4"/>
      <c r="VDZ36" s="4"/>
      <c r="VEA36" s="4"/>
      <c r="VEB36" s="4"/>
      <c r="VEC36" s="4"/>
      <c r="VED36" s="4"/>
      <c r="VEE36" s="4"/>
      <c r="VEF36" s="4"/>
      <c r="VEG36" s="4"/>
      <c r="VEH36" s="4"/>
      <c r="VEI36" s="4"/>
      <c r="VEJ36" s="4"/>
      <c r="VEK36" s="4"/>
      <c r="VEL36" s="4"/>
      <c r="VEM36" s="4"/>
      <c r="VEN36" s="4"/>
      <c r="VEO36" s="4"/>
      <c r="VEP36" s="4"/>
      <c r="VEQ36" s="4"/>
      <c r="VER36" s="4"/>
      <c r="VES36" s="4"/>
      <c r="VET36" s="4"/>
      <c r="VEU36" s="4"/>
      <c r="VEV36" s="4"/>
      <c r="VEW36" s="4"/>
      <c r="VEX36" s="4"/>
      <c r="VEY36" s="4"/>
      <c r="VEZ36" s="4"/>
      <c r="VFA36" s="4"/>
      <c r="VFB36" s="4"/>
      <c r="VFC36" s="4"/>
      <c r="VFD36" s="4"/>
      <c r="VFE36" s="4"/>
      <c r="VFF36" s="4"/>
      <c r="VFG36" s="4"/>
      <c r="VFH36" s="4"/>
      <c r="VFI36" s="4"/>
      <c r="VFJ36" s="4"/>
      <c r="VFK36" s="4"/>
      <c r="VFL36" s="4"/>
      <c r="VFM36" s="4"/>
      <c r="VFN36" s="4"/>
      <c r="VFO36" s="4"/>
      <c r="VFP36" s="4"/>
      <c r="VFQ36" s="4"/>
      <c r="VFR36" s="4"/>
      <c r="VFS36" s="4"/>
      <c r="VFT36" s="4"/>
      <c r="VFU36" s="4"/>
      <c r="VFV36" s="4"/>
      <c r="VFW36" s="4"/>
      <c r="VFX36" s="4"/>
      <c r="VFY36" s="4"/>
      <c r="VFZ36" s="4"/>
      <c r="VGA36" s="4"/>
      <c r="VGB36" s="4"/>
      <c r="VGC36" s="4"/>
      <c r="VGD36" s="4"/>
      <c r="VGE36" s="4"/>
      <c r="VGF36" s="4"/>
      <c r="VGG36" s="4"/>
      <c r="VGH36" s="4"/>
      <c r="VGI36" s="4"/>
      <c r="VGJ36" s="4"/>
      <c r="VGK36" s="4"/>
      <c r="VGL36" s="4"/>
      <c r="VGM36" s="4"/>
      <c r="VGN36" s="4"/>
      <c r="VGO36" s="4"/>
      <c r="VGP36" s="4"/>
      <c r="VGQ36" s="4"/>
      <c r="VGR36" s="4"/>
      <c r="VGS36" s="4"/>
      <c r="VGT36" s="4"/>
      <c r="VGU36" s="4"/>
      <c r="VGV36" s="4"/>
      <c r="VGW36" s="4"/>
      <c r="VGX36" s="4"/>
      <c r="VGY36" s="4"/>
      <c r="VGZ36" s="4"/>
      <c r="VHA36" s="4"/>
      <c r="VHB36" s="4"/>
      <c r="VHC36" s="4"/>
      <c r="VHD36" s="4"/>
      <c r="VHE36" s="4"/>
      <c r="VHF36" s="4"/>
      <c r="VHG36" s="4"/>
      <c r="VHH36" s="4"/>
      <c r="VHI36" s="4"/>
      <c r="VHJ36" s="4"/>
      <c r="VHK36" s="4"/>
      <c r="VHL36" s="4"/>
      <c r="VHM36" s="4"/>
      <c r="VHN36" s="4"/>
      <c r="VHO36" s="4"/>
      <c r="VHP36" s="4"/>
      <c r="VHQ36" s="4"/>
      <c r="VHR36" s="4"/>
      <c r="VHS36" s="4"/>
      <c r="VHT36" s="4"/>
      <c r="VHU36" s="4"/>
      <c r="VHV36" s="4"/>
      <c r="VHW36" s="4"/>
      <c r="VHX36" s="4"/>
      <c r="VHY36" s="4"/>
      <c r="VHZ36" s="4"/>
      <c r="VIA36" s="4"/>
      <c r="VIB36" s="4"/>
      <c r="VIC36" s="4"/>
      <c r="VID36" s="4"/>
      <c r="VIE36" s="4"/>
      <c r="VIF36" s="4"/>
      <c r="VIG36" s="4"/>
      <c r="VIH36" s="4"/>
      <c r="VII36" s="4"/>
      <c r="VIJ36" s="4"/>
      <c r="VIK36" s="4"/>
      <c r="VIL36" s="4"/>
      <c r="VIM36" s="4"/>
      <c r="VIN36" s="4"/>
      <c r="VIO36" s="4"/>
      <c r="VIP36" s="4"/>
      <c r="VIQ36" s="4"/>
      <c r="VIR36" s="4"/>
      <c r="VIS36" s="4"/>
      <c r="VIT36" s="4"/>
      <c r="VIU36" s="4"/>
      <c r="VIV36" s="4"/>
      <c r="VIW36" s="4"/>
      <c r="VIX36" s="4"/>
      <c r="VIY36" s="4"/>
      <c r="VIZ36" s="4"/>
      <c r="VJA36" s="4"/>
      <c r="VJB36" s="4"/>
      <c r="VJC36" s="4"/>
      <c r="VJD36" s="4"/>
      <c r="VJE36" s="4"/>
      <c r="VJF36" s="4"/>
      <c r="VJG36" s="4"/>
      <c r="VJH36" s="4"/>
      <c r="VJI36" s="4"/>
      <c r="VJJ36" s="4"/>
      <c r="VJK36" s="4"/>
      <c r="VJL36" s="4"/>
      <c r="VJM36" s="4"/>
      <c r="VJN36" s="4"/>
      <c r="VJO36" s="4"/>
      <c r="VJP36" s="4"/>
      <c r="VJQ36" s="4"/>
      <c r="VJR36" s="4"/>
      <c r="VJS36" s="4"/>
      <c r="VJT36" s="4"/>
      <c r="VJU36" s="4"/>
      <c r="VJV36" s="4"/>
      <c r="VJW36" s="4"/>
      <c r="VJX36" s="4"/>
      <c r="VJY36" s="4"/>
      <c r="VJZ36" s="4"/>
      <c r="VKA36" s="4"/>
      <c r="VKB36" s="4"/>
      <c r="VKC36" s="4"/>
      <c r="VKD36" s="4"/>
      <c r="VKE36" s="4"/>
      <c r="VKF36" s="4"/>
      <c r="VKG36" s="4"/>
      <c r="VKH36" s="4"/>
      <c r="VKI36" s="4"/>
      <c r="VKJ36" s="4"/>
      <c r="VKK36" s="4"/>
      <c r="VKL36" s="4"/>
      <c r="VKM36" s="4"/>
      <c r="VKN36" s="4"/>
      <c r="VKO36" s="4"/>
      <c r="VKP36" s="4"/>
      <c r="VKQ36" s="4"/>
      <c r="VKR36" s="4"/>
      <c r="VKS36" s="4"/>
      <c r="VKT36" s="4"/>
      <c r="VKU36" s="4"/>
      <c r="VKV36" s="4"/>
      <c r="VKW36" s="4"/>
      <c r="VKX36" s="4"/>
      <c r="VKY36" s="4"/>
      <c r="VKZ36" s="4"/>
      <c r="VLA36" s="4"/>
      <c r="VLB36" s="4"/>
      <c r="VLC36" s="4"/>
      <c r="VLD36" s="4"/>
      <c r="VLE36" s="4"/>
      <c r="VLF36" s="4"/>
      <c r="VLG36" s="4"/>
      <c r="VLH36" s="4"/>
      <c r="VLI36" s="4"/>
      <c r="VLJ36" s="4"/>
      <c r="VLK36" s="4"/>
      <c r="VLL36" s="4"/>
      <c r="VLM36" s="4"/>
      <c r="VLN36" s="4"/>
      <c r="VLO36" s="4"/>
      <c r="VLP36" s="4"/>
      <c r="VLQ36" s="4"/>
      <c r="VLR36" s="4"/>
      <c r="VLS36" s="4"/>
      <c r="VLT36" s="4"/>
      <c r="VLU36" s="4"/>
      <c r="VLV36" s="4"/>
      <c r="VLW36" s="4"/>
      <c r="VLX36" s="4"/>
      <c r="VLY36" s="4"/>
      <c r="VLZ36" s="4"/>
      <c r="VMA36" s="4"/>
      <c r="VMB36" s="4"/>
      <c r="VMC36" s="4"/>
      <c r="VMD36" s="4"/>
      <c r="VME36" s="4"/>
      <c r="VMF36" s="4"/>
      <c r="VMG36" s="4"/>
      <c r="VMH36" s="4"/>
      <c r="VMI36" s="4"/>
      <c r="VMJ36" s="4"/>
      <c r="VMK36" s="4"/>
      <c r="VML36" s="4"/>
      <c r="VMM36" s="4"/>
      <c r="VMN36" s="4"/>
      <c r="VMO36" s="4"/>
      <c r="VMP36" s="4"/>
      <c r="VMQ36" s="4"/>
      <c r="VMR36" s="4"/>
      <c r="VMS36" s="4"/>
      <c r="VMT36" s="4"/>
      <c r="VMU36" s="4"/>
      <c r="VMV36" s="4"/>
      <c r="VMW36" s="4"/>
      <c r="VMX36" s="4"/>
      <c r="VMY36" s="4"/>
      <c r="VMZ36" s="4"/>
      <c r="VNA36" s="4"/>
      <c r="VNB36" s="4"/>
      <c r="VNC36" s="4"/>
      <c r="VND36" s="4"/>
      <c r="VNE36" s="4"/>
      <c r="VNF36" s="4"/>
      <c r="VNG36" s="4"/>
      <c r="VNH36" s="4"/>
      <c r="VNI36" s="4"/>
      <c r="VNJ36" s="4"/>
      <c r="VNK36" s="4"/>
      <c r="VNL36" s="4"/>
      <c r="VNM36" s="4"/>
      <c r="VNN36" s="4"/>
      <c r="VNO36" s="4"/>
      <c r="VNP36" s="4"/>
      <c r="VNQ36" s="4"/>
      <c r="VNR36" s="4"/>
      <c r="VNS36" s="4"/>
      <c r="VNT36" s="4"/>
      <c r="VNU36" s="4"/>
      <c r="VNV36" s="4"/>
      <c r="VNW36" s="4"/>
      <c r="VNX36" s="4"/>
      <c r="VNY36" s="4"/>
      <c r="VNZ36" s="4"/>
      <c r="VOA36" s="4"/>
      <c r="VOB36" s="4"/>
      <c r="VOC36" s="4"/>
      <c r="VOD36" s="4"/>
      <c r="VOE36" s="4"/>
      <c r="VOF36" s="4"/>
      <c r="VOG36" s="4"/>
      <c r="VOH36" s="4"/>
      <c r="VOI36" s="4"/>
      <c r="VOJ36" s="4"/>
      <c r="VOK36" s="4"/>
      <c r="VOL36" s="4"/>
      <c r="VOM36" s="4"/>
      <c r="VON36" s="4"/>
      <c r="VOO36" s="4"/>
      <c r="VOP36" s="4"/>
      <c r="VOQ36" s="4"/>
      <c r="VOR36" s="4"/>
      <c r="VOS36" s="4"/>
      <c r="VOT36" s="4"/>
      <c r="VOU36" s="4"/>
      <c r="VOV36" s="4"/>
      <c r="VOW36" s="4"/>
      <c r="VOX36" s="4"/>
      <c r="VOY36" s="4"/>
      <c r="VOZ36" s="4"/>
      <c r="VPA36" s="4"/>
      <c r="VPB36" s="4"/>
      <c r="VPC36" s="4"/>
      <c r="VPD36" s="4"/>
      <c r="VPE36" s="4"/>
      <c r="VPF36" s="4"/>
      <c r="VPG36" s="4"/>
      <c r="VPH36" s="4"/>
      <c r="VPI36" s="4"/>
      <c r="VPJ36" s="4"/>
      <c r="VPK36" s="4"/>
      <c r="VPL36" s="4"/>
      <c r="VPM36" s="4"/>
      <c r="VPN36" s="4"/>
      <c r="VPO36" s="4"/>
      <c r="VPP36" s="4"/>
      <c r="VPQ36" s="4"/>
      <c r="VPR36" s="4"/>
      <c r="VPS36" s="4"/>
      <c r="VPT36" s="4"/>
      <c r="VPU36" s="4"/>
      <c r="VPV36" s="4"/>
      <c r="VPW36" s="4"/>
      <c r="VPX36" s="4"/>
      <c r="VPY36" s="4"/>
      <c r="VPZ36" s="4"/>
      <c r="VQA36" s="4"/>
      <c r="VQB36" s="4"/>
      <c r="VQC36" s="4"/>
      <c r="VQD36" s="4"/>
      <c r="VQE36" s="4"/>
      <c r="VQF36" s="4"/>
      <c r="VQG36" s="4"/>
      <c r="VQH36" s="4"/>
      <c r="VQI36" s="4"/>
      <c r="VQJ36" s="4"/>
      <c r="VQK36" s="4"/>
      <c r="VQL36" s="4"/>
      <c r="VQM36" s="4"/>
      <c r="VQN36" s="4"/>
      <c r="VQO36" s="4"/>
      <c r="VQP36" s="4"/>
      <c r="VQQ36" s="4"/>
      <c r="VQR36" s="4"/>
      <c r="VQS36" s="4"/>
      <c r="VQT36" s="4"/>
      <c r="VQU36" s="4"/>
      <c r="VQV36" s="4"/>
      <c r="VQW36" s="4"/>
      <c r="VQX36" s="4"/>
      <c r="VQY36" s="4"/>
      <c r="VQZ36" s="4"/>
      <c r="VRA36" s="4"/>
      <c r="VRB36" s="4"/>
      <c r="VRC36" s="4"/>
      <c r="VRD36" s="4"/>
      <c r="VRE36" s="4"/>
      <c r="VRF36" s="4"/>
      <c r="VRG36" s="4"/>
      <c r="VRH36" s="4"/>
      <c r="VRI36" s="4"/>
      <c r="VRJ36" s="4"/>
      <c r="VRK36" s="4"/>
      <c r="VRL36" s="4"/>
      <c r="VRM36" s="4"/>
      <c r="VRN36" s="4"/>
      <c r="VRO36" s="4"/>
      <c r="VRP36" s="4"/>
      <c r="VRQ36" s="4"/>
      <c r="VRR36" s="4"/>
      <c r="VRS36" s="4"/>
      <c r="VRT36" s="4"/>
      <c r="VRU36" s="4"/>
      <c r="VRV36" s="4"/>
      <c r="VRW36" s="4"/>
      <c r="VRX36" s="4"/>
      <c r="VRY36" s="4"/>
      <c r="VRZ36" s="4"/>
      <c r="VSA36" s="4"/>
      <c r="VSB36" s="4"/>
      <c r="VSC36" s="4"/>
      <c r="VSD36" s="4"/>
      <c r="VSE36" s="4"/>
      <c r="VSF36" s="4"/>
      <c r="VSG36" s="4"/>
      <c r="VSH36" s="4"/>
      <c r="VSI36" s="4"/>
      <c r="VSJ36" s="4"/>
      <c r="VSK36" s="4"/>
      <c r="VSL36" s="4"/>
      <c r="VSM36" s="4"/>
      <c r="VSN36" s="4"/>
      <c r="VSO36" s="4"/>
      <c r="VSP36" s="4"/>
      <c r="VSQ36" s="4"/>
      <c r="VSR36" s="4"/>
      <c r="VSS36" s="4"/>
      <c r="VST36" s="4"/>
      <c r="VSU36" s="4"/>
      <c r="VSV36" s="4"/>
      <c r="VSW36" s="4"/>
      <c r="VSX36" s="4"/>
      <c r="VSY36" s="4"/>
      <c r="VSZ36" s="4"/>
      <c r="VTA36" s="4"/>
      <c r="VTB36" s="4"/>
      <c r="VTC36" s="4"/>
      <c r="VTD36" s="4"/>
      <c r="VTE36" s="4"/>
      <c r="VTF36" s="4"/>
      <c r="VTG36" s="4"/>
      <c r="VTH36" s="4"/>
      <c r="VTI36" s="4"/>
      <c r="VTJ36" s="4"/>
      <c r="VTK36" s="4"/>
      <c r="VTL36" s="4"/>
      <c r="VTM36" s="4"/>
      <c r="VTN36" s="4"/>
      <c r="VTO36" s="4"/>
      <c r="VTP36" s="4"/>
      <c r="VTQ36" s="4"/>
      <c r="VTR36" s="4"/>
      <c r="VTS36" s="4"/>
      <c r="VTT36" s="4"/>
      <c r="VTU36" s="4"/>
      <c r="VTV36" s="4"/>
      <c r="VTW36" s="4"/>
      <c r="VTX36" s="4"/>
      <c r="VTY36" s="4"/>
      <c r="VTZ36" s="4"/>
      <c r="VUA36" s="4"/>
      <c r="VUB36" s="4"/>
      <c r="VUC36" s="4"/>
      <c r="VUD36" s="4"/>
      <c r="VUE36" s="4"/>
      <c r="VUF36" s="4"/>
      <c r="VUG36" s="4"/>
      <c r="VUH36" s="4"/>
      <c r="VUI36" s="4"/>
      <c r="VUJ36" s="4"/>
      <c r="VUK36" s="4"/>
      <c r="VUL36" s="4"/>
      <c r="VUM36" s="4"/>
      <c r="VUN36" s="4"/>
      <c r="VUO36" s="4"/>
      <c r="VUP36" s="4"/>
      <c r="VUQ36" s="4"/>
      <c r="VUR36" s="4"/>
      <c r="VUS36" s="4"/>
      <c r="VUT36" s="4"/>
      <c r="VUU36" s="4"/>
      <c r="VUV36" s="4"/>
      <c r="VUW36" s="4"/>
      <c r="VUX36" s="4"/>
      <c r="VUY36" s="4"/>
      <c r="VUZ36" s="4"/>
      <c r="VVA36" s="4"/>
      <c r="VVB36" s="4"/>
      <c r="VVC36" s="4"/>
      <c r="VVD36" s="4"/>
      <c r="VVE36" s="4"/>
      <c r="VVF36" s="4"/>
      <c r="VVG36" s="4"/>
      <c r="VVH36" s="4"/>
      <c r="VVI36" s="4"/>
      <c r="VVJ36" s="4"/>
      <c r="VVK36" s="4"/>
      <c r="VVL36" s="4"/>
      <c r="VVM36" s="4"/>
      <c r="VVN36" s="4"/>
      <c r="VVO36" s="4"/>
      <c r="VVP36" s="4"/>
      <c r="VVQ36" s="4"/>
      <c r="VVR36" s="4"/>
      <c r="VVS36" s="4"/>
      <c r="VVT36" s="4"/>
      <c r="VVU36" s="4"/>
      <c r="VVV36" s="4"/>
      <c r="VVW36" s="4"/>
      <c r="VVX36" s="4"/>
      <c r="VVY36" s="4"/>
      <c r="VVZ36" s="4"/>
      <c r="VWA36" s="4"/>
      <c r="VWB36" s="4"/>
      <c r="VWC36" s="4"/>
      <c r="VWD36" s="4"/>
      <c r="VWE36" s="4"/>
      <c r="VWF36" s="4"/>
      <c r="VWG36" s="4"/>
      <c r="VWH36" s="4"/>
      <c r="VWI36" s="4"/>
      <c r="VWJ36" s="4"/>
      <c r="VWK36" s="4"/>
      <c r="VWL36" s="4"/>
      <c r="VWM36" s="4"/>
      <c r="VWN36" s="4"/>
      <c r="VWO36" s="4"/>
      <c r="VWP36" s="4"/>
      <c r="VWQ36" s="4"/>
      <c r="VWR36" s="4"/>
      <c r="VWS36" s="4"/>
      <c r="VWT36" s="4"/>
      <c r="VWU36" s="4"/>
      <c r="VWV36" s="4"/>
      <c r="VWW36" s="4"/>
      <c r="VWX36" s="4"/>
      <c r="VWY36" s="4"/>
      <c r="VWZ36" s="4"/>
      <c r="VXA36" s="4"/>
      <c r="VXB36" s="4"/>
      <c r="VXC36" s="4"/>
      <c r="VXD36" s="4"/>
      <c r="VXE36" s="4"/>
      <c r="VXF36" s="4"/>
      <c r="VXG36" s="4"/>
      <c r="VXH36" s="4"/>
      <c r="VXI36" s="4"/>
      <c r="VXJ36" s="4"/>
      <c r="VXK36" s="4"/>
      <c r="VXL36" s="4"/>
      <c r="VXM36" s="4"/>
      <c r="VXN36" s="4"/>
      <c r="VXO36" s="4"/>
      <c r="VXP36" s="4"/>
      <c r="VXQ36" s="4"/>
      <c r="VXR36" s="4"/>
      <c r="VXS36" s="4"/>
      <c r="VXT36" s="4"/>
      <c r="VXU36" s="4"/>
      <c r="VXV36" s="4"/>
      <c r="VXW36" s="4"/>
      <c r="VXX36" s="4"/>
      <c r="VXY36" s="4"/>
      <c r="VXZ36" s="4"/>
      <c r="VYA36" s="4"/>
      <c r="VYB36" s="4"/>
      <c r="VYC36" s="4"/>
      <c r="VYD36" s="4"/>
      <c r="VYE36" s="4"/>
      <c r="VYF36" s="4"/>
      <c r="VYG36" s="4"/>
      <c r="VYH36" s="4"/>
      <c r="VYI36" s="4"/>
      <c r="VYJ36" s="4"/>
      <c r="VYK36" s="4"/>
      <c r="VYL36" s="4"/>
      <c r="VYM36" s="4"/>
      <c r="VYN36" s="4"/>
      <c r="VYO36" s="4"/>
      <c r="VYP36" s="4"/>
      <c r="VYQ36" s="4"/>
      <c r="VYR36" s="4"/>
      <c r="VYS36" s="4"/>
      <c r="VYT36" s="4"/>
      <c r="VYU36" s="4"/>
      <c r="VYV36" s="4"/>
      <c r="VYW36" s="4"/>
      <c r="VYX36" s="4"/>
      <c r="VYY36" s="4"/>
      <c r="VYZ36" s="4"/>
      <c r="VZA36" s="4"/>
      <c r="VZB36" s="4"/>
      <c r="VZC36" s="4"/>
      <c r="VZD36" s="4"/>
      <c r="VZE36" s="4"/>
      <c r="VZF36" s="4"/>
      <c r="VZG36" s="4"/>
      <c r="VZH36" s="4"/>
      <c r="VZI36" s="4"/>
      <c r="VZJ36" s="4"/>
      <c r="VZK36" s="4"/>
      <c r="VZL36" s="4"/>
      <c r="VZM36" s="4"/>
      <c r="VZN36" s="4"/>
      <c r="VZO36" s="4"/>
      <c r="VZP36" s="4"/>
      <c r="VZQ36" s="4"/>
      <c r="VZR36" s="4"/>
      <c r="VZS36" s="4"/>
      <c r="VZT36" s="4"/>
      <c r="VZU36" s="4"/>
      <c r="VZV36" s="4"/>
      <c r="VZW36" s="4"/>
      <c r="VZX36" s="4"/>
      <c r="VZY36" s="4"/>
      <c r="VZZ36" s="4"/>
      <c r="WAA36" s="4"/>
      <c r="WAB36" s="4"/>
      <c r="WAC36" s="4"/>
      <c r="WAD36" s="4"/>
      <c r="WAE36" s="4"/>
      <c r="WAF36" s="4"/>
      <c r="WAG36" s="4"/>
      <c r="WAH36" s="4"/>
      <c r="WAI36" s="4"/>
      <c r="WAJ36" s="4"/>
      <c r="WAK36" s="4"/>
      <c r="WAL36" s="4"/>
      <c r="WAM36" s="4"/>
      <c r="WAN36" s="4"/>
      <c r="WAO36" s="4"/>
      <c r="WAP36" s="4"/>
      <c r="WAQ36" s="4"/>
      <c r="WAR36" s="4"/>
      <c r="WAS36" s="4"/>
      <c r="WAT36" s="4"/>
      <c r="WAU36" s="4"/>
      <c r="WAV36" s="4"/>
      <c r="WAW36" s="4"/>
      <c r="WAX36" s="4"/>
      <c r="WAY36" s="4"/>
      <c r="WAZ36" s="4"/>
      <c r="WBA36" s="4"/>
      <c r="WBB36" s="4"/>
      <c r="WBC36" s="4"/>
      <c r="WBD36" s="4"/>
      <c r="WBE36" s="4"/>
      <c r="WBF36" s="4"/>
      <c r="WBG36" s="4"/>
      <c r="WBH36" s="4"/>
      <c r="WBI36" s="4"/>
      <c r="WBJ36" s="4"/>
      <c r="WBK36" s="4"/>
      <c r="WBL36" s="4"/>
      <c r="WBM36" s="4"/>
      <c r="WBN36" s="4"/>
      <c r="WBO36" s="4"/>
      <c r="WBP36" s="4"/>
      <c r="WBQ36" s="4"/>
      <c r="WBR36" s="4"/>
      <c r="WBS36" s="4"/>
      <c r="WBT36" s="4"/>
      <c r="WBU36" s="4"/>
      <c r="WBV36" s="4"/>
      <c r="WBW36" s="4"/>
      <c r="WBX36" s="4"/>
      <c r="WBY36" s="4"/>
      <c r="WBZ36" s="4"/>
      <c r="WCA36" s="4"/>
      <c r="WCB36" s="4"/>
      <c r="WCC36" s="4"/>
      <c r="WCD36" s="4"/>
      <c r="WCE36" s="4"/>
      <c r="WCF36" s="4"/>
      <c r="WCG36" s="4"/>
      <c r="WCH36" s="4"/>
      <c r="WCI36" s="4"/>
      <c r="WCJ36" s="4"/>
      <c r="WCK36" s="4"/>
      <c r="WCL36" s="4"/>
      <c r="WCM36" s="4"/>
      <c r="WCN36" s="4"/>
      <c r="WCO36" s="4"/>
      <c r="WCP36" s="4"/>
      <c r="WCQ36" s="4"/>
      <c r="WCR36" s="4"/>
      <c r="WCS36" s="4"/>
      <c r="WCT36" s="4"/>
      <c r="WCU36" s="4"/>
      <c r="WCV36" s="4"/>
      <c r="WCW36" s="4"/>
      <c r="WCX36" s="4"/>
      <c r="WCY36" s="4"/>
      <c r="WCZ36" s="4"/>
      <c r="WDA36" s="4"/>
      <c r="WDB36" s="4"/>
      <c r="WDC36" s="4"/>
      <c r="WDD36" s="4"/>
      <c r="WDE36" s="4"/>
      <c r="WDF36" s="4"/>
      <c r="WDG36" s="4"/>
      <c r="WDH36" s="4"/>
      <c r="WDI36" s="4"/>
      <c r="WDJ36" s="4"/>
      <c r="WDK36" s="4"/>
      <c r="WDL36" s="4"/>
      <c r="WDM36" s="4"/>
      <c r="WDN36" s="4"/>
      <c r="WDO36" s="4"/>
      <c r="WDP36" s="4"/>
      <c r="WDQ36" s="4"/>
      <c r="WDR36" s="4"/>
      <c r="WDS36" s="4"/>
      <c r="WDT36" s="4"/>
      <c r="WDU36" s="4"/>
      <c r="WDV36" s="4"/>
      <c r="WDW36" s="4"/>
      <c r="WDX36" s="4"/>
      <c r="WDY36" s="4"/>
      <c r="WDZ36" s="4"/>
      <c r="WEA36" s="4"/>
      <c r="WEB36" s="4"/>
      <c r="WEC36" s="4"/>
      <c r="WED36" s="4"/>
      <c r="WEE36" s="4"/>
      <c r="WEF36" s="4"/>
      <c r="WEG36" s="4"/>
      <c r="WEH36" s="4"/>
      <c r="WEI36" s="4"/>
      <c r="WEJ36" s="4"/>
      <c r="WEK36" s="4"/>
      <c r="WEL36" s="4"/>
      <c r="WEM36" s="4"/>
      <c r="WEN36" s="4"/>
      <c r="WEO36" s="4"/>
      <c r="WEP36" s="4"/>
      <c r="WEQ36" s="4"/>
      <c r="WER36" s="4"/>
      <c r="WES36" s="4"/>
      <c r="WET36" s="4"/>
      <c r="WEU36" s="4"/>
      <c r="WEV36" s="4"/>
      <c r="WEW36" s="4"/>
      <c r="WEX36" s="4"/>
      <c r="WEY36" s="4"/>
      <c r="WEZ36" s="4"/>
      <c r="WFA36" s="4"/>
      <c r="WFB36" s="4"/>
      <c r="WFC36" s="4"/>
      <c r="WFD36" s="4"/>
      <c r="WFE36" s="4"/>
      <c r="WFF36" s="4"/>
      <c r="WFG36" s="4"/>
      <c r="WFH36" s="4"/>
      <c r="WFI36" s="4"/>
      <c r="WFJ36" s="4"/>
      <c r="WFK36" s="4"/>
      <c r="WFL36" s="4"/>
      <c r="WFM36" s="4"/>
      <c r="WFN36" s="4"/>
      <c r="WFO36" s="4"/>
      <c r="WFP36" s="4"/>
      <c r="WFQ36" s="4"/>
      <c r="WFR36" s="4"/>
      <c r="WFS36" s="4"/>
      <c r="WFT36" s="4"/>
      <c r="WFU36" s="4"/>
      <c r="WFV36" s="4"/>
      <c r="WFW36" s="4"/>
      <c r="WFX36" s="4"/>
      <c r="WFY36" s="4"/>
      <c r="WFZ36" s="4"/>
      <c r="WGA36" s="4"/>
      <c r="WGB36" s="4"/>
      <c r="WGC36" s="4"/>
      <c r="WGD36" s="4"/>
      <c r="WGE36" s="4"/>
      <c r="WGF36" s="4"/>
      <c r="WGG36" s="4"/>
      <c r="WGH36" s="4"/>
      <c r="WGI36" s="4"/>
      <c r="WGJ36" s="4"/>
      <c r="WGK36" s="4"/>
      <c r="WGL36" s="4"/>
      <c r="WGM36" s="4"/>
      <c r="WGN36" s="4"/>
      <c r="WGO36" s="4"/>
      <c r="WGP36" s="4"/>
      <c r="WGQ36" s="4"/>
      <c r="WGR36" s="4"/>
      <c r="WGS36" s="4"/>
      <c r="WGT36" s="4"/>
      <c r="WGU36" s="4"/>
      <c r="WGV36" s="4"/>
      <c r="WGW36" s="4"/>
      <c r="WGX36" s="4"/>
      <c r="WGY36" s="4"/>
      <c r="WGZ36" s="4"/>
      <c r="WHA36" s="4"/>
      <c r="WHB36" s="4"/>
      <c r="WHC36" s="4"/>
      <c r="WHD36" s="4"/>
      <c r="WHE36" s="4"/>
      <c r="WHF36" s="4"/>
      <c r="WHG36" s="4"/>
      <c r="WHH36" s="4"/>
      <c r="WHI36" s="4"/>
      <c r="WHJ36" s="4"/>
      <c r="WHK36" s="4"/>
      <c r="WHL36" s="4"/>
      <c r="WHM36" s="4"/>
      <c r="WHN36" s="4"/>
      <c r="WHO36" s="4"/>
      <c r="WHP36" s="4"/>
      <c r="WHQ36" s="4"/>
      <c r="WHR36" s="4"/>
      <c r="WHS36" s="4"/>
      <c r="WHT36" s="4"/>
      <c r="WHU36" s="4"/>
      <c r="WHV36" s="4"/>
      <c r="WHW36" s="4"/>
      <c r="WHX36" s="4"/>
      <c r="WHY36" s="4"/>
      <c r="WHZ36" s="4"/>
      <c r="WIA36" s="4"/>
      <c r="WIB36" s="4"/>
      <c r="WIC36" s="4"/>
      <c r="WID36" s="4"/>
      <c r="WIE36" s="4"/>
      <c r="WIF36" s="4"/>
      <c r="WIG36" s="4"/>
      <c r="WIH36" s="4"/>
      <c r="WII36" s="4"/>
      <c r="WIJ36" s="4"/>
      <c r="WIK36" s="4"/>
      <c r="WIL36" s="4"/>
      <c r="WIM36" s="4"/>
      <c r="WIN36" s="4"/>
      <c r="WIO36" s="4"/>
      <c r="WIP36" s="4"/>
      <c r="WIQ36" s="4"/>
      <c r="WIR36" s="4"/>
      <c r="WIS36" s="4"/>
      <c r="WIT36" s="4"/>
      <c r="WIU36" s="4"/>
      <c r="WIV36" s="4"/>
      <c r="WIW36" s="4"/>
      <c r="WIX36" s="4"/>
      <c r="WIY36" s="4"/>
      <c r="WIZ36" s="4"/>
      <c r="WJA36" s="4"/>
      <c r="WJB36" s="4"/>
      <c r="WJC36" s="4"/>
      <c r="WJD36" s="4"/>
      <c r="WJE36" s="4"/>
      <c r="WJF36" s="4"/>
      <c r="WJG36" s="4"/>
      <c r="WJH36" s="4"/>
      <c r="WJI36" s="4"/>
      <c r="WJJ36" s="4"/>
      <c r="WJK36" s="4"/>
      <c r="WJL36" s="4"/>
      <c r="WJM36" s="4"/>
      <c r="WJN36" s="4"/>
      <c r="WJO36" s="4"/>
      <c r="WJP36" s="4"/>
      <c r="WJQ36" s="4"/>
      <c r="WJR36" s="4"/>
      <c r="WJS36" s="4"/>
      <c r="WJT36" s="4"/>
      <c r="WJU36" s="4"/>
      <c r="WJV36" s="4"/>
      <c r="WJW36" s="4"/>
      <c r="WJX36" s="4"/>
      <c r="WJY36" s="4"/>
      <c r="WJZ36" s="4"/>
      <c r="WKA36" s="4"/>
      <c r="WKB36" s="4"/>
      <c r="WKC36" s="4"/>
      <c r="WKD36" s="4"/>
      <c r="WKE36" s="4"/>
      <c r="WKF36" s="4"/>
      <c r="WKG36" s="4"/>
      <c r="WKH36" s="4"/>
      <c r="WKI36" s="4"/>
      <c r="WKJ36" s="4"/>
      <c r="WKK36" s="4"/>
      <c r="WKL36" s="4"/>
      <c r="WKM36" s="4"/>
      <c r="WKN36" s="4"/>
      <c r="WKO36" s="4"/>
      <c r="WKP36" s="4"/>
      <c r="WKQ36" s="4"/>
      <c r="WKR36" s="4"/>
      <c r="WKS36" s="4"/>
      <c r="WKT36" s="4"/>
      <c r="WKU36" s="4"/>
      <c r="WKV36" s="4"/>
      <c r="WKW36" s="4"/>
      <c r="WKX36" s="4"/>
      <c r="WKY36" s="4"/>
      <c r="WKZ36" s="4"/>
      <c r="WLA36" s="4"/>
      <c r="WLB36" s="4"/>
      <c r="WLC36" s="4"/>
      <c r="WLD36" s="4"/>
      <c r="WLE36" s="4"/>
      <c r="WLF36" s="4"/>
      <c r="WLG36" s="4"/>
      <c r="WLH36" s="4"/>
      <c r="WLI36" s="4"/>
      <c r="WLJ36" s="4"/>
      <c r="WLK36" s="4"/>
      <c r="WLL36" s="4"/>
      <c r="WLM36" s="4"/>
      <c r="WLN36" s="4"/>
      <c r="WLO36" s="4"/>
      <c r="WLP36" s="4"/>
      <c r="WLQ36" s="4"/>
      <c r="WLR36" s="4"/>
      <c r="WLS36" s="4"/>
      <c r="WLT36" s="4"/>
      <c r="WLU36" s="4"/>
      <c r="WLV36" s="4"/>
      <c r="WLW36" s="4"/>
      <c r="WLX36" s="4"/>
      <c r="WLY36" s="4"/>
      <c r="WLZ36" s="4"/>
      <c r="WMA36" s="4"/>
      <c r="WMB36" s="4"/>
      <c r="WMC36" s="4"/>
      <c r="WMD36" s="4"/>
      <c r="WME36" s="4"/>
      <c r="WMF36" s="4"/>
      <c r="WMG36" s="4"/>
      <c r="WMH36" s="4"/>
      <c r="WMI36" s="4"/>
      <c r="WMJ36" s="4"/>
      <c r="WMK36" s="4"/>
      <c r="WML36" s="4"/>
      <c r="WMM36" s="4"/>
      <c r="WMN36" s="4"/>
      <c r="WMO36" s="4"/>
      <c r="WMP36" s="4"/>
      <c r="WMQ36" s="4"/>
      <c r="WMR36" s="4"/>
      <c r="WMS36" s="4"/>
      <c r="WMT36" s="4"/>
      <c r="WMU36" s="4"/>
      <c r="WMV36" s="4"/>
      <c r="WMW36" s="4"/>
      <c r="WMX36" s="4"/>
      <c r="WMY36" s="4"/>
      <c r="WMZ36" s="4"/>
      <c r="WNA36" s="4"/>
      <c r="WNB36" s="4"/>
      <c r="WNC36" s="4"/>
      <c r="WND36" s="4"/>
      <c r="WNE36" s="4"/>
      <c r="WNF36" s="4"/>
      <c r="WNG36" s="4"/>
      <c r="WNH36" s="4"/>
      <c r="WNI36" s="4"/>
      <c r="WNJ36" s="4"/>
      <c r="WNK36" s="4"/>
      <c r="WNL36" s="4"/>
      <c r="WNM36" s="4"/>
      <c r="WNN36" s="4"/>
      <c r="WNO36" s="4"/>
      <c r="WNP36" s="4"/>
      <c r="WNQ36" s="4"/>
      <c r="WNR36" s="4"/>
      <c r="WNS36" s="4"/>
      <c r="WNT36" s="4"/>
      <c r="WNU36" s="4"/>
      <c r="WNV36" s="4"/>
      <c r="WNW36" s="4"/>
      <c r="WNX36" s="4"/>
      <c r="WNY36" s="4"/>
      <c r="WNZ36" s="4"/>
      <c r="WOA36" s="4"/>
      <c r="WOB36" s="4"/>
      <c r="WOC36" s="4"/>
      <c r="WOD36" s="4"/>
      <c r="WOE36" s="4"/>
      <c r="WOF36" s="4"/>
      <c r="WOG36" s="4"/>
      <c r="WOH36" s="4"/>
      <c r="WOI36" s="4"/>
      <c r="WOJ36" s="4"/>
      <c r="WOK36" s="4"/>
      <c r="WOL36" s="4"/>
      <c r="WOM36" s="4"/>
      <c r="WON36" s="4"/>
      <c r="WOO36" s="4"/>
      <c r="WOP36" s="4"/>
      <c r="WOQ36" s="4"/>
      <c r="WOR36" s="4"/>
      <c r="WOS36" s="4"/>
      <c r="WOT36" s="4"/>
      <c r="WOU36" s="4"/>
      <c r="WOV36" s="4"/>
      <c r="WOW36" s="4"/>
      <c r="WOX36" s="4"/>
      <c r="WOY36" s="4"/>
      <c r="WOZ36" s="4"/>
      <c r="WPA36" s="4"/>
      <c r="WPB36" s="4"/>
      <c r="WPC36" s="4"/>
      <c r="WPD36" s="4"/>
      <c r="WPE36" s="4"/>
      <c r="WPF36" s="4"/>
      <c r="WPG36" s="4"/>
      <c r="WPH36" s="4"/>
      <c r="WPI36" s="4"/>
      <c r="WPJ36" s="4"/>
      <c r="WPK36" s="4"/>
      <c r="WPL36" s="4"/>
      <c r="WPM36" s="4"/>
      <c r="WPN36" s="4"/>
      <c r="WPO36" s="4"/>
      <c r="WPP36" s="4"/>
      <c r="WPQ36" s="4"/>
      <c r="WPR36" s="4"/>
      <c r="WPS36" s="4"/>
      <c r="WPT36" s="4"/>
      <c r="WPU36" s="4"/>
      <c r="WPV36" s="4"/>
      <c r="WPW36" s="4"/>
      <c r="WPX36" s="4"/>
      <c r="WPY36" s="4"/>
      <c r="WPZ36" s="4"/>
      <c r="WQA36" s="4"/>
      <c r="WQB36" s="4"/>
      <c r="WQC36" s="4"/>
      <c r="WQD36" s="4"/>
      <c r="WQE36" s="4"/>
      <c r="WQF36" s="4"/>
      <c r="WQG36" s="4"/>
      <c r="WQH36" s="4"/>
      <c r="WQI36" s="4"/>
      <c r="WQJ36" s="4"/>
      <c r="WQK36" s="4"/>
      <c r="WQL36" s="4"/>
      <c r="WQM36" s="4"/>
      <c r="WQN36" s="4"/>
      <c r="WQO36" s="4"/>
      <c r="WQP36" s="4"/>
      <c r="WQQ36" s="4"/>
      <c r="WQR36" s="4"/>
      <c r="WQS36" s="4"/>
      <c r="WQT36" s="4"/>
      <c r="WQU36" s="4"/>
      <c r="WQV36" s="4"/>
      <c r="WQW36" s="4"/>
      <c r="WQX36" s="4"/>
      <c r="WQY36" s="4"/>
      <c r="WQZ36" s="4"/>
      <c r="WRA36" s="4"/>
      <c r="WRB36" s="4"/>
      <c r="WRC36" s="4"/>
      <c r="WRD36" s="4"/>
      <c r="WRE36" s="4"/>
      <c r="WRF36" s="4"/>
      <c r="WRG36" s="4"/>
      <c r="WRH36" s="4"/>
      <c r="WRI36" s="4"/>
      <c r="WRJ36" s="4"/>
      <c r="WRK36" s="4"/>
      <c r="WRL36" s="4"/>
      <c r="WRM36" s="4"/>
      <c r="WRN36" s="4"/>
      <c r="WRO36" s="4"/>
      <c r="WRP36" s="4"/>
      <c r="WRQ36" s="4"/>
      <c r="WRR36" s="4"/>
      <c r="WRS36" s="4"/>
      <c r="WRT36" s="4"/>
      <c r="WRU36" s="4"/>
      <c r="WRV36" s="4"/>
      <c r="WRW36" s="4"/>
      <c r="WRX36" s="4"/>
      <c r="WRY36" s="4"/>
      <c r="WRZ36" s="4"/>
      <c r="WSA36" s="4"/>
      <c r="WSB36" s="4"/>
      <c r="WSC36" s="4"/>
      <c r="WSD36" s="4"/>
      <c r="WSE36" s="4"/>
      <c r="WSF36" s="4"/>
      <c r="WSG36" s="4"/>
      <c r="WSH36" s="4"/>
      <c r="WSI36" s="4"/>
      <c r="WSJ36" s="4"/>
      <c r="WSK36" s="4"/>
      <c r="WSL36" s="4"/>
      <c r="WSM36" s="4"/>
      <c r="WSN36" s="4"/>
      <c r="WSO36" s="4"/>
      <c r="WSP36" s="4"/>
      <c r="WSQ36" s="4"/>
      <c r="WSR36" s="4"/>
      <c r="WSS36" s="4"/>
      <c r="WST36" s="4"/>
      <c r="WSU36" s="4"/>
      <c r="WSV36" s="4"/>
      <c r="WSW36" s="4"/>
      <c r="WSX36" s="4"/>
      <c r="WSY36" s="4"/>
      <c r="WSZ36" s="4"/>
      <c r="WTA36" s="4"/>
      <c r="WTB36" s="4"/>
      <c r="WTC36" s="4"/>
      <c r="WTD36" s="4"/>
      <c r="WTE36" s="4"/>
      <c r="WTF36" s="4"/>
      <c r="WTG36" s="4"/>
      <c r="WTH36" s="4"/>
      <c r="WTI36" s="4"/>
      <c r="WTJ36" s="4"/>
      <c r="WTK36" s="4"/>
      <c r="WTL36" s="4"/>
      <c r="WTM36" s="4"/>
      <c r="WTN36" s="4"/>
      <c r="WTO36" s="4"/>
      <c r="WTP36" s="4"/>
      <c r="WTQ36" s="4"/>
      <c r="WTR36" s="4"/>
      <c r="WTS36" s="4"/>
      <c r="WTT36" s="4"/>
      <c r="WTU36" s="4"/>
      <c r="WTV36" s="4"/>
      <c r="WTW36" s="4"/>
      <c r="WTX36" s="4"/>
      <c r="WTY36" s="4"/>
      <c r="WTZ36" s="4"/>
      <c r="WUA36" s="4"/>
      <c r="WUB36" s="4"/>
      <c r="WUC36" s="4"/>
      <c r="WUD36" s="4"/>
      <c r="WUE36" s="4"/>
      <c r="WUF36" s="4"/>
      <c r="WUG36" s="4"/>
      <c r="WUH36" s="4"/>
      <c r="WUI36" s="4"/>
      <c r="WUJ36" s="4"/>
      <c r="WUK36" s="4"/>
      <c r="WUL36" s="4"/>
      <c r="WUM36" s="4"/>
      <c r="WUN36" s="4"/>
      <c r="WUO36" s="4"/>
      <c r="WUP36" s="4"/>
      <c r="WUQ36" s="4"/>
      <c r="WUR36" s="4"/>
      <c r="WUS36" s="4"/>
      <c r="WUT36" s="4"/>
      <c r="WUU36" s="4"/>
      <c r="WUV36" s="4"/>
      <c r="WUW36" s="4"/>
      <c r="WUX36" s="4"/>
      <c r="WUY36" s="4"/>
      <c r="WUZ36" s="4"/>
      <c r="WVA36" s="4"/>
      <c r="WVB36" s="4"/>
      <c r="WVC36" s="4"/>
      <c r="WVD36" s="4"/>
      <c r="WVE36" s="4"/>
      <c r="WVF36" s="4"/>
      <c r="WVG36" s="4"/>
      <c r="WVH36" s="4"/>
      <c r="WVI36" s="4"/>
      <c r="WVJ36" s="4"/>
      <c r="WVK36" s="4"/>
      <c r="WVL36" s="4"/>
      <c r="WVM36" s="4"/>
      <c r="WVN36" s="4"/>
      <c r="WVO36" s="4"/>
      <c r="WVP36" s="4"/>
      <c r="WVQ36" s="4"/>
      <c r="WVR36" s="4"/>
      <c r="WVS36" s="4"/>
      <c r="WVT36" s="4"/>
      <c r="WVU36" s="4"/>
      <c r="WVV36" s="4"/>
      <c r="WVW36" s="4"/>
      <c r="WVX36" s="4"/>
      <c r="WVY36" s="4"/>
      <c r="WVZ36" s="4"/>
      <c r="WWA36" s="4"/>
      <c r="WWB36" s="4"/>
      <c r="WWC36" s="4"/>
      <c r="WWD36" s="4"/>
      <c r="WWE36" s="4"/>
      <c r="WWF36" s="4"/>
      <c r="WWG36" s="4"/>
      <c r="WWH36" s="4"/>
      <c r="WWI36" s="4"/>
      <c r="WWJ36" s="4"/>
      <c r="WWK36" s="4"/>
      <c r="WWL36" s="4"/>
      <c r="WWM36" s="4"/>
      <c r="WWN36" s="4"/>
      <c r="WWO36" s="4"/>
      <c r="WWP36" s="4"/>
      <c r="WWQ36" s="4"/>
      <c r="WWR36" s="4"/>
      <c r="WWS36" s="4"/>
      <c r="WWT36" s="4"/>
      <c r="WWU36" s="4"/>
      <c r="WWV36" s="4"/>
      <c r="WWW36" s="4"/>
      <c r="WWX36" s="4"/>
      <c r="WWY36" s="4"/>
      <c r="WWZ36" s="4"/>
      <c r="WXA36" s="4"/>
      <c r="WXB36" s="4"/>
      <c r="WXC36" s="4"/>
      <c r="WXD36" s="4"/>
      <c r="WXE36" s="4"/>
      <c r="WXF36" s="4"/>
      <c r="WXG36" s="4"/>
      <c r="WXH36" s="4"/>
      <c r="WXI36" s="4"/>
      <c r="WXJ36" s="4"/>
      <c r="WXK36" s="4"/>
      <c r="WXL36" s="4"/>
      <c r="WXM36" s="4"/>
      <c r="WXN36" s="4"/>
      <c r="WXO36" s="4"/>
      <c r="WXP36" s="4"/>
      <c r="WXQ36" s="4"/>
      <c r="WXR36" s="4"/>
      <c r="WXS36" s="4"/>
      <c r="WXT36" s="4"/>
      <c r="WXU36" s="4"/>
      <c r="WXV36" s="4"/>
      <c r="WXW36" s="4"/>
      <c r="WXX36" s="4"/>
      <c r="WXY36" s="4"/>
      <c r="WXZ36" s="4"/>
      <c r="WYA36" s="4"/>
      <c r="WYB36" s="4"/>
      <c r="WYC36" s="4"/>
      <c r="WYD36" s="4"/>
      <c r="WYE36" s="4"/>
      <c r="WYF36" s="4"/>
      <c r="WYG36" s="4"/>
      <c r="WYH36" s="4"/>
      <c r="WYI36" s="4"/>
      <c r="WYJ36" s="4"/>
      <c r="WYK36" s="4"/>
      <c r="WYL36" s="4"/>
      <c r="WYM36" s="4"/>
      <c r="WYN36" s="4"/>
      <c r="WYO36" s="4"/>
      <c r="WYP36" s="4"/>
      <c r="WYQ36" s="4"/>
      <c r="WYR36" s="4"/>
      <c r="WYS36" s="4"/>
      <c r="WYT36" s="4"/>
      <c r="WYU36" s="4"/>
      <c r="WYV36" s="4"/>
      <c r="WYW36" s="4"/>
      <c r="WYX36" s="4"/>
      <c r="WYY36" s="4"/>
      <c r="WYZ36" s="4"/>
      <c r="WZA36" s="4"/>
      <c r="WZB36" s="4"/>
      <c r="WZC36" s="4"/>
      <c r="WZD36" s="4"/>
      <c r="WZE36" s="4"/>
      <c r="WZF36" s="4"/>
      <c r="WZG36" s="4"/>
      <c r="WZH36" s="4"/>
      <c r="WZI36" s="4"/>
      <c r="WZJ36" s="4"/>
      <c r="WZK36" s="4"/>
      <c r="WZL36" s="4"/>
      <c r="WZM36" s="4"/>
      <c r="WZN36" s="4"/>
      <c r="WZO36" s="4"/>
      <c r="WZP36" s="4"/>
      <c r="WZQ36" s="4"/>
      <c r="WZR36" s="4"/>
      <c r="WZS36" s="4"/>
      <c r="WZT36" s="4"/>
      <c r="WZU36" s="4"/>
      <c r="WZV36" s="4"/>
      <c r="WZW36" s="4"/>
      <c r="WZX36" s="4"/>
      <c r="WZY36" s="4"/>
      <c r="WZZ36" s="4"/>
      <c r="XAA36" s="4"/>
      <c r="XAB36" s="4"/>
      <c r="XAC36" s="4"/>
      <c r="XAD36" s="4"/>
      <c r="XAE36" s="4"/>
      <c r="XAF36" s="4"/>
      <c r="XAG36" s="4"/>
      <c r="XAH36" s="4"/>
      <c r="XAI36" s="4"/>
      <c r="XAJ36" s="4"/>
      <c r="XAK36" s="4"/>
      <c r="XAL36" s="4"/>
      <c r="XAM36" s="4"/>
      <c r="XAN36" s="4"/>
      <c r="XAO36" s="4"/>
      <c r="XAP36" s="4"/>
      <c r="XAQ36" s="4"/>
      <c r="XAR36" s="4"/>
      <c r="XAS36" s="4"/>
      <c r="XAT36" s="4"/>
      <c r="XAU36" s="4"/>
      <c r="XAV36" s="4"/>
      <c r="XAW36" s="4"/>
      <c r="XAX36" s="4"/>
      <c r="XAY36" s="4"/>
      <c r="XAZ36" s="4"/>
      <c r="XBA36" s="4"/>
      <c r="XBB36" s="4"/>
      <c r="XBC36" s="4"/>
      <c r="XBD36" s="4"/>
      <c r="XBE36" s="4"/>
      <c r="XBF36" s="4"/>
      <c r="XBG36" s="4"/>
      <c r="XBH36" s="4"/>
      <c r="XBI36" s="4"/>
      <c r="XBJ36" s="4"/>
      <c r="XBK36" s="4"/>
      <c r="XBL36" s="4"/>
      <c r="XBM36" s="4"/>
      <c r="XBN36" s="4"/>
      <c r="XBO36" s="4"/>
      <c r="XBP36" s="4"/>
      <c r="XBQ36" s="4"/>
      <c r="XBR36" s="4"/>
      <c r="XBS36" s="4"/>
      <c r="XBT36" s="4"/>
      <c r="XBU36" s="4"/>
      <c r="XBV36" s="4"/>
      <c r="XBW36" s="4"/>
      <c r="XBX36" s="4"/>
      <c r="XBY36" s="4"/>
      <c r="XBZ36" s="4"/>
      <c r="XCA36" s="4"/>
      <c r="XCB36" s="4"/>
      <c r="XCC36" s="4"/>
      <c r="XCD36" s="4"/>
      <c r="XCE36" s="4"/>
      <c r="XCF36" s="4"/>
      <c r="XCG36" s="4"/>
      <c r="XCH36" s="4"/>
      <c r="XCI36" s="4"/>
      <c r="XCJ36" s="4"/>
      <c r="XCK36" s="4"/>
      <c r="XCL36" s="4"/>
      <c r="XCM36" s="4"/>
      <c r="XCN36" s="4"/>
      <c r="XCO36" s="4"/>
      <c r="XCP36" s="4"/>
      <c r="XCQ36" s="4"/>
      <c r="XCR36" s="4"/>
      <c r="XCS36" s="4"/>
      <c r="XCT36" s="4"/>
      <c r="XCU36" s="4"/>
      <c r="XCV36" s="4"/>
      <c r="XCW36" s="4"/>
      <c r="XCX36" s="4"/>
      <c r="XCY36" s="4"/>
      <c r="XCZ36" s="4"/>
      <c r="XDA36" s="4"/>
      <c r="XDB36" s="4"/>
      <c r="XDC36" s="4"/>
      <c r="XDD36" s="4"/>
      <c r="XDE36" s="4"/>
      <c r="XDF36" s="4"/>
      <c r="XDG36" s="4"/>
      <c r="XDH36" s="4"/>
      <c r="XDI36" s="4"/>
      <c r="XDJ36" s="4"/>
      <c r="XDK36" s="4"/>
      <c r="XDL36" s="4"/>
      <c r="XDM36" s="4"/>
      <c r="XDN36" s="4"/>
      <c r="XDO36" s="4"/>
      <c r="XDP36" s="4"/>
      <c r="XDQ36" s="4"/>
      <c r="XDR36" s="4"/>
      <c r="XDS36" s="4"/>
      <c r="XDT36" s="4"/>
      <c r="XDU36" s="4"/>
      <c r="XDV36" s="4"/>
      <c r="XDW36" s="4"/>
      <c r="XDX36" s="4"/>
      <c r="XDY36" s="4"/>
      <c r="XDZ36" s="4"/>
      <c r="XEA36" s="4"/>
      <c r="XEB36" s="4"/>
      <c r="XEC36" s="4"/>
      <c r="XED36" s="4"/>
      <c r="XEE36" s="4"/>
      <c r="XEF36" s="4"/>
      <c r="XEG36" s="4"/>
      <c r="XEH36" s="4"/>
      <c r="XEI36" s="4"/>
      <c r="XEJ36" s="4"/>
      <c r="XEK36" s="4"/>
      <c r="XEL36" s="4"/>
      <c r="XEM36" s="4"/>
      <c r="XEN36" s="4"/>
      <c r="XEO36" s="4"/>
      <c r="XEP36" s="4"/>
      <c r="XEQ36" s="4"/>
      <c r="XER36" s="4"/>
      <c r="XES36" s="4"/>
      <c r="XET36" s="4"/>
      <c r="XEU36" s="4"/>
      <c r="XEV36" s="4"/>
      <c r="XEW36" s="4"/>
      <c r="XEX36" s="4"/>
      <c r="XEY36" s="4"/>
      <c r="XEZ36" s="4"/>
      <c r="XFA36" s="4"/>
      <c r="XFB36" s="4"/>
      <c r="XFC36" s="4"/>
      <c r="XFD36" s="4"/>
    </row>
    <row r="37" customHeight="1" spans="9:9">
      <c r="I37" s="31"/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9</vt:lpstr>
      <vt:lpstr>10</vt:lpstr>
      <vt:lpstr>11</vt:lpstr>
      <vt:lpstr>12</vt:lpstr>
      <vt:lpstr>jan20</vt:lpstr>
      <vt:lpstr>FEB20</vt:lpstr>
      <vt:lpstr>Mar20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财务崔</cp:lastModifiedBy>
  <dcterms:created xsi:type="dcterms:W3CDTF">2019-10-21T07:33:00Z</dcterms:created>
  <dcterms:modified xsi:type="dcterms:W3CDTF">2020-04-08T08:37:57Z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2052-11.1.0.9584</vt:lpwstr>
  </property>
</Properties>
</file>