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90"/>
  </bookViews>
  <sheets>
    <sheet name="7月酒店" sheetId="1" r:id="rId1"/>
  </sheets>
  <externalReferences>
    <externalReference r:id="rId2"/>
  </externalReferences>
  <definedNames>
    <definedName name="_xlnm._FilterDatabase" localSheetId="0" hidden="1">'7月酒店'!$A$1:$N$146</definedName>
  </definedNames>
  <calcPr calcId="144525"/>
</workbook>
</file>

<file path=xl/sharedStrings.xml><?xml version="1.0" encoding="utf-8"?>
<sst xmlns="http://schemas.openxmlformats.org/spreadsheetml/2006/main" count="706" uniqueCount="290">
  <si>
    <t>资源名称</t>
  </si>
  <si>
    <t>订单号</t>
  </si>
  <si>
    <t>入住人姓名（多个用符号隔开）</t>
  </si>
  <si>
    <t>入住日期</t>
  </si>
  <si>
    <t>离店日期</t>
  </si>
  <si>
    <t>预约间数</t>
  </si>
  <si>
    <t>预约晚数</t>
  </si>
  <si>
    <t>已预约间夜数</t>
  </si>
  <si>
    <t>本项采购总额</t>
  </si>
  <si>
    <t>实收汇智</t>
  </si>
  <si>
    <t>实收文旅</t>
  </si>
  <si>
    <t>实收红旅</t>
  </si>
  <si>
    <t>实收丁丁</t>
  </si>
  <si>
    <t>丁丁付科技公司</t>
  </si>
  <si>
    <t>系统金额</t>
  </si>
  <si>
    <t>扣减返现金额</t>
  </si>
  <si>
    <t>差异</t>
  </si>
  <si>
    <t>大埔禾肚里稻田民宿</t>
  </si>
  <si>
    <t>2007011042500414</t>
  </si>
  <si>
    <t>许贵芬</t>
  </si>
  <si>
    <t>2020-07-01</t>
  </si>
  <si>
    <t>2020-07-02</t>
  </si>
  <si>
    <t>2007021008050415</t>
  </si>
  <si>
    <t>2020-07-03</t>
  </si>
  <si>
    <t>2007111736102357</t>
  </si>
  <si>
    <t>杨向建</t>
  </si>
  <si>
    <t>2020-07-11</t>
  </si>
  <si>
    <t>2020-07-12</t>
  </si>
  <si>
    <t>2007111735072357</t>
  </si>
  <si>
    <t>杨好佳</t>
  </si>
  <si>
    <t>2007111734222357</t>
  </si>
  <si>
    <t>刘志锋</t>
  </si>
  <si>
    <t>2007151955344760</t>
  </si>
  <si>
    <t>黄杏芬</t>
  </si>
  <si>
    <t>2020-07-15</t>
  </si>
  <si>
    <t>2020-07-16</t>
  </si>
  <si>
    <t>2007151955074760</t>
  </si>
  <si>
    <t>2007142200594542</t>
  </si>
  <si>
    <t>饶瑞生</t>
  </si>
  <si>
    <t>2007142159494542</t>
  </si>
  <si>
    <t>孙鸿辉</t>
  </si>
  <si>
    <t>2007131637019490</t>
  </si>
  <si>
    <t>李宇</t>
  </si>
  <si>
    <t>刘聪</t>
  </si>
  <si>
    <t>2007131636249490</t>
  </si>
  <si>
    <t>2007162133299582</t>
  </si>
  <si>
    <t>吴荣华</t>
  </si>
  <si>
    <t>2020-07-17</t>
  </si>
  <si>
    <t>2007162132319582</t>
  </si>
  <si>
    <t>2007162130409582</t>
  </si>
  <si>
    <t>2007161549185128</t>
  </si>
  <si>
    <t>傅强</t>
  </si>
  <si>
    <t>2020-07-18</t>
  </si>
  <si>
    <t>2007161549555128</t>
  </si>
  <si>
    <t>2020-07-19</t>
  </si>
  <si>
    <t>2007191851220497</t>
  </si>
  <si>
    <t>朱虹梅,朱虹梅</t>
  </si>
  <si>
    <t>2020-07-25</t>
  </si>
  <si>
    <t>2020-07-26</t>
  </si>
  <si>
    <t>合计</t>
  </si>
  <si>
    <t>合计：</t>
  </si>
  <si>
    <t>丰顺宝丰温泉酒店</t>
  </si>
  <si>
    <t>2007031209390415</t>
  </si>
  <si>
    <t>吴树海</t>
  </si>
  <si>
    <t>2020-07-04</t>
  </si>
  <si>
    <t>2020-07-05</t>
  </si>
  <si>
    <t>2007161748570459</t>
  </si>
  <si>
    <t>林奕彬（双床）,林奕彬（双床）,林奕彬（双床）,林奕彬（双床）,林奕彬（双床）,林奕彬（双床）,林奕彬（双床）,林奕彬（双床）,林奕彬（双床）,林奕彬（双床）</t>
  </si>
  <si>
    <t>2007152227360284</t>
  </si>
  <si>
    <t>汪小姐</t>
  </si>
  <si>
    <t>2007201536400631</t>
  </si>
  <si>
    <t>志威,志威,志威,志威,志威,志威,志威,志威,志威,志威,志威,志威,志威,志威,志威,志威,志威,志威,志威,志威,志威,志威,志威</t>
  </si>
  <si>
    <t>2020-07-22</t>
  </si>
  <si>
    <t>2020-07-23</t>
  </si>
  <si>
    <t>李溢新（大床）</t>
  </si>
  <si>
    <t>2020-07-24</t>
  </si>
  <si>
    <t>杨宏涛,杨宏涛,杨宏涛,杨宏涛,杨宏涛,杨宏涛,杨宏涛,杨宏涛,杨宏涛,杨宏涛,杨宏涛,杨宏涛,杨宏涛,杨宏涛,杨宏涛,杨宏涛,杨宏涛,杨宏涛,杨宏涛,杨宏涛,杨宏涛,杨宏涛,杨宏涛</t>
  </si>
  <si>
    <t>2020-07-27</t>
  </si>
  <si>
    <t>沈楚佳,沈楚佳,沈楚佳,沈楚佳,沈楚佳,沈楚佳,沈楚佳,沈楚佳,沈楚佳,沈楚佳,沈楚佳,沈楚佳,沈楚佳,沈楚佳,沈楚佳,沈楚佳,沈楚佳,沈楚佳,沈楚佳,沈楚佳,沈楚佳,沈楚佳,沈楚佳,沈楚佳,沈楚佳,沈楚佳,沈楚佳,沈楚佳,沈楚佳,沈楚佳,沈楚佳,沈楚佳,沈楚佳,沈楚佳,沈楚佳,沈楚佳,沈楚佳,沈楚佳,沈楚佳,沈楚佳,沈楚佳,沈楚佳,沈楚佳,沈楚佳,沈楚佳,沈楚佳,沈楚佳,沈楚佳,沈楚佳,沈楚佳,沈楚佳,沈楚佳,沈楚佳,沈楚佳,沈楚佳,沈楚佳,沈楚佳,沈楚佳,沈楚佳,沈楚佳,沈楚佳,沈楚佳,沈楚佳,沈楚佳,沈楚佳,沈楚佳,沈楚佳,沈楚佳,沈楚佳,沈楚佳,沈楚佳,沈楚佳,沈楚佳,沈楚佳,沈楚佳,沈楚佳,沈楚佳,沈楚佳,沈楚佳,沈楚佳,沈楚佳,沈楚佳,沈楚佳,沈楚佳,沈楚佳,沈楚佳,沈楚佳,沈楚佳,沈楚佳,沈楚佳,沈楚佳,沈楚佳,沈楚佳,沈楚佳,沈楚佳,沈楚佳,沈楚佳,沈楚佳,沈楚佳,沈楚佳,沈楚佳,沈楚佳,沈楚佳,沈楚佳,沈楚佳,沈楚佳,沈楚佳,沈楚佳,沈楚佳,沈楚佳</t>
  </si>
  <si>
    <t>2020-07-28</t>
  </si>
  <si>
    <t>2020-07-29</t>
  </si>
  <si>
    <t>陈晓（双床5间+大床5间）,陈晓,陈晓,陈晓,陈晓,陈晓,陈晓,陈晓,陈晓,陈晓</t>
  </si>
  <si>
    <t>2020-07-30</t>
  </si>
  <si>
    <t>吉祥天大酒店</t>
  </si>
  <si>
    <t>2007161539541632</t>
  </si>
  <si>
    <t>蒋春花</t>
  </si>
  <si>
    <t>2007161539271632</t>
  </si>
  <si>
    <t>2007161538271632</t>
  </si>
  <si>
    <t>2007161535331561</t>
  </si>
  <si>
    <t>李海荣</t>
  </si>
  <si>
    <t>2007161535031561</t>
  </si>
  <si>
    <t>2007161744562153</t>
  </si>
  <si>
    <t>李振祥（双床）</t>
  </si>
  <si>
    <t>2020-07-31</t>
  </si>
  <si>
    <t>2007161744252153</t>
  </si>
  <si>
    <t>2007141608171305</t>
  </si>
  <si>
    <t>杨秋花</t>
  </si>
  <si>
    <t>2007141607391305</t>
  </si>
  <si>
    <t>2007141606401305</t>
  </si>
  <si>
    <t>2007131138587558</t>
  </si>
  <si>
    <t>温盈盈</t>
  </si>
  <si>
    <t>2007131138367558</t>
  </si>
  <si>
    <t>2007131137427558</t>
  </si>
  <si>
    <t>李伟盛</t>
  </si>
  <si>
    <t>江畔人家休闲旅游度假村</t>
  </si>
  <si>
    <t>2007011731140284</t>
  </si>
  <si>
    <t>张兰芳</t>
  </si>
  <si>
    <t>2006221421550416</t>
  </si>
  <si>
    <t>张兰芳,张兰芳,张兰芳,张兰芳</t>
  </si>
  <si>
    <t>2007171520300459</t>
  </si>
  <si>
    <t>张兰芳,张兰芳,张兰芳</t>
  </si>
  <si>
    <t>2008071637370459</t>
  </si>
  <si>
    <t>2007112350470415</t>
  </si>
  <si>
    <t>2006221423150416</t>
  </si>
  <si>
    <t>张兰芳,张兰芳,张兰芳,张兰芳,张兰芳,张兰芳</t>
  </si>
  <si>
    <t>2007181700050562</t>
  </si>
  <si>
    <t>杨跃昭,杨跃昭</t>
  </si>
  <si>
    <t>2020-07-20</t>
  </si>
  <si>
    <t>2007161626469160</t>
  </si>
  <si>
    <t>李国锋</t>
  </si>
  <si>
    <t>2020-07-21</t>
  </si>
  <si>
    <t>2007161625569160</t>
  </si>
  <si>
    <t>2007161624269160</t>
  </si>
  <si>
    <t>龙归寨瀑布酒店</t>
  </si>
  <si>
    <t>2007021112140415</t>
  </si>
  <si>
    <t>李少扬</t>
  </si>
  <si>
    <t>2007012318540284</t>
  </si>
  <si>
    <t>胡旭生,胡旭生</t>
  </si>
  <si>
    <t>2008041859190459</t>
  </si>
  <si>
    <t>辜洪珊</t>
  </si>
  <si>
    <t>2007011815480284</t>
  </si>
  <si>
    <t>2007011516310415</t>
  </si>
  <si>
    <t>2006221100375543</t>
  </si>
  <si>
    <t>温展权</t>
  </si>
  <si>
    <t>2007041422180415</t>
  </si>
  <si>
    <t xml:space="preserve">洪理智 ,洪理智 ,洪理智 </t>
  </si>
  <si>
    <t>2007032356240284</t>
  </si>
  <si>
    <t>沈昌和,沈昌和</t>
  </si>
  <si>
    <t>2007032350220284</t>
  </si>
  <si>
    <t>罗连华,罗连华</t>
  </si>
  <si>
    <t>2007061009010414</t>
  </si>
  <si>
    <t>卢纯</t>
  </si>
  <si>
    <t>2020-07-06</t>
  </si>
  <si>
    <t>2020-07-07</t>
  </si>
  <si>
    <t>2006200940134393</t>
  </si>
  <si>
    <t>李建明</t>
  </si>
  <si>
    <t>2020-07-08</t>
  </si>
  <si>
    <t>2006200848054387</t>
  </si>
  <si>
    <t>黄绍华</t>
  </si>
  <si>
    <t>2006181502291795</t>
  </si>
  <si>
    <t>李志玉</t>
  </si>
  <si>
    <t>2020-07-09</t>
  </si>
  <si>
    <t>2007101025260562</t>
  </si>
  <si>
    <t>辜锦秋,辜锦秋</t>
  </si>
  <si>
    <t>2020-07-10</t>
  </si>
  <si>
    <t>2007112346180415</t>
  </si>
  <si>
    <t>赖泽宇</t>
  </si>
  <si>
    <t>2007102044060388</t>
  </si>
  <si>
    <t>杨江城</t>
  </si>
  <si>
    <t>2007101946056401</t>
  </si>
  <si>
    <t>王可健</t>
  </si>
  <si>
    <t>2007101941140388</t>
  </si>
  <si>
    <t>杜亨基,杜亨基,杜亨基,杜亨基</t>
  </si>
  <si>
    <t>2007101920180704</t>
  </si>
  <si>
    <t>王可倩 管柳频 管颖萌</t>
  </si>
  <si>
    <t>2007101720430388</t>
  </si>
  <si>
    <t>辜培秋,辜培秋,辜培秋,辜培秋</t>
  </si>
  <si>
    <t>2007121935230416</t>
  </si>
  <si>
    <t>陈晓和,陈晓和,陈晓和,陈晓和</t>
  </si>
  <si>
    <t>2020-07-13</t>
  </si>
  <si>
    <t>2007151542100497</t>
  </si>
  <si>
    <t>海琼（标双）,海琼（标双）,海琼（标双）</t>
  </si>
  <si>
    <t>2007161205410459</t>
  </si>
  <si>
    <t>刘秀明 （山景双床房+套餐二）</t>
  </si>
  <si>
    <t>2007161141570646</t>
  </si>
  <si>
    <t>张伟强</t>
  </si>
  <si>
    <t>2007132053063952</t>
  </si>
  <si>
    <t>黄继朋，罗芝敏</t>
  </si>
  <si>
    <t>2007121731433302</t>
  </si>
  <si>
    <t>徐芬</t>
  </si>
  <si>
    <t>2007121715153300</t>
  </si>
  <si>
    <t>3</t>
  </si>
  <si>
    <t>2007121710213297</t>
  </si>
  <si>
    <t>卢柯</t>
  </si>
  <si>
    <t>2007121705312341</t>
  </si>
  <si>
    <t>张幸汝</t>
  </si>
  <si>
    <t>2006182358383501</t>
  </si>
  <si>
    <t>何利思</t>
  </si>
  <si>
    <t>梅州南寿峰养生谷客房</t>
  </si>
  <si>
    <t>2007091730300559</t>
  </si>
  <si>
    <t>孙云生</t>
  </si>
  <si>
    <t>2007121653483290</t>
  </si>
  <si>
    <t>钟志华</t>
  </si>
  <si>
    <t>2007121205416949</t>
  </si>
  <si>
    <t>张美珍</t>
  </si>
  <si>
    <t>2007121158246949</t>
  </si>
  <si>
    <t>2007121157096949</t>
  </si>
  <si>
    <t>2007152122180416</t>
  </si>
  <si>
    <t>钟景艳,钟景艳,钟景艳,钟景艳</t>
  </si>
  <si>
    <t>2006231212075765</t>
  </si>
  <si>
    <t>古艳桃</t>
  </si>
  <si>
    <t>2006222340315765</t>
  </si>
  <si>
    <t>徐志达</t>
  </si>
  <si>
    <t>2007161252544158</t>
  </si>
  <si>
    <t>饶远红</t>
  </si>
  <si>
    <t>梅州三舍综艺民宿</t>
  </si>
  <si>
    <t>2007171456010553</t>
  </si>
  <si>
    <t>张莹</t>
  </si>
  <si>
    <t>2007171453191187</t>
  </si>
  <si>
    <t>幸珊媚</t>
  </si>
  <si>
    <t>2007212255250497</t>
  </si>
  <si>
    <t>彭栋明,彭栋明,彭栋明</t>
  </si>
  <si>
    <t>2007140959370562</t>
  </si>
  <si>
    <t>张秀云</t>
  </si>
  <si>
    <t>2020-08-01</t>
  </si>
  <si>
    <t>梅州五华观海酒店</t>
  </si>
  <si>
    <t>2007181322020630</t>
  </si>
  <si>
    <t>杨平（双床）,杨平（双床）</t>
  </si>
  <si>
    <t>2007182309220231</t>
  </si>
  <si>
    <t>王铨（观海大床房）</t>
  </si>
  <si>
    <t>2007101326290687</t>
  </si>
  <si>
    <t>温裕平</t>
  </si>
  <si>
    <t>梅州雁山湖国际花园度假区(原雁鸣湖旅游度假村)</t>
  </si>
  <si>
    <t>2006182344303501</t>
  </si>
  <si>
    <t>黄洪达</t>
  </si>
  <si>
    <t>2007082325470646</t>
  </si>
  <si>
    <t>张兰芳,张兰芳</t>
  </si>
  <si>
    <t>2007111825570415</t>
  </si>
  <si>
    <t>钟玉麟</t>
  </si>
  <si>
    <t>2020-07-14</t>
  </si>
  <si>
    <t>2007092036190388</t>
  </si>
  <si>
    <t>2007091419290284</t>
  </si>
  <si>
    <t>管仕丽</t>
  </si>
  <si>
    <t>2007091139010562</t>
  </si>
  <si>
    <t>方骊骞</t>
  </si>
  <si>
    <t>2007150856180415</t>
  </si>
  <si>
    <t>曾眺英</t>
  </si>
  <si>
    <t>2007161946124849</t>
  </si>
  <si>
    <t>廖秀芳</t>
  </si>
  <si>
    <t>2007161943144849</t>
  </si>
  <si>
    <t>2007161935574865</t>
  </si>
  <si>
    <t>2007161932314865</t>
  </si>
  <si>
    <t>2007212048350497</t>
  </si>
  <si>
    <t>张宇玲</t>
  </si>
  <si>
    <t>2007171812395313</t>
  </si>
  <si>
    <t>朱运辉</t>
  </si>
  <si>
    <t>2007172241105341</t>
  </si>
  <si>
    <t>李炎</t>
  </si>
  <si>
    <t>2007161056330388</t>
  </si>
  <si>
    <t>钟晓宇</t>
  </si>
  <si>
    <t>2007161049360646</t>
  </si>
  <si>
    <t>2007161047220646</t>
  </si>
  <si>
    <t>朱穗虹</t>
  </si>
  <si>
    <t>2007161043430646</t>
  </si>
  <si>
    <t>2007161018520388</t>
  </si>
  <si>
    <t>黄道儿</t>
  </si>
  <si>
    <t>2007161017540388</t>
  </si>
  <si>
    <t>2007161016470388</t>
  </si>
  <si>
    <t>黄坚儿</t>
  </si>
  <si>
    <t>2006242008546467</t>
  </si>
  <si>
    <t>张展斌</t>
  </si>
  <si>
    <t>又见民宿(梅州钧质楼店)</t>
  </si>
  <si>
    <t>2007131315272318</t>
  </si>
  <si>
    <t>刘晓娟</t>
  </si>
  <si>
    <t>又见艳阳天民宿</t>
  </si>
  <si>
    <t>2006281704580388</t>
  </si>
  <si>
    <t>王文鹏,王文鹏,王文鹏,王文鹏,王文鹏,王文鹏,王文鹏,王文鹏</t>
  </si>
  <si>
    <t>梅州雁南飞围龙大酒店</t>
  </si>
  <si>
    <t>2007011756430416</t>
  </si>
  <si>
    <t>卢湘君</t>
  </si>
  <si>
    <t>2006281918050416</t>
  </si>
  <si>
    <t>卢湘君,卢湘君</t>
  </si>
  <si>
    <t>2007071654210388</t>
  </si>
  <si>
    <t>张丽春</t>
  </si>
  <si>
    <t>2007031615120415</t>
  </si>
  <si>
    <r>
      <rPr>
        <sz val="10"/>
        <rFont val="宋体"/>
        <charset val="134"/>
      </rPr>
      <t>刘丽玲</t>
    </r>
    <r>
      <rPr>
        <sz val="10"/>
        <rFont val="Arial"/>
        <charset val="134"/>
      </rPr>
      <t>,</t>
    </r>
    <r>
      <rPr>
        <sz val="10"/>
        <rFont val="宋体"/>
        <charset val="134"/>
      </rPr>
      <t>陈汾</t>
    </r>
    <r>
      <rPr>
        <sz val="10"/>
        <rFont val="Arial"/>
        <charset val="134"/>
      </rPr>
      <t>,</t>
    </r>
    <r>
      <rPr>
        <sz val="10"/>
        <rFont val="宋体"/>
        <charset val="134"/>
      </rPr>
      <t>谢奕宏</t>
    </r>
    <r>
      <rPr>
        <sz val="10"/>
        <rFont val="Arial"/>
        <charset val="134"/>
      </rPr>
      <t>,</t>
    </r>
    <r>
      <rPr>
        <sz val="10"/>
        <rFont val="宋体"/>
        <charset val="134"/>
      </rPr>
      <t>刘志红</t>
    </r>
  </si>
  <si>
    <t>2007031702150415</t>
  </si>
  <si>
    <t>2007031703330414</t>
  </si>
  <si>
    <r>
      <rPr>
        <sz val="10"/>
        <rFont val="宋体"/>
        <charset val="134"/>
      </rPr>
      <t>陈泽坚</t>
    </r>
    <r>
      <rPr>
        <sz val="10"/>
        <rFont val="Arial"/>
        <charset val="134"/>
      </rPr>
      <t>,</t>
    </r>
    <r>
      <rPr>
        <sz val="10"/>
        <rFont val="宋体"/>
        <charset val="134"/>
      </rPr>
      <t>丁梓彦</t>
    </r>
    <r>
      <rPr>
        <sz val="10"/>
        <rFont val="Arial"/>
        <charset val="134"/>
      </rPr>
      <t>,</t>
    </r>
    <r>
      <rPr>
        <sz val="10"/>
        <rFont val="宋体"/>
        <charset val="134"/>
      </rPr>
      <t>丁捷渠</t>
    </r>
    <r>
      <rPr>
        <sz val="10"/>
        <rFont val="Arial"/>
        <charset val="134"/>
      </rPr>
      <t>,</t>
    </r>
    <r>
      <rPr>
        <sz val="10"/>
        <rFont val="宋体"/>
        <charset val="134"/>
      </rPr>
      <t>丁妙香</t>
    </r>
  </si>
  <si>
    <t>2007031615160388</t>
  </si>
  <si>
    <t>陈泽坚,丁梓彦,丁捷渠,丁妙香</t>
  </si>
  <si>
    <t>2007070943000284</t>
  </si>
  <si>
    <t>罗增春,罗增春,罗增春,罗增春,罗增春</t>
  </si>
  <si>
    <t>2007081834480646</t>
  </si>
  <si>
    <t>刘海明,刘海明,刘海明,刘海明,刘海明,刘海明</t>
  </si>
  <si>
    <t>2007031618360646</t>
  </si>
  <si>
    <t>田秀芬,谭晶萌,严梅,李春明,杨菲,李林英,陈振宇</t>
  </si>
  <si>
    <t>确定应付金额：128992</t>
  </si>
  <si>
    <t>P200814150506589</t>
  </si>
  <si>
    <t>P200814150704589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</si>
</sst>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0"/>
      <color theme="1"/>
      <name val="Arial"/>
      <charset val="134"/>
    </font>
    <font>
      <sz val="10"/>
      <color rgb="FFFF0000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0"/>
      <color theme="1"/>
      <name val="宋体"/>
      <charset val="134"/>
    </font>
    <font>
      <sz val="10.5"/>
      <color rgb="FF333333"/>
      <name val="Helvetica"/>
      <charset val="134"/>
    </font>
    <font>
      <sz val="10"/>
      <color rgb="FFFF0000"/>
      <name val="Arial"/>
      <charset val="134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6" fillId="9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5" fillId="0" borderId="2" applyNumberFormat="0" applyFill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6" fillId="22" borderId="8" applyNumberFormat="0" applyAlignment="0" applyProtection="0">
      <alignment vertical="center"/>
    </xf>
    <xf numFmtId="0" fontId="27" fillId="22" borderId="5" applyNumberFormat="0" applyAlignment="0" applyProtection="0">
      <alignment vertical="center"/>
    </xf>
    <xf numFmtId="0" fontId="17" fillId="10" borderId="6" applyNumberFormat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1" fillId="0" borderId="1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0" fillId="2" borderId="0" xfId="0" applyFill="1" applyAlignment="1">
      <alignment vertical="center"/>
    </xf>
    <xf numFmtId="0" fontId="2" fillId="0" borderId="0" xfId="0" applyFont="1" applyFill="1">
      <alignment vertical="center"/>
    </xf>
    <xf numFmtId="0" fontId="0" fillId="2" borderId="0" xfId="0" applyFill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/>
    <xf numFmtId="0" fontId="5" fillId="0" borderId="0" xfId="0" applyFont="1" applyFill="1" applyBorder="1" applyAlignment="1"/>
    <xf numFmtId="0" fontId="5" fillId="0" borderId="0" xfId="0" applyNumberFormat="1" applyFont="1" applyFill="1" applyBorder="1" applyAlignment="1">
      <alignment horizontal="center"/>
    </xf>
    <xf numFmtId="0" fontId="4" fillId="2" borderId="0" xfId="0" applyFont="1" applyFill="1" applyBorder="1" applyAlignment="1"/>
    <xf numFmtId="0" fontId="5" fillId="2" borderId="0" xfId="0" applyFont="1" applyFill="1" applyBorder="1" applyAlignment="1"/>
    <xf numFmtId="0" fontId="5" fillId="2" borderId="0" xfId="0" applyNumberFormat="1" applyFont="1" applyFill="1" applyBorder="1" applyAlignment="1">
      <alignment horizontal="center"/>
    </xf>
    <xf numFmtId="0" fontId="5" fillId="4" borderId="0" xfId="0" applyFont="1" applyFill="1" applyBorder="1" applyAlignment="1"/>
    <xf numFmtId="0" fontId="4" fillId="4" borderId="0" xfId="0" applyFont="1" applyFill="1" applyBorder="1" applyAlignment="1"/>
    <xf numFmtId="0" fontId="5" fillId="4" borderId="0" xfId="0" applyNumberFormat="1" applyFont="1" applyFill="1" applyBorder="1" applyAlignment="1">
      <alignment horizontal="center"/>
    </xf>
    <xf numFmtId="14" fontId="5" fillId="0" borderId="0" xfId="0" applyNumberFormat="1" applyFont="1" applyFill="1" applyBorder="1" applyAlignment="1"/>
    <xf numFmtId="0" fontId="5" fillId="0" borderId="0" xfId="0" applyFont="1" applyFill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2" fillId="0" borderId="0" xfId="0" applyFont="1" applyFill="1" applyAlignment="1">
      <alignment vertical="center"/>
    </xf>
    <xf numFmtId="0" fontId="0" fillId="0" borderId="0" xfId="0" applyNumberForma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0" fillId="2" borderId="0" xfId="0" applyNumberFormat="1" applyFill="1" applyAlignment="1">
      <alignment vertical="center"/>
    </xf>
    <xf numFmtId="0" fontId="5" fillId="3" borderId="0" xfId="0" applyNumberFormat="1" applyFont="1" applyFill="1" applyBorder="1" applyAlignment="1">
      <alignment horizontal="center"/>
    </xf>
    <xf numFmtId="0" fontId="2" fillId="4" borderId="0" xfId="0" applyFont="1" applyFill="1" applyAlignment="1">
      <alignment horizontal="center" vertical="center"/>
    </xf>
    <xf numFmtId="0" fontId="2" fillId="4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0" fillId="2" borderId="0" xfId="0" applyFill="1" applyAlignment="1">
      <alignment horizontal="center" vertical="center"/>
    </xf>
    <xf numFmtId="0" fontId="0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5" fillId="2" borderId="0" xfId="0" applyFont="1" applyFill="1" applyBorder="1" applyAlignment="1">
      <alignment horizontal="center"/>
    </xf>
    <xf numFmtId="0" fontId="2" fillId="4" borderId="0" xfId="0" applyFont="1" applyFill="1">
      <alignment vertical="center"/>
    </xf>
    <xf numFmtId="0" fontId="6" fillId="4" borderId="0" xfId="0" applyFont="1" applyFill="1">
      <alignment vertical="center"/>
    </xf>
    <xf numFmtId="0" fontId="0" fillId="4" borderId="0" xfId="0" applyFill="1">
      <alignment vertical="center"/>
    </xf>
    <xf numFmtId="0" fontId="7" fillId="0" borderId="0" xfId="0" applyFont="1">
      <alignment vertical="center"/>
    </xf>
    <xf numFmtId="0" fontId="2" fillId="2" borderId="0" xfId="0" applyFont="1" applyFill="1">
      <alignment vertical="center"/>
    </xf>
    <xf numFmtId="0" fontId="8" fillId="0" borderId="0" xfId="0" applyFont="1" applyFill="1">
      <alignment vertical="center"/>
    </xf>
    <xf numFmtId="0" fontId="0" fillId="2" borderId="0" xfId="0" applyFont="1" applyFill="1">
      <alignment vertical="center"/>
    </xf>
    <xf numFmtId="0" fontId="1" fillId="2" borderId="0" xfId="0" applyFont="1" applyFill="1">
      <alignment vertical="center"/>
    </xf>
    <xf numFmtId="0" fontId="5" fillId="2" borderId="0" xfId="0" applyFont="1" applyFill="1" applyBorder="1" applyAlignment="1" quotePrefix="1"/>
    <xf numFmtId="0" fontId="5" fillId="0" borderId="0" xfId="0" applyFont="1" applyFill="1" applyBorder="1" applyAlignment="1" quotePrefix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19&#36719;&#20214;\Google&#27983;&#35272;&#22120;\&#24230;&#20551;&#35746;&#21333;&#25968;&#25454;_20200812185656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度假订单"/>
      <sheetName val="预约单明细"/>
    </sheetNames>
    <sheetDataSet>
      <sheetData sheetId="0"/>
      <sheetData sheetId="1">
        <row r="1">
          <cell r="B1" t="str">
            <v>订单号</v>
          </cell>
          <cell r="C1" t="str">
            <v>订单状态</v>
          </cell>
          <cell r="D1" t="str">
            <v>预约状态</v>
          </cell>
          <cell r="E1" t="str">
            <v>入住日期</v>
          </cell>
          <cell r="F1" t="str">
            <v>离店日期</v>
          </cell>
          <cell r="G1" t="str">
            <v>预约间数</v>
          </cell>
          <cell r="H1" t="str">
            <v>预约晚数</v>
          </cell>
          <cell r="I1" t="str">
            <v>已预约间夜数</v>
          </cell>
          <cell r="J1" t="str">
            <v>本项采购总额</v>
          </cell>
        </row>
        <row r="2">
          <cell r="B2" t="str">
            <v>2008061439030497</v>
          </cell>
          <cell r="C2" t="str">
            <v>已确认</v>
          </cell>
          <cell r="D2" t="str">
            <v>已确认</v>
          </cell>
          <cell r="E2" t="str">
            <v>2020-08-16</v>
          </cell>
          <cell r="F2" t="str">
            <v>2020-08-18</v>
          </cell>
          <cell r="G2" t="str">
            <v>4</v>
          </cell>
          <cell r="H2" t="str">
            <v>2</v>
          </cell>
          <cell r="I2" t="str">
            <v>8</v>
          </cell>
          <cell r="J2">
            <v>3840</v>
          </cell>
        </row>
        <row r="3">
          <cell r="B3" t="str">
            <v>2007182247040562</v>
          </cell>
          <cell r="C3" t="str">
            <v>已确认</v>
          </cell>
          <cell r="D3" t="str">
            <v>已完结</v>
          </cell>
          <cell r="E3" t="str">
            <v>2020-08-02</v>
          </cell>
          <cell r="F3" t="str">
            <v>2020-08-03</v>
          </cell>
          <cell r="G3" t="str">
            <v>3</v>
          </cell>
          <cell r="H3" t="str">
            <v>1</v>
          </cell>
          <cell r="I3" t="str">
            <v>3</v>
          </cell>
          <cell r="J3">
            <v>1440</v>
          </cell>
        </row>
        <row r="4">
          <cell r="B4" t="str">
            <v>2007171539330630</v>
          </cell>
          <cell r="C4" t="str">
            <v>待使用</v>
          </cell>
          <cell r="D4" t="str">
            <v>已取消</v>
          </cell>
          <cell r="E4" t="str">
            <v>2020-08-03</v>
          </cell>
          <cell r="F4" t="str">
            <v>2020-08-04</v>
          </cell>
          <cell r="G4" t="str">
            <v>4</v>
          </cell>
          <cell r="H4" t="str">
            <v>1</v>
          </cell>
          <cell r="I4" t="str">
            <v>0</v>
          </cell>
          <cell r="J4">
            <v>1920</v>
          </cell>
        </row>
        <row r="5">
          <cell r="B5" t="str">
            <v>2007171539330630</v>
          </cell>
          <cell r="C5" t="str">
            <v>待使用</v>
          </cell>
          <cell r="D5" t="str">
            <v>已完结</v>
          </cell>
          <cell r="E5" t="str">
            <v>2020-08-06</v>
          </cell>
          <cell r="F5" t="str">
            <v>2020-08-07</v>
          </cell>
          <cell r="G5" t="str">
            <v>3</v>
          </cell>
          <cell r="H5" t="str">
            <v>1</v>
          </cell>
          <cell r="I5" t="str">
            <v>3</v>
          </cell>
          <cell r="J5">
            <v>1440</v>
          </cell>
        </row>
        <row r="6">
          <cell r="B6" t="str">
            <v>2007171020090497</v>
          </cell>
          <cell r="C6" t="str">
            <v>已确认</v>
          </cell>
          <cell r="D6" t="str">
            <v>已完结</v>
          </cell>
          <cell r="E6" t="str">
            <v>2020-08-02</v>
          </cell>
          <cell r="F6" t="str">
            <v>2020-08-03</v>
          </cell>
          <cell r="G6" t="str">
            <v>2</v>
          </cell>
          <cell r="H6" t="str">
            <v>1</v>
          </cell>
          <cell r="I6" t="str">
            <v>2</v>
          </cell>
          <cell r="J6">
            <v>960</v>
          </cell>
        </row>
        <row r="7">
          <cell r="B7" t="str">
            <v>2007081834480646</v>
          </cell>
          <cell r="C7" t="str">
            <v>已确认</v>
          </cell>
          <cell r="D7" t="str">
            <v>已完结</v>
          </cell>
          <cell r="E7" t="str">
            <v>2020-07-12</v>
          </cell>
          <cell r="F7" t="str">
            <v>2020-07-13</v>
          </cell>
          <cell r="G7" t="str">
            <v>6</v>
          </cell>
          <cell r="H7" t="str">
            <v>1</v>
          </cell>
          <cell r="I7" t="str">
            <v>6</v>
          </cell>
          <cell r="J7">
            <v>2880</v>
          </cell>
        </row>
        <row r="8">
          <cell r="B8" t="str">
            <v>2007070943000284</v>
          </cell>
          <cell r="C8" t="str">
            <v>已确认</v>
          </cell>
          <cell r="D8" t="str">
            <v>已完结</v>
          </cell>
          <cell r="E8" t="str">
            <v>2020-07-07</v>
          </cell>
          <cell r="F8" t="str">
            <v>2020-07-08</v>
          </cell>
          <cell r="G8" t="str">
            <v>5</v>
          </cell>
          <cell r="H8" t="str">
            <v>1</v>
          </cell>
          <cell r="I8" t="str">
            <v>5</v>
          </cell>
          <cell r="J8">
            <v>2400</v>
          </cell>
        </row>
        <row r="9">
          <cell r="B9" t="str">
            <v>2007031703330414</v>
          </cell>
          <cell r="C9" t="str">
            <v>待使用</v>
          </cell>
          <cell r="D9" t="str">
            <v>已完结</v>
          </cell>
          <cell r="E9" t="str">
            <v>2020-07-04</v>
          </cell>
          <cell r="F9" t="str">
            <v>2020-07-05</v>
          </cell>
          <cell r="G9" t="str">
            <v>4</v>
          </cell>
          <cell r="H9" t="str">
            <v>1</v>
          </cell>
          <cell r="I9" t="str">
            <v>4</v>
          </cell>
          <cell r="J9">
            <v>2240</v>
          </cell>
        </row>
        <row r="10">
          <cell r="B10" t="str">
            <v>2007031702150415</v>
          </cell>
          <cell r="C10" t="str">
            <v>已确认</v>
          </cell>
          <cell r="D10" t="str">
            <v>已完结</v>
          </cell>
          <cell r="E10" t="str">
            <v>2020-07-04</v>
          </cell>
          <cell r="F10" t="str">
            <v>2020-07-05</v>
          </cell>
          <cell r="G10" t="str">
            <v>4</v>
          </cell>
          <cell r="H10" t="str">
            <v>1</v>
          </cell>
          <cell r="I10" t="str">
            <v>4</v>
          </cell>
          <cell r="J10">
            <v>2240</v>
          </cell>
        </row>
        <row r="11">
          <cell r="B11" t="str">
            <v>2007031618360646</v>
          </cell>
          <cell r="C11" t="str">
            <v>已确认</v>
          </cell>
          <cell r="D11" t="str">
            <v>已取消</v>
          </cell>
          <cell r="E11" t="str">
            <v>2020-07-17</v>
          </cell>
          <cell r="F11" t="str">
            <v>2020-07-18</v>
          </cell>
          <cell r="G11" t="str">
            <v>7</v>
          </cell>
          <cell r="H11" t="str">
            <v>1</v>
          </cell>
          <cell r="I11" t="str">
            <v>0</v>
          </cell>
          <cell r="J11">
            <v>3920</v>
          </cell>
        </row>
        <row r="12">
          <cell r="B12" t="str">
            <v>2007031618360646</v>
          </cell>
          <cell r="C12" t="str">
            <v>已确认</v>
          </cell>
          <cell r="D12" t="str">
            <v>已完结</v>
          </cell>
          <cell r="E12" t="str">
            <v>2020-07-17</v>
          </cell>
          <cell r="F12" t="str">
            <v>2020-07-18</v>
          </cell>
          <cell r="G12" t="str">
            <v>7</v>
          </cell>
          <cell r="H12" t="str">
            <v>1</v>
          </cell>
          <cell r="I12" t="str">
            <v>7</v>
          </cell>
          <cell r="J12">
            <v>3920</v>
          </cell>
        </row>
        <row r="13">
          <cell r="B13" t="str">
            <v>2007011756430416</v>
          </cell>
          <cell r="C13" t="str">
            <v>已确认</v>
          </cell>
          <cell r="D13" t="str">
            <v>已完结</v>
          </cell>
          <cell r="E13" t="str">
            <v>2020-07-02</v>
          </cell>
          <cell r="F13" t="str">
            <v>2020-07-03</v>
          </cell>
          <cell r="G13" t="str">
            <v>1</v>
          </cell>
          <cell r="H13" t="str">
            <v>1</v>
          </cell>
          <cell r="I13" t="str">
            <v>1</v>
          </cell>
          <cell r="J13">
            <v>480</v>
          </cell>
        </row>
        <row r="14">
          <cell r="B14" t="str">
            <v>2006291648578058</v>
          </cell>
          <cell r="C14" t="str">
            <v>已确认</v>
          </cell>
          <cell r="D14" t="str">
            <v>已完结</v>
          </cell>
          <cell r="E14" t="str">
            <v>2020-06-30</v>
          </cell>
          <cell r="F14" t="str">
            <v>2020-07-01</v>
          </cell>
          <cell r="G14" t="str">
            <v>1</v>
          </cell>
          <cell r="H14" t="str">
            <v>1</v>
          </cell>
          <cell r="I14" t="str">
            <v>1</v>
          </cell>
          <cell r="J14">
            <v>380</v>
          </cell>
        </row>
        <row r="15">
          <cell r="B15" t="str">
            <v>2006291645008059</v>
          </cell>
          <cell r="C15" t="str">
            <v>已确认</v>
          </cell>
          <cell r="D15" t="str">
            <v>已完结</v>
          </cell>
          <cell r="E15" t="str">
            <v>2020-06-30</v>
          </cell>
          <cell r="F15" t="str">
            <v>2020-07-01</v>
          </cell>
          <cell r="G15" t="str">
            <v>1</v>
          </cell>
          <cell r="H15" t="str">
            <v>1</v>
          </cell>
          <cell r="I15" t="str">
            <v>1</v>
          </cell>
          <cell r="J15">
            <v>380</v>
          </cell>
        </row>
        <row r="16">
          <cell r="B16" t="str">
            <v>2006291643118057</v>
          </cell>
          <cell r="C16" t="str">
            <v>已确认</v>
          </cell>
          <cell r="D16" t="str">
            <v>已完结</v>
          </cell>
          <cell r="E16" t="str">
            <v>2020-06-30</v>
          </cell>
          <cell r="F16" t="str">
            <v>2020-07-01</v>
          </cell>
          <cell r="G16" t="str">
            <v>1</v>
          </cell>
          <cell r="H16" t="str">
            <v>1</v>
          </cell>
          <cell r="I16" t="str">
            <v>1</v>
          </cell>
          <cell r="J16">
            <v>380</v>
          </cell>
        </row>
        <row r="17">
          <cell r="B17" t="str">
            <v>2006291638068049</v>
          </cell>
          <cell r="C17" t="str">
            <v>已确认</v>
          </cell>
          <cell r="D17" t="str">
            <v>已完结</v>
          </cell>
          <cell r="E17" t="str">
            <v>2020-06-30</v>
          </cell>
          <cell r="F17" t="str">
            <v>2020-07-01</v>
          </cell>
          <cell r="G17" t="str">
            <v>1</v>
          </cell>
          <cell r="H17" t="str">
            <v>1</v>
          </cell>
          <cell r="I17" t="str">
            <v>1</v>
          </cell>
          <cell r="J17">
            <v>380</v>
          </cell>
        </row>
        <row r="18">
          <cell r="B18" t="str">
            <v>2006281918050416</v>
          </cell>
          <cell r="C18" t="str">
            <v>已确认</v>
          </cell>
          <cell r="D18" t="str">
            <v>已完结</v>
          </cell>
          <cell r="E18" t="str">
            <v>2020-07-02</v>
          </cell>
          <cell r="F18" t="str">
            <v>2020-07-03</v>
          </cell>
          <cell r="G18" t="str">
            <v>2</v>
          </cell>
          <cell r="H18" t="str">
            <v>1</v>
          </cell>
          <cell r="I18" t="str">
            <v>2</v>
          </cell>
          <cell r="J18">
            <v>960</v>
          </cell>
        </row>
        <row r="19">
          <cell r="B19" t="str">
            <v>2006221314524203</v>
          </cell>
          <cell r="C19" t="str">
            <v>已确认</v>
          </cell>
          <cell r="D19" t="str">
            <v>已完结</v>
          </cell>
          <cell r="E19" t="str">
            <v>2020-06-22</v>
          </cell>
          <cell r="F19" t="str">
            <v>2020-06-23</v>
          </cell>
          <cell r="G19" t="str">
            <v>2</v>
          </cell>
          <cell r="H19" t="str">
            <v>1</v>
          </cell>
          <cell r="I19" t="str">
            <v>2</v>
          </cell>
          <cell r="J19">
            <v>760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53"/>
  <sheetViews>
    <sheetView tabSelected="1" workbookViewId="0">
      <pane ySplit="1" topLeftCell="A123" activePane="bottomLeft" state="frozen"/>
      <selection/>
      <selection pane="bottomLeft" activeCell="J160" sqref="J160"/>
    </sheetView>
  </sheetViews>
  <sheetFormatPr defaultColWidth="9" defaultRowHeight="13.5"/>
  <cols>
    <col min="1" max="1" width="22.45" style="6" customWidth="1"/>
    <col min="2" max="2" width="17.725" style="6" customWidth="1"/>
    <col min="3" max="3" width="21.625" style="6" customWidth="1"/>
    <col min="4" max="4" width="11.2666666666667" style="6" customWidth="1"/>
    <col min="5" max="5" width="10.1833333333333" style="6" customWidth="1"/>
    <col min="6" max="8" width="9" style="6"/>
    <col min="9" max="9" width="9" style="7"/>
    <col min="10" max="10" width="9" style="8"/>
    <col min="11" max="11" width="9" style="9"/>
    <col min="12" max="14" width="9" style="4"/>
    <col min="15" max="15" width="9.90833333333333" style="6" customWidth="1"/>
    <col min="16" max="16" width="9" style="6"/>
    <col min="17" max="17" width="14.5416666666667" style="6" customWidth="1"/>
    <col min="18" max="18" width="8.18333333333333" style="6" customWidth="1"/>
    <col min="19" max="19" width="9.625" style="6" customWidth="1"/>
    <col min="20" max="20" width="7" style="10" customWidth="1"/>
    <col min="21" max="21" width="9.875" style="6" customWidth="1"/>
    <col min="22" max="16384" width="9" style="6"/>
  </cols>
  <sheetData>
    <row r="1" s="1" customFormat="1" spans="1:18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  <c r="F1" s="11" t="s">
        <v>5</v>
      </c>
      <c r="G1" s="11" t="s">
        <v>6</v>
      </c>
      <c r="H1" s="11" t="s">
        <v>7</v>
      </c>
      <c r="I1" s="11" t="s">
        <v>8</v>
      </c>
      <c r="J1" s="23" t="s">
        <v>9</v>
      </c>
      <c r="K1" s="24" t="s">
        <v>10</v>
      </c>
      <c r="L1" s="24" t="s">
        <v>11</v>
      </c>
      <c r="M1" s="24" t="s">
        <v>12</v>
      </c>
      <c r="N1" s="24" t="s">
        <v>13</v>
      </c>
      <c r="P1" s="1" t="s">
        <v>14</v>
      </c>
      <c r="Q1" s="1" t="s">
        <v>15</v>
      </c>
      <c r="R1" s="1" t="s">
        <v>16</v>
      </c>
    </row>
    <row r="2" s="2" customFormat="1" spans="1:20">
      <c r="A2" s="12" t="s">
        <v>17</v>
      </c>
      <c r="B2" s="13" t="s">
        <v>18</v>
      </c>
      <c r="C2" s="13" t="s">
        <v>19</v>
      </c>
      <c r="D2" s="13" t="s">
        <v>20</v>
      </c>
      <c r="E2" s="13" t="s">
        <v>21</v>
      </c>
      <c r="F2" s="14">
        <v>1</v>
      </c>
      <c r="G2" s="14">
        <v>1</v>
      </c>
      <c r="H2" s="14">
        <v>1</v>
      </c>
      <c r="I2" s="14">
        <v>480</v>
      </c>
      <c r="J2" s="8">
        <f>I2-100</f>
        <v>380</v>
      </c>
      <c r="K2" s="9">
        <f>H2*100</f>
        <v>100</v>
      </c>
      <c r="L2" s="25"/>
      <c r="M2" s="25"/>
      <c r="N2" s="25"/>
      <c r="P2" s="26">
        <v>480</v>
      </c>
      <c r="Q2" s="26">
        <v>380</v>
      </c>
      <c r="R2" s="26">
        <f>Q2-J2</f>
        <v>0</v>
      </c>
      <c r="S2" s="33"/>
      <c r="T2" s="1"/>
    </row>
    <row r="3" s="2" customFormat="1" spans="1:20">
      <c r="A3" s="13" t="s">
        <v>17</v>
      </c>
      <c r="B3" s="13" t="s">
        <v>22</v>
      </c>
      <c r="C3" s="13" t="s">
        <v>19</v>
      </c>
      <c r="D3" s="13" t="s">
        <v>21</v>
      </c>
      <c r="E3" s="13" t="s">
        <v>23</v>
      </c>
      <c r="F3" s="14">
        <v>1</v>
      </c>
      <c r="G3" s="14">
        <v>1</v>
      </c>
      <c r="H3" s="14">
        <v>1</v>
      </c>
      <c r="I3" s="14">
        <v>480</v>
      </c>
      <c r="J3" s="8">
        <f t="shared" ref="J3:J18" si="0">I3-100</f>
        <v>380</v>
      </c>
      <c r="K3" s="9">
        <f t="shared" ref="K3:K19" si="1">H3*100</f>
        <v>100</v>
      </c>
      <c r="L3" s="25"/>
      <c r="M3" s="25"/>
      <c r="N3" s="25"/>
      <c r="P3" s="26">
        <v>480</v>
      </c>
      <c r="Q3" s="26">
        <v>380</v>
      </c>
      <c r="R3" s="26">
        <f t="shared" ref="R3:R19" si="2">Q3-J3</f>
        <v>0</v>
      </c>
      <c r="S3" s="33"/>
      <c r="T3" s="1"/>
    </row>
    <row r="4" s="2" customFormat="1" spans="1:20">
      <c r="A4" s="13" t="s">
        <v>17</v>
      </c>
      <c r="B4" s="13" t="s">
        <v>24</v>
      </c>
      <c r="C4" s="13" t="s">
        <v>25</v>
      </c>
      <c r="D4" s="13" t="s">
        <v>26</v>
      </c>
      <c r="E4" s="13" t="s">
        <v>27</v>
      </c>
      <c r="F4" s="14">
        <v>1</v>
      </c>
      <c r="G4" s="14">
        <v>1</v>
      </c>
      <c r="H4" s="14">
        <v>1</v>
      </c>
      <c r="I4" s="14">
        <v>480</v>
      </c>
      <c r="J4" s="8">
        <f t="shared" si="0"/>
        <v>380</v>
      </c>
      <c r="K4" s="9">
        <f t="shared" si="1"/>
        <v>100</v>
      </c>
      <c r="L4" s="25"/>
      <c r="M4" s="25"/>
      <c r="N4" s="25"/>
      <c r="P4" s="26">
        <v>480</v>
      </c>
      <c r="Q4" s="26">
        <v>380</v>
      </c>
      <c r="R4" s="26">
        <f t="shared" si="2"/>
        <v>0</v>
      </c>
      <c r="S4" s="33"/>
      <c r="T4" s="1"/>
    </row>
    <row r="5" s="2" customFormat="1" spans="1:20">
      <c r="A5" s="13" t="s">
        <v>17</v>
      </c>
      <c r="B5" s="13" t="s">
        <v>28</v>
      </c>
      <c r="C5" s="13" t="s">
        <v>29</v>
      </c>
      <c r="D5" s="13" t="s">
        <v>26</v>
      </c>
      <c r="E5" s="13" t="s">
        <v>27</v>
      </c>
      <c r="F5" s="14">
        <v>1</v>
      </c>
      <c r="G5" s="14">
        <v>1</v>
      </c>
      <c r="H5" s="14">
        <v>1</v>
      </c>
      <c r="I5" s="14">
        <v>480</v>
      </c>
      <c r="J5" s="8">
        <f t="shared" si="0"/>
        <v>380</v>
      </c>
      <c r="K5" s="9">
        <f t="shared" si="1"/>
        <v>100</v>
      </c>
      <c r="L5" s="25"/>
      <c r="M5" s="25"/>
      <c r="N5" s="25"/>
      <c r="P5" s="26">
        <v>480</v>
      </c>
      <c r="Q5" s="26">
        <v>380</v>
      </c>
      <c r="R5" s="26">
        <f t="shared" si="2"/>
        <v>0</v>
      </c>
      <c r="S5" s="33"/>
      <c r="T5" s="1"/>
    </row>
    <row r="6" s="2" customFormat="1" spans="1:20">
      <c r="A6" s="12" t="s">
        <v>17</v>
      </c>
      <c r="B6" s="13" t="s">
        <v>30</v>
      </c>
      <c r="C6" s="13" t="s">
        <v>31</v>
      </c>
      <c r="D6" s="13" t="s">
        <v>26</v>
      </c>
      <c r="E6" s="13" t="s">
        <v>27</v>
      </c>
      <c r="F6" s="14">
        <v>1</v>
      </c>
      <c r="G6" s="14">
        <v>1</v>
      </c>
      <c r="H6" s="14">
        <v>1</v>
      </c>
      <c r="I6" s="14">
        <v>480</v>
      </c>
      <c r="J6" s="8">
        <f t="shared" si="0"/>
        <v>380</v>
      </c>
      <c r="K6" s="9">
        <f t="shared" si="1"/>
        <v>100</v>
      </c>
      <c r="L6" s="25"/>
      <c r="M6" s="25"/>
      <c r="N6" s="25"/>
      <c r="P6" s="26">
        <v>480</v>
      </c>
      <c r="Q6" s="26">
        <v>380</v>
      </c>
      <c r="R6" s="26">
        <f t="shared" si="2"/>
        <v>0</v>
      </c>
      <c r="S6" s="33"/>
      <c r="T6" s="1"/>
    </row>
    <row r="7" s="2" customFormat="1" spans="1:20">
      <c r="A7" s="13" t="s">
        <v>17</v>
      </c>
      <c r="B7" s="13" t="s">
        <v>32</v>
      </c>
      <c r="C7" s="13" t="s">
        <v>33</v>
      </c>
      <c r="D7" s="13" t="s">
        <v>34</v>
      </c>
      <c r="E7" s="13" t="s">
        <v>35</v>
      </c>
      <c r="F7" s="14">
        <v>1</v>
      </c>
      <c r="G7" s="14">
        <v>1</v>
      </c>
      <c r="H7" s="14">
        <v>1</v>
      </c>
      <c r="I7" s="14">
        <v>480</v>
      </c>
      <c r="J7" s="8">
        <f t="shared" si="0"/>
        <v>380</v>
      </c>
      <c r="K7" s="9">
        <f t="shared" si="1"/>
        <v>100</v>
      </c>
      <c r="L7" s="25"/>
      <c r="M7" s="25"/>
      <c r="N7" s="25"/>
      <c r="P7" s="26">
        <v>480</v>
      </c>
      <c r="Q7" s="26">
        <v>380</v>
      </c>
      <c r="R7" s="26">
        <f t="shared" si="2"/>
        <v>0</v>
      </c>
      <c r="S7" s="33"/>
      <c r="T7" s="1"/>
    </row>
    <row r="8" s="2" customFormat="1" spans="1:20">
      <c r="A8" s="13" t="s">
        <v>17</v>
      </c>
      <c r="B8" s="13" t="s">
        <v>36</v>
      </c>
      <c r="C8" s="13" t="s">
        <v>33</v>
      </c>
      <c r="D8" s="13" t="s">
        <v>34</v>
      </c>
      <c r="E8" s="13" t="s">
        <v>35</v>
      </c>
      <c r="F8" s="14">
        <v>1</v>
      </c>
      <c r="G8" s="14">
        <v>1</v>
      </c>
      <c r="H8" s="14">
        <v>1</v>
      </c>
      <c r="I8" s="14">
        <v>480</v>
      </c>
      <c r="J8" s="8">
        <f t="shared" si="0"/>
        <v>380</v>
      </c>
      <c r="K8" s="9">
        <f t="shared" si="1"/>
        <v>100</v>
      </c>
      <c r="L8" s="25"/>
      <c r="M8" s="25"/>
      <c r="N8" s="25"/>
      <c r="P8" s="26">
        <v>480</v>
      </c>
      <c r="Q8" s="26">
        <v>380</v>
      </c>
      <c r="R8" s="26">
        <f t="shared" si="2"/>
        <v>0</v>
      </c>
      <c r="S8" s="33"/>
      <c r="T8" s="1"/>
    </row>
    <row r="9" s="2" customFormat="1" spans="1:20">
      <c r="A9" s="13" t="s">
        <v>17</v>
      </c>
      <c r="B9" s="13" t="s">
        <v>37</v>
      </c>
      <c r="C9" s="13" t="s">
        <v>38</v>
      </c>
      <c r="D9" s="13" t="s">
        <v>34</v>
      </c>
      <c r="E9" s="13" t="s">
        <v>35</v>
      </c>
      <c r="F9" s="14">
        <v>1</v>
      </c>
      <c r="G9" s="14">
        <v>1</v>
      </c>
      <c r="H9" s="14">
        <v>1</v>
      </c>
      <c r="I9" s="14">
        <v>480</v>
      </c>
      <c r="J9" s="8">
        <f t="shared" si="0"/>
        <v>380</v>
      </c>
      <c r="K9" s="9">
        <f t="shared" si="1"/>
        <v>100</v>
      </c>
      <c r="L9" s="25"/>
      <c r="M9" s="25"/>
      <c r="N9" s="25"/>
      <c r="P9" s="26">
        <v>480</v>
      </c>
      <c r="Q9" s="26">
        <v>380</v>
      </c>
      <c r="R9" s="26">
        <f t="shared" si="2"/>
        <v>0</v>
      </c>
      <c r="S9" s="33"/>
      <c r="T9" s="1"/>
    </row>
    <row r="10" s="2" customFormat="1" spans="1:20">
      <c r="A10" s="13" t="s">
        <v>17</v>
      </c>
      <c r="B10" s="13" t="s">
        <v>39</v>
      </c>
      <c r="C10" s="13" t="s">
        <v>40</v>
      </c>
      <c r="D10" s="13" t="s">
        <v>34</v>
      </c>
      <c r="E10" s="13" t="s">
        <v>35</v>
      </c>
      <c r="F10" s="14">
        <v>1</v>
      </c>
      <c r="G10" s="14">
        <v>1</v>
      </c>
      <c r="H10" s="14">
        <v>1</v>
      </c>
      <c r="I10" s="14">
        <v>480</v>
      </c>
      <c r="J10" s="8">
        <f t="shared" si="0"/>
        <v>380</v>
      </c>
      <c r="K10" s="9">
        <f t="shared" si="1"/>
        <v>100</v>
      </c>
      <c r="L10" s="25"/>
      <c r="M10" s="25"/>
      <c r="N10" s="25"/>
      <c r="P10" s="26">
        <v>480</v>
      </c>
      <c r="Q10" s="26">
        <v>380</v>
      </c>
      <c r="R10" s="26">
        <f t="shared" si="2"/>
        <v>0</v>
      </c>
      <c r="S10" s="33"/>
      <c r="T10" s="1"/>
    </row>
    <row r="11" s="3" customFormat="1" spans="1:21">
      <c r="A11" s="15" t="s">
        <v>17</v>
      </c>
      <c r="B11" s="46" t="s">
        <v>41</v>
      </c>
      <c r="C11" s="16" t="s">
        <v>42</v>
      </c>
      <c r="D11" s="16" t="s">
        <v>34</v>
      </c>
      <c r="E11" s="16" t="s">
        <v>35</v>
      </c>
      <c r="F11" s="17">
        <v>1</v>
      </c>
      <c r="G11" s="17">
        <v>1</v>
      </c>
      <c r="H11" s="17">
        <v>1</v>
      </c>
      <c r="I11" s="17">
        <v>480</v>
      </c>
      <c r="J11" s="27">
        <f t="shared" si="0"/>
        <v>380</v>
      </c>
      <c r="K11" s="27">
        <f t="shared" si="1"/>
        <v>100</v>
      </c>
      <c r="L11" s="28"/>
      <c r="M11" s="28"/>
      <c r="N11" s="28"/>
      <c r="P11" s="29">
        <v>480</v>
      </c>
      <c r="Q11" s="29">
        <v>380</v>
      </c>
      <c r="R11" s="29">
        <f t="shared" si="2"/>
        <v>0</v>
      </c>
      <c r="S11" s="35"/>
      <c r="T11" s="36"/>
      <c r="U11" s="2"/>
    </row>
    <row r="12" s="3" customFormat="1" spans="1:21">
      <c r="A12" s="16" t="s">
        <v>17</v>
      </c>
      <c r="B12" s="16" t="s">
        <v>41</v>
      </c>
      <c r="C12" s="16" t="s">
        <v>43</v>
      </c>
      <c r="D12" s="16" t="s">
        <v>34</v>
      </c>
      <c r="E12" s="16" t="s">
        <v>35</v>
      </c>
      <c r="F12" s="17">
        <v>1</v>
      </c>
      <c r="G12" s="17">
        <v>1</v>
      </c>
      <c r="H12" s="17">
        <v>1</v>
      </c>
      <c r="I12" s="17">
        <v>480</v>
      </c>
      <c r="J12" s="27">
        <f t="shared" si="0"/>
        <v>380</v>
      </c>
      <c r="K12" s="27">
        <f t="shared" si="1"/>
        <v>100</v>
      </c>
      <c r="L12" s="28"/>
      <c r="M12" s="28"/>
      <c r="N12" s="28"/>
      <c r="P12" s="29">
        <v>480</v>
      </c>
      <c r="Q12" s="29">
        <v>380</v>
      </c>
      <c r="R12" s="29">
        <f t="shared" si="2"/>
        <v>0</v>
      </c>
      <c r="S12" s="35"/>
      <c r="T12" s="36"/>
      <c r="U12" s="2"/>
    </row>
    <row r="13" s="2" customFormat="1" spans="1:20">
      <c r="A13" s="13" t="s">
        <v>17</v>
      </c>
      <c r="B13" s="13" t="s">
        <v>44</v>
      </c>
      <c r="C13" s="13" t="s">
        <v>42</v>
      </c>
      <c r="D13" s="13" t="s">
        <v>34</v>
      </c>
      <c r="E13" s="13" t="s">
        <v>35</v>
      </c>
      <c r="F13" s="14">
        <v>1</v>
      </c>
      <c r="G13" s="14">
        <v>1</v>
      </c>
      <c r="H13" s="14">
        <v>1</v>
      </c>
      <c r="I13" s="14">
        <v>480</v>
      </c>
      <c r="J13" s="8">
        <f t="shared" si="0"/>
        <v>380</v>
      </c>
      <c r="K13" s="9">
        <f t="shared" si="1"/>
        <v>100</v>
      </c>
      <c r="L13" s="25"/>
      <c r="M13" s="25"/>
      <c r="N13" s="25"/>
      <c r="P13" s="26">
        <v>480</v>
      </c>
      <c r="Q13" s="26">
        <v>380</v>
      </c>
      <c r="R13" s="26">
        <f t="shared" si="2"/>
        <v>0</v>
      </c>
      <c r="S13" s="33"/>
      <c r="T13" s="1"/>
    </row>
    <row r="14" s="2" customFormat="1" spans="1:20">
      <c r="A14" s="13" t="s">
        <v>17</v>
      </c>
      <c r="B14" s="13" t="s">
        <v>45</v>
      </c>
      <c r="C14" s="13" t="s">
        <v>46</v>
      </c>
      <c r="D14" s="13" t="s">
        <v>35</v>
      </c>
      <c r="E14" s="13" t="s">
        <v>47</v>
      </c>
      <c r="F14" s="14">
        <v>1</v>
      </c>
      <c r="G14" s="14">
        <v>1</v>
      </c>
      <c r="H14" s="14">
        <v>1</v>
      </c>
      <c r="I14" s="14">
        <v>480</v>
      </c>
      <c r="J14" s="8">
        <f t="shared" si="0"/>
        <v>380</v>
      </c>
      <c r="K14" s="9">
        <f t="shared" si="1"/>
        <v>100</v>
      </c>
      <c r="L14" s="25"/>
      <c r="M14" s="25"/>
      <c r="N14" s="25"/>
      <c r="P14" s="26">
        <v>480</v>
      </c>
      <c r="Q14" s="26">
        <v>380</v>
      </c>
      <c r="R14" s="26">
        <f t="shared" si="2"/>
        <v>0</v>
      </c>
      <c r="S14" s="33"/>
      <c r="T14" s="1"/>
    </row>
    <row r="15" s="2" customFormat="1" spans="1:20">
      <c r="A15" s="13" t="s">
        <v>17</v>
      </c>
      <c r="B15" s="13" t="s">
        <v>48</v>
      </c>
      <c r="C15" s="13" t="s">
        <v>46</v>
      </c>
      <c r="D15" s="13" t="s">
        <v>35</v>
      </c>
      <c r="E15" s="13" t="s">
        <v>47</v>
      </c>
      <c r="F15" s="14">
        <v>1</v>
      </c>
      <c r="G15" s="14">
        <v>1</v>
      </c>
      <c r="H15" s="14">
        <v>1</v>
      </c>
      <c r="I15" s="14">
        <v>480</v>
      </c>
      <c r="J15" s="8">
        <f t="shared" si="0"/>
        <v>380</v>
      </c>
      <c r="K15" s="9">
        <f t="shared" si="1"/>
        <v>100</v>
      </c>
      <c r="L15" s="25"/>
      <c r="M15" s="25"/>
      <c r="N15" s="25"/>
      <c r="P15" s="26">
        <v>480</v>
      </c>
      <c r="Q15" s="26">
        <v>380</v>
      </c>
      <c r="R15" s="26">
        <f t="shared" si="2"/>
        <v>0</v>
      </c>
      <c r="S15" s="33"/>
      <c r="T15" s="1"/>
    </row>
    <row r="16" s="2" customFormat="1" spans="1:20">
      <c r="A16" s="13" t="s">
        <v>17</v>
      </c>
      <c r="B16" s="13" t="s">
        <v>49</v>
      </c>
      <c r="C16" s="13" t="s">
        <v>46</v>
      </c>
      <c r="D16" s="13" t="s">
        <v>35</v>
      </c>
      <c r="E16" s="13" t="s">
        <v>47</v>
      </c>
      <c r="F16" s="14">
        <v>1</v>
      </c>
      <c r="G16" s="14">
        <v>1</v>
      </c>
      <c r="H16" s="14">
        <v>1</v>
      </c>
      <c r="I16" s="14">
        <v>480</v>
      </c>
      <c r="J16" s="8">
        <f t="shared" si="0"/>
        <v>380</v>
      </c>
      <c r="K16" s="9">
        <f t="shared" si="1"/>
        <v>100</v>
      </c>
      <c r="L16" s="25"/>
      <c r="M16" s="25"/>
      <c r="N16" s="25"/>
      <c r="P16" s="26">
        <v>480</v>
      </c>
      <c r="Q16" s="26">
        <v>380</v>
      </c>
      <c r="R16" s="26">
        <f t="shared" si="2"/>
        <v>0</v>
      </c>
      <c r="S16" s="33"/>
      <c r="T16" s="1"/>
    </row>
    <row r="17" s="2" customFormat="1" spans="1:20">
      <c r="A17" s="13" t="s">
        <v>17</v>
      </c>
      <c r="B17" s="13" t="s">
        <v>50</v>
      </c>
      <c r="C17" s="13" t="s">
        <v>51</v>
      </c>
      <c r="D17" s="13" t="s">
        <v>47</v>
      </c>
      <c r="E17" s="13" t="s">
        <v>52</v>
      </c>
      <c r="F17" s="14">
        <v>1</v>
      </c>
      <c r="G17" s="14">
        <v>1</v>
      </c>
      <c r="H17" s="14">
        <v>1</v>
      </c>
      <c r="I17" s="14">
        <v>480</v>
      </c>
      <c r="J17" s="8">
        <f t="shared" si="0"/>
        <v>380</v>
      </c>
      <c r="K17" s="9">
        <f t="shared" si="1"/>
        <v>100</v>
      </c>
      <c r="L17" s="25"/>
      <c r="M17" s="25"/>
      <c r="N17" s="25"/>
      <c r="P17" s="26">
        <v>480</v>
      </c>
      <c r="Q17" s="26">
        <v>380</v>
      </c>
      <c r="R17" s="26">
        <f t="shared" si="2"/>
        <v>0</v>
      </c>
      <c r="S17" s="33"/>
      <c r="T17" s="1"/>
    </row>
    <row r="18" s="2" customFormat="1" spans="1:20">
      <c r="A18" s="13" t="s">
        <v>17</v>
      </c>
      <c r="B18" s="13" t="s">
        <v>53</v>
      </c>
      <c r="C18" s="13" t="s">
        <v>51</v>
      </c>
      <c r="D18" s="13" t="s">
        <v>52</v>
      </c>
      <c r="E18" s="13" t="s">
        <v>54</v>
      </c>
      <c r="F18" s="14">
        <v>1</v>
      </c>
      <c r="G18" s="14">
        <v>1</v>
      </c>
      <c r="H18" s="14">
        <v>1</v>
      </c>
      <c r="I18" s="14">
        <v>480</v>
      </c>
      <c r="J18" s="8">
        <f t="shared" si="0"/>
        <v>380</v>
      </c>
      <c r="K18" s="9">
        <f t="shared" si="1"/>
        <v>100</v>
      </c>
      <c r="L18" s="25"/>
      <c r="M18" s="25"/>
      <c r="N18" s="25"/>
      <c r="P18" s="26">
        <v>480</v>
      </c>
      <c r="Q18" s="26">
        <v>380</v>
      </c>
      <c r="R18" s="26">
        <f t="shared" si="2"/>
        <v>0</v>
      </c>
      <c r="S18" s="33"/>
      <c r="T18" s="1"/>
    </row>
    <row r="19" s="2" customFormat="1" spans="1:20">
      <c r="A19" s="13" t="s">
        <v>17</v>
      </c>
      <c r="B19" s="13" t="s">
        <v>55</v>
      </c>
      <c r="C19" s="13" t="s">
        <v>56</v>
      </c>
      <c r="D19" s="13" t="s">
        <v>57</v>
      </c>
      <c r="E19" s="13" t="s">
        <v>58</v>
      </c>
      <c r="F19" s="14">
        <v>2</v>
      </c>
      <c r="G19" s="14">
        <v>1</v>
      </c>
      <c r="H19" s="14">
        <v>2</v>
      </c>
      <c r="I19" s="14">
        <v>960</v>
      </c>
      <c r="J19" s="8">
        <f>I19-200</f>
        <v>760</v>
      </c>
      <c r="K19" s="9">
        <f t="shared" si="1"/>
        <v>200</v>
      </c>
      <c r="L19" s="25"/>
      <c r="M19" s="25"/>
      <c r="N19" s="25"/>
      <c r="P19" s="26">
        <v>960</v>
      </c>
      <c r="Q19" s="26">
        <v>760</v>
      </c>
      <c r="R19" s="26">
        <f t="shared" si="2"/>
        <v>0</v>
      </c>
      <c r="S19" s="33"/>
      <c r="T19" s="1"/>
    </row>
    <row r="20" s="2" customFormat="1" spans="1:20">
      <c r="A20" s="18"/>
      <c r="B20" s="18"/>
      <c r="C20" s="18"/>
      <c r="D20" s="18"/>
      <c r="E20" s="19" t="s">
        <v>59</v>
      </c>
      <c r="F20" s="20">
        <f>SUM(F2:F19)</f>
        <v>19</v>
      </c>
      <c r="G20" s="20"/>
      <c r="H20" s="20">
        <f>SUM(H2:H19)</f>
        <v>19</v>
      </c>
      <c r="I20" s="20">
        <f>SUM(I2:I19)</f>
        <v>9120</v>
      </c>
      <c r="J20" s="30">
        <f>SUM(J2:J19)</f>
        <v>7220</v>
      </c>
      <c r="K20" s="31">
        <f>SUM(K2:K19)</f>
        <v>1900</v>
      </c>
      <c r="L20" s="32"/>
      <c r="M20" s="32"/>
      <c r="N20" s="32"/>
      <c r="O20" s="33" t="s">
        <v>60</v>
      </c>
      <c r="P20" s="2">
        <f>SUM(P2:P19)</f>
        <v>9120</v>
      </c>
      <c r="Q20" s="2">
        <f>SUM(Q2:Q19)</f>
        <v>7220</v>
      </c>
      <c r="T20" s="1"/>
    </row>
    <row r="21" s="3" customFormat="1" spans="1:21">
      <c r="A21" s="15" t="s">
        <v>61</v>
      </c>
      <c r="B21" s="46" t="s">
        <v>62</v>
      </c>
      <c r="C21" s="16" t="s">
        <v>63</v>
      </c>
      <c r="D21" s="16" t="s">
        <v>64</v>
      </c>
      <c r="E21" s="16" t="s">
        <v>65</v>
      </c>
      <c r="F21" s="17">
        <v>4</v>
      </c>
      <c r="G21" s="17">
        <v>1</v>
      </c>
      <c r="H21" s="17">
        <v>4</v>
      </c>
      <c r="I21" s="17">
        <v>2344</v>
      </c>
      <c r="J21" s="27">
        <f>I21-H21*100</f>
        <v>1944</v>
      </c>
      <c r="K21" s="27">
        <f>H21*100</f>
        <v>400</v>
      </c>
      <c r="L21" s="28"/>
      <c r="M21" s="28"/>
      <c r="N21" s="28"/>
      <c r="P21" s="3">
        <v>2344</v>
      </c>
      <c r="Q21" s="3">
        <v>1944</v>
      </c>
      <c r="R21" s="3">
        <f>Q21-J21</f>
        <v>0</v>
      </c>
      <c r="S21" s="33"/>
      <c r="T21" s="36"/>
      <c r="U21" s="2"/>
    </row>
    <row r="22" s="2" customFormat="1" spans="1:20">
      <c r="A22" s="13" t="s">
        <v>61</v>
      </c>
      <c r="B22" s="13" t="s">
        <v>66</v>
      </c>
      <c r="C22" s="13" t="s">
        <v>67</v>
      </c>
      <c r="D22" s="13" t="s">
        <v>35</v>
      </c>
      <c r="E22" s="13" t="s">
        <v>47</v>
      </c>
      <c r="F22" s="14">
        <v>10</v>
      </c>
      <c r="G22" s="14">
        <v>1</v>
      </c>
      <c r="H22" s="14">
        <v>10</v>
      </c>
      <c r="I22" s="14">
        <v>5660</v>
      </c>
      <c r="J22" s="8">
        <f t="shared" ref="J22:J28" si="3">I22-H22*100</f>
        <v>4660</v>
      </c>
      <c r="K22" s="9">
        <f t="shared" ref="K22:K28" si="4">H22*100</f>
        <v>1000</v>
      </c>
      <c r="L22" s="25"/>
      <c r="M22" s="25"/>
      <c r="N22" s="25"/>
      <c r="P22" s="2">
        <v>5660</v>
      </c>
      <c r="Q22" s="2">
        <v>4660</v>
      </c>
      <c r="R22" s="2">
        <f t="shared" ref="R22:R28" si="5">Q22-J22</f>
        <v>0</v>
      </c>
      <c r="S22" s="33"/>
      <c r="T22" s="1"/>
    </row>
    <row r="23" s="2" customFormat="1" spans="1:20">
      <c r="A23" s="13" t="s">
        <v>61</v>
      </c>
      <c r="B23" s="13" t="s">
        <v>68</v>
      </c>
      <c r="C23" s="13" t="s">
        <v>69</v>
      </c>
      <c r="D23" s="13" t="s">
        <v>52</v>
      </c>
      <c r="E23" s="13" t="s">
        <v>54</v>
      </c>
      <c r="F23" s="14">
        <v>1</v>
      </c>
      <c r="G23" s="14">
        <v>1</v>
      </c>
      <c r="H23" s="14">
        <v>1</v>
      </c>
      <c r="I23" s="14">
        <v>586</v>
      </c>
      <c r="J23" s="8">
        <f t="shared" si="3"/>
        <v>486</v>
      </c>
      <c r="K23" s="9">
        <f t="shared" si="4"/>
        <v>100</v>
      </c>
      <c r="L23" s="25"/>
      <c r="M23" s="25"/>
      <c r="N23" s="25"/>
      <c r="P23" s="2">
        <v>586</v>
      </c>
      <c r="Q23" s="2">
        <v>486</v>
      </c>
      <c r="R23" s="2">
        <f t="shared" si="5"/>
        <v>0</v>
      </c>
      <c r="S23" s="33"/>
      <c r="T23" s="1"/>
    </row>
    <row r="24" s="2" customFormat="1" spans="1:20">
      <c r="A24" s="13" t="s">
        <v>61</v>
      </c>
      <c r="B24" s="13" t="s">
        <v>70</v>
      </c>
      <c r="C24" s="13" t="s">
        <v>71</v>
      </c>
      <c r="D24" s="13" t="s">
        <v>72</v>
      </c>
      <c r="E24" s="13" t="s">
        <v>73</v>
      </c>
      <c r="F24" s="14">
        <v>23</v>
      </c>
      <c r="G24" s="14">
        <v>1</v>
      </c>
      <c r="H24" s="14">
        <v>23</v>
      </c>
      <c r="I24" s="14">
        <v>13018</v>
      </c>
      <c r="J24" s="8">
        <f t="shared" si="3"/>
        <v>10718</v>
      </c>
      <c r="K24" s="9">
        <f t="shared" si="4"/>
        <v>2300</v>
      </c>
      <c r="L24" s="25"/>
      <c r="M24" s="25"/>
      <c r="N24" s="25"/>
      <c r="P24" s="2">
        <v>13018</v>
      </c>
      <c r="Q24" s="2">
        <v>10718</v>
      </c>
      <c r="R24" s="2">
        <f t="shared" si="5"/>
        <v>0</v>
      </c>
      <c r="S24" s="33"/>
      <c r="T24" s="1"/>
    </row>
    <row r="25" s="2" customFormat="1" spans="1:20">
      <c r="A25" s="13" t="s">
        <v>61</v>
      </c>
      <c r="B25" s="13" t="s">
        <v>70</v>
      </c>
      <c r="C25" s="13" t="s">
        <v>74</v>
      </c>
      <c r="D25" s="13" t="s">
        <v>73</v>
      </c>
      <c r="E25" s="13" t="s">
        <v>75</v>
      </c>
      <c r="F25" s="14">
        <v>1</v>
      </c>
      <c r="G25" s="14">
        <v>1</v>
      </c>
      <c r="H25" s="14">
        <v>1</v>
      </c>
      <c r="I25" s="14">
        <v>566</v>
      </c>
      <c r="J25" s="8">
        <f t="shared" si="3"/>
        <v>466</v>
      </c>
      <c r="K25" s="9">
        <f t="shared" si="4"/>
        <v>100</v>
      </c>
      <c r="L25" s="25"/>
      <c r="M25" s="25"/>
      <c r="N25" s="25"/>
      <c r="P25" s="2">
        <v>566</v>
      </c>
      <c r="Q25" s="2">
        <v>466</v>
      </c>
      <c r="R25" s="2">
        <f t="shared" si="5"/>
        <v>0</v>
      </c>
      <c r="S25" s="33"/>
      <c r="T25" s="1"/>
    </row>
    <row r="26" s="2" customFormat="1" spans="1:20">
      <c r="A26" s="13" t="s">
        <v>61</v>
      </c>
      <c r="B26" s="13" t="s">
        <v>70</v>
      </c>
      <c r="C26" s="13" t="s">
        <v>76</v>
      </c>
      <c r="D26" s="13" t="s">
        <v>58</v>
      </c>
      <c r="E26" s="13" t="s">
        <v>77</v>
      </c>
      <c r="F26" s="14">
        <v>23</v>
      </c>
      <c r="G26" s="14">
        <v>1</v>
      </c>
      <c r="H26" s="14">
        <v>23</v>
      </c>
      <c r="I26" s="14">
        <v>13018</v>
      </c>
      <c r="J26" s="8">
        <f t="shared" si="3"/>
        <v>10718</v>
      </c>
      <c r="K26" s="9">
        <f t="shared" si="4"/>
        <v>2300</v>
      </c>
      <c r="L26" s="25"/>
      <c r="M26" s="25"/>
      <c r="N26" s="25"/>
      <c r="P26" s="2">
        <v>13018</v>
      </c>
      <c r="Q26" s="2">
        <v>10718</v>
      </c>
      <c r="R26" s="2">
        <f t="shared" si="5"/>
        <v>0</v>
      </c>
      <c r="S26" s="33"/>
      <c r="T26" s="1"/>
    </row>
    <row r="27" s="2" customFormat="1" spans="1:20">
      <c r="A27" s="13" t="s">
        <v>61</v>
      </c>
      <c r="B27" s="13" t="s">
        <v>70</v>
      </c>
      <c r="C27" s="13" t="s">
        <v>78</v>
      </c>
      <c r="D27" s="13" t="s">
        <v>79</v>
      </c>
      <c r="E27" s="13" t="s">
        <v>80</v>
      </c>
      <c r="F27" s="14">
        <v>110</v>
      </c>
      <c r="G27" s="14">
        <v>1</v>
      </c>
      <c r="H27" s="14">
        <v>110</v>
      </c>
      <c r="I27" s="14">
        <v>62260</v>
      </c>
      <c r="J27" s="8">
        <f t="shared" si="3"/>
        <v>51260</v>
      </c>
      <c r="K27" s="9">
        <f t="shared" si="4"/>
        <v>11000</v>
      </c>
      <c r="L27" s="25"/>
      <c r="M27" s="25"/>
      <c r="N27" s="25"/>
      <c r="P27" s="2">
        <v>62260</v>
      </c>
      <c r="Q27" s="2">
        <v>51260</v>
      </c>
      <c r="R27" s="2">
        <f t="shared" si="5"/>
        <v>0</v>
      </c>
      <c r="S27" s="33"/>
      <c r="T27" s="1"/>
    </row>
    <row r="28" s="2" customFormat="1" spans="1:20">
      <c r="A28" s="13" t="s">
        <v>61</v>
      </c>
      <c r="B28" s="13" t="s">
        <v>70</v>
      </c>
      <c r="C28" s="13" t="s">
        <v>81</v>
      </c>
      <c r="D28" s="13" t="s">
        <v>80</v>
      </c>
      <c r="E28" s="13" t="s">
        <v>82</v>
      </c>
      <c r="F28" s="14">
        <v>10</v>
      </c>
      <c r="G28" s="14">
        <v>1</v>
      </c>
      <c r="H28" s="14">
        <v>10</v>
      </c>
      <c r="I28" s="14">
        <v>5660</v>
      </c>
      <c r="J28" s="8">
        <f t="shared" si="3"/>
        <v>4660</v>
      </c>
      <c r="K28" s="9">
        <f t="shared" si="4"/>
        <v>1000</v>
      </c>
      <c r="L28" s="25"/>
      <c r="M28" s="25"/>
      <c r="N28" s="25"/>
      <c r="P28" s="2">
        <v>5660</v>
      </c>
      <c r="Q28" s="2">
        <v>4660</v>
      </c>
      <c r="R28" s="2">
        <f t="shared" si="5"/>
        <v>0</v>
      </c>
      <c r="S28" s="33"/>
      <c r="T28" s="1"/>
    </row>
    <row r="29" s="2" customFormat="1" spans="1:20">
      <c r="A29" s="18"/>
      <c r="B29" s="18"/>
      <c r="C29" s="18"/>
      <c r="D29" s="18"/>
      <c r="E29" s="19" t="s">
        <v>59</v>
      </c>
      <c r="F29" s="20">
        <f>SUM(F21:F28)</f>
        <v>182</v>
      </c>
      <c r="G29" s="20"/>
      <c r="H29" s="20">
        <f>SUM(H21:H28)</f>
        <v>182</v>
      </c>
      <c r="I29" s="20">
        <f>SUM(I21:I28)</f>
        <v>103112</v>
      </c>
      <c r="J29" s="8">
        <f>SUM(J21:J28)</f>
        <v>84912</v>
      </c>
      <c r="K29" s="31">
        <f>SUM(K21:K28)</f>
        <v>18200</v>
      </c>
      <c r="L29" s="32"/>
      <c r="M29" s="32"/>
      <c r="N29" s="32"/>
      <c r="O29" s="33" t="s">
        <v>60</v>
      </c>
      <c r="P29" s="2">
        <f>SUM(P21:P28)</f>
        <v>103112</v>
      </c>
      <c r="Q29" s="2">
        <f>SUM(Q21:Q28)</f>
        <v>84912</v>
      </c>
      <c r="T29" s="1"/>
    </row>
    <row r="30" s="2" customFormat="1" spans="1:20">
      <c r="A30" s="12" t="s">
        <v>83</v>
      </c>
      <c r="B30" s="13" t="s">
        <v>84</v>
      </c>
      <c r="C30" s="13" t="s">
        <v>85</v>
      </c>
      <c r="D30" s="13" t="s">
        <v>57</v>
      </c>
      <c r="E30" s="13" t="s">
        <v>58</v>
      </c>
      <c r="F30" s="14">
        <v>1</v>
      </c>
      <c r="G30" s="14">
        <v>1</v>
      </c>
      <c r="H30" s="14">
        <v>1</v>
      </c>
      <c r="I30" s="14">
        <v>266</v>
      </c>
      <c r="J30" s="8">
        <f>I30-H30*100</f>
        <v>166</v>
      </c>
      <c r="K30" s="9">
        <f>H30*100</f>
        <v>100</v>
      </c>
      <c r="L30" s="25"/>
      <c r="M30" s="25"/>
      <c r="N30" s="25"/>
      <c r="P30" s="26">
        <v>266</v>
      </c>
      <c r="Q30" s="2">
        <v>166</v>
      </c>
      <c r="R30" s="2">
        <f>Q30-J30</f>
        <v>0</v>
      </c>
      <c r="T30" s="1"/>
    </row>
    <row r="31" s="2" customFormat="1" spans="1:20">
      <c r="A31" s="13" t="s">
        <v>83</v>
      </c>
      <c r="B31" s="13" t="s">
        <v>86</v>
      </c>
      <c r="C31" s="13" t="s">
        <v>85</v>
      </c>
      <c r="D31" s="13" t="s">
        <v>57</v>
      </c>
      <c r="E31" s="13" t="s">
        <v>58</v>
      </c>
      <c r="F31" s="14">
        <v>1</v>
      </c>
      <c r="G31" s="14">
        <v>1</v>
      </c>
      <c r="H31" s="14">
        <v>1</v>
      </c>
      <c r="I31" s="14">
        <v>266</v>
      </c>
      <c r="J31" s="8">
        <f t="shared" ref="J31:J42" si="6">I31-H31*100</f>
        <v>166</v>
      </c>
      <c r="K31" s="9">
        <f t="shared" ref="K31:K44" si="7">H31*100</f>
        <v>100</v>
      </c>
      <c r="L31" s="25"/>
      <c r="M31" s="25"/>
      <c r="N31" s="25"/>
      <c r="P31" s="26">
        <v>266</v>
      </c>
      <c r="Q31" s="2">
        <v>166</v>
      </c>
      <c r="R31" s="2">
        <f t="shared" ref="R31:R44" si="8">Q31-J31</f>
        <v>0</v>
      </c>
      <c r="T31" s="1"/>
    </row>
    <row r="32" s="2" customFormat="1" spans="1:20">
      <c r="A32" s="13" t="s">
        <v>83</v>
      </c>
      <c r="B32" s="13" t="s">
        <v>87</v>
      </c>
      <c r="C32" s="13" t="s">
        <v>85</v>
      </c>
      <c r="D32" s="13" t="s">
        <v>57</v>
      </c>
      <c r="E32" s="13" t="s">
        <v>58</v>
      </c>
      <c r="F32" s="14">
        <v>1</v>
      </c>
      <c r="G32" s="14">
        <v>1</v>
      </c>
      <c r="H32" s="14">
        <v>1</v>
      </c>
      <c r="I32" s="14">
        <v>266</v>
      </c>
      <c r="J32" s="8">
        <f t="shared" si="6"/>
        <v>166</v>
      </c>
      <c r="K32" s="9">
        <f t="shared" si="7"/>
        <v>100</v>
      </c>
      <c r="L32" s="25"/>
      <c r="M32" s="25"/>
      <c r="N32" s="25"/>
      <c r="P32" s="26">
        <v>266</v>
      </c>
      <c r="Q32" s="2">
        <v>166</v>
      </c>
      <c r="R32" s="2">
        <f t="shared" si="8"/>
        <v>0</v>
      </c>
      <c r="T32" s="1"/>
    </row>
    <row r="33" s="2" customFormat="1" spans="1:20">
      <c r="A33" s="13" t="s">
        <v>83</v>
      </c>
      <c r="B33" s="13" t="s">
        <v>88</v>
      </c>
      <c r="C33" s="13" t="s">
        <v>89</v>
      </c>
      <c r="D33" s="13" t="s">
        <v>57</v>
      </c>
      <c r="E33" s="13" t="s">
        <v>58</v>
      </c>
      <c r="F33" s="14">
        <v>1</v>
      </c>
      <c r="G33" s="14">
        <v>1</v>
      </c>
      <c r="H33" s="14">
        <v>1</v>
      </c>
      <c r="I33" s="14">
        <v>266</v>
      </c>
      <c r="J33" s="8">
        <f t="shared" si="6"/>
        <v>166</v>
      </c>
      <c r="K33" s="9">
        <f t="shared" si="7"/>
        <v>100</v>
      </c>
      <c r="L33" s="25"/>
      <c r="M33" s="25"/>
      <c r="N33" s="25"/>
      <c r="P33" s="26">
        <v>266</v>
      </c>
      <c r="Q33" s="2">
        <v>166</v>
      </c>
      <c r="R33" s="2">
        <f t="shared" si="8"/>
        <v>0</v>
      </c>
      <c r="T33" s="1"/>
    </row>
    <row r="34" s="2" customFormat="1" spans="1:20">
      <c r="A34" s="13" t="s">
        <v>83</v>
      </c>
      <c r="B34" s="13" t="s">
        <v>90</v>
      </c>
      <c r="C34" s="13" t="s">
        <v>89</v>
      </c>
      <c r="D34" s="13" t="s">
        <v>57</v>
      </c>
      <c r="E34" s="13" t="s">
        <v>58</v>
      </c>
      <c r="F34" s="14">
        <v>1</v>
      </c>
      <c r="G34" s="14">
        <v>1</v>
      </c>
      <c r="H34" s="14">
        <v>1</v>
      </c>
      <c r="I34" s="14">
        <v>266</v>
      </c>
      <c r="J34" s="8">
        <f t="shared" si="6"/>
        <v>166</v>
      </c>
      <c r="K34" s="9">
        <f t="shared" si="7"/>
        <v>100</v>
      </c>
      <c r="L34" s="25"/>
      <c r="M34" s="25"/>
      <c r="N34" s="25"/>
      <c r="P34" s="26">
        <v>266</v>
      </c>
      <c r="Q34" s="2">
        <v>166</v>
      </c>
      <c r="R34" s="2">
        <f t="shared" si="8"/>
        <v>0</v>
      </c>
      <c r="T34" s="1"/>
    </row>
    <row r="35" s="2" customFormat="1" spans="1:20">
      <c r="A35" s="13" t="s">
        <v>83</v>
      </c>
      <c r="B35" s="13" t="s">
        <v>91</v>
      </c>
      <c r="C35" s="13" t="s">
        <v>92</v>
      </c>
      <c r="D35" s="13" t="s">
        <v>82</v>
      </c>
      <c r="E35" s="13" t="s">
        <v>93</v>
      </c>
      <c r="F35" s="14">
        <v>1</v>
      </c>
      <c r="G35" s="14">
        <v>1</v>
      </c>
      <c r="H35" s="14">
        <v>1</v>
      </c>
      <c r="I35" s="14">
        <v>203</v>
      </c>
      <c r="J35" s="8">
        <f t="shared" si="6"/>
        <v>103</v>
      </c>
      <c r="K35" s="9">
        <f t="shared" si="7"/>
        <v>100</v>
      </c>
      <c r="L35" s="25"/>
      <c r="M35" s="25"/>
      <c r="N35" s="25"/>
      <c r="P35" s="26">
        <v>203</v>
      </c>
      <c r="Q35" s="2">
        <v>103</v>
      </c>
      <c r="R35" s="2">
        <f t="shared" si="8"/>
        <v>0</v>
      </c>
      <c r="T35" s="1"/>
    </row>
    <row r="36" s="2" customFormat="1" spans="1:20">
      <c r="A36" s="13" t="s">
        <v>83</v>
      </c>
      <c r="B36" s="13" t="s">
        <v>94</v>
      </c>
      <c r="C36" s="13" t="s">
        <v>92</v>
      </c>
      <c r="D36" s="13" t="s">
        <v>82</v>
      </c>
      <c r="E36" s="13" t="s">
        <v>93</v>
      </c>
      <c r="F36" s="14">
        <v>1</v>
      </c>
      <c r="G36" s="14">
        <v>1</v>
      </c>
      <c r="H36" s="14">
        <v>1</v>
      </c>
      <c r="I36" s="14">
        <v>203</v>
      </c>
      <c r="J36" s="8">
        <f t="shared" si="6"/>
        <v>103</v>
      </c>
      <c r="K36" s="9">
        <f t="shared" si="7"/>
        <v>100</v>
      </c>
      <c r="L36" s="25"/>
      <c r="M36" s="25"/>
      <c r="N36" s="25"/>
      <c r="P36" s="26">
        <v>203</v>
      </c>
      <c r="Q36" s="2">
        <v>103</v>
      </c>
      <c r="R36" s="2">
        <f t="shared" si="8"/>
        <v>0</v>
      </c>
      <c r="T36" s="1"/>
    </row>
    <row r="37" s="2" customFormat="1" spans="1:20">
      <c r="A37" s="13" t="s">
        <v>83</v>
      </c>
      <c r="B37" s="13" t="s">
        <v>95</v>
      </c>
      <c r="C37" s="13" t="s">
        <v>96</v>
      </c>
      <c r="D37" s="13" t="s">
        <v>82</v>
      </c>
      <c r="E37" s="13" t="s">
        <v>93</v>
      </c>
      <c r="F37" s="14">
        <v>1</v>
      </c>
      <c r="G37" s="14">
        <v>1</v>
      </c>
      <c r="H37" s="14">
        <v>1</v>
      </c>
      <c r="I37" s="14">
        <v>203</v>
      </c>
      <c r="J37" s="8">
        <f t="shared" si="6"/>
        <v>103</v>
      </c>
      <c r="K37" s="9">
        <f t="shared" si="7"/>
        <v>100</v>
      </c>
      <c r="L37" s="25"/>
      <c r="M37" s="25"/>
      <c r="N37" s="25"/>
      <c r="P37" s="26">
        <v>203</v>
      </c>
      <c r="Q37" s="2">
        <v>103</v>
      </c>
      <c r="R37" s="2">
        <f t="shared" si="8"/>
        <v>0</v>
      </c>
      <c r="T37" s="1"/>
    </row>
    <row r="38" s="2" customFormat="1" spans="1:20">
      <c r="A38" s="12" t="s">
        <v>83</v>
      </c>
      <c r="B38" s="13" t="s">
        <v>97</v>
      </c>
      <c r="C38" s="13" t="s">
        <v>96</v>
      </c>
      <c r="D38" s="13" t="s">
        <v>82</v>
      </c>
      <c r="E38" s="13" t="s">
        <v>93</v>
      </c>
      <c r="F38" s="14">
        <v>1</v>
      </c>
      <c r="G38" s="14">
        <v>1</v>
      </c>
      <c r="H38" s="14">
        <v>1</v>
      </c>
      <c r="I38" s="14">
        <v>203</v>
      </c>
      <c r="J38" s="8">
        <f t="shared" si="6"/>
        <v>103</v>
      </c>
      <c r="K38" s="9">
        <f t="shared" si="7"/>
        <v>100</v>
      </c>
      <c r="L38" s="25"/>
      <c r="M38" s="25"/>
      <c r="N38" s="25"/>
      <c r="P38" s="26">
        <v>203</v>
      </c>
      <c r="Q38" s="2">
        <v>103</v>
      </c>
      <c r="R38" s="2">
        <f t="shared" si="8"/>
        <v>0</v>
      </c>
      <c r="T38" s="1"/>
    </row>
    <row r="39" s="2" customFormat="1" spans="1:20">
      <c r="A39" s="13" t="s">
        <v>83</v>
      </c>
      <c r="B39" s="13" t="s">
        <v>98</v>
      </c>
      <c r="C39" s="13" t="s">
        <v>96</v>
      </c>
      <c r="D39" s="13" t="s">
        <v>82</v>
      </c>
      <c r="E39" s="13" t="s">
        <v>93</v>
      </c>
      <c r="F39" s="14">
        <v>1</v>
      </c>
      <c r="G39" s="14">
        <v>1</v>
      </c>
      <c r="H39" s="14">
        <v>1</v>
      </c>
      <c r="I39" s="14">
        <v>203</v>
      </c>
      <c r="J39" s="8">
        <f t="shared" si="6"/>
        <v>103</v>
      </c>
      <c r="K39" s="9">
        <f t="shared" si="7"/>
        <v>100</v>
      </c>
      <c r="L39" s="25"/>
      <c r="M39" s="25"/>
      <c r="N39" s="25"/>
      <c r="P39" s="26">
        <v>203</v>
      </c>
      <c r="Q39" s="2">
        <v>103</v>
      </c>
      <c r="R39" s="2">
        <f t="shared" si="8"/>
        <v>0</v>
      </c>
      <c r="T39" s="1"/>
    </row>
    <row r="40" s="2" customFormat="1" spans="1:20">
      <c r="A40" s="13" t="s">
        <v>83</v>
      </c>
      <c r="B40" s="13" t="s">
        <v>99</v>
      </c>
      <c r="C40" s="13" t="s">
        <v>100</v>
      </c>
      <c r="D40" s="13" t="s">
        <v>82</v>
      </c>
      <c r="E40" s="13" t="s">
        <v>93</v>
      </c>
      <c r="F40" s="14">
        <v>1</v>
      </c>
      <c r="G40" s="14">
        <v>1</v>
      </c>
      <c r="H40" s="14">
        <v>1</v>
      </c>
      <c r="I40" s="14">
        <v>203</v>
      </c>
      <c r="J40" s="8">
        <f t="shared" si="6"/>
        <v>103</v>
      </c>
      <c r="K40" s="9">
        <f t="shared" si="7"/>
        <v>100</v>
      </c>
      <c r="L40" s="25"/>
      <c r="M40" s="25"/>
      <c r="N40" s="25"/>
      <c r="P40" s="26">
        <v>203</v>
      </c>
      <c r="Q40" s="2">
        <v>103</v>
      </c>
      <c r="R40" s="2">
        <f t="shared" si="8"/>
        <v>0</v>
      </c>
      <c r="T40" s="1"/>
    </row>
    <row r="41" s="2" customFormat="1" spans="1:20">
      <c r="A41" s="13" t="s">
        <v>83</v>
      </c>
      <c r="B41" s="13" t="s">
        <v>101</v>
      </c>
      <c r="C41" s="13" t="s">
        <v>100</v>
      </c>
      <c r="D41" s="13" t="s">
        <v>82</v>
      </c>
      <c r="E41" s="13" t="s">
        <v>93</v>
      </c>
      <c r="F41" s="14">
        <v>1</v>
      </c>
      <c r="G41" s="14">
        <v>1</v>
      </c>
      <c r="H41" s="14">
        <v>1</v>
      </c>
      <c r="I41" s="14">
        <v>203</v>
      </c>
      <c r="J41" s="8">
        <f t="shared" si="6"/>
        <v>103</v>
      </c>
      <c r="K41" s="9">
        <f t="shared" si="7"/>
        <v>100</v>
      </c>
      <c r="L41" s="25"/>
      <c r="M41" s="25"/>
      <c r="N41" s="25"/>
      <c r="P41" s="26">
        <v>203</v>
      </c>
      <c r="Q41" s="2">
        <v>103</v>
      </c>
      <c r="R41" s="2">
        <f t="shared" si="8"/>
        <v>0</v>
      </c>
      <c r="T41" s="1"/>
    </row>
    <row r="42" s="2" customFormat="1" spans="1:20">
      <c r="A42" s="13" t="s">
        <v>83</v>
      </c>
      <c r="B42" s="13" t="s">
        <v>102</v>
      </c>
      <c r="C42" s="13" t="s">
        <v>100</v>
      </c>
      <c r="D42" s="13" t="s">
        <v>82</v>
      </c>
      <c r="E42" s="13" t="s">
        <v>93</v>
      </c>
      <c r="F42" s="14">
        <v>1</v>
      </c>
      <c r="G42" s="14">
        <v>1</v>
      </c>
      <c r="H42" s="14">
        <v>1</v>
      </c>
      <c r="I42" s="14">
        <v>203</v>
      </c>
      <c r="J42" s="8">
        <f t="shared" si="6"/>
        <v>103</v>
      </c>
      <c r="K42" s="9">
        <f t="shared" si="7"/>
        <v>100</v>
      </c>
      <c r="L42" s="25"/>
      <c r="M42" s="25"/>
      <c r="N42" s="25"/>
      <c r="P42" s="26">
        <v>203</v>
      </c>
      <c r="Q42" s="2">
        <v>103</v>
      </c>
      <c r="R42" s="2">
        <f t="shared" si="8"/>
        <v>0</v>
      </c>
      <c r="T42" s="1"/>
    </row>
    <row r="43" s="3" customFormat="1" spans="1:21">
      <c r="A43" s="16" t="s">
        <v>83</v>
      </c>
      <c r="B43" s="16" t="s">
        <v>101</v>
      </c>
      <c r="C43" s="16" t="s">
        <v>103</v>
      </c>
      <c r="D43" s="16" t="s">
        <v>77</v>
      </c>
      <c r="E43" s="16" t="s">
        <v>79</v>
      </c>
      <c r="F43" s="17">
        <v>1</v>
      </c>
      <c r="G43" s="17">
        <v>1</v>
      </c>
      <c r="H43" s="17">
        <v>7</v>
      </c>
      <c r="I43" s="17">
        <v>1421</v>
      </c>
      <c r="J43" s="34"/>
      <c r="K43" s="27">
        <f t="shared" si="7"/>
        <v>700</v>
      </c>
      <c r="L43" s="28">
        <f>I43-H43*100</f>
        <v>721</v>
      </c>
      <c r="M43" s="28"/>
      <c r="N43" s="28"/>
      <c r="P43" s="3">
        <v>0</v>
      </c>
      <c r="Q43" s="3">
        <v>0</v>
      </c>
      <c r="R43" s="3">
        <f t="shared" si="8"/>
        <v>0</v>
      </c>
      <c r="S43" s="35"/>
      <c r="T43" s="36"/>
      <c r="U43" s="2"/>
    </row>
    <row r="44" s="3" customFormat="1" spans="1:21">
      <c r="A44" s="16" t="s">
        <v>83</v>
      </c>
      <c r="B44" s="16" t="s">
        <v>102</v>
      </c>
      <c r="C44" s="16" t="s">
        <v>103</v>
      </c>
      <c r="D44" s="16" t="s">
        <v>77</v>
      </c>
      <c r="E44" s="16" t="s">
        <v>79</v>
      </c>
      <c r="F44" s="17">
        <v>1</v>
      </c>
      <c r="G44" s="17">
        <v>1</v>
      </c>
      <c r="H44" s="17">
        <v>1</v>
      </c>
      <c r="I44" s="17">
        <v>203</v>
      </c>
      <c r="J44" s="34"/>
      <c r="K44" s="27">
        <f t="shared" si="7"/>
        <v>100</v>
      </c>
      <c r="L44" s="28">
        <f>I44-H44*100</f>
        <v>103</v>
      </c>
      <c r="M44" s="28"/>
      <c r="N44" s="28"/>
      <c r="P44" s="3">
        <v>0</v>
      </c>
      <c r="Q44" s="3">
        <v>0</v>
      </c>
      <c r="R44" s="3">
        <f t="shared" si="8"/>
        <v>0</v>
      </c>
      <c r="S44" s="35"/>
      <c r="T44" s="36"/>
      <c r="U44" s="2"/>
    </row>
    <row r="45" s="2" customFormat="1" spans="1:20">
      <c r="A45" s="18"/>
      <c r="B45" s="18"/>
      <c r="C45" s="18"/>
      <c r="D45" s="18"/>
      <c r="E45" s="19" t="s">
        <v>59</v>
      </c>
      <c r="F45" s="20">
        <f>SUM(F30:F42)</f>
        <v>13</v>
      </c>
      <c r="G45" s="20"/>
      <c r="H45" s="20">
        <f>SUM(H30:H42)</f>
        <v>13</v>
      </c>
      <c r="I45" s="20">
        <f>SUM(I30:I44)</f>
        <v>4578</v>
      </c>
      <c r="J45" s="30">
        <f>SUM(J30:J42)</f>
        <v>1654</v>
      </c>
      <c r="K45" s="20">
        <f>SUM(K30:K44)</f>
        <v>2100</v>
      </c>
      <c r="L45" s="32">
        <f>SUM(L30:L44)</f>
        <v>824</v>
      </c>
      <c r="M45" s="32"/>
      <c r="N45" s="32"/>
      <c r="O45" s="33" t="s">
        <v>60</v>
      </c>
      <c r="P45" s="2">
        <f>SUM(P30:P44)</f>
        <v>2954</v>
      </c>
      <c r="Q45" s="2">
        <f>SUM(Q30:Q44)</f>
        <v>1654</v>
      </c>
      <c r="T45" s="1"/>
    </row>
    <row r="46" s="2" customFormat="1" spans="1:20">
      <c r="A46" s="13" t="s">
        <v>104</v>
      </c>
      <c r="B46" s="13" t="s">
        <v>105</v>
      </c>
      <c r="C46" s="13" t="s">
        <v>106</v>
      </c>
      <c r="D46" s="13" t="s">
        <v>20</v>
      </c>
      <c r="E46" s="13" t="s">
        <v>21</v>
      </c>
      <c r="F46" s="14">
        <v>1</v>
      </c>
      <c r="G46" s="14">
        <v>1</v>
      </c>
      <c r="H46" s="14">
        <v>1</v>
      </c>
      <c r="I46" s="14">
        <v>188</v>
      </c>
      <c r="J46" s="8">
        <f>I46-H46*100</f>
        <v>88</v>
      </c>
      <c r="K46" s="9">
        <f>H46*100</f>
        <v>100</v>
      </c>
      <c r="L46" s="25"/>
      <c r="M46" s="25"/>
      <c r="N46" s="25"/>
      <c r="P46" s="2">
        <v>188</v>
      </c>
      <c r="Q46" s="2">
        <v>88</v>
      </c>
      <c r="R46" s="2">
        <f>Q46-J46</f>
        <v>0</v>
      </c>
      <c r="T46" s="1"/>
    </row>
    <row r="47" s="2" customFormat="1" spans="1:20">
      <c r="A47" s="13" t="s">
        <v>104</v>
      </c>
      <c r="B47" s="13" t="s">
        <v>107</v>
      </c>
      <c r="C47" s="13" t="s">
        <v>108</v>
      </c>
      <c r="D47" s="13" t="s">
        <v>20</v>
      </c>
      <c r="E47" s="13" t="s">
        <v>21</v>
      </c>
      <c r="F47" s="14">
        <v>4</v>
      </c>
      <c r="G47" s="14">
        <v>1</v>
      </c>
      <c r="H47" s="14">
        <v>4</v>
      </c>
      <c r="I47" s="14">
        <v>752</v>
      </c>
      <c r="J47" s="8">
        <f t="shared" ref="J47:J55" si="9">I47-H47*100</f>
        <v>352</v>
      </c>
      <c r="K47" s="9">
        <f t="shared" ref="K47:K55" si="10">H47*100</f>
        <v>400</v>
      </c>
      <c r="L47" s="25"/>
      <c r="M47" s="25"/>
      <c r="N47" s="25"/>
      <c r="P47" s="2">
        <v>752</v>
      </c>
      <c r="Q47" s="2">
        <v>352</v>
      </c>
      <c r="R47" s="2">
        <f t="shared" ref="R47:R55" si="11">Q47-J47</f>
        <v>0</v>
      </c>
      <c r="T47" s="1"/>
    </row>
    <row r="48" s="2" customFormat="1" spans="1:20">
      <c r="A48" s="12" t="s">
        <v>104</v>
      </c>
      <c r="B48" s="13" t="s">
        <v>109</v>
      </c>
      <c r="C48" s="13" t="s">
        <v>110</v>
      </c>
      <c r="D48" s="13" t="s">
        <v>52</v>
      </c>
      <c r="E48" s="13" t="s">
        <v>54</v>
      </c>
      <c r="F48" s="14">
        <v>3</v>
      </c>
      <c r="G48" s="14">
        <v>1</v>
      </c>
      <c r="H48" s="14">
        <v>3</v>
      </c>
      <c r="I48" s="14">
        <v>564</v>
      </c>
      <c r="J48" s="8">
        <f t="shared" si="9"/>
        <v>264</v>
      </c>
      <c r="K48" s="9">
        <f t="shared" si="10"/>
        <v>300</v>
      </c>
      <c r="L48" s="25"/>
      <c r="M48" s="25"/>
      <c r="N48" s="25"/>
      <c r="P48" s="2">
        <v>564</v>
      </c>
      <c r="Q48" s="2">
        <v>264</v>
      </c>
      <c r="R48" s="2">
        <f t="shared" si="11"/>
        <v>0</v>
      </c>
      <c r="T48" s="1"/>
    </row>
    <row r="49" s="2" customFormat="1" spans="1:20">
      <c r="A49" s="12" t="s">
        <v>104</v>
      </c>
      <c r="B49" s="47" t="s">
        <v>111</v>
      </c>
      <c r="C49" s="13"/>
      <c r="D49" s="21">
        <v>44020</v>
      </c>
      <c r="E49" s="21">
        <v>44021</v>
      </c>
      <c r="F49" s="14">
        <v>2</v>
      </c>
      <c r="G49" s="14">
        <v>1</v>
      </c>
      <c r="H49" s="14">
        <v>2</v>
      </c>
      <c r="I49" s="14">
        <v>376</v>
      </c>
      <c r="J49" s="8">
        <f t="shared" si="9"/>
        <v>176</v>
      </c>
      <c r="K49" s="9">
        <f t="shared" si="10"/>
        <v>200</v>
      </c>
      <c r="L49" s="25"/>
      <c r="M49" s="25"/>
      <c r="N49" s="25"/>
      <c r="P49" s="2">
        <v>376</v>
      </c>
      <c r="Q49" s="2">
        <v>176</v>
      </c>
      <c r="R49" s="2">
        <f t="shared" si="11"/>
        <v>0</v>
      </c>
      <c r="T49" s="1"/>
    </row>
    <row r="50" s="2" customFormat="1" spans="1:20">
      <c r="A50" s="13" t="s">
        <v>104</v>
      </c>
      <c r="B50" s="13" t="s">
        <v>112</v>
      </c>
      <c r="C50" s="13" t="s">
        <v>108</v>
      </c>
      <c r="D50" s="13" t="s">
        <v>52</v>
      </c>
      <c r="E50" s="13" t="s">
        <v>54</v>
      </c>
      <c r="F50" s="14">
        <v>4</v>
      </c>
      <c r="G50" s="14">
        <v>1</v>
      </c>
      <c r="H50" s="14">
        <v>4</v>
      </c>
      <c r="I50" s="14">
        <v>752</v>
      </c>
      <c r="J50" s="8">
        <f t="shared" si="9"/>
        <v>352</v>
      </c>
      <c r="K50" s="9">
        <f t="shared" si="10"/>
        <v>400</v>
      </c>
      <c r="L50" s="25"/>
      <c r="M50" s="25"/>
      <c r="N50" s="25"/>
      <c r="P50" s="2">
        <v>752</v>
      </c>
      <c r="Q50" s="2">
        <v>352</v>
      </c>
      <c r="R50" s="2">
        <f t="shared" si="11"/>
        <v>0</v>
      </c>
      <c r="T50" s="1"/>
    </row>
    <row r="51" s="2" customFormat="1" spans="1:20">
      <c r="A51" s="13" t="s">
        <v>104</v>
      </c>
      <c r="B51" s="13" t="s">
        <v>113</v>
      </c>
      <c r="C51" s="13" t="s">
        <v>114</v>
      </c>
      <c r="D51" s="13" t="s">
        <v>52</v>
      </c>
      <c r="E51" s="13" t="s">
        <v>54</v>
      </c>
      <c r="F51" s="14">
        <v>6</v>
      </c>
      <c r="G51" s="14">
        <v>1</v>
      </c>
      <c r="H51" s="14">
        <v>6</v>
      </c>
      <c r="I51" s="14">
        <v>1128</v>
      </c>
      <c r="J51" s="8">
        <f t="shared" si="9"/>
        <v>528</v>
      </c>
      <c r="K51" s="9">
        <f t="shared" si="10"/>
        <v>600</v>
      </c>
      <c r="L51" s="25"/>
      <c r="M51" s="25"/>
      <c r="N51" s="25"/>
      <c r="P51" s="2">
        <v>1128</v>
      </c>
      <c r="Q51" s="2">
        <v>528</v>
      </c>
      <c r="R51" s="2">
        <f t="shared" si="11"/>
        <v>0</v>
      </c>
      <c r="T51" s="1"/>
    </row>
    <row r="52" s="2" customFormat="1" spans="1:20">
      <c r="A52" s="13" t="s">
        <v>104</v>
      </c>
      <c r="B52" s="13" t="s">
        <v>115</v>
      </c>
      <c r="C52" s="13" t="s">
        <v>116</v>
      </c>
      <c r="D52" s="13" t="s">
        <v>54</v>
      </c>
      <c r="E52" s="13" t="s">
        <v>117</v>
      </c>
      <c r="F52" s="14">
        <v>2</v>
      </c>
      <c r="G52" s="14">
        <v>1</v>
      </c>
      <c r="H52" s="14">
        <v>2</v>
      </c>
      <c r="I52" s="14">
        <v>376</v>
      </c>
      <c r="J52" s="8">
        <f t="shared" si="9"/>
        <v>176</v>
      </c>
      <c r="K52" s="9">
        <f t="shared" si="10"/>
        <v>200</v>
      </c>
      <c r="L52" s="25"/>
      <c r="M52" s="25"/>
      <c r="N52" s="25"/>
      <c r="P52" s="2">
        <v>376</v>
      </c>
      <c r="Q52" s="2">
        <v>176</v>
      </c>
      <c r="R52" s="2">
        <f t="shared" si="11"/>
        <v>0</v>
      </c>
      <c r="T52" s="1"/>
    </row>
    <row r="53" s="2" customFormat="1" spans="1:20">
      <c r="A53" s="13" t="s">
        <v>104</v>
      </c>
      <c r="B53" s="13" t="s">
        <v>118</v>
      </c>
      <c r="C53" s="13" t="s">
        <v>119</v>
      </c>
      <c r="D53" s="13" t="s">
        <v>117</v>
      </c>
      <c r="E53" s="13" t="s">
        <v>120</v>
      </c>
      <c r="F53" s="14">
        <v>1</v>
      </c>
      <c r="G53" s="14">
        <v>1</v>
      </c>
      <c r="H53" s="14">
        <v>1</v>
      </c>
      <c r="I53" s="14">
        <v>188</v>
      </c>
      <c r="J53" s="8">
        <f t="shared" si="9"/>
        <v>88</v>
      </c>
      <c r="K53" s="9">
        <f t="shared" si="10"/>
        <v>100</v>
      </c>
      <c r="L53" s="25"/>
      <c r="M53" s="25"/>
      <c r="N53" s="25"/>
      <c r="P53" s="2">
        <v>188</v>
      </c>
      <c r="Q53" s="2">
        <v>88</v>
      </c>
      <c r="R53" s="2">
        <f t="shared" si="11"/>
        <v>0</v>
      </c>
      <c r="T53" s="1"/>
    </row>
    <row r="54" s="2" customFormat="1" spans="1:20">
      <c r="A54" s="13" t="s">
        <v>104</v>
      </c>
      <c r="B54" s="13" t="s">
        <v>121</v>
      </c>
      <c r="C54" s="13" t="s">
        <v>119</v>
      </c>
      <c r="D54" s="13" t="s">
        <v>117</v>
      </c>
      <c r="E54" s="13" t="s">
        <v>120</v>
      </c>
      <c r="F54" s="14">
        <v>1</v>
      </c>
      <c r="G54" s="14">
        <v>1</v>
      </c>
      <c r="H54" s="14">
        <v>1</v>
      </c>
      <c r="I54" s="14">
        <v>188</v>
      </c>
      <c r="J54" s="8">
        <f t="shared" si="9"/>
        <v>88</v>
      </c>
      <c r="K54" s="9">
        <f t="shared" si="10"/>
        <v>100</v>
      </c>
      <c r="L54" s="25"/>
      <c r="M54" s="25"/>
      <c r="N54" s="25"/>
      <c r="P54" s="2">
        <v>188</v>
      </c>
      <c r="Q54" s="2">
        <v>88</v>
      </c>
      <c r="R54" s="2">
        <f t="shared" si="11"/>
        <v>0</v>
      </c>
      <c r="T54" s="1"/>
    </row>
    <row r="55" s="2" customFormat="1" spans="1:20">
      <c r="A55" s="13" t="s">
        <v>104</v>
      </c>
      <c r="B55" s="13" t="s">
        <v>122</v>
      </c>
      <c r="C55" s="13" t="s">
        <v>119</v>
      </c>
      <c r="D55" s="13" t="s">
        <v>117</v>
      </c>
      <c r="E55" s="13" t="s">
        <v>120</v>
      </c>
      <c r="F55" s="14">
        <v>1</v>
      </c>
      <c r="G55" s="14">
        <v>1</v>
      </c>
      <c r="H55" s="14">
        <v>1</v>
      </c>
      <c r="I55" s="14">
        <v>188</v>
      </c>
      <c r="J55" s="8">
        <f t="shared" si="9"/>
        <v>88</v>
      </c>
      <c r="K55" s="9">
        <f t="shared" si="10"/>
        <v>100</v>
      </c>
      <c r="L55" s="25"/>
      <c r="M55" s="25"/>
      <c r="N55" s="25"/>
      <c r="P55" s="2">
        <v>188</v>
      </c>
      <c r="Q55" s="2">
        <v>88</v>
      </c>
      <c r="R55" s="2">
        <f t="shared" si="11"/>
        <v>0</v>
      </c>
      <c r="T55" s="1"/>
    </row>
    <row r="56" s="2" customFormat="1" spans="1:20">
      <c r="A56" s="18"/>
      <c r="B56" s="18"/>
      <c r="C56" s="18"/>
      <c r="D56" s="18"/>
      <c r="E56" s="18" t="s">
        <v>59</v>
      </c>
      <c r="F56" s="20">
        <f>SUM(F46:F55)</f>
        <v>25</v>
      </c>
      <c r="G56" s="20"/>
      <c r="H56" s="20">
        <f>SUM(H46:H55)</f>
        <v>25</v>
      </c>
      <c r="I56" s="20">
        <f>SUM(I46:I55)</f>
        <v>4700</v>
      </c>
      <c r="J56" s="30">
        <f>SUM(J46:J55)</f>
        <v>2200</v>
      </c>
      <c r="K56" s="20">
        <f>SUM(K46:K55)</f>
        <v>2500</v>
      </c>
      <c r="L56" s="32"/>
      <c r="M56" s="32"/>
      <c r="N56" s="32"/>
      <c r="O56" s="33" t="s">
        <v>60</v>
      </c>
      <c r="P56" s="2">
        <f>SUM(P46:P55)</f>
        <v>4700</v>
      </c>
      <c r="Q56" s="2">
        <f>SUM(Q46:Q55)</f>
        <v>2200</v>
      </c>
      <c r="T56" s="1"/>
    </row>
    <row r="57" s="2" customFormat="1" spans="1:20">
      <c r="A57" s="13" t="s">
        <v>123</v>
      </c>
      <c r="B57" s="13" t="s">
        <v>124</v>
      </c>
      <c r="C57" s="13" t="s">
        <v>125</v>
      </c>
      <c r="D57" s="13" t="s">
        <v>21</v>
      </c>
      <c r="E57" s="13" t="s">
        <v>23</v>
      </c>
      <c r="F57" s="14">
        <v>1</v>
      </c>
      <c r="G57" s="14">
        <v>1</v>
      </c>
      <c r="H57" s="14">
        <v>1</v>
      </c>
      <c r="I57" s="14">
        <v>288</v>
      </c>
      <c r="J57" s="8">
        <f>I57-H57*100</f>
        <v>188</v>
      </c>
      <c r="K57" s="9">
        <f>H57*100</f>
        <v>100</v>
      </c>
      <c r="L57" s="25"/>
      <c r="M57" s="25"/>
      <c r="N57" s="25"/>
      <c r="P57" s="2">
        <v>288</v>
      </c>
      <c r="Q57" s="2">
        <v>188</v>
      </c>
      <c r="R57" s="2">
        <f>Q57-J57</f>
        <v>0</v>
      </c>
      <c r="T57" s="1"/>
    </row>
    <row r="58" s="2" customFormat="1" spans="1:20">
      <c r="A58" s="13" t="s">
        <v>123</v>
      </c>
      <c r="B58" s="13" t="s">
        <v>126</v>
      </c>
      <c r="C58" s="13" t="s">
        <v>127</v>
      </c>
      <c r="D58" s="13" t="s">
        <v>21</v>
      </c>
      <c r="E58" s="13" t="s">
        <v>23</v>
      </c>
      <c r="F58" s="14">
        <v>2</v>
      </c>
      <c r="G58" s="14">
        <v>1</v>
      </c>
      <c r="H58" s="14">
        <v>2</v>
      </c>
      <c r="I58" s="14">
        <v>836</v>
      </c>
      <c r="J58" s="8">
        <f t="shared" ref="J58:J86" si="12">I58-H58*100</f>
        <v>636</v>
      </c>
      <c r="K58" s="9">
        <f t="shared" ref="K58:K86" si="13">H58*100</f>
        <v>200</v>
      </c>
      <c r="L58" s="25"/>
      <c r="M58" s="25"/>
      <c r="N58" s="25"/>
      <c r="P58" s="2">
        <v>836</v>
      </c>
      <c r="Q58" s="2">
        <v>636</v>
      </c>
      <c r="R58" s="2">
        <f t="shared" ref="R58:R86" si="14">Q58-J58</f>
        <v>0</v>
      </c>
      <c r="T58" s="1"/>
    </row>
    <row r="59" s="2" customFormat="1" spans="1:20">
      <c r="A59" s="13" t="s">
        <v>123</v>
      </c>
      <c r="B59" s="47" t="s">
        <v>128</v>
      </c>
      <c r="C59" s="12" t="s">
        <v>129</v>
      </c>
      <c r="D59" s="13" t="s">
        <v>21</v>
      </c>
      <c r="E59" s="13" t="s">
        <v>23</v>
      </c>
      <c r="F59" s="22">
        <v>1</v>
      </c>
      <c r="G59" s="22">
        <v>1</v>
      </c>
      <c r="H59" s="22">
        <v>1</v>
      </c>
      <c r="I59" s="14">
        <v>288</v>
      </c>
      <c r="J59" s="8">
        <f t="shared" si="12"/>
        <v>188</v>
      </c>
      <c r="K59" s="9">
        <f t="shared" si="13"/>
        <v>100</v>
      </c>
      <c r="L59" s="25"/>
      <c r="M59" s="25"/>
      <c r="N59" s="25"/>
      <c r="P59" s="2">
        <v>288</v>
      </c>
      <c r="Q59" s="2">
        <v>188</v>
      </c>
      <c r="R59" s="2">
        <f t="shared" si="14"/>
        <v>0</v>
      </c>
      <c r="T59" s="1"/>
    </row>
    <row r="60" s="2" customFormat="1" spans="1:20">
      <c r="A60" s="12" t="s">
        <v>123</v>
      </c>
      <c r="B60" s="47" t="s">
        <v>130</v>
      </c>
      <c r="C60" s="12" t="s">
        <v>129</v>
      </c>
      <c r="D60" s="13" t="s">
        <v>21</v>
      </c>
      <c r="E60" s="13" t="s">
        <v>23</v>
      </c>
      <c r="F60" s="14">
        <v>1</v>
      </c>
      <c r="G60" s="14">
        <v>1</v>
      </c>
      <c r="H60" s="14">
        <v>1</v>
      </c>
      <c r="I60" s="14">
        <v>288</v>
      </c>
      <c r="J60" s="8">
        <f t="shared" si="12"/>
        <v>188</v>
      </c>
      <c r="K60" s="9">
        <f t="shared" si="13"/>
        <v>100</v>
      </c>
      <c r="L60" s="25"/>
      <c r="M60" s="25"/>
      <c r="N60" s="25"/>
      <c r="P60" s="2">
        <v>288</v>
      </c>
      <c r="Q60" s="2">
        <v>188</v>
      </c>
      <c r="R60" s="2">
        <f t="shared" si="14"/>
        <v>0</v>
      </c>
      <c r="T60" s="1"/>
    </row>
    <row r="61" s="2" customFormat="1" spans="1:20">
      <c r="A61" s="13" t="s">
        <v>123</v>
      </c>
      <c r="B61" s="13" t="s">
        <v>131</v>
      </c>
      <c r="C61" s="13" t="s">
        <v>127</v>
      </c>
      <c r="D61" s="13" t="s">
        <v>21</v>
      </c>
      <c r="E61" s="13" t="s">
        <v>23</v>
      </c>
      <c r="F61" s="14">
        <v>2</v>
      </c>
      <c r="G61" s="14">
        <v>1</v>
      </c>
      <c r="H61" s="14">
        <v>2</v>
      </c>
      <c r="I61" s="14">
        <v>836</v>
      </c>
      <c r="J61" s="8">
        <f t="shared" si="12"/>
        <v>636</v>
      </c>
      <c r="K61" s="9">
        <f t="shared" si="13"/>
        <v>200</v>
      </c>
      <c r="L61" s="25"/>
      <c r="M61" s="25"/>
      <c r="N61" s="25"/>
      <c r="P61" s="2">
        <v>836</v>
      </c>
      <c r="Q61" s="2">
        <v>636</v>
      </c>
      <c r="R61" s="2">
        <f t="shared" si="14"/>
        <v>0</v>
      </c>
      <c r="T61" s="1"/>
    </row>
    <row r="62" s="2" customFormat="1" spans="1:20">
      <c r="A62" s="13" t="s">
        <v>123</v>
      </c>
      <c r="B62" s="13" t="s">
        <v>132</v>
      </c>
      <c r="C62" s="13" t="s">
        <v>133</v>
      </c>
      <c r="D62" s="13" t="s">
        <v>21</v>
      </c>
      <c r="E62" s="13" t="s">
        <v>23</v>
      </c>
      <c r="F62" s="14">
        <v>1</v>
      </c>
      <c r="G62" s="14">
        <v>1</v>
      </c>
      <c r="H62" s="14">
        <v>1</v>
      </c>
      <c r="I62" s="14">
        <v>418</v>
      </c>
      <c r="J62" s="8">
        <f t="shared" si="12"/>
        <v>318</v>
      </c>
      <c r="K62" s="9">
        <f t="shared" si="13"/>
        <v>100</v>
      </c>
      <c r="L62" s="25"/>
      <c r="M62" s="25"/>
      <c r="N62" s="25"/>
      <c r="P62" s="2">
        <v>418</v>
      </c>
      <c r="Q62" s="2">
        <v>318</v>
      </c>
      <c r="R62" s="2">
        <f t="shared" si="14"/>
        <v>0</v>
      </c>
      <c r="T62" s="1"/>
    </row>
    <row r="63" s="2" customFormat="1" spans="1:20">
      <c r="A63" s="13" t="s">
        <v>123</v>
      </c>
      <c r="B63" s="13" t="s">
        <v>134</v>
      </c>
      <c r="C63" s="13" t="s">
        <v>135</v>
      </c>
      <c r="D63" s="13" t="s">
        <v>64</v>
      </c>
      <c r="E63" s="13" t="s">
        <v>65</v>
      </c>
      <c r="F63" s="14">
        <v>3</v>
      </c>
      <c r="G63" s="14">
        <v>1</v>
      </c>
      <c r="H63" s="14">
        <v>3</v>
      </c>
      <c r="I63" s="14">
        <v>1254</v>
      </c>
      <c r="J63" s="8">
        <f t="shared" si="12"/>
        <v>954</v>
      </c>
      <c r="K63" s="9">
        <f t="shared" si="13"/>
        <v>300</v>
      </c>
      <c r="L63" s="25"/>
      <c r="M63" s="25"/>
      <c r="N63" s="25"/>
      <c r="P63" s="2">
        <v>1254</v>
      </c>
      <c r="Q63" s="2">
        <v>954</v>
      </c>
      <c r="R63" s="2">
        <f t="shared" si="14"/>
        <v>0</v>
      </c>
      <c r="T63" s="1"/>
    </row>
    <row r="64" s="2" customFormat="1" spans="1:20">
      <c r="A64" s="13" t="s">
        <v>123</v>
      </c>
      <c r="B64" s="13" t="s">
        <v>136</v>
      </c>
      <c r="C64" s="13" t="s">
        <v>137</v>
      </c>
      <c r="D64" s="13" t="s">
        <v>64</v>
      </c>
      <c r="E64" s="13" t="s">
        <v>65</v>
      </c>
      <c r="F64" s="14">
        <v>2</v>
      </c>
      <c r="G64" s="14">
        <v>1</v>
      </c>
      <c r="H64" s="14">
        <v>2</v>
      </c>
      <c r="I64" s="14">
        <v>576</v>
      </c>
      <c r="J64" s="8">
        <f t="shared" si="12"/>
        <v>376</v>
      </c>
      <c r="K64" s="9">
        <f t="shared" si="13"/>
        <v>200</v>
      </c>
      <c r="L64" s="25"/>
      <c r="M64" s="25"/>
      <c r="N64" s="25"/>
      <c r="P64" s="2">
        <v>576</v>
      </c>
      <c r="Q64" s="2">
        <v>376</v>
      </c>
      <c r="R64" s="2">
        <f t="shared" si="14"/>
        <v>0</v>
      </c>
      <c r="T64" s="1"/>
    </row>
    <row r="65" s="2" customFormat="1" spans="1:20">
      <c r="A65" s="13" t="s">
        <v>123</v>
      </c>
      <c r="B65" s="13" t="s">
        <v>138</v>
      </c>
      <c r="C65" s="13" t="s">
        <v>139</v>
      </c>
      <c r="D65" s="13" t="s">
        <v>64</v>
      </c>
      <c r="E65" s="13" t="s">
        <v>65</v>
      </c>
      <c r="F65" s="14">
        <v>2</v>
      </c>
      <c r="G65" s="14">
        <v>1</v>
      </c>
      <c r="H65" s="14">
        <v>2</v>
      </c>
      <c r="I65" s="14">
        <v>836</v>
      </c>
      <c r="J65" s="8">
        <f t="shared" si="12"/>
        <v>636</v>
      </c>
      <c r="K65" s="9">
        <f t="shared" si="13"/>
        <v>200</v>
      </c>
      <c r="L65" s="25"/>
      <c r="M65" s="25"/>
      <c r="N65" s="25"/>
      <c r="P65" s="2">
        <v>836</v>
      </c>
      <c r="Q65" s="2">
        <v>636</v>
      </c>
      <c r="R65" s="2">
        <f t="shared" si="14"/>
        <v>0</v>
      </c>
      <c r="T65" s="1"/>
    </row>
    <row r="66" s="2" customFormat="1" spans="1:20">
      <c r="A66" s="12" t="s">
        <v>123</v>
      </c>
      <c r="B66" s="13" t="s">
        <v>140</v>
      </c>
      <c r="C66" s="13" t="s">
        <v>141</v>
      </c>
      <c r="D66" s="13" t="s">
        <v>142</v>
      </c>
      <c r="E66" s="13" t="s">
        <v>143</v>
      </c>
      <c r="F66" s="14">
        <v>1</v>
      </c>
      <c r="G66" s="14">
        <v>1</v>
      </c>
      <c r="H66" s="14">
        <v>1</v>
      </c>
      <c r="I66" s="14">
        <v>288</v>
      </c>
      <c r="J66" s="8">
        <f t="shared" si="12"/>
        <v>188</v>
      </c>
      <c r="K66" s="9">
        <f t="shared" si="13"/>
        <v>100</v>
      </c>
      <c r="L66" s="25"/>
      <c r="M66" s="25"/>
      <c r="N66" s="25"/>
      <c r="P66" s="2">
        <v>288</v>
      </c>
      <c r="Q66" s="2">
        <v>188</v>
      </c>
      <c r="R66" s="2">
        <f t="shared" si="14"/>
        <v>0</v>
      </c>
      <c r="T66" s="1"/>
    </row>
    <row r="67" s="2" customFormat="1" spans="1:20">
      <c r="A67" s="13" t="s">
        <v>123</v>
      </c>
      <c r="B67" s="13" t="s">
        <v>144</v>
      </c>
      <c r="C67" s="13" t="s">
        <v>145</v>
      </c>
      <c r="D67" s="13" t="s">
        <v>143</v>
      </c>
      <c r="E67" s="13" t="s">
        <v>146</v>
      </c>
      <c r="F67" s="14">
        <v>1</v>
      </c>
      <c r="G67" s="14">
        <v>1</v>
      </c>
      <c r="H67" s="14">
        <v>1</v>
      </c>
      <c r="I67" s="14">
        <v>288</v>
      </c>
      <c r="J67" s="8">
        <f t="shared" si="12"/>
        <v>188</v>
      </c>
      <c r="K67" s="9">
        <f t="shared" si="13"/>
        <v>100</v>
      </c>
      <c r="L67" s="25"/>
      <c r="M67" s="25"/>
      <c r="N67" s="25"/>
      <c r="P67" s="2">
        <v>288</v>
      </c>
      <c r="Q67" s="2">
        <v>188</v>
      </c>
      <c r="R67" s="2">
        <f t="shared" si="14"/>
        <v>0</v>
      </c>
      <c r="T67" s="1"/>
    </row>
    <row r="68" s="2" customFormat="1" spans="1:20">
      <c r="A68" s="13" t="s">
        <v>123</v>
      </c>
      <c r="B68" s="13" t="s">
        <v>147</v>
      </c>
      <c r="C68" s="13" t="s">
        <v>148</v>
      </c>
      <c r="D68" s="13" t="s">
        <v>143</v>
      </c>
      <c r="E68" s="13" t="s">
        <v>146</v>
      </c>
      <c r="F68" s="14">
        <v>1</v>
      </c>
      <c r="G68" s="14">
        <v>1</v>
      </c>
      <c r="H68" s="14">
        <v>1</v>
      </c>
      <c r="I68" s="14">
        <v>288</v>
      </c>
      <c r="J68" s="8">
        <f t="shared" si="12"/>
        <v>188</v>
      </c>
      <c r="K68" s="9">
        <f t="shared" si="13"/>
        <v>100</v>
      </c>
      <c r="L68" s="25"/>
      <c r="M68" s="25"/>
      <c r="N68" s="25"/>
      <c r="P68" s="2">
        <v>288</v>
      </c>
      <c r="Q68" s="2">
        <v>188</v>
      </c>
      <c r="R68" s="2">
        <f t="shared" si="14"/>
        <v>0</v>
      </c>
      <c r="T68" s="1"/>
    </row>
    <row r="69" s="2" customFormat="1" spans="1:20">
      <c r="A69" s="13" t="s">
        <v>123</v>
      </c>
      <c r="B69" s="13" t="s">
        <v>149</v>
      </c>
      <c r="C69" s="13" t="s">
        <v>150</v>
      </c>
      <c r="D69" s="13" t="s">
        <v>146</v>
      </c>
      <c r="E69" s="13" t="s">
        <v>151</v>
      </c>
      <c r="F69" s="14">
        <v>1</v>
      </c>
      <c r="G69" s="14">
        <v>1</v>
      </c>
      <c r="H69" s="14">
        <v>1</v>
      </c>
      <c r="I69" s="14">
        <v>288</v>
      </c>
      <c r="J69" s="8">
        <f t="shared" si="12"/>
        <v>188</v>
      </c>
      <c r="K69" s="9">
        <f t="shared" si="13"/>
        <v>100</v>
      </c>
      <c r="L69" s="25"/>
      <c r="M69" s="25"/>
      <c r="N69" s="25"/>
      <c r="P69" s="2">
        <v>288</v>
      </c>
      <c r="Q69" s="2">
        <v>188</v>
      </c>
      <c r="R69" s="2">
        <f t="shared" si="14"/>
        <v>0</v>
      </c>
      <c r="T69" s="1"/>
    </row>
    <row r="70" s="2" customFormat="1" spans="1:20">
      <c r="A70" s="13" t="s">
        <v>123</v>
      </c>
      <c r="B70" s="13" t="s">
        <v>152</v>
      </c>
      <c r="C70" s="13" t="s">
        <v>153</v>
      </c>
      <c r="D70" s="13" t="s">
        <v>154</v>
      </c>
      <c r="E70" s="13" t="s">
        <v>26</v>
      </c>
      <c r="F70" s="14">
        <v>2</v>
      </c>
      <c r="G70" s="14">
        <v>1</v>
      </c>
      <c r="H70" s="14">
        <v>2</v>
      </c>
      <c r="I70" s="14">
        <v>576</v>
      </c>
      <c r="J70" s="8">
        <f t="shared" si="12"/>
        <v>376</v>
      </c>
      <c r="K70" s="9">
        <f t="shared" si="13"/>
        <v>200</v>
      </c>
      <c r="L70" s="25"/>
      <c r="M70" s="25"/>
      <c r="N70" s="25"/>
      <c r="P70" s="2">
        <v>576</v>
      </c>
      <c r="Q70" s="2">
        <v>376</v>
      </c>
      <c r="R70" s="2">
        <f t="shared" si="14"/>
        <v>0</v>
      </c>
      <c r="T70" s="1"/>
    </row>
    <row r="71" s="2" customFormat="1" spans="1:20">
      <c r="A71" s="13" t="s">
        <v>123</v>
      </c>
      <c r="B71" s="13" t="s">
        <v>155</v>
      </c>
      <c r="C71" s="13" t="s">
        <v>156</v>
      </c>
      <c r="D71" s="13" t="s">
        <v>26</v>
      </c>
      <c r="E71" s="13" t="s">
        <v>27</v>
      </c>
      <c r="F71" s="14">
        <v>1</v>
      </c>
      <c r="G71" s="14">
        <v>1</v>
      </c>
      <c r="H71" s="14">
        <v>1</v>
      </c>
      <c r="I71" s="14">
        <v>288</v>
      </c>
      <c r="J71" s="8">
        <f t="shared" si="12"/>
        <v>188</v>
      </c>
      <c r="K71" s="9">
        <f t="shared" si="13"/>
        <v>100</v>
      </c>
      <c r="L71" s="25"/>
      <c r="M71" s="25"/>
      <c r="N71" s="25"/>
      <c r="P71" s="2">
        <v>288</v>
      </c>
      <c r="Q71" s="2">
        <v>188</v>
      </c>
      <c r="R71" s="2">
        <f t="shared" si="14"/>
        <v>0</v>
      </c>
      <c r="T71" s="1"/>
    </row>
    <row r="72" s="2" customFormat="1" spans="1:20">
      <c r="A72" s="13" t="s">
        <v>123</v>
      </c>
      <c r="B72" s="13" t="s">
        <v>157</v>
      </c>
      <c r="C72" s="13" t="s">
        <v>158</v>
      </c>
      <c r="D72" s="13" t="s">
        <v>26</v>
      </c>
      <c r="E72" s="13" t="s">
        <v>27</v>
      </c>
      <c r="F72" s="14">
        <v>1</v>
      </c>
      <c r="G72" s="14">
        <v>1</v>
      </c>
      <c r="H72" s="14">
        <v>1</v>
      </c>
      <c r="I72" s="14">
        <v>418</v>
      </c>
      <c r="J72" s="8">
        <f t="shared" si="12"/>
        <v>318</v>
      </c>
      <c r="K72" s="9">
        <f t="shared" si="13"/>
        <v>100</v>
      </c>
      <c r="L72" s="25"/>
      <c r="M72" s="25"/>
      <c r="N72" s="25"/>
      <c r="P72" s="2">
        <v>418</v>
      </c>
      <c r="Q72" s="2">
        <v>318</v>
      </c>
      <c r="R72" s="2">
        <f t="shared" si="14"/>
        <v>0</v>
      </c>
      <c r="T72" s="1"/>
    </row>
    <row r="73" s="2" customFormat="1" spans="1:20">
      <c r="A73" s="13" t="s">
        <v>123</v>
      </c>
      <c r="B73" s="13" t="s">
        <v>159</v>
      </c>
      <c r="C73" s="13" t="s">
        <v>160</v>
      </c>
      <c r="D73" s="13" t="s">
        <v>26</v>
      </c>
      <c r="E73" s="13" t="s">
        <v>27</v>
      </c>
      <c r="F73" s="14">
        <v>1</v>
      </c>
      <c r="G73" s="14">
        <v>1</v>
      </c>
      <c r="H73" s="14">
        <v>1</v>
      </c>
      <c r="I73" s="14">
        <v>288</v>
      </c>
      <c r="J73" s="8">
        <f t="shared" si="12"/>
        <v>188</v>
      </c>
      <c r="K73" s="9">
        <f t="shared" si="13"/>
        <v>100</v>
      </c>
      <c r="L73" s="25"/>
      <c r="M73" s="25"/>
      <c r="N73" s="25"/>
      <c r="P73" s="2">
        <v>288</v>
      </c>
      <c r="Q73" s="2">
        <v>188</v>
      </c>
      <c r="R73" s="2">
        <f t="shared" si="14"/>
        <v>0</v>
      </c>
      <c r="T73" s="1"/>
    </row>
    <row r="74" s="2" customFormat="1" spans="1:20">
      <c r="A74" s="13" t="s">
        <v>123</v>
      </c>
      <c r="B74" s="13" t="s">
        <v>161</v>
      </c>
      <c r="C74" s="13" t="s">
        <v>162</v>
      </c>
      <c r="D74" s="13" t="s">
        <v>26</v>
      </c>
      <c r="E74" s="13" t="s">
        <v>27</v>
      </c>
      <c r="F74" s="14">
        <v>4</v>
      </c>
      <c r="G74" s="14">
        <v>1</v>
      </c>
      <c r="H74" s="14">
        <v>4</v>
      </c>
      <c r="I74" s="14">
        <v>1152</v>
      </c>
      <c r="J74" s="8">
        <f t="shared" si="12"/>
        <v>752</v>
      </c>
      <c r="K74" s="9">
        <f t="shared" si="13"/>
        <v>400</v>
      </c>
      <c r="L74" s="25"/>
      <c r="M74" s="25"/>
      <c r="N74" s="25"/>
      <c r="P74" s="2">
        <v>1152</v>
      </c>
      <c r="Q74" s="2">
        <v>752</v>
      </c>
      <c r="R74" s="2">
        <f t="shared" si="14"/>
        <v>0</v>
      </c>
      <c r="T74" s="1"/>
    </row>
    <row r="75" s="2" customFormat="1" spans="1:20">
      <c r="A75" s="13" t="s">
        <v>123</v>
      </c>
      <c r="B75" s="13" t="s">
        <v>163</v>
      </c>
      <c r="C75" s="13" t="s">
        <v>164</v>
      </c>
      <c r="D75" s="13" t="s">
        <v>26</v>
      </c>
      <c r="E75" s="13" t="s">
        <v>27</v>
      </c>
      <c r="F75" s="14">
        <v>1</v>
      </c>
      <c r="G75" s="14">
        <v>1</v>
      </c>
      <c r="H75" s="14">
        <v>1</v>
      </c>
      <c r="I75" s="14">
        <v>288</v>
      </c>
      <c r="J75" s="8">
        <f t="shared" si="12"/>
        <v>188</v>
      </c>
      <c r="K75" s="9">
        <f t="shared" si="13"/>
        <v>100</v>
      </c>
      <c r="L75" s="25"/>
      <c r="M75" s="25"/>
      <c r="N75" s="25"/>
      <c r="P75" s="2">
        <v>288</v>
      </c>
      <c r="Q75" s="2">
        <v>188</v>
      </c>
      <c r="R75" s="2">
        <f t="shared" si="14"/>
        <v>0</v>
      </c>
      <c r="T75" s="1"/>
    </row>
    <row r="76" s="2" customFormat="1" spans="1:20">
      <c r="A76" s="13" t="s">
        <v>123</v>
      </c>
      <c r="B76" s="13" t="s">
        <v>165</v>
      </c>
      <c r="C76" s="13" t="s">
        <v>166</v>
      </c>
      <c r="D76" s="13" t="s">
        <v>26</v>
      </c>
      <c r="E76" s="13" t="s">
        <v>27</v>
      </c>
      <c r="F76" s="14">
        <v>4</v>
      </c>
      <c r="G76" s="14">
        <v>1</v>
      </c>
      <c r="H76" s="14">
        <v>4</v>
      </c>
      <c r="I76" s="14">
        <v>1152</v>
      </c>
      <c r="J76" s="8">
        <f t="shared" si="12"/>
        <v>752</v>
      </c>
      <c r="K76" s="9">
        <f t="shared" si="13"/>
        <v>400</v>
      </c>
      <c r="L76" s="25"/>
      <c r="M76" s="25"/>
      <c r="N76" s="25"/>
      <c r="P76" s="2">
        <v>1152</v>
      </c>
      <c r="Q76" s="2">
        <v>752</v>
      </c>
      <c r="R76" s="2">
        <f t="shared" si="14"/>
        <v>0</v>
      </c>
      <c r="T76" s="1"/>
    </row>
    <row r="77" s="2" customFormat="1" spans="1:20">
      <c r="A77" s="13" t="s">
        <v>123</v>
      </c>
      <c r="B77" s="13" t="s">
        <v>167</v>
      </c>
      <c r="C77" s="13" t="s">
        <v>168</v>
      </c>
      <c r="D77" s="13" t="s">
        <v>27</v>
      </c>
      <c r="E77" s="13" t="s">
        <v>169</v>
      </c>
      <c r="F77" s="14">
        <v>4</v>
      </c>
      <c r="G77" s="14">
        <v>1</v>
      </c>
      <c r="H77" s="14">
        <v>4</v>
      </c>
      <c r="I77" s="14">
        <v>1152</v>
      </c>
      <c r="J77" s="8">
        <f t="shared" si="12"/>
        <v>752</v>
      </c>
      <c r="K77" s="9">
        <f t="shared" si="13"/>
        <v>400</v>
      </c>
      <c r="L77" s="25"/>
      <c r="M77" s="25"/>
      <c r="N77" s="25"/>
      <c r="P77" s="2">
        <v>1152</v>
      </c>
      <c r="Q77" s="2">
        <v>752</v>
      </c>
      <c r="R77" s="2">
        <f t="shared" si="14"/>
        <v>0</v>
      </c>
      <c r="T77" s="1"/>
    </row>
    <row r="78" s="2" customFormat="1" spans="1:20">
      <c r="A78" s="13" t="s">
        <v>123</v>
      </c>
      <c r="B78" s="13" t="s">
        <v>170</v>
      </c>
      <c r="C78" s="13" t="s">
        <v>171</v>
      </c>
      <c r="D78" s="13" t="s">
        <v>34</v>
      </c>
      <c r="E78" s="13" t="s">
        <v>35</v>
      </c>
      <c r="F78" s="14">
        <v>3</v>
      </c>
      <c r="G78" s="14">
        <v>1</v>
      </c>
      <c r="H78" s="14">
        <v>3</v>
      </c>
      <c r="I78" s="14">
        <v>864</v>
      </c>
      <c r="J78" s="8">
        <f t="shared" si="12"/>
        <v>564</v>
      </c>
      <c r="K78" s="9">
        <f t="shared" si="13"/>
        <v>300</v>
      </c>
      <c r="L78" s="25"/>
      <c r="M78" s="25"/>
      <c r="N78" s="25"/>
      <c r="P78" s="2">
        <v>864</v>
      </c>
      <c r="Q78" s="2">
        <v>564</v>
      </c>
      <c r="R78" s="2">
        <f t="shared" si="14"/>
        <v>0</v>
      </c>
      <c r="T78" s="1"/>
    </row>
    <row r="79" s="2" customFormat="1" spans="1:20">
      <c r="A79" s="13" t="s">
        <v>123</v>
      </c>
      <c r="B79" s="13" t="s">
        <v>172</v>
      </c>
      <c r="C79" s="13" t="s">
        <v>173</v>
      </c>
      <c r="D79" s="13" t="s">
        <v>52</v>
      </c>
      <c r="E79" s="13" t="s">
        <v>54</v>
      </c>
      <c r="F79" s="14">
        <v>1</v>
      </c>
      <c r="G79" s="14">
        <v>1</v>
      </c>
      <c r="H79" s="14">
        <v>1</v>
      </c>
      <c r="I79" s="14">
        <v>418</v>
      </c>
      <c r="J79" s="8">
        <f t="shared" si="12"/>
        <v>318</v>
      </c>
      <c r="K79" s="9">
        <f t="shared" si="13"/>
        <v>100</v>
      </c>
      <c r="L79" s="25"/>
      <c r="M79" s="25"/>
      <c r="N79" s="25"/>
      <c r="P79" s="2">
        <v>418</v>
      </c>
      <c r="Q79" s="2">
        <v>318</v>
      </c>
      <c r="R79" s="2">
        <f t="shared" si="14"/>
        <v>0</v>
      </c>
      <c r="T79" s="1"/>
    </row>
    <row r="80" s="2" customFormat="1" spans="1:20">
      <c r="A80" s="13" t="s">
        <v>123</v>
      </c>
      <c r="B80" s="13" t="s">
        <v>174</v>
      </c>
      <c r="C80" s="13" t="s">
        <v>175</v>
      </c>
      <c r="D80" s="13" t="s">
        <v>52</v>
      </c>
      <c r="E80" s="13" t="s">
        <v>54</v>
      </c>
      <c r="F80" s="14">
        <v>1</v>
      </c>
      <c r="G80" s="14">
        <v>1</v>
      </c>
      <c r="H80" s="14">
        <v>1</v>
      </c>
      <c r="I80" s="14">
        <v>288</v>
      </c>
      <c r="J80" s="8">
        <f t="shared" si="12"/>
        <v>188</v>
      </c>
      <c r="K80" s="9">
        <f t="shared" si="13"/>
        <v>100</v>
      </c>
      <c r="L80" s="25"/>
      <c r="M80" s="25"/>
      <c r="N80" s="25"/>
      <c r="P80" s="2">
        <v>288</v>
      </c>
      <c r="Q80" s="2">
        <v>188</v>
      </c>
      <c r="R80" s="2">
        <f t="shared" si="14"/>
        <v>0</v>
      </c>
      <c r="T80" s="1"/>
    </row>
    <row r="81" s="2" customFormat="1" spans="1:20">
      <c r="A81" s="13" t="s">
        <v>123</v>
      </c>
      <c r="B81" s="13" t="s">
        <v>176</v>
      </c>
      <c r="C81" s="13" t="s">
        <v>177</v>
      </c>
      <c r="D81" s="13" t="s">
        <v>52</v>
      </c>
      <c r="E81" s="13" t="s">
        <v>54</v>
      </c>
      <c r="F81" s="14">
        <v>1</v>
      </c>
      <c r="G81" s="14">
        <v>1</v>
      </c>
      <c r="H81" s="14">
        <v>1</v>
      </c>
      <c r="I81" s="14">
        <v>288</v>
      </c>
      <c r="J81" s="8">
        <f t="shared" si="12"/>
        <v>188</v>
      </c>
      <c r="K81" s="9">
        <f t="shared" si="13"/>
        <v>100</v>
      </c>
      <c r="L81" s="25"/>
      <c r="M81" s="25"/>
      <c r="N81" s="25"/>
      <c r="P81" s="2">
        <v>288</v>
      </c>
      <c r="Q81" s="2">
        <v>188</v>
      </c>
      <c r="R81" s="2">
        <f t="shared" si="14"/>
        <v>0</v>
      </c>
      <c r="T81" s="1"/>
    </row>
    <row r="82" s="2" customFormat="1" spans="1:20">
      <c r="A82" s="13" t="s">
        <v>123</v>
      </c>
      <c r="B82" s="13" t="s">
        <v>178</v>
      </c>
      <c r="C82" s="13" t="s">
        <v>179</v>
      </c>
      <c r="D82" s="13" t="s">
        <v>52</v>
      </c>
      <c r="E82" s="13" t="s">
        <v>54</v>
      </c>
      <c r="F82" s="14">
        <v>1</v>
      </c>
      <c r="G82" s="14">
        <v>1</v>
      </c>
      <c r="H82" s="14">
        <v>1</v>
      </c>
      <c r="I82" s="14">
        <v>288</v>
      </c>
      <c r="J82" s="8">
        <f t="shared" si="12"/>
        <v>188</v>
      </c>
      <c r="K82" s="9">
        <f t="shared" si="13"/>
        <v>100</v>
      </c>
      <c r="L82" s="25"/>
      <c r="M82" s="25"/>
      <c r="N82" s="25"/>
      <c r="P82" s="2">
        <v>288</v>
      </c>
      <c r="Q82" s="2">
        <v>188</v>
      </c>
      <c r="R82" s="2">
        <f t="shared" si="14"/>
        <v>0</v>
      </c>
      <c r="T82" s="1"/>
    </row>
    <row r="83" s="2" customFormat="1" spans="1:20">
      <c r="A83" s="13" t="s">
        <v>123</v>
      </c>
      <c r="B83" s="13" t="s">
        <v>180</v>
      </c>
      <c r="C83" s="13" t="s">
        <v>181</v>
      </c>
      <c r="D83" s="13" t="s">
        <v>52</v>
      </c>
      <c r="E83" s="13" t="s">
        <v>54</v>
      </c>
      <c r="F83" s="14">
        <v>1</v>
      </c>
      <c r="G83" s="14">
        <v>1</v>
      </c>
      <c r="H83" s="14">
        <v>1</v>
      </c>
      <c r="I83" s="14">
        <v>288</v>
      </c>
      <c r="J83" s="8">
        <f t="shared" si="12"/>
        <v>188</v>
      </c>
      <c r="K83" s="9">
        <f t="shared" si="13"/>
        <v>100</v>
      </c>
      <c r="L83" s="25"/>
      <c r="M83" s="25"/>
      <c r="N83" s="25"/>
      <c r="P83" s="2">
        <v>288</v>
      </c>
      <c r="Q83" s="2">
        <v>188</v>
      </c>
      <c r="R83" s="2">
        <f t="shared" si="14"/>
        <v>0</v>
      </c>
      <c r="T83" s="1"/>
    </row>
    <row r="84" s="2" customFormat="1" spans="1:20">
      <c r="A84" s="13" t="s">
        <v>123</v>
      </c>
      <c r="B84" s="13" t="s">
        <v>182</v>
      </c>
      <c r="C84" s="13" t="s">
        <v>183</v>
      </c>
      <c r="D84" s="13" t="s">
        <v>52</v>
      </c>
      <c r="E84" s="13" t="s">
        <v>54</v>
      </c>
      <c r="F84" s="14">
        <v>1</v>
      </c>
      <c r="G84" s="14">
        <v>1</v>
      </c>
      <c r="H84" s="14">
        <v>1</v>
      </c>
      <c r="I84" s="14">
        <v>288</v>
      </c>
      <c r="J84" s="8">
        <f t="shared" si="12"/>
        <v>188</v>
      </c>
      <c r="K84" s="9">
        <f t="shared" si="13"/>
        <v>100</v>
      </c>
      <c r="L84" s="25"/>
      <c r="M84" s="25"/>
      <c r="N84" s="25"/>
      <c r="P84" s="2">
        <v>288</v>
      </c>
      <c r="Q84" s="2">
        <v>188</v>
      </c>
      <c r="R84" s="2">
        <f t="shared" si="14"/>
        <v>0</v>
      </c>
      <c r="T84" s="1"/>
    </row>
    <row r="85" s="2" customFormat="1" spans="1:20">
      <c r="A85" s="13" t="s">
        <v>123</v>
      </c>
      <c r="B85" s="13" t="s">
        <v>184</v>
      </c>
      <c r="C85" s="13" t="s">
        <v>185</v>
      </c>
      <c r="D85" s="13" t="s">
        <v>52</v>
      </c>
      <c r="E85" s="13" t="s">
        <v>54</v>
      </c>
      <c r="F85" s="14">
        <v>1</v>
      </c>
      <c r="G85" s="14">
        <v>1</v>
      </c>
      <c r="H85" s="14">
        <v>1</v>
      </c>
      <c r="I85" s="14">
        <v>288</v>
      </c>
      <c r="J85" s="8">
        <f t="shared" si="12"/>
        <v>188</v>
      </c>
      <c r="K85" s="9">
        <f t="shared" si="13"/>
        <v>100</v>
      </c>
      <c r="L85" s="25"/>
      <c r="M85" s="25"/>
      <c r="N85" s="25"/>
      <c r="P85" s="2">
        <v>288</v>
      </c>
      <c r="Q85" s="2">
        <v>188</v>
      </c>
      <c r="R85" s="2">
        <f t="shared" si="14"/>
        <v>0</v>
      </c>
      <c r="T85" s="1"/>
    </row>
    <row r="86" s="2" customFormat="1" spans="1:20">
      <c r="A86" s="13" t="s">
        <v>123</v>
      </c>
      <c r="B86" s="13" t="s">
        <v>186</v>
      </c>
      <c r="C86" s="13" t="s">
        <v>187</v>
      </c>
      <c r="D86" s="13" t="s">
        <v>82</v>
      </c>
      <c r="E86" s="13" t="s">
        <v>93</v>
      </c>
      <c r="F86" s="14">
        <v>1</v>
      </c>
      <c r="G86" s="14">
        <v>1</v>
      </c>
      <c r="H86" s="14">
        <v>1</v>
      </c>
      <c r="I86" s="14">
        <v>418</v>
      </c>
      <c r="J86" s="8">
        <f t="shared" si="12"/>
        <v>318</v>
      </c>
      <c r="K86" s="9">
        <f t="shared" si="13"/>
        <v>100</v>
      </c>
      <c r="L86" s="25"/>
      <c r="M86" s="25"/>
      <c r="N86" s="25"/>
      <c r="P86" s="2">
        <v>418</v>
      </c>
      <c r="Q86" s="2">
        <v>318</v>
      </c>
      <c r="R86" s="2">
        <f t="shared" si="14"/>
        <v>0</v>
      </c>
      <c r="T86" s="1"/>
    </row>
    <row r="87" s="2" customFormat="1" spans="1:20">
      <c r="A87" s="18"/>
      <c r="B87" s="18"/>
      <c r="C87" s="18"/>
      <c r="D87" s="18"/>
      <c r="E87" s="19" t="s">
        <v>59</v>
      </c>
      <c r="F87" s="20">
        <f>SUM(F57:F86)</f>
        <v>48</v>
      </c>
      <c r="G87" s="20"/>
      <c r="H87" s="20">
        <f>SUM(H57:H86)</f>
        <v>48</v>
      </c>
      <c r="I87" s="20">
        <f>SUM(I57:I86)</f>
        <v>15514</v>
      </c>
      <c r="J87" s="30">
        <f>SUM(J57:J86)</f>
        <v>10714</v>
      </c>
      <c r="K87" s="20">
        <f>SUM(K57:K86)</f>
        <v>4800</v>
      </c>
      <c r="L87" s="32"/>
      <c r="M87" s="32"/>
      <c r="N87" s="32"/>
      <c r="O87" s="33" t="s">
        <v>60</v>
      </c>
      <c r="P87" s="2">
        <f>SUM(P57:P86)</f>
        <v>15514</v>
      </c>
      <c r="Q87" s="2">
        <f>SUM(Q57:Q86)</f>
        <v>10714</v>
      </c>
      <c r="T87" s="1"/>
    </row>
    <row r="88" s="2" customFormat="1" spans="1:20">
      <c r="A88" s="13" t="s">
        <v>188</v>
      </c>
      <c r="B88" s="13" t="s">
        <v>189</v>
      </c>
      <c r="C88" s="13" t="s">
        <v>190</v>
      </c>
      <c r="D88" s="13" t="s">
        <v>154</v>
      </c>
      <c r="E88" s="13" t="s">
        <v>26</v>
      </c>
      <c r="F88" s="14">
        <v>1</v>
      </c>
      <c r="G88" s="14">
        <v>1</v>
      </c>
      <c r="H88" s="14">
        <v>1</v>
      </c>
      <c r="I88" s="14">
        <v>320</v>
      </c>
      <c r="J88" s="8">
        <f>I88-H88*100</f>
        <v>220</v>
      </c>
      <c r="K88" s="9">
        <f>H88*100</f>
        <v>100</v>
      </c>
      <c r="L88" s="25"/>
      <c r="M88" s="25"/>
      <c r="N88" s="25"/>
      <c r="P88" s="2">
        <v>320</v>
      </c>
      <c r="Q88" s="2">
        <v>220</v>
      </c>
      <c r="R88" s="2">
        <f>Q88-J88</f>
        <v>0</v>
      </c>
      <c r="T88" s="1"/>
    </row>
    <row r="89" s="2" customFormat="1" spans="1:20">
      <c r="A89" s="13" t="s">
        <v>188</v>
      </c>
      <c r="B89" s="13" t="s">
        <v>191</v>
      </c>
      <c r="C89" s="13" t="s">
        <v>192</v>
      </c>
      <c r="D89" s="13" t="s">
        <v>27</v>
      </c>
      <c r="E89" s="13" t="s">
        <v>169</v>
      </c>
      <c r="F89" s="14">
        <v>1</v>
      </c>
      <c r="G89" s="14">
        <v>1</v>
      </c>
      <c r="H89" s="14">
        <v>1</v>
      </c>
      <c r="I89" s="14">
        <v>320</v>
      </c>
      <c r="J89" s="8">
        <f t="shared" ref="J89:J98" si="15">I89-H89*100</f>
        <v>220</v>
      </c>
      <c r="K89" s="9">
        <f t="shared" ref="K89:K98" si="16">H89*100</f>
        <v>100</v>
      </c>
      <c r="L89" s="25"/>
      <c r="M89" s="25"/>
      <c r="N89" s="25"/>
      <c r="P89" s="2">
        <v>320</v>
      </c>
      <c r="Q89" s="2">
        <v>220</v>
      </c>
      <c r="R89" s="2">
        <f t="shared" ref="R89:R98" si="17">Q89-J89</f>
        <v>0</v>
      </c>
      <c r="T89" s="1"/>
    </row>
    <row r="90" s="2" customFormat="1" spans="1:20">
      <c r="A90" s="13" t="s">
        <v>188</v>
      </c>
      <c r="B90" s="13" t="s">
        <v>193</v>
      </c>
      <c r="C90" s="13" t="s">
        <v>194</v>
      </c>
      <c r="D90" s="13" t="s">
        <v>27</v>
      </c>
      <c r="E90" s="13" t="s">
        <v>169</v>
      </c>
      <c r="F90" s="14">
        <v>1</v>
      </c>
      <c r="G90" s="14">
        <v>1</v>
      </c>
      <c r="H90" s="14">
        <v>1</v>
      </c>
      <c r="I90" s="14">
        <v>320</v>
      </c>
      <c r="J90" s="8">
        <f t="shared" si="15"/>
        <v>220</v>
      </c>
      <c r="K90" s="9">
        <f t="shared" si="16"/>
        <v>100</v>
      </c>
      <c r="L90" s="25"/>
      <c r="M90" s="25"/>
      <c r="N90" s="25"/>
      <c r="P90" s="2">
        <v>320</v>
      </c>
      <c r="Q90" s="2">
        <v>220</v>
      </c>
      <c r="R90" s="2">
        <f t="shared" si="17"/>
        <v>0</v>
      </c>
      <c r="T90" s="1"/>
    </row>
    <row r="91" s="2" customFormat="1" spans="1:20">
      <c r="A91" s="13" t="s">
        <v>188</v>
      </c>
      <c r="B91" s="13" t="s">
        <v>195</v>
      </c>
      <c r="C91" s="13" t="s">
        <v>194</v>
      </c>
      <c r="D91" s="13" t="s">
        <v>27</v>
      </c>
      <c r="E91" s="13" t="s">
        <v>169</v>
      </c>
      <c r="F91" s="14">
        <v>1</v>
      </c>
      <c r="G91" s="14">
        <v>1</v>
      </c>
      <c r="H91" s="14">
        <v>1</v>
      </c>
      <c r="I91" s="14">
        <v>320</v>
      </c>
      <c r="J91" s="8">
        <f t="shared" si="15"/>
        <v>220</v>
      </c>
      <c r="K91" s="9">
        <f t="shared" si="16"/>
        <v>100</v>
      </c>
      <c r="L91" s="25"/>
      <c r="M91" s="25"/>
      <c r="N91" s="25"/>
      <c r="P91" s="2">
        <v>320</v>
      </c>
      <c r="Q91" s="2">
        <v>220</v>
      </c>
      <c r="R91" s="2">
        <f t="shared" si="17"/>
        <v>0</v>
      </c>
      <c r="T91" s="1"/>
    </row>
    <row r="92" s="2" customFormat="1" spans="1:20">
      <c r="A92" s="13" t="s">
        <v>188</v>
      </c>
      <c r="B92" s="13" t="s">
        <v>196</v>
      </c>
      <c r="C92" s="13" t="s">
        <v>194</v>
      </c>
      <c r="D92" s="13" t="s">
        <v>27</v>
      </c>
      <c r="E92" s="13" t="s">
        <v>169</v>
      </c>
      <c r="F92" s="14">
        <v>1</v>
      </c>
      <c r="G92" s="14">
        <v>1</v>
      </c>
      <c r="H92" s="14">
        <v>1</v>
      </c>
      <c r="I92" s="14">
        <v>320</v>
      </c>
      <c r="J92" s="8">
        <f t="shared" si="15"/>
        <v>220</v>
      </c>
      <c r="K92" s="9">
        <f t="shared" si="16"/>
        <v>100</v>
      </c>
      <c r="L92" s="25"/>
      <c r="M92" s="25"/>
      <c r="N92" s="25"/>
      <c r="P92" s="2">
        <v>320</v>
      </c>
      <c r="Q92" s="2">
        <v>220</v>
      </c>
      <c r="R92" s="2">
        <f t="shared" si="17"/>
        <v>0</v>
      </c>
      <c r="T92" s="1"/>
    </row>
    <row r="93" s="2" customFormat="1" spans="1:20">
      <c r="A93" s="13" t="s">
        <v>188</v>
      </c>
      <c r="B93" s="13" t="s">
        <v>197</v>
      </c>
      <c r="C93" s="13" t="s">
        <v>198</v>
      </c>
      <c r="D93" s="13" t="s">
        <v>34</v>
      </c>
      <c r="E93" s="13" t="s">
        <v>35</v>
      </c>
      <c r="F93" s="14">
        <v>4</v>
      </c>
      <c r="G93" s="14">
        <v>1</v>
      </c>
      <c r="H93" s="14">
        <v>4</v>
      </c>
      <c r="I93" s="14">
        <v>1280</v>
      </c>
      <c r="J93" s="8">
        <f t="shared" si="15"/>
        <v>880</v>
      </c>
      <c r="K93" s="9">
        <f t="shared" si="16"/>
        <v>400</v>
      </c>
      <c r="L93" s="25"/>
      <c r="M93" s="25"/>
      <c r="N93" s="25"/>
      <c r="P93" s="2">
        <v>1280</v>
      </c>
      <c r="Q93" s="2">
        <v>880</v>
      </c>
      <c r="R93" s="2">
        <f t="shared" si="17"/>
        <v>0</v>
      </c>
      <c r="T93" s="1"/>
    </row>
    <row r="94" s="2" customFormat="1" spans="1:20">
      <c r="A94" s="13" t="s">
        <v>188</v>
      </c>
      <c r="B94" s="13" t="s">
        <v>199</v>
      </c>
      <c r="C94" s="13" t="s">
        <v>200</v>
      </c>
      <c r="D94" s="13" t="s">
        <v>34</v>
      </c>
      <c r="E94" s="13" t="s">
        <v>35</v>
      </c>
      <c r="F94" s="14">
        <v>1</v>
      </c>
      <c r="G94" s="14">
        <v>1</v>
      </c>
      <c r="H94" s="14">
        <v>1</v>
      </c>
      <c r="I94" s="14">
        <v>320</v>
      </c>
      <c r="J94" s="8">
        <f t="shared" si="15"/>
        <v>220</v>
      </c>
      <c r="K94" s="9">
        <f t="shared" si="16"/>
        <v>100</v>
      </c>
      <c r="L94" s="25"/>
      <c r="M94" s="25"/>
      <c r="N94" s="25"/>
      <c r="P94" s="2">
        <v>320</v>
      </c>
      <c r="Q94" s="2">
        <v>220</v>
      </c>
      <c r="R94" s="2">
        <f t="shared" si="17"/>
        <v>0</v>
      </c>
      <c r="T94" s="1"/>
    </row>
    <row r="95" s="2" customFormat="1" spans="1:20">
      <c r="A95" s="13" t="s">
        <v>188</v>
      </c>
      <c r="B95" s="13" t="s">
        <v>201</v>
      </c>
      <c r="C95" s="13" t="s">
        <v>200</v>
      </c>
      <c r="D95" s="13" t="s">
        <v>34</v>
      </c>
      <c r="E95" s="13" t="s">
        <v>35</v>
      </c>
      <c r="F95" s="14">
        <v>1</v>
      </c>
      <c r="G95" s="14">
        <v>1</v>
      </c>
      <c r="H95" s="14">
        <v>1</v>
      </c>
      <c r="I95" s="14">
        <v>320</v>
      </c>
      <c r="J95" s="8">
        <f t="shared" si="15"/>
        <v>220</v>
      </c>
      <c r="K95" s="9">
        <f t="shared" si="16"/>
        <v>100</v>
      </c>
      <c r="L95" s="25"/>
      <c r="M95" s="25"/>
      <c r="N95" s="25"/>
      <c r="P95" s="2">
        <v>320</v>
      </c>
      <c r="Q95" s="2">
        <v>220</v>
      </c>
      <c r="R95" s="2">
        <f t="shared" si="17"/>
        <v>0</v>
      </c>
      <c r="T95" s="1"/>
    </row>
    <row r="96" s="2" customFormat="1" spans="1:20">
      <c r="A96" s="13" t="s">
        <v>188</v>
      </c>
      <c r="B96" s="13" t="s">
        <v>197</v>
      </c>
      <c r="C96" s="13" t="s">
        <v>198</v>
      </c>
      <c r="D96" s="13" t="s">
        <v>35</v>
      </c>
      <c r="E96" s="13" t="s">
        <v>47</v>
      </c>
      <c r="F96" s="14">
        <v>4</v>
      </c>
      <c r="G96" s="14">
        <v>1</v>
      </c>
      <c r="H96" s="14">
        <v>4</v>
      </c>
      <c r="I96" s="14">
        <v>1280</v>
      </c>
      <c r="J96" s="8">
        <f t="shared" si="15"/>
        <v>880</v>
      </c>
      <c r="K96" s="9">
        <f t="shared" si="16"/>
        <v>400</v>
      </c>
      <c r="L96" s="25"/>
      <c r="M96" s="25"/>
      <c r="N96" s="25"/>
      <c r="P96" s="2">
        <v>1280</v>
      </c>
      <c r="Q96" s="2">
        <v>880</v>
      </c>
      <c r="R96" s="2">
        <f t="shared" si="17"/>
        <v>0</v>
      </c>
      <c r="T96" s="1"/>
    </row>
    <row r="97" s="3" customFormat="1" spans="1:21">
      <c r="A97" s="16" t="s">
        <v>188</v>
      </c>
      <c r="B97" s="16"/>
      <c r="C97" s="15" t="s">
        <v>202</v>
      </c>
      <c r="D97" s="16" t="s">
        <v>57</v>
      </c>
      <c r="E97" s="16" t="s">
        <v>58</v>
      </c>
      <c r="F97" s="37">
        <v>1</v>
      </c>
      <c r="G97" s="37">
        <v>1</v>
      </c>
      <c r="H97" s="37">
        <v>1</v>
      </c>
      <c r="I97" s="37">
        <v>320</v>
      </c>
      <c r="J97" s="27">
        <v>0</v>
      </c>
      <c r="K97" s="27">
        <f t="shared" si="16"/>
        <v>100</v>
      </c>
      <c r="L97" s="28">
        <v>220</v>
      </c>
      <c r="M97" s="28"/>
      <c r="N97" s="28"/>
      <c r="P97" s="3">
        <v>0</v>
      </c>
      <c r="Q97" s="3">
        <v>0</v>
      </c>
      <c r="R97" s="3">
        <f t="shared" si="17"/>
        <v>0</v>
      </c>
      <c r="S97" s="35"/>
      <c r="T97" s="36"/>
      <c r="U97" s="2"/>
    </row>
    <row r="98" s="2" customFormat="1" spans="1:20">
      <c r="A98" s="13" t="s">
        <v>188</v>
      </c>
      <c r="B98" s="13" t="s">
        <v>203</v>
      </c>
      <c r="C98" s="13" t="s">
        <v>204</v>
      </c>
      <c r="D98" s="13" t="s">
        <v>57</v>
      </c>
      <c r="E98" s="13" t="s">
        <v>58</v>
      </c>
      <c r="F98" s="14">
        <v>1</v>
      </c>
      <c r="G98" s="14">
        <v>1</v>
      </c>
      <c r="H98" s="14">
        <v>1</v>
      </c>
      <c r="I98" s="14">
        <v>320</v>
      </c>
      <c r="J98" s="8">
        <f t="shared" si="15"/>
        <v>220</v>
      </c>
      <c r="K98" s="9">
        <f t="shared" si="16"/>
        <v>100</v>
      </c>
      <c r="L98" s="25"/>
      <c r="M98" s="25"/>
      <c r="N98" s="25"/>
      <c r="P98" s="2">
        <v>320</v>
      </c>
      <c r="Q98" s="2">
        <v>220</v>
      </c>
      <c r="R98" s="2">
        <f t="shared" si="17"/>
        <v>0</v>
      </c>
      <c r="T98" s="1"/>
    </row>
    <row r="99" s="2" customFormat="1" spans="1:20">
      <c r="A99" s="18"/>
      <c r="B99" s="18"/>
      <c r="C99" s="18"/>
      <c r="D99" s="18"/>
      <c r="E99" s="19" t="s">
        <v>59</v>
      </c>
      <c r="F99" s="20">
        <f>SUM(F88:F98)</f>
        <v>17</v>
      </c>
      <c r="G99" s="20"/>
      <c r="H99" s="20">
        <f>SUM(H88:H98)</f>
        <v>17</v>
      </c>
      <c r="I99" s="20">
        <f>SUM(I88:I98)</f>
        <v>5440</v>
      </c>
      <c r="J99" s="30">
        <f>SUM(J88:J98)</f>
        <v>3520</v>
      </c>
      <c r="K99" s="20">
        <f>SUM(K88:K98)</f>
        <v>1700</v>
      </c>
      <c r="L99" s="32"/>
      <c r="M99" s="32"/>
      <c r="N99" s="32"/>
      <c r="O99" s="33" t="s">
        <v>60</v>
      </c>
      <c r="P99" s="2">
        <f>SUM(P88:P98)</f>
        <v>5120</v>
      </c>
      <c r="Q99" s="2">
        <f>SUM(Q88:Q98)</f>
        <v>3520</v>
      </c>
      <c r="T99" s="1"/>
    </row>
    <row r="100" s="2" customFormat="1" spans="1:20">
      <c r="A100" s="13" t="s">
        <v>205</v>
      </c>
      <c r="B100" s="13" t="s">
        <v>206</v>
      </c>
      <c r="C100" s="13" t="s">
        <v>207</v>
      </c>
      <c r="D100" s="13" t="s">
        <v>52</v>
      </c>
      <c r="E100" s="13" t="s">
        <v>54</v>
      </c>
      <c r="F100" s="14">
        <v>1</v>
      </c>
      <c r="G100" s="14">
        <v>1</v>
      </c>
      <c r="H100" s="14">
        <v>1</v>
      </c>
      <c r="I100" s="14">
        <v>500</v>
      </c>
      <c r="J100" s="8">
        <f>I100-H100*100</f>
        <v>400</v>
      </c>
      <c r="K100" s="9">
        <f>H100*100</f>
        <v>100</v>
      </c>
      <c r="L100" s="25"/>
      <c r="M100" s="25"/>
      <c r="N100" s="25"/>
      <c r="P100" s="2">
        <v>500</v>
      </c>
      <c r="Q100" s="2">
        <v>400</v>
      </c>
      <c r="R100" s="2">
        <f>Q100-J100</f>
        <v>0</v>
      </c>
      <c r="T100" s="1"/>
    </row>
    <row r="101" s="2" customFormat="1" spans="1:20">
      <c r="A101" s="13" t="s">
        <v>205</v>
      </c>
      <c r="B101" s="13" t="s">
        <v>208</v>
      </c>
      <c r="C101" s="13" t="s">
        <v>209</v>
      </c>
      <c r="D101" s="13" t="s">
        <v>52</v>
      </c>
      <c r="E101" s="13" t="s">
        <v>54</v>
      </c>
      <c r="F101" s="14">
        <v>1</v>
      </c>
      <c r="G101" s="14">
        <v>1</v>
      </c>
      <c r="H101" s="14">
        <v>1</v>
      </c>
      <c r="I101" s="14">
        <v>500</v>
      </c>
      <c r="J101" s="8">
        <f>I101-H101*100</f>
        <v>400</v>
      </c>
      <c r="K101" s="9">
        <f>H101*100</f>
        <v>100</v>
      </c>
      <c r="L101" s="25"/>
      <c r="M101" s="25"/>
      <c r="N101" s="25"/>
      <c r="P101" s="2">
        <v>500</v>
      </c>
      <c r="Q101" s="2">
        <v>400</v>
      </c>
      <c r="R101" s="2">
        <f t="shared" ref="R101:R103" si="18">Q101-J101</f>
        <v>0</v>
      </c>
      <c r="T101" s="1"/>
    </row>
    <row r="102" s="2" customFormat="1" spans="1:20">
      <c r="A102" s="13" t="s">
        <v>205</v>
      </c>
      <c r="B102" s="13" t="s">
        <v>210</v>
      </c>
      <c r="C102" s="13" t="s">
        <v>211</v>
      </c>
      <c r="D102" s="13" t="s">
        <v>57</v>
      </c>
      <c r="E102" s="13" t="s">
        <v>58</v>
      </c>
      <c r="F102" s="14">
        <v>3</v>
      </c>
      <c r="G102" s="14">
        <v>1</v>
      </c>
      <c r="H102" s="14">
        <v>3</v>
      </c>
      <c r="I102" s="14">
        <v>1500</v>
      </c>
      <c r="J102" s="8">
        <f>I102-H102*100</f>
        <v>1200</v>
      </c>
      <c r="K102" s="9">
        <f>H102*100</f>
        <v>300</v>
      </c>
      <c r="L102" s="25"/>
      <c r="M102" s="25"/>
      <c r="N102" s="25"/>
      <c r="P102" s="2">
        <v>1500</v>
      </c>
      <c r="Q102" s="2">
        <v>1200</v>
      </c>
      <c r="R102" s="2">
        <f t="shared" si="18"/>
        <v>0</v>
      </c>
      <c r="T102" s="1"/>
    </row>
    <row r="103" s="2" customFormat="1" spans="1:20">
      <c r="A103" s="13" t="s">
        <v>205</v>
      </c>
      <c r="B103" s="13" t="s">
        <v>212</v>
      </c>
      <c r="C103" s="13" t="s">
        <v>213</v>
      </c>
      <c r="D103" s="13" t="s">
        <v>93</v>
      </c>
      <c r="E103" s="13" t="s">
        <v>214</v>
      </c>
      <c r="F103" s="14">
        <v>1</v>
      </c>
      <c r="G103" s="14">
        <v>1</v>
      </c>
      <c r="H103" s="14">
        <v>1</v>
      </c>
      <c r="I103" s="14">
        <v>500</v>
      </c>
      <c r="J103" s="8">
        <f>I103-H103*100</f>
        <v>400</v>
      </c>
      <c r="K103" s="9">
        <f>H103*100</f>
        <v>100</v>
      </c>
      <c r="L103" s="25"/>
      <c r="M103" s="25"/>
      <c r="N103" s="25"/>
      <c r="P103" s="2">
        <v>500</v>
      </c>
      <c r="Q103" s="2">
        <v>400</v>
      </c>
      <c r="R103" s="2">
        <f t="shared" si="18"/>
        <v>0</v>
      </c>
      <c r="T103" s="1"/>
    </row>
    <row r="104" s="2" customFormat="1" spans="1:20">
      <c r="A104" s="18"/>
      <c r="B104" s="18"/>
      <c r="C104" s="18"/>
      <c r="D104" s="18"/>
      <c r="E104" s="19" t="s">
        <v>59</v>
      </c>
      <c r="F104" s="20">
        <f>SUM(F100:F103)</f>
        <v>6</v>
      </c>
      <c r="G104" s="20"/>
      <c r="H104" s="20">
        <f>SUM(H100:H103)</f>
        <v>6</v>
      </c>
      <c r="I104" s="20">
        <f>SUM(I100:I103)</f>
        <v>3000</v>
      </c>
      <c r="J104" s="30">
        <f>SUM(J100:J103)</f>
        <v>2400</v>
      </c>
      <c r="K104" s="20">
        <f>SUM(K100:K103)</f>
        <v>600</v>
      </c>
      <c r="L104" s="32"/>
      <c r="M104" s="32"/>
      <c r="N104" s="32"/>
      <c r="O104" s="33" t="s">
        <v>60</v>
      </c>
      <c r="P104" s="2">
        <f>SUM(P100:P103)</f>
        <v>3000</v>
      </c>
      <c r="Q104" s="2">
        <f>SUM(Q100:Q103)</f>
        <v>2400</v>
      </c>
      <c r="T104" s="1"/>
    </row>
    <row r="105" s="2" customFormat="1" spans="1:20">
      <c r="A105" s="13" t="s">
        <v>215</v>
      </c>
      <c r="B105" s="13" t="s">
        <v>216</v>
      </c>
      <c r="C105" s="13" t="s">
        <v>217</v>
      </c>
      <c r="D105" s="13" t="s">
        <v>52</v>
      </c>
      <c r="E105" s="13" t="s">
        <v>54</v>
      </c>
      <c r="F105" s="14">
        <v>2</v>
      </c>
      <c r="G105" s="14">
        <v>1</v>
      </c>
      <c r="H105" s="14">
        <v>2</v>
      </c>
      <c r="I105" s="14">
        <v>472</v>
      </c>
      <c r="J105" s="8">
        <f>I105-H105*100</f>
        <v>272</v>
      </c>
      <c r="K105" s="9">
        <f>H105*100</f>
        <v>200</v>
      </c>
      <c r="L105" s="25"/>
      <c r="M105" s="25"/>
      <c r="N105" s="25"/>
      <c r="P105" s="2">
        <v>472</v>
      </c>
      <c r="Q105" s="2">
        <v>272</v>
      </c>
      <c r="R105" s="2">
        <f>Q105-J105</f>
        <v>0</v>
      </c>
      <c r="T105" s="1"/>
    </row>
    <row r="106" s="2" customFormat="1" spans="1:20">
      <c r="A106" s="13" t="s">
        <v>215</v>
      </c>
      <c r="B106" s="13" t="s">
        <v>218</v>
      </c>
      <c r="C106" s="13" t="s">
        <v>219</v>
      </c>
      <c r="D106" s="13" t="s">
        <v>57</v>
      </c>
      <c r="E106" s="13" t="s">
        <v>58</v>
      </c>
      <c r="F106" s="14">
        <v>1</v>
      </c>
      <c r="G106" s="14">
        <v>1</v>
      </c>
      <c r="H106" s="14">
        <v>1</v>
      </c>
      <c r="I106" s="14">
        <v>236</v>
      </c>
      <c r="J106" s="8">
        <f>I106-H106*100</f>
        <v>136</v>
      </c>
      <c r="K106" s="9">
        <f>H106*100</f>
        <v>100</v>
      </c>
      <c r="L106" s="25"/>
      <c r="M106" s="25"/>
      <c r="N106" s="25"/>
      <c r="P106" s="2">
        <v>236</v>
      </c>
      <c r="Q106" s="2">
        <v>136</v>
      </c>
      <c r="R106" s="2">
        <f t="shared" ref="R106:R108" si="19">Q106-J106</f>
        <v>0</v>
      </c>
      <c r="T106" s="1"/>
    </row>
    <row r="107" s="2" customFormat="1" spans="1:20">
      <c r="A107" s="13" t="s">
        <v>215</v>
      </c>
      <c r="B107" s="13" t="s">
        <v>220</v>
      </c>
      <c r="C107" s="13" t="s">
        <v>221</v>
      </c>
      <c r="D107" s="13" t="s">
        <v>57</v>
      </c>
      <c r="E107" s="13" t="s">
        <v>58</v>
      </c>
      <c r="F107" s="14">
        <v>1</v>
      </c>
      <c r="G107" s="14">
        <v>1</v>
      </c>
      <c r="H107" s="14">
        <v>1</v>
      </c>
      <c r="I107" s="14">
        <v>236</v>
      </c>
      <c r="J107" s="8">
        <f>I107-H107*100</f>
        <v>136</v>
      </c>
      <c r="K107" s="9">
        <f>H107*100</f>
        <v>100</v>
      </c>
      <c r="L107" s="25"/>
      <c r="M107" s="25"/>
      <c r="N107" s="25"/>
      <c r="P107" s="2">
        <v>236</v>
      </c>
      <c r="Q107" s="2">
        <v>136</v>
      </c>
      <c r="R107" s="2">
        <f t="shared" si="19"/>
        <v>0</v>
      </c>
      <c r="T107" s="1"/>
    </row>
    <row r="108" s="2" customFormat="1" spans="1:20">
      <c r="A108" s="18"/>
      <c r="B108" s="18"/>
      <c r="C108" s="18"/>
      <c r="D108" s="18"/>
      <c r="E108" s="19" t="s">
        <v>59</v>
      </c>
      <c r="F108" s="20">
        <f>SUM(F105:F107)</f>
        <v>4</v>
      </c>
      <c r="G108" s="20"/>
      <c r="H108" s="20">
        <f>SUM(H105:H107)</f>
        <v>4</v>
      </c>
      <c r="I108" s="20">
        <f>SUM(I105:I107)</f>
        <v>944</v>
      </c>
      <c r="J108" s="30">
        <f>SUM(J105:J107)</f>
        <v>544</v>
      </c>
      <c r="K108" s="20">
        <f>SUM(K105:K107)</f>
        <v>400</v>
      </c>
      <c r="L108" s="32"/>
      <c r="M108" s="32"/>
      <c r="N108" s="32"/>
      <c r="O108" s="33" t="s">
        <v>60</v>
      </c>
      <c r="P108" s="2">
        <f>SUM(P105:P107)</f>
        <v>944</v>
      </c>
      <c r="Q108" s="2">
        <f>SUM(Q105:Q107)</f>
        <v>544</v>
      </c>
      <c r="T108" s="1"/>
    </row>
    <row r="109" s="2" customFormat="1" spans="1:20">
      <c r="A109" s="13" t="s">
        <v>222</v>
      </c>
      <c r="B109" s="13" t="s">
        <v>223</v>
      </c>
      <c r="C109" s="13" t="s">
        <v>224</v>
      </c>
      <c r="D109" s="13" t="s">
        <v>20</v>
      </c>
      <c r="E109" s="13" t="s">
        <v>21</v>
      </c>
      <c r="F109" s="14">
        <v>1</v>
      </c>
      <c r="G109" s="14">
        <v>1</v>
      </c>
      <c r="H109" s="14">
        <v>1</v>
      </c>
      <c r="I109" s="14">
        <v>348</v>
      </c>
      <c r="J109" s="8">
        <f>I109-H109*100</f>
        <v>248</v>
      </c>
      <c r="K109" s="9">
        <f>H109*100</f>
        <v>100</v>
      </c>
      <c r="L109" s="25"/>
      <c r="M109" s="25"/>
      <c r="N109" s="25"/>
      <c r="P109" s="2">
        <v>348</v>
      </c>
      <c r="Q109" s="2">
        <v>248</v>
      </c>
      <c r="R109" s="2">
        <f>Q109-J109</f>
        <v>0</v>
      </c>
      <c r="T109" s="1"/>
    </row>
    <row r="110" s="2" customFormat="1" spans="1:20">
      <c r="A110" s="13" t="s">
        <v>222</v>
      </c>
      <c r="B110" s="13" t="s">
        <v>225</v>
      </c>
      <c r="C110" s="13" t="s">
        <v>226</v>
      </c>
      <c r="D110" s="13" t="s">
        <v>151</v>
      </c>
      <c r="E110" s="13" t="s">
        <v>154</v>
      </c>
      <c r="F110" s="14">
        <v>2</v>
      </c>
      <c r="G110" s="14">
        <v>1</v>
      </c>
      <c r="H110" s="14">
        <v>2</v>
      </c>
      <c r="I110" s="14">
        <v>696</v>
      </c>
      <c r="J110" s="8">
        <f t="shared" ref="J110:J130" si="20">I110-H110*100</f>
        <v>496</v>
      </c>
      <c r="K110" s="9">
        <f t="shared" ref="K110:K130" si="21">H110*100</f>
        <v>200</v>
      </c>
      <c r="L110" s="25"/>
      <c r="M110" s="25"/>
      <c r="N110" s="25"/>
      <c r="P110" s="2">
        <v>696</v>
      </c>
      <c r="Q110" s="2">
        <v>496</v>
      </c>
      <c r="R110" s="2">
        <f t="shared" ref="R110:R130" si="22">Q110-J110</f>
        <v>0</v>
      </c>
      <c r="T110" s="1"/>
    </row>
    <row r="111" s="2" customFormat="1" spans="1:20">
      <c r="A111" s="13" t="s">
        <v>222</v>
      </c>
      <c r="B111" s="13" t="s">
        <v>227</v>
      </c>
      <c r="C111" s="13" t="s">
        <v>228</v>
      </c>
      <c r="D111" s="13" t="s">
        <v>169</v>
      </c>
      <c r="E111" s="13" t="s">
        <v>229</v>
      </c>
      <c r="F111" s="14">
        <v>1</v>
      </c>
      <c r="G111" s="14">
        <v>1</v>
      </c>
      <c r="H111" s="14">
        <v>1</v>
      </c>
      <c r="I111" s="14">
        <v>348</v>
      </c>
      <c r="J111" s="8">
        <f t="shared" si="20"/>
        <v>248</v>
      </c>
      <c r="K111" s="9">
        <f t="shared" si="21"/>
        <v>100</v>
      </c>
      <c r="L111" s="25"/>
      <c r="M111" s="25"/>
      <c r="N111" s="25"/>
      <c r="P111" s="2">
        <v>348</v>
      </c>
      <c r="Q111" s="2">
        <v>248</v>
      </c>
      <c r="R111" s="2">
        <f t="shared" si="22"/>
        <v>0</v>
      </c>
      <c r="T111" s="1"/>
    </row>
    <row r="112" s="2" customFormat="1" spans="1:20">
      <c r="A112" s="13" t="s">
        <v>222</v>
      </c>
      <c r="B112" s="13" t="s">
        <v>230</v>
      </c>
      <c r="C112" s="13" t="s">
        <v>228</v>
      </c>
      <c r="D112" s="13" t="s">
        <v>169</v>
      </c>
      <c r="E112" s="13" t="s">
        <v>229</v>
      </c>
      <c r="F112" s="14">
        <v>1</v>
      </c>
      <c r="G112" s="14">
        <v>1</v>
      </c>
      <c r="H112" s="14">
        <v>1</v>
      </c>
      <c r="I112" s="14">
        <v>348</v>
      </c>
      <c r="J112" s="8">
        <f t="shared" si="20"/>
        <v>248</v>
      </c>
      <c r="K112" s="9">
        <f t="shared" si="21"/>
        <v>100</v>
      </c>
      <c r="L112" s="25"/>
      <c r="M112" s="25"/>
      <c r="N112" s="25"/>
      <c r="P112" s="2">
        <v>348</v>
      </c>
      <c r="Q112" s="2">
        <v>248</v>
      </c>
      <c r="R112" s="2">
        <f t="shared" si="22"/>
        <v>0</v>
      </c>
      <c r="T112" s="1"/>
    </row>
    <row r="113" s="2" customFormat="1" spans="1:20">
      <c r="A113" s="13" t="s">
        <v>222</v>
      </c>
      <c r="B113" s="13" t="s">
        <v>231</v>
      </c>
      <c r="C113" s="13" t="s">
        <v>232</v>
      </c>
      <c r="D113" s="13" t="s">
        <v>169</v>
      </c>
      <c r="E113" s="13" t="s">
        <v>229</v>
      </c>
      <c r="F113" s="14">
        <v>1</v>
      </c>
      <c r="G113" s="14">
        <v>1</v>
      </c>
      <c r="H113" s="14">
        <v>1</v>
      </c>
      <c r="I113" s="14">
        <v>348</v>
      </c>
      <c r="J113" s="8">
        <f t="shared" si="20"/>
        <v>248</v>
      </c>
      <c r="K113" s="9">
        <f t="shared" si="21"/>
        <v>100</v>
      </c>
      <c r="L113" s="25"/>
      <c r="M113" s="25"/>
      <c r="N113" s="25"/>
      <c r="P113" s="2">
        <v>348</v>
      </c>
      <c r="Q113" s="2">
        <v>248</v>
      </c>
      <c r="R113" s="2">
        <f t="shared" si="22"/>
        <v>0</v>
      </c>
      <c r="T113" s="1"/>
    </row>
    <row r="114" s="2" customFormat="1" spans="1:20">
      <c r="A114" s="13" t="s">
        <v>222</v>
      </c>
      <c r="B114" s="13" t="s">
        <v>233</v>
      </c>
      <c r="C114" s="13" t="s">
        <v>234</v>
      </c>
      <c r="D114" s="13" t="s">
        <v>169</v>
      </c>
      <c r="E114" s="13" t="s">
        <v>229</v>
      </c>
      <c r="F114" s="14">
        <v>1</v>
      </c>
      <c r="G114" s="14">
        <v>1</v>
      </c>
      <c r="H114" s="14">
        <v>1</v>
      </c>
      <c r="I114" s="14">
        <v>348</v>
      </c>
      <c r="J114" s="8">
        <f t="shared" si="20"/>
        <v>248</v>
      </c>
      <c r="K114" s="9">
        <f t="shared" si="21"/>
        <v>100</v>
      </c>
      <c r="L114" s="25"/>
      <c r="M114" s="25"/>
      <c r="N114" s="25"/>
      <c r="P114" s="2">
        <v>348</v>
      </c>
      <c r="Q114" s="2">
        <v>248</v>
      </c>
      <c r="R114" s="2">
        <f t="shared" si="22"/>
        <v>0</v>
      </c>
      <c r="T114" s="1"/>
    </row>
    <row r="115" s="2" customFormat="1" spans="1:20">
      <c r="A115" s="13" t="s">
        <v>222</v>
      </c>
      <c r="B115" s="13" t="s">
        <v>235</v>
      </c>
      <c r="C115" s="13" t="s">
        <v>236</v>
      </c>
      <c r="D115" s="13" t="s">
        <v>34</v>
      </c>
      <c r="E115" s="13" t="s">
        <v>35</v>
      </c>
      <c r="F115" s="14">
        <v>1</v>
      </c>
      <c r="G115" s="14">
        <v>1</v>
      </c>
      <c r="H115" s="14">
        <v>1</v>
      </c>
      <c r="I115" s="14">
        <v>348</v>
      </c>
      <c r="J115" s="8">
        <f t="shared" si="20"/>
        <v>248</v>
      </c>
      <c r="K115" s="9">
        <f t="shared" si="21"/>
        <v>100</v>
      </c>
      <c r="L115" s="25"/>
      <c r="M115" s="25"/>
      <c r="N115" s="25"/>
      <c r="P115" s="2">
        <v>348</v>
      </c>
      <c r="Q115" s="2">
        <v>248</v>
      </c>
      <c r="R115" s="2">
        <f t="shared" si="22"/>
        <v>0</v>
      </c>
      <c r="T115" s="1"/>
    </row>
    <row r="116" s="2" customFormat="1" spans="1:20">
      <c r="A116" s="13" t="s">
        <v>222</v>
      </c>
      <c r="B116" s="13" t="s">
        <v>237</v>
      </c>
      <c r="C116" s="13" t="s">
        <v>238</v>
      </c>
      <c r="D116" s="13" t="s">
        <v>117</v>
      </c>
      <c r="E116" s="13" t="s">
        <v>120</v>
      </c>
      <c r="F116" s="14">
        <v>1</v>
      </c>
      <c r="G116" s="14">
        <v>1</v>
      </c>
      <c r="H116" s="14">
        <v>1</v>
      </c>
      <c r="I116" s="14">
        <v>348</v>
      </c>
      <c r="J116" s="8">
        <f t="shared" si="20"/>
        <v>248</v>
      </c>
      <c r="K116" s="9">
        <f t="shared" si="21"/>
        <v>100</v>
      </c>
      <c r="L116" s="25"/>
      <c r="M116" s="25"/>
      <c r="N116" s="25"/>
      <c r="P116" s="2">
        <v>348</v>
      </c>
      <c r="Q116" s="2">
        <v>248</v>
      </c>
      <c r="R116" s="2">
        <f t="shared" si="22"/>
        <v>0</v>
      </c>
      <c r="T116" s="1"/>
    </row>
    <row r="117" s="2" customFormat="1" spans="1:20">
      <c r="A117" s="13" t="s">
        <v>222</v>
      </c>
      <c r="B117" s="13" t="s">
        <v>239</v>
      </c>
      <c r="C117" s="13" t="s">
        <v>238</v>
      </c>
      <c r="D117" s="13" t="s">
        <v>117</v>
      </c>
      <c r="E117" s="13" t="s">
        <v>120</v>
      </c>
      <c r="F117" s="14">
        <v>1</v>
      </c>
      <c r="G117" s="14">
        <v>1</v>
      </c>
      <c r="H117" s="14">
        <v>1</v>
      </c>
      <c r="I117" s="14">
        <v>348</v>
      </c>
      <c r="J117" s="8">
        <f t="shared" si="20"/>
        <v>248</v>
      </c>
      <c r="K117" s="9">
        <f t="shared" si="21"/>
        <v>100</v>
      </c>
      <c r="L117" s="25"/>
      <c r="M117" s="25"/>
      <c r="N117" s="25"/>
      <c r="P117" s="2">
        <v>348</v>
      </c>
      <c r="Q117" s="2">
        <v>248</v>
      </c>
      <c r="R117" s="2">
        <f t="shared" si="22"/>
        <v>0</v>
      </c>
      <c r="T117" s="1"/>
    </row>
    <row r="118" s="2" customFormat="1" spans="1:20">
      <c r="A118" s="13" t="s">
        <v>222</v>
      </c>
      <c r="B118" s="13" t="s">
        <v>240</v>
      </c>
      <c r="C118" s="13" t="s">
        <v>238</v>
      </c>
      <c r="D118" s="13" t="s">
        <v>117</v>
      </c>
      <c r="E118" s="13" t="s">
        <v>120</v>
      </c>
      <c r="F118" s="14">
        <v>1</v>
      </c>
      <c r="G118" s="14">
        <v>1</v>
      </c>
      <c r="H118" s="14">
        <v>1</v>
      </c>
      <c r="I118" s="14">
        <v>348</v>
      </c>
      <c r="J118" s="8">
        <f t="shared" si="20"/>
        <v>248</v>
      </c>
      <c r="K118" s="9">
        <f t="shared" si="21"/>
        <v>100</v>
      </c>
      <c r="L118" s="25"/>
      <c r="M118" s="25"/>
      <c r="N118" s="25"/>
      <c r="P118" s="2">
        <v>348</v>
      </c>
      <c r="Q118" s="2">
        <v>248</v>
      </c>
      <c r="R118" s="2">
        <f t="shared" si="22"/>
        <v>0</v>
      </c>
      <c r="T118" s="1"/>
    </row>
    <row r="119" s="2" customFormat="1" spans="1:20">
      <c r="A119" s="13" t="s">
        <v>222</v>
      </c>
      <c r="B119" s="13" t="s">
        <v>241</v>
      </c>
      <c r="C119" s="13" t="s">
        <v>238</v>
      </c>
      <c r="D119" s="13" t="s">
        <v>117</v>
      </c>
      <c r="E119" s="13" t="s">
        <v>120</v>
      </c>
      <c r="F119" s="14">
        <v>1</v>
      </c>
      <c r="G119" s="14">
        <v>1</v>
      </c>
      <c r="H119" s="14">
        <v>1</v>
      </c>
      <c r="I119" s="14">
        <v>348</v>
      </c>
      <c r="J119" s="8">
        <f t="shared" si="20"/>
        <v>248</v>
      </c>
      <c r="K119" s="9">
        <f t="shared" si="21"/>
        <v>100</v>
      </c>
      <c r="L119" s="25"/>
      <c r="M119" s="25"/>
      <c r="N119" s="25"/>
      <c r="P119" s="2">
        <v>348</v>
      </c>
      <c r="Q119" s="2">
        <v>248</v>
      </c>
      <c r="R119" s="2">
        <f t="shared" si="22"/>
        <v>0</v>
      </c>
      <c r="T119" s="1"/>
    </row>
    <row r="120" s="2" customFormat="1" spans="1:20">
      <c r="A120" s="13" t="s">
        <v>222</v>
      </c>
      <c r="B120" s="13" t="s">
        <v>242</v>
      </c>
      <c r="C120" s="13" t="s">
        <v>243</v>
      </c>
      <c r="D120" s="13" t="s">
        <v>72</v>
      </c>
      <c r="E120" s="13" t="s">
        <v>73</v>
      </c>
      <c r="F120" s="14">
        <v>1</v>
      </c>
      <c r="G120" s="14">
        <v>1</v>
      </c>
      <c r="H120" s="14">
        <v>1</v>
      </c>
      <c r="I120" s="14">
        <v>348</v>
      </c>
      <c r="J120" s="8">
        <f t="shared" si="20"/>
        <v>248</v>
      </c>
      <c r="K120" s="9">
        <f t="shared" si="21"/>
        <v>100</v>
      </c>
      <c r="L120" s="25"/>
      <c r="M120" s="25"/>
      <c r="N120" s="25"/>
      <c r="P120" s="2">
        <v>348</v>
      </c>
      <c r="Q120" s="2">
        <v>248</v>
      </c>
      <c r="R120" s="2">
        <f t="shared" si="22"/>
        <v>0</v>
      </c>
      <c r="T120" s="1"/>
    </row>
    <row r="121" s="2" customFormat="1" spans="1:20">
      <c r="A121" s="13" t="s">
        <v>222</v>
      </c>
      <c r="B121" s="13" t="s">
        <v>244</v>
      </c>
      <c r="C121" s="13" t="s">
        <v>245</v>
      </c>
      <c r="D121" s="13" t="s">
        <v>75</v>
      </c>
      <c r="E121" s="13" t="s">
        <v>57</v>
      </c>
      <c r="F121" s="14">
        <v>1</v>
      </c>
      <c r="G121" s="14">
        <v>1</v>
      </c>
      <c r="H121" s="14">
        <v>1</v>
      </c>
      <c r="I121" s="14">
        <v>348</v>
      </c>
      <c r="J121" s="8">
        <f t="shared" si="20"/>
        <v>248</v>
      </c>
      <c r="K121" s="9">
        <f t="shared" si="21"/>
        <v>100</v>
      </c>
      <c r="L121" s="25"/>
      <c r="M121" s="25"/>
      <c r="N121" s="25"/>
      <c r="P121" s="2">
        <v>348</v>
      </c>
      <c r="Q121" s="2">
        <v>248</v>
      </c>
      <c r="R121" s="2">
        <f t="shared" si="22"/>
        <v>0</v>
      </c>
      <c r="T121" s="1"/>
    </row>
    <row r="122" s="2" customFormat="1" spans="1:20">
      <c r="A122" s="13" t="s">
        <v>222</v>
      </c>
      <c r="B122" s="13" t="s">
        <v>246</v>
      </c>
      <c r="C122" s="13" t="s">
        <v>247</v>
      </c>
      <c r="D122" s="13" t="s">
        <v>57</v>
      </c>
      <c r="E122" s="13" t="s">
        <v>58</v>
      </c>
      <c r="F122" s="14">
        <v>1</v>
      </c>
      <c r="G122" s="14">
        <v>1</v>
      </c>
      <c r="H122" s="14">
        <v>1</v>
      </c>
      <c r="I122" s="14">
        <v>348</v>
      </c>
      <c r="J122" s="8">
        <f t="shared" si="20"/>
        <v>248</v>
      </c>
      <c r="K122" s="9">
        <f t="shared" si="21"/>
        <v>100</v>
      </c>
      <c r="L122" s="25"/>
      <c r="M122" s="25"/>
      <c r="N122" s="25"/>
      <c r="P122" s="2">
        <v>348</v>
      </c>
      <c r="Q122" s="2">
        <v>248</v>
      </c>
      <c r="R122" s="2">
        <f t="shared" si="22"/>
        <v>0</v>
      </c>
      <c r="T122" s="1"/>
    </row>
    <row r="123" s="2" customFormat="1" spans="1:20">
      <c r="A123" s="13" t="s">
        <v>222</v>
      </c>
      <c r="B123" s="13" t="s">
        <v>248</v>
      </c>
      <c r="C123" s="13" t="s">
        <v>249</v>
      </c>
      <c r="D123" s="13" t="s">
        <v>57</v>
      </c>
      <c r="E123" s="13" t="s">
        <v>58</v>
      </c>
      <c r="F123" s="14">
        <v>1</v>
      </c>
      <c r="G123" s="14">
        <v>1</v>
      </c>
      <c r="H123" s="14">
        <v>1</v>
      </c>
      <c r="I123" s="14">
        <v>348</v>
      </c>
      <c r="J123" s="8">
        <f t="shared" si="20"/>
        <v>248</v>
      </c>
      <c r="K123" s="9">
        <f t="shared" si="21"/>
        <v>100</v>
      </c>
      <c r="L123" s="25"/>
      <c r="M123" s="25"/>
      <c r="N123" s="25"/>
      <c r="P123" s="2">
        <v>348</v>
      </c>
      <c r="Q123" s="2">
        <v>248</v>
      </c>
      <c r="R123" s="2">
        <f t="shared" si="22"/>
        <v>0</v>
      </c>
      <c r="T123" s="1"/>
    </row>
    <row r="124" s="2" customFormat="1" spans="1:20">
      <c r="A124" s="13" t="s">
        <v>222</v>
      </c>
      <c r="B124" s="13" t="s">
        <v>250</v>
      </c>
      <c r="C124" s="13" t="s">
        <v>249</v>
      </c>
      <c r="D124" s="13" t="s">
        <v>57</v>
      </c>
      <c r="E124" s="13" t="s">
        <v>58</v>
      </c>
      <c r="F124" s="14">
        <v>1</v>
      </c>
      <c r="G124" s="14">
        <v>1</v>
      </c>
      <c r="H124" s="14">
        <v>1</v>
      </c>
      <c r="I124" s="14">
        <v>348</v>
      </c>
      <c r="J124" s="8">
        <f t="shared" si="20"/>
        <v>248</v>
      </c>
      <c r="K124" s="9">
        <f t="shared" si="21"/>
        <v>100</v>
      </c>
      <c r="L124" s="25"/>
      <c r="M124" s="25"/>
      <c r="N124" s="25"/>
      <c r="P124" s="2">
        <v>348</v>
      </c>
      <c r="Q124" s="2">
        <v>248</v>
      </c>
      <c r="R124" s="2">
        <f t="shared" si="22"/>
        <v>0</v>
      </c>
      <c r="T124" s="1"/>
    </row>
    <row r="125" s="2" customFormat="1" spans="1:20">
      <c r="A125" s="13" t="s">
        <v>222</v>
      </c>
      <c r="B125" s="13" t="s">
        <v>251</v>
      </c>
      <c r="C125" s="13" t="s">
        <v>252</v>
      </c>
      <c r="D125" s="13" t="s">
        <v>57</v>
      </c>
      <c r="E125" s="13" t="s">
        <v>58</v>
      </c>
      <c r="F125" s="14">
        <v>1</v>
      </c>
      <c r="G125" s="14">
        <v>1</v>
      </c>
      <c r="H125" s="14">
        <v>1</v>
      </c>
      <c r="I125" s="14">
        <v>348</v>
      </c>
      <c r="J125" s="8">
        <f t="shared" si="20"/>
        <v>248</v>
      </c>
      <c r="K125" s="9">
        <f t="shared" si="21"/>
        <v>100</v>
      </c>
      <c r="L125" s="25"/>
      <c r="M125" s="25"/>
      <c r="N125" s="25"/>
      <c r="P125" s="2">
        <v>348</v>
      </c>
      <c r="Q125" s="2">
        <v>248</v>
      </c>
      <c r="R125" s="2">
        <f t="shared" si="22"/>
        <v>0</v>
      </c>
      <c r="T125" s="1"/>
    </row>
    <row r="126" s="2" customFormat="1" spans="1:20">
      <c r="A126" s="13" t="s">
        <v>222</v>
      </c>
      <c r="B126" s="13" t="s">
        <v>253</v>
      </c>
      <c r="C126" s="13" t="s">
        <v>249</v>
      </c>
      <c r="D126" s="13" t="s">
        <v>57</v>
      </c>
      <c r="E126" s="13" t="s">
        <v>58</v>
      </c>
      <c r="F126" s="14">
        <v>1</v>
      </c>
      <c r="G126" s="14">
        <v>1</v>
      </c>
      <c r="H126" s="14">
        <v>1</v>
      </c>
      <c r="I126" s="14">
        <v>348</v>
      </c>
      <c r="J126" s="8">
        <f t="shared" si="20"/>
        <v>248</v>
      </c>
      <c r="K126" s="9">
        <f t="shared" si="21"/>
        <v>100</v>
      </c>
      <c r="L126" s="25"/>
      <c r="M126" s="25"/>
      <c r="N126" s="25"/>
      <c r="P126" s="2">
        <v>348</v>
      </c>
      <c r="Q126" s="2">
        <v>248</v>
      </c>
      <c r="R126" s="2">
        <f t="shared" si="22"/>
        <v>0</v>
      </c>
      <c r="T126" s="1"/>
    </row>
    <row r="127" s="2" customFormat="1" spans="1:20">
      <c r="A127" s="13" t="s">
        <v>222</v>
      </c>
      <c r="B127" s="13" t="s">
        <v>254</v>
      </c>
      <c r="C127" s="13" t="s">
        <v>255</v>
      </c>
      <c r="D127" s="13" t="s">
        <v>57</v>
      </c>
      <c r="E127" s="13" t="s">
        <v>58</v>
      </c>
      <c r="F127" s="14">
        <v>1</v>
      </c>
      <c r="G127" s="14">
        <v>1</v>
      </c>
      <c r="H127" s="14">
        <v>1</v>
      </c>
      <c r="I127" s="14">
        <v>348</v>
      </c>
      <c r="J127" s="8">
        <f t="shared" si="20"/>
        <v>248</v>
      </c>
      <c r="K127" s="9">
        <f t="shared" si="21"/>
        <v>100</v>
      </c>
      <c r="L127" s="25"/>
      <c r="M127" s="25"/>
      <c r="N127" s="25"/>
      <c r="P127" s="2">
        <v>348</v>
      </c>
      <c r="Q127" s="2">
        <v>248</v>
      </c>
      <c r="R127" s="2">
        <f t="shared" si="22"/>
        <v>0</v>
      </c>
      <c r="T127" s="1"/>
    </row>
    <row r="128" s="2" customFormat="1" spans="1:20">
      <c r="A128" s="13" t="s">
        <v>222</v>
      </c>
      <c r="B128" s="13" t="s">
        <v>256</v>
      </c>
      <c r="C128" s="13" t="s">
        <v>249</v>
      </c>
      <c r="D128" s="13" t="s">
        <v>57</v>
      </c>
      <c r="E128" s="13" t="s">
        <v>58</v>
      </c>
      <c r="F128" s="14">
        <v>1</v>
      </c>
      <c r="G128" s="14">
        <v>1</v>
      </c>
      <c r="H128" s="14">
        <v>1</v>
      </c>
      <c r="I128" s="14">
        <v>348</v>
      </c>
      <c r="J128" s="8">
        <f t="shared" si="20"/>
        <v>248</v>
      </c>
      <c r="K128" s="9">
        <f t="shared" si="21"/>
        <v>100</v>
      </c>
      <c r="L128" s="25"/>
      <c r="M128" s="25"/>
      <c r="N128" s="25"/>
      <c r="P128" s="2">
        <v>348</v>
      </c>
      <c r="Q128" s="2">
        <v>248</v>
      </c>
      <c r="R128" s="2">
        <f t="shared" si="22"/>
        <v>0</v>
      </c>
      <c r="T128" s="1"/>
    </row>
    <row r="129" s="2" customFormat="1" spans="1:20">
      <c r="A129" s="13" t="s">
        <v>222</v>
      </c>
      <c r="B129" s="13" t="s">
        <v>257</v>
      </c>
      <c r="C129" s="13" t="s">
        <v>258</v>
      </c>
      <c r="D129" s="13" t="s">
        <v>57</v>
      </c>
      <c r="E129" s="13" t="s">
        <v>58</v>
      </c>
      <c r="F129" s="14">
        <v>1</v>
      </c>
      <c r="G129" s="14">
        <v>1</v>
      </c>
      <c r="H129" s="14">
        <v>1</v>
      </c>
      <c r="I129" s="14">
        <v>348</v>
      </c>
      <c r="J129" s="8">
        <f t="shared" si="20"/>
        <v>248</v>
      </c>
      <c r="K129" s="9">
        <f t="shared" si="21"/>
        <v>100</v>
      </c>
      <c r="L129" s="25"/>
      <c r="M129" s="25"/>
      <c r="N129" s="25"/>
      <c r="P129" s="2">
        <v>348</v>
      </c>
      <c r="Q129" s="2">
        <v>248</v>
      </c>
      <c r="R129" s="2">
        <f t="shared" si="22"/>
        <v>0</v>
      </c>
      <c r="T129" s="1"/>
    </row>
    <row r="130" s="2" customFormat="1" spans="1:20">
      <c r="A130" s="13" t="s">
        <v>222</v>
      </c>
      <c r="B130" s="13" t="s">
        <v>259</v>
      </c>
      <c r="C130" s="12" t="s">
        <v>260</v>
      </c>
      <c r="D130" s="13" t="s">
        <v>58</v>
      </c>
      <c r="E130" s="13" t="s">
        <v>77</v>
      </c>
      <c r="F130" s="14">
        <v>1</v>
      </c>
      <c r="G130" s="14">
        <v>1</v>
      </c>
      <c r="H130" s="14">
        <v>1</v>
      </c>
      <c r="I130" s="14">
        <v>348</v>
      </c>
      <c r="J130" s="8">
        <f t="shared" si="20"/>
        <v>248</v>
      </c>
      <c r="K130" s="9">
        <f t="shared" si="21"/>
        <v>100</v>
      </c>
      <c r="L130" s="25"/>
      <c r="M130" s="25"/>
      <c r="N130" s="25"/>
      <c r="P130" s="2">
        <v>348</v>
      </c>
      <c r="Q130" s="2">
        <v>248</v>
      </c>
      <c r="R130" s="2">
        <f t="shared" si="22"/>
        <v>0</v>
      </c>
      <c r="T130" s="1"/>
    </row>
    <row r="131" s="2" customFormat="1" spans="1:20">
      <c r="A131" s="18"/>
      <c r="B131" s="18"/>
      <c r="C131" s="19"/>
      <c r="D131" s="18"/>
      <c r="E131" s="19" t="s">
        <v>59</v>
      </c>
      <c r="F131" s="20">
        <f>SUM(F109:F130)</f>
        <v>23</v>
      </c>
      <c r="G131" s="20"/>
      <c r="H131" s="20">
        <f>SUM(H109:H130)</f>
        <v>23</v>
      </c>
      <c r="I131" s="20">
        <f>SUM(I109:I130)</f>
        <v>8004</v>
      </c>
      <c r="J131" s="30">
        <f>SUM(J109:J130)</f>
        <v>5704</v>
      </c>
      <c r="K131" s="20">
        <f>SUM(K109:K130)</f>
        <v>2300</v>
      </c>
      <c r="L131" s="32"/>
      <c r="M131" s="32"/>
      <c r="N131" s="32"/>
      <c r="O131" s="33" t="s">
        <v>60</v>
      </c>
      <c r="P131" s="2">
        <f>SUM(P109:P130)</f>
        <v>8004</v>
      </c>
      <c r="Q131" s="2">
        <f>SUM(Q109:Q130)</f>
        <v>5704</v>
      </c>
      <c r="T131" s="1"/>
    </row>
    <row r="132" s="2" customFormat="1" spans="1:20">
      <c r="A132" s="13" t="s">
        <v>261</v>
      </c>
      <c r="B132" s="13" t="s">
        <v>262</v>
      </c>
      <c r="C132" s="13" t="s">
        <v>263</v>
      </c>
      <c r="D132" s="13" t="s">
        <v>52</v>
      </c>
      <c r="E132" s="13" t="s">
        <v>54</v>
      </c>
      <c r="F132" s="14">
        <v>1</v>
      </c>
      <c r="G132" s="14">
        <v>1</v>
      </c>
      <c r="H132" s="14">
        <v>1</v>
      </c>
      <c r="I132" s="14">
        <v>500</v>
      </c>
      <c r="J132" s="8">
        <v>400</v>
      </c>
      <c r="K132" s="9">
        <v>100</v>
      </c>
      <c r="L132" s="25"/>
      <c r="M132" s="25"/>
      <c r="N132" s="25"/>
      <c r="P132" s="2">
        <v>500</v>
      </c>
      <c r="Q132" s="2">
        <v>400</v>
      </c>
      <c r="R132" s="2">
        <f>Q132-J132</f>
        <v>0</v>
      </c>
      <c r="T132" s="1"/>
    </row>
    <row r="133" s="2" customFormat="1" spans="1:20">
      <c r="A133" s="18"/>
      <c r="B133" s="18"/>
      <c r="C133" s="18"/>
      <c r="D133" s="18"/>
      <c r="E133" s="19" t="s">
        <v>59</v>
      </c>
      <c r="F133" s="20">
        <f>SUM(F132:F132)</f>
        <v>1</v>
      </c>
      <c r="G133" s="20"/>
      <c r="H133" s="20">
        <f>SUM(H132:H132)</f>
        <v>1</v>
      </c>
      <c r="I133" s="20">
        <f>SUM(I132:I132)</f>
        <v>500</v>
      </c>
      <c r="J133" s="30">
        <f>SUM(J132:J132)</f>
        <v>400</v>
      </c>
      <c r="K133" s="20">
        <f>SUM(K132:K132)</f>
        <v>100</v>
      </c>
      <c r="L133" s="32"/>
      <c r="M133" s="32"/>
      <c r="N133" s="32"/>
      <c r="O133" s="33" t="s">
        <v>60</v>
      </c>
      <c r="P133" s="2">
        <v>500</v>
      </c>
      <c r="Q133" s="2">
        <v>400</v>
      </c>
      <c r="T133" s="1"/>
    </row>
    <row r="134" spans="1:21">
      <c r="A134" s="13" t="s">
        <v>264</v>
      </c>
      <c r="B134" s="13" t="s">
        <v>265</v>
      </c>
      <c r="C134" s="13" t="s">
        <v>266</v>
      </c>
      <c r="D134" s="13" t="s">
        <v>64</v>
      </c>
      <c r="E134" s="13" t="s">
        <v>65</v>
      </c>
      <c r="F134" s="14">
        <v>8</v>
      </c>
      <c r="G134" s="14">
        <v>1</v>
      </c>
      <c r="H134" s="14">
        <v>8</v>
      </c>
      <c r="I134" s="22">
        <v>1984</v>
      </c>
      <c r="J134" s="30">
        <f>I134-H134*100</f>
        <v>1184</v>
      </c>
      <c r="K134" s="9">
        <f>H134*100</f>
        <v>800</v>
      </c>
      <c r="O134" s="2"/>
      <c r="P134" s="6">
        <v>1984</v>
      </c>
      <c r="Q134" s="6">
        <v>1184</v>
      </c>
      <c r="R134" s="6">
        <f>Q134-J134</f>
        <v>0</v>
      </c>
      <c r="U134" s="2"/>
    </row>
    <row r="135" s="4" customFormat="1" spans="1:21">
      <c r="A135" s="38"/>
      <c r="B135" s="38"/>
      <c r="C135" s="38"/>
      <c r="D135" s="38"/>
      <c r="E135" s="39" t="s">
        <v>59</v>
      </c>
      <c r="F135" s="31">
        <f>SUM(F134:F134)</f>
        <v>8</v>
      </c>
      <c r="G135" s="31"/>
      <c r="H135" s="31">
        <f>SUM(H134:H134)</f>
        <v>8</v>
      </c>
      <c r="I135" s="31">
        <f>SUM(I134:I134)</f>
        <v>1984</v>
      </c>
      <c r="J135" s="8">
        <f>SUM(J134:J134)</f>
        <v>1184</v>
      </c>
      <c r="K135" s="31">
        <f>SUM(K134:K134)</f>
        <v>800</v>
      </c>
      <c r="L135" s="38"/>
      <c r="M135" s="38"/>
      <c r="N135" s="38"/>
      <c r="O135" s="33" t="s">
        <v>60</v>
      </c>
      <c r="P135" s="4">
        <v>1984</v>
      </c>
      <c r="Q135" s="4">
        <v>1184</v>
      </c>
      <c r="T135" s="43"/>
      <c r="U135" s="2"/>
    </row>
    <row r="136" spans="1:21">
      <c r="A136" s="6" t="s">
        <v>267</v>
      </c>
      <c r="B136" s="13" t="s">
        <v>268</v>
      </c>
      <c r="C136" s="13" t="s">
        <v>269</v>
      </c>
      <c r="D136" s="13" t="s">
        <v>21</v>
      </c>
      <c r="E136" s="13" t="s">
        <v>23</v>
      </c>
      <c r="F136" s="14">
        <v>1</v>
      </c>
      <c r="G136" s="14">
        <v>1</v>
      </c>
      <c r="H136" s="14">
        <v>1</v>
      </c>
      <c r="I136" s="14">
        <v>480</v>
      </c>
      <c r="J136" s="8">
        <f>I136-H136*100</f>
        <v>380</v>
      </c>
      <c r="K136" s="9">
        <f>H136*100</f>
        <v>100</v>
      </c>
      <c r="O136" s="2"/>
      <c r="P136" s="6">
        <f>VLOOKUP(B136,[1]预约单明细!$B$1:$J$19,9,0)</f>
        <v>480</v>
      </c>
      <c r="Q136" s="6">
        <v>380</v>
      </c>
      <c r="R136" s="6">
        <f>Q136-J136</f>
        <v>0</v>
      </c>
      <c r="U136" s="2"/>
    </row>
    <row r="137" spans="1:21">
      <c r="A137" s="6" t="s">
        <v>267</v>
      </c>
      <c r="B137" s="13" t="s">
        <v>270</v>
      </c>
      <c r="C137" s="13" t="s">
        <v>271</v>
      </c>
      <c r="D137" s="13" t="s">
        <v>21</v>
      </c>
      <c r="E137" s="13" t="s">
        <v>23</v>
      </c>
      <c r="F137" s="14">
        <v>2</v>
      </c>
      <c r="G137" s="14">
        <v>1</v>
      </c>
      <c r="H137" s="14">
        <v>2</v>
      </c>
      <c r="I137" s="14">
        <v>960</v>
      </c>
      <c r="J137" s="8">
        <f>I137-H137*100</f>
        <v>760</v>
      </c>
      <c r="K137" s="9">
        <f t="shared" ref="K137:K145" si="23">H137*100</f>
        <v>200</v>
      </c>
      <c r="O137" s="2"/>
      <c r="P137" s="6">
        <f>VLOOKUP(B137,[1]预约单明细!$B$1:$J$19,9,0)</f>
        <v>960</v>
      </c>
      <c r="Q137" s="6">
        <v>760</v>
      </c>
      <c r="R137" s="6">
        <f t="shared" ref="R137:R145" si="24">Q137-J137</f>
        <v>0</v>
      </c>
      <c r="U137" s="2"/>
    </row>
    <row r="138" s="5" customFormat="1" spans="1:21">
      <c r="A138" s="5" t="s">
        <v>267</v>
      </c>
      <c r="B138" s="16" t="s">
        <v>272</v>
      </c>
      <c r="C138" s="16" t="s">
        <v>273</v>
      </c>
      <c r="D138" s="16" t="s">
        <v>23</v>
      </c>
      <c r="E138" s="16" t="s">
        <v>64</v>
      </c>
      <c r="F138" s="17">
        <v>1</v>
      </c>
      <c r="G138" s="17">
        <v>1</v>
      </c>
      <c r="H138" s="17">
        <v>1</v>
      </c>
      <c r="I138" s="17">
        <v>628</v>
      </c>
      <c r="J138" s="27"/>
      <c r="K138" s="27">
        <f t="shared" si="23"/>
        <v>100</v>
      </c>
      <c r="L138" s="42"/>
      <c r="M138" s="27">
        <f>I138-H138*100</f>
        <v>528</v>
      </c>
      <c r="N138" s="42"/>
      <c r="O138" s="3"/>
      <c r="P138" s="5">
        <v>0</v>
      </c>
      <c r="Q138" s="5">
        <v>0</v>
      </c>
      <c r="R138" s="5">
        <f t="shared" si="24"/>
        <v>0</v>
      </c>
      <c r="S138" s="44"/>
      <c r="T138" s="45"/>
      <c r="U138" s="2"/>
    </row>
    <row r="139" s="5" customFormat="1" spans="1:21">
      <c r="A139" s="5" t="s">
        <v>267</v>
      </c>
      <c r="B139" s="16" t="s">
        <v>274</v>
      </c>
      <c r="C139" s="15" t="s">
        <v>275</v>
      </c>
      <c r="D139" s="16" t="s">
        <v>23</v>
      </c>
      <c r="E139" s="16" t="s">
        <v>64</v>
      </c>
      <c r="F139" s="17">
        <v>4</v>
      </c>
      <c r="G139" s="17">
        <v>1</v>
      </c>
      <c r="H139" s="17">
        <v>4</v>
      </c>
      <c r="I139" s="17">
        <v>2392</v>
      </c>
      <c r="J139" s="27"/>
      <c r="K139" s="27">
        <f t="shared" si="23"/>
        <v>400</v>
      </c>
      <c r="L139" s="42"/>
      <c r="M139" s="27">
        <f>I139-H139*100</f>
        <v>1992</v>
      </c>
      <c r="N139" s="42"/>
      <c r="O139" s="3"/>
      <c r="P139" s="5">
        <v>0</v>
      </c>
      <c r="Q139" s="5">
        <v>0</v>
      </c>
      <c r="R139" s="5">
        <f t="shared" si="24"/>
        <v>0</v>
      </c>
      <c r="S139" s="44"/>
      <c r="T139" s="45"/>
      <c r="U139" s="2"/>
    </row>
    <row r="140" s="5" customFormat="1" spans="1:21">
      <c r="A140" s="5" t="s">
        <v>267</v>
      </c>
      <c r="B140" s="46" t="s">
        <v>276</v>
      </c>
      <c r="C140" s="15" t="s">
        <v>275</v>
      </c>
      <c r="D140" s="16" t="s">
        <v>64</v>
      </c>
      <c r="E140" s="16" t="s">
        <v>65</v>
      </c>
      <c r="F140" s="17">
        <v>4</v>
      </c>
      <c r="G140" s="17">
        <v>1</v>
      </c>
      <c r="H140" s="17">
        <v>4</v>
      </c>
      <c r="I140" s="17">
        <v>2392</v>
      </c>
      <c r="J140" s="27"/>
      <c r="K140" s="27">
        <f t="shared" si="23"/>
        <v>400</v>
      </c>
      <c r="L140" s="42"/>
      <c r="M140" s="27">
        <f>I140-H140*100</f>
        <v>1992</v>
      </c>
      <c r="N140" s="42"/>
      <c r="O140" s="3"/>
      <c r="P140" s="5">
        <f>VLOOKUP(B140,[1]预约单明细!$B$1:$J$19,9,0)</f>
        <v>2240</v>
      </c>
      <c r="Q140" s="5">
        <v>0</v>
      </c>
      <c r="R140" s="5">
        <f t="shared" si="24"/>
        <v>0</v>
      </c>
      <c r="T140" s="45"/>
      <c r="U140" s="2"/>
    </row>
    <row r="141" s="5" customFormat="1" spans="1:21">
      <c r="A141" s="5" t="s">
        <v>267</v>
      </c>
      <c r="B141" s="46" t="s">
        <v>277</v>
      </c>
      <c r="C141" s="15" t="s">
        <v>278</v>
      </c>
      <c r="D141" s="16" t="s">
        <v>64</v>
      </c>
      <c r="E141" s="16" t="s">
        <v>65</v>
      </c>
      <c r="F141" s="17">
        <v>6</v>
      </c>
      <c r="G141" s="17">
        <v>1</v>
      </c>
      <c r="H141" s="17">
        <v>6</v>
      </c>
      <c r="I141" s="17">
        <v>3360</v>
      </c>
      <c r="J141" s="27"/>
      <c r="K141" s="27">
        <f t="shared" si="23"/>
        <v>600</v>
      </c>
      <c r="L141" s="42"/>
      <c r="M141" s="27">
        <f>I141-H141*100</f>
        <v>2760</v>
      </c>
      <c r="N141" s="42"/>
      <c r="O141" s="3"/>
      <c r="P141" s="5">
        <f>VLOOKUP(B141,[1]预约单明细!$B$1:$J$19,9,0)</f>
        <v>2240</v>
      </c>
      <c r="Q141" s="5">
        <v>0</v>
      </c>
      <c r="R141" s="5">
        <f t="shared" si="24"/>
        <v>0</v>
      </c>
      <c r="T141" s="45"/>
      <c r="U141" s="2"/>
    </row>
    <row r="142" s="5" customFormat="1" spans="1:21">
      <c r="A142" s="5" t="s">
        <v>267</v>
      </c>
      <c r="B142" s="16" t="s">
        <v>279</v>
      </c>
      <c r="C142" s="16" t="s">
        <v>280</v>
      </c>
      <c r="D142" s="16" t="s">
        <v>23</v>
      </c>
      <c r="E142" s="16" t="s">
        <v>64</v>
      </c>
      <c r="F142" s="17">
        <v>6</v>
      </c>
      <c r="G142" s="17">
        <v>1</v>
      </c>
      <c r="H142" s="17">
        <v>6</v>
      </c>
      <c r="I142" s="17">
        <v>3360</v>
      </c>
      <c r="J142" s="27"/>
      <c r="K142" s="27">
        <f t="shared" si="23"/>
        <v>600</v>
      </c>
      <c r="L142" s="42"/>
      <c r="M142" s="27">
        <f>I142-H142*100</f>
        <v>2760</v>
      </c>
      <c r="N142" s="42"/>
      <c r="O142" s="3"/>
      <c r="P142" s="5">
        <v>0</v>
      </c>
      <c r="Q142" s="5">
        <v>0</v>
      </c>
      <c r="R142" s="5">
        <f t="shared" si="24"/>
        <v>0</v>
      </c>
      <c r="S142" s="44"/>
      <c r="T142" s="45"/>
      <c r="U142" s="2"/>
    </row>
    <row r="143" spans="1:21">
      <c r="A143" s="6" t="s">
        <v>267</v>
      </c>
      <c r="B143" s="13" t="s">
        <v>281</v>
      </c>
      <c r="C143" s="13" t="s">
        <v>282</v>
      </c>
      <c r="D143" s="13" t="s">
        <v>143</v>
      </c>
      <c r="E143" s="13" t="s">
        <v>146</v>
      </c>
      <c r="F143" s="14">
        <v>5</v>
      </c>
      <c r="G143" s="14">
        <v>1</v>
      </c>
      <c r="H143" s="14">
        <v>5</v>
      </c>
      <c r="I143" s="14">
        <v>2400</v>
      </c>
      <c r="J143" s="8">
        <f>I143-H143*100</f>
        <v>1900</v>
      </c>
      <c r="K143" s="9">
        <f t="shared" si="23"/>
        <v>500</v>
      </c>
      <c r="O143" s="2"/>
      <c r="P143" s="6">
        <f>VLOOKUP(B143,[1]预约单明细!$B$1:$J$19,9,0)</f>
        <v>2400</v>
      </c>
      <c r="Q143" s="6">
        <v>1900</v>
      </c>
      <c r="R143" s="6">
        <f t="shared" si="24"/>
        <v>0</v>
      </c>
      <c r="U143" s="2"/>
    </row>
    <row r="144" spans="1:21">
      <c r="A144" s="6" t="s">
        <v>267</v>
      </c>
      <c r="B144" s="13" t="s">
        <v>283</v>
      </c>
      <c r="C144" s="13" t="s">
        <v>284</v>
      </c>
      <c r="D144" s="13" t="s">
        <v>27</v>
      </c>
      <c r="E144" s="13" t="s">
        <v>169</v>
      </c>
      <c r="F144" s="14">
        <v>6</v>
      </c>
      <c r="G144" s="14">
        <v>1</v>
      </c>
      <c r="H144" s="14">
        <v>6</v>
      </c>
      <c r="I144" s="14">
        <v>2880</v>
      </c>
      <c r="J144" s="8">
        <f>I144-H144*100</f>
        <v>2280</v>
      </c>
      <c r="K144" s="9">
        <f t="shared" si="23"/>
        <v>600</v>
      </c>
      <c r="O144" s="2"/>
      <c r="P144" s="6">
        <f>VLOOKUP(B144,[1]预约单明细!$B$1:$J$19,9,0)</f>
        <v>2880</v>
      </c>
      <c r="Q144" s="6">
        <v>2280</v>
      </c>
      <c r="R144" s="6">
        <f t="shared" si="24"/>
        <v>0</v>
      </c>
      <c r="U144" s="2"/>
    </row>
    <row r="145" spans="1:21">
      <c r="A145" s="6" t="s">
        <v>267</v>
      </c>
      <c r="B145" s="13" t="s">
        <v>285</v>
      </c>
      <c r="C145" s="13" t="s">
        <v>286</v>
      </c>
      <c r="D145" s="13" t="s">
        <v>47</v>
      </c>
      <c r="E145" s="13" t="s">
        <v>52</v>
      </c>
      <c r="F145" s="14">
        <v>7</v>
      </c>
      <c r="G145" s="14">
        <v>1</v>
      </c>
      <c r="H145" s="14">
        <v>7</v>
      </c>
      <c r="I145" s="14">
        <v>3920</v>
      </c>
      <c r="J145" s="8">
        <f>I145-H145*100</f>
        <v>3220</v>
      </c>
      <c r="K145" s="9">
        <f t="shared" si="23"/>
        <v>700</v>
      </c>
      <c r="O145" s="2"/>
      <c r="P145" s="6">
        <f>VLOOKUP(B145,[1]预约单明细!$B$1:$J$19,9,0)</f>
        <v>3920</v>
      </c>
      <c r="Q145" s="6">
        <v>3220</v>
      </c>
      <c r="R145" s="6">
        <f t="shared" si="24"/>
        <v>0</v>
      </c>
      <c r="U145" s="2"/>
    </row>
    <row r="146" spans="1:21">
      <c r="A146" s="40"/>
      <c r="B146" s="40"/>
      <c r="C146" s="40"/>
      <c r="D146" s="40"/>
      <c r="E146" s="39" t="s">
        <v>59</v>
      </c>
      <c r="F146" s="38"/>
      <c r="G146" s="38"/>
      <c r="H146" s="38"/>
      <c r="I146" s="31">
        <f>SUM(I136:I145)</f>
        <v>22772</v>
      </c>
      <c r="J146" s="8">
        <f>SUM(J136:J145)</f>
        <v>8540</v>
      </c>
      <c r="K146" s="31">
        <f>SUM(K136:K145)</f>
        <v>4200</v>
      </c>
      <c r="L146" s="38"/>
      <c r="M146" s="31">
        <f>SUM(M136:M145)</f>
        <v>10032</v>
      </c>
      <c r="N146" s="38"/>
      <c r="O146" s="33" t="s">
        <v>60</v>
      </c>
      <c r="P146" s="6">
        <f>SUM(P136:P145)</f>
        <v>15120</v>
      </c>
      <c r="Q146" s="6">
        <f>SUM(Q136:Q145)</f>
        <v>8540</v>
      </c>
      <c r="U146" s="2"/>
    </row>
    <row r="150" spans="3:3">
      <c r="C150" s="6" t="s">
        <v>287</v>
      </c>
    </row>
    <row r="151" spans="3:4">
      <c r="C151" s="41" t="s">
        <v>288</v>
      </c>
      <c r="D151" s="6">
        <v>128232</v>
      </c>
    </row>
    <row r="152" spans="3:4">
      <c r="C152" s="41" t="s">
        <v>289</v>
      </c>
      <c r="D152" s="6">
        <v>760</v>
      </c>
    </row>
    <row r="153" spans="3:4">
      <c r="C153" s="6" t="s">
        <v>60</v>
      </c>
      <c r="D153" s="6">
        <f>SUM(D151:D152)</f>
        <v>128992</v>
      </c>
    </row>
  </sheetData>
  <autoFilter ref="A1:N146">
    <extLst/>
  </autoFilter>
  <conditionalFormatting sqref="B2:B19">
    <cfRule type="duplicateValues" dxfId="0" priority="7"/>
  </conditionalFormatting>
  <conditionalFormatting sqref="B21:B28">
    <cfRule type="duplicateValues" dxfId="0" priority="6"/>
  </conditionalFormatting>
  <conditionalFormatting sqref="B30:B44">
    <cfRule type="duplicateValues" dxfId="0" priority="5"/>
  </conditionalFormatting>
  <conditionalFormatting sqref="B46:B55">
    <cfRule type="duplicateValues" dxfId="0" priority="4"/>
  </conditionalFormatting>
  <conditionalFormatting sqref="B88:B98">
    <cfRule type="duplicateValues" dxfId="0" priority="3"/>
  </conditionalFormatting>
  <conditionalFormatting sqref="B136:B145">
    <cfRule type="duplicateValues" dxfId="0" priority="1"/>
    <cfRule type="duplicateValues" dxfId="0" priority="2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7月酒店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Lucky</cp:lastModifiedBy>
  <dcterms:created xsi:type="dcterms:W3CDTF">2020-08-10T04:20:00Z</dcterms:created>
  <dcterms:modified xsi:type="dcterms:W3CDTF">2020-08-14T07:08:20Z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