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BillingStatement-MGH-01Sep2020-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'BillingStatement-MGH-01Sep2020-'!$A$1:$Z$108</definedName>
  </definedNames>
  <calcPr calcId="144525"/>
</workbook>
</file>

<file path=xl/sharedStrings.xml><?xml version="1.0" encoding="utf-8"?>
<sst xmlns="http://schemas.openxmlformats.org/spreadsheetml/2006/main" count="1619" uniqueCount="845">
  <si>
    <t>Cust No</t>
  </si>
  <si>
    <t>Customer Name</t>
  </si>
  <si>
    <t>Mailing Address</t>
  </si>
  <si>
    <t>Inv Date</t>
  </si>
  <si>
    <t>Invoice No.</t>
  </si>
  <si>
    <t>Agency Reference No</t>
  </si>
  <si>
    <t>Billing Amount</t>
  </si>
  <si>
    <t>Web Inv No.</t>
  </si>
  <si>
    <t>Booking Id</t>
  </si>
  <si>
    <t>Customer Remark</t>
  </si>
  <si>
    <t>Guest Name</t>
  </si>
  <si>
    <t>Description</t>
  </si>
  <si>
    <t>Billing Curr</t>
  </si>
  <si>
    <t>Due Date</t>
  </si>
  <si>
    <t>Web User</t>
  </si>
  <si>
    <t>Booking Date</t>
  </si>
  <si>
    <t>Check In Date</t>
  </si>
  <si>
    <t>Check Out Date</t>
  </si>
  <si>
    <t>Booking Status</t>
  </si>
  <si>
    <t>Hotel Name</t>
  </si>
  <si>
    <t>Room Name</t>
  </si>
  <si>
    <t>No Of Room</t>
  </si>
  <si>
    <t>Hotel Address</t>
  </si>
  <si>
    <r>
      <rPr>
        <sz val="11"/>
        <rFont val="Calibri"/>
        <charset val="134"/>
      </rPr>
      <t>x</t>
    </r>
    <r>
      <rPr>
        <sz val="11"/>
        <rFont val="宋体"/>
        <charset val="134"/>
      </rPr>
      <t>新账单</t>
    </r>
  </si>
  <si>
    <t>已付款</t>
  </si>
  <si>
    <t>,</t>
  </si>
  <si>
    <t>A12935</t>
  </si>
  <si>
    <t>CONVERGENT INTERNATIONAL TRAVEL DEVELOPMENT CO. , LTD</t>
  </si>
  <si>
    <t>Room 909, No.638 Huangpu Dadao West, Tianhe District Guangzhou, Guangdong, China</t>
  </si>
  <si>
    <t>AHI020220253</t>
  </si>
  <si>
    <t>IAGHB2009354156</t>
  </si>
  <si>
    <t>AGCN0118372009330233</t>
  </si>
  <si>
    <t>Invoice No: IAGHB2009354156; 
Voucher No: VAGHB2009354156; 
PNR: AGCN0118372009330233</t>
  </si>
  <si>
    <t>NONE Jessica,Chong
NONE Jessica,Chong</t>
  </si>
  <si>
    <t>KUALA LUMPUR- Novotel Kuala Lumpur City Centre
(60) 3 - 2147 - 0888(60) 3 - 2147 0820
Check-in Date : 01SEP20 Check-out Date : 02SEP20 
Room Type : DOUBLE Rm Category : DELUXE KING Guest / room : 2 
Ref. Code : 4268622 Htl.Cfm.Code : 101909 
Hotel Address : 2 Jalan Kia Peng</t>
  </si>
  <si>
    <t>USD</t>
  </si>
  <si>
    <t>ConvJsonV1</t>
  </si>
  <si>
    <t>CONF</t>
  </si>
  <si>
    <t>Novotel Kuala Lumpur City Centre</t>
  </si>
  <si>
    <t>DELUXE KING</t>
  </si>
  <si>
    <t>2 Jalan Kia Peng</t>
  </si>
  <si>
    <t>AHI020220654</t>
  </si>
  <si>
    <t>IAGHB2008352383</t>
  </si>
  <si>
    <t>AGCN0118372008328561</t>
  </si>
  <si>
    <t>Invoice No: IAGHB2008352383; 
Voucher No: VAGHB2008352383; 
PNR: AGCN0118372008328561</t>
  </si>
  <si>
    <t>NONE Bacho Ati,Binti
NONE Bacho Ati,Binti</t>
  </si>
  <si>
    <t>PORT DICKSON- Avillion Port Dickson
06-648388806-6483999
Check-in Date : 01SEP20 Check-out Date : 02SEP20 
Room Type : DOUBLE Rm Category : WATER CHALET Guest / room : 2 
Ref. Code : 4268686 Htl.Cfm.Code : MA0611000018 
Hotel Address : 3rd Mile Jalan Pantai</t>
  </si>
  <si>
    <t>Avillion Port Dickson</t>
  </si>
  <si>
    <t>WATER CHALET</t>
  </si>
  <si>
    <t>3rd Mile Jalan Pantai</t>
  </si>
  <si>
    <t>AHI020220887</t>
  </si>
  <si>
    <t>IAGHB2009355115</t>
  </si>
  <si>
    <t>AGCN0118372009331137</t>
  </si>
  <si>
    <t>Invoice No: IAGHB2009355115; 
Voucher No: VAGHB2009355115; 
PNR: AGCN0118372009331137</t>
  </si>
  <si>
    <t>NONE Aikson,Saw
NONE Aikson,Saw</t>
  </si>
  <si>
    <t>PENANG- Hotel Palm Inn Butterworth
Check-in Date : 02SEP20 Check-out Date : 04SEP20 
Room Type : DOUBLE Rm Category : STANDARD Guest / room : 2 
Ref. Code : 4269026 Htl.Cfm.Code : MA1901003689 
Hotel Address : No. 4802 Jalan Bagan Luar Butterworth Pulau Pinang</t>
  </si>
  <si>
    <t>Hotel Palm Inn Butterworth</t>
  </si>
  <si>
    <t>STANDARD</t>
  </si>
  <si>
    <t>No.4802 Jalan Bagan Luar Butterworth Pulau Pinang</t>
  </si>
  <si>
    <t>AHI020222424</t>
  </si>
  <si>
    <t>IAGHB2009355877</t>
  </si>
  <si>
    <t>AGCN0118372009331865</t>
  </si>
  <si>
    <t>Invoice No: IAGHB2009355877; 
Voucher No: VAGHB2009355877; 
PNR: AGCN0118372009331865</t>
  </si>
  <si>
    <t>NONE MARLON CRESPO,CORPUZ
NONE MARLON CRESPO,CORPUZ</t>
  </si>
  <si>
    <t>BANDUNG- The Trans Luxury Hotel
+62 22 87348888+62 22 87349999
Check-in Date : 03SEP20 Check-out Date : 04SEP20 
Room Type : DOUBLE Rm Category : PREMIER CLUB Guest / room : 2 
Ref. Code : 4270164 Htl.Cfm.Code : 10001748 
Hotel Address : Gatot Subroto 289, 40273 Bandung, Indonesia</t>
  </si>
  <si>
    <t>The Trans Luxury Hotel</t>
  </si>
  <si>
    <t>PREMIER CLUB</t>
  </si>
  <si>
    <t>Jl. Gatot Subroto No.289</t>
  </si>
  <si>
    <t>AHI020221905</t>
  </si>
  <si>
    <t>IAGHB2009356466</t>
  </si>
  <si>
    <t>AGCN0118372009332420</t>
  </si>
  <si>
    <t>Invoice No: IAGHB2009356466; 
Voucher No: VAGHB2009356466; 
PNR: AGCN0118372009332420</t>
  </si>
  <si>
    <t>NONE Muhammad Herman,Jamaluddin
NONE Muhammad Herman,Jamaluddin</t>
  </si>
  <si>
    <t>KUALA LUMPUR- Impiana KLCC Hotel
(60) 3 - 2147 - 1111(60) 3 - 2147 - 1100
Check-in Date : 03SEP20 Check-out Date : 04SEP20 
Room Type : DOUBLE Rm Category : DELUXE Guest / room : 2 
Ref. Code : 4270202 Htl.Cfm.Code : 101888 
Hotel Address : 13 Jalan Pinang</t>
  </si>
  <si>
    <t>Impiana KLCC Hotel</t>
  </si>
  <si>
    <t>DELUXE</t>
  </si>
  <si>
    <t>13 Jalan Pinang</t>
  </si>
  <si>
    <t>AHI020222081</t>
  </si>
  <si>
    <t>IAGHB2009355769</t>
  </si>
  <si>
    <t>AGCN0118372009331767</t>
  </si>
  <si>
    <t>Invoice No: IAGHB2009355769; 
Voucher No: VAGHB2009355769; 
PNR: AGCN0118372009331767</t>
  </si>
  <si>
    <t>NONE TOCHIERIC,NG
NONE TOCHIERIC,NG</t>
  </si>
  <si>
    <t>HANOI- Hanoi
842438452270842438459209
Check-in Date : 03SEP20 Check-out Date : 04SEP20 
Room Type : DOUBLE Rm Category : DELUXE Guest / room : 2 
Ref. Code : 4270379 Htl.Cfm.Code : 123460 
Hotel Address : D8 Giang Vo Street, Ba Dinh District</t>
  </si>
  <si>
    <t>Hanoi Hotel</t>
  </si>
  <si>
    <t>D8 Giang Vo Street, Ba Dinh District</t>
  </si>
  <si>
    <t>AHI020222561</t>
  </si>
  <si>
    <t>IAGHB2009355472</t>
  </si>
  <si>
    <t>AGCN0118372009331476</t>
  </si>
  <si>
    <t>Invoice No: IAGHB2009355472; 
Voucher No: VAGHB2009355472; 
PNR: AGCN0118372009331476</t>
  </si>
  <si>
    <t>NONE BOON PIN,KHOO
NONE BOON PIN,KHOO</t>
  </si>
  <si>
    <t>PETALING JAYA- Royale Chulan Damansara Hotel
+60-03-7959 900003 7959 919
Check-in Date : 04SEP20 Check-out Date : 05SEP20 
Room Type : DOUBLE Rm Category : SUPERIOR Guest / room : 2 
Ref. Code : 4270496 Htl.Cfm.Code : MA1303031176 
Hotel Address : 2 Jalan PJU 7 / 3, Mutiara Damansara, Petaling Jaya,Selangor</t>
  </si>
  <si>
    <t>Royale Chulan Damansara Hotel</t>
  </si>
  <si>
    <t>SUPERIOR</t>
  </si>
  <si>
    <t>2 Jalan PJU 7/3, Mutiara Damansara</t>
  </si>
  <si>
    <t>AHI020222643</t>
  </si>
  <si>
    <t>IAGHB2009357489</t>
  </si>
  <si>
    <t>AGCN0118372009333377</t>
  </si>
  <si>
    <t>Invoice No: IAGHB2009357489; 
Voucher No: VAGHB2009357489; 
PNR: AGCN0118372009333377</t>
  </si>
  <si>
    <t>NONE yu,liu
NONE yu,liu</t>
  </si>
  <si>
    <t>HANOI- Hanoi
842438452270842438459209
Check-in Date : 04SEP20 Check-out Date : 05SEP20 
Room Type : DOUBLE Rm Category : DELUXE Guest / room : 2 
Ref. Code : 4271177 Htl.Cfm.Code : 123460 
Hotel Address : D8 Giang Vo Street, Ba Dinh District</t>
  </si>
  <si>
    <t>AHI020222684</t>
  </si>
  <si>
    <t>IAGHB2009357602</t>
  </si>
  <si>
    <t>AGCN0118372009333488</t>
  </si>
  <si>
    <t>Invoice No: IAGHB2009357602; 
Voucher No: VAGHB2009357602; 
PNR: AGCN0118372009333488</t>
  </si>
  <si>
    <t>NONE Sawitree,Krueakham
NONE SURATHIN,SINPORMMAS</t>
  </si>
  <si>
    <t>BANGKOK- Vince Hotel Pratunam
0825547104
Check-in Date : 04SEP20 Check-out Date : 05SEP20 
Room Type : TWIN Rm Category : SUPERIOR EXPLORER ROOM Guest / room : 2 
Ref. Code : 4271122 Htl.Cfm.Code : MA1507070646 
Hotel Address : 26 / 2 Alley 2, Phetchburi 11 Rd.,,Phayathai, Rajath</t>
  </si>
  <si>
    <t>Vince Hotel Pratunam</t>
  </si>
  <si>
    <t>SUPERIOR EXPLORER ROOM</t>
  </si>
  <si>
    <t>226/2 Alley 2, Phetchburi 11 Rd.</t>
  </si>
  <si>
    <t>AHI020222748</t>
  </si>
  <si>
    <t>IAGHB2009357289</t>
  </si>
  <si>
    <t>AGCN0118372009333189</t>
  </si>
  <si>
    <t>Invoice No: IAGHB2009357289; 
Voucher No: VAGHB2009357289; 
PNR: AGCN0118372009333189</t>
  </si>
  <si>
    <t>NONE Daffa Azra,Daffa
NONE Daffa Azra,Daffa</t>
  </si>
  <si>
    <t>KUALA LUMPUR- Tamu Hotel &amp; Suites Kuala Lumpur
+603 2603 1999+603 2603 1777
Check-in Date : 04SEP20 Check-out Date : 06SEP20 
Room Type : DOUBLE Rm Category : DELUXE Guest / room : 2 
Ref. Code : 4270976 Htl.Cfm.Code : MA1801001268 
Hotel Address : 120 Jalan Raja Abdullah Kampong Bharu</t>
  </si>
  <si>
    <t>Tamu Hotel &amp; Suites Kuala Lumpur</t>
  </si>
  <si>
    <t>120 Jalan Raja Abdullah  Kampong Bharu</t>
  </si>
  <si>
    <t>AHI020209988</t>
  </si>
  <si>
    <t>IAGHB2008341109</t>
  </si>
  <si>
    <t>AGCN0118372008318024</t>
  </si>
  <si>
    <t>Invoice No: IAGHB2008341109; 
Voucher No: VAGHB2008341109; 
PNR: AGCN0118372008318024</t>
  </si>
  <si>
    <t>NONE Syarul Haniz,Subri
NONE Syarul Haniz,Subri</t>
  </si>
  <si>
    <t>PORT DICKSON- Avillion Port Dickson
06-648388806-6483999
Check-in Date : 04SEP20 Check-out Date : 06SEP20 
Room Type : DOUBLE Rm Category : PREMIUM WATER CHALET Guest / room : 2 
Ref. Code : 4256924 Htl.Cfm.Code : MA0611000018 
Hotel Address : 3rd Mile Jalan Pantai</t>
  </si>
  <si>
    <t>PREMIUM WATER CHALET</t>
  </si>
  <si>
    <t>AHI020223392</t>
  </si>
  <si>
    <t>IAGHB2009358105</t>
  </si>
  <si>
    <t>AGCN0118372009333954</t>
  </si>
  <si>
    <t>Invoice No: IAGHB2009358105; 
Voucher No: VAGHB2009358105; 
PNR: AGCN0118372009333954</t>
  </si>
  <si>
    <t>NONE Rauf Rahimah,Umar
NONE Rauf Rahimah,Umar</t>
  </si>
  <si>
    <t>KUALA LUMPUR- Tamu Hotel &amp; Suites Kuala Lumpur
+603 2603 1999+603 2603 1777
Check-in Date : 05SEP20 Check-out Date : 07SEP20 
Room Type : DOUBLE Rm Category : DELUXE Guest / room : 2 
Ref. Code : 4271342 Htl.Cfm.Code : MA1801001268 
Hotel Address : 120 Jalan Raja Abdullah Kampong Bharu</t>
  </si>
  <si>
    <t>AHI020223654</t>
  </si>
  <si>
    <t>IAGHB2009358434</t>
  </si>
  <si>
    <t>AGCN0118372009334233</t>
  </si>
  <si>
    <t>Invoice No: IAGHB2009358434; 
Voucher No: VAGHB2009358434; 
PNR: AGCN0118372009334233</t>
  </si>
  <si>
    <t>NONE Hairunie Shafiee,Obe
NONE Hairunie Shafiee,Obe</t>
  </si>
  <si>
    <t>IPOH- The Haven Resort Hotel, Ipoh - All Suite
+605-540-0000+605-540-0099
Check-in Date : 05SEP20 Check-out Date : 06SEP20 
Room Type : DOUBLE Rm Category : 1 BEDROOM LAKEVIEW SUITE Guest / room : 2 
Ref. Code : 4271806 Htl.Cfm.Code : MA1403031050 
Hotel Address : Lot 41396, Persiaran Perpaduan, The Haven Lakeside Residences, IpohPerak, Malaysia</t>
  </si>
  <si>
    <t>The Haven Resort Hotel, Ipoh - All Suites</t>
  </si>
  <si>
    <t>1 BEDROOM LAKEVIEW SUITE</t>
  </si>
  <si>
    <t>41396 Persiaran Lembah Perpaduan,</t>
  </si>
  <si>
    <t>AHI020223749</t>
  </si>
  <si>
    <t>IAGHB2009358344</t>
  </si>
  <si>
    <t>AGCN0118372009334148</t>
  </si>
  <si>
    <t>Invoice No: IAGHB2009358344; 
Voucher No: VAGHB2009358344; 
PNR: AGCN0118372009334148</t>
  </si>
  <si>
    <t>NONE Sofayati haran,Silas
NONE Sofayati haran,Silas</t>
  </si>
  <si>
    <t>KUALA LUMPUR- ANSA Kuala Lumpur
+60 (3) 2146 5000+60 (3) 2146 5001
Check-in Date : 05SEP20 Check-out Date : 06SEP20 
Room Type : DOUBLE Rm Category : DELUXE KING - TWIN Guest / room : 2 
Ref. Code : 4271809 Htl.Cfm.Code : 10000095 
Hotel Address : 101 Jalan Bukit Bintang</t>
  </si>
  <si>
    <t>ANSA Kuala Lumpur</t>
  </si>
  <si>
    <t>DELUXE KING - TWIN</t>
  </si>
  <si>
    <t>Jalan Bukit Bintang</t>
  </si>
  <si>
    <t>AHI020223800</t>
  </si>
  <si>
    <t>IAGHB2009358593</t>
  </si>
  <si>
    <t>AGCN0118372009334379</t>
  </si>
  <si>
    <t>Invoice No: IAGHB2009358593; 
Voucher No: VAGHB2009358593; 
PNR: AGCN0118372009334379</t>
  </si>
  <si>
    <t>NONE Lestari,Datita
NONE Lestari,Datita</t>
  </si>
  <si>
    <t>JAKARTA- MaxOne Glodok Jakarta
+62 21 6303336+62 21 6303336
Check-in Date : 05SEP20 Check-out Date : 06SEP20 
Room Type : DOUBLE Rm Category : HAPPINESS Guest / room : 2 
Ref. Code : 4271717 Htl.Cfm.Code : MA1603031040 
Hotel Address : Jl.Pasar Glodok Selatan No 8-10</t>
  </si>
  <si>
    <t>MaxOne Glodok Jakarta</t>
  </si>
  <si>
    <t>HAPPINESS</t>
  </si>
  <si>
    <t>Jl.Pasar Glodok Selatan No 8-10</t>
  </si>
  <si>
    <t>AHI020223826</t>
  </si>
  <si>
    <t>IAGHB2009358144</t>
  </si>
  <si>
    <t>AGCN0118372009333988</t>
  </si>
  <si>
    <t>Invoice No: IAGHB2009358144; 
Voucher No: VAGHB2009358144; 
PNR: AGCN0118372009333988</t>
  </si>
  <si>
    <t>NONE Danabalan wodaya kumar,Dana
NONE Danabalan wodaya kumar,Dana</t>
  </si>
  <si>
    <t>MALACCA- The Pines Melaka
606 240 2323+1700 81 3496
Check-in Date : 05SEP20 Check-out Date : 06SEP20 
Room Type : TWIN Rm Category : EXECUTIVE TWIN Guest / room : 2 
Ref. Code : 4271674 Htl.Cfm.Code : MA1507071238 
Hotel Address : 33, Jalan Tun Sri Lanang Malacca City Center</t>
  </si>
  <si>
    <t>The Pines Melaka</t>
  </si>
  <si>
    <t>EXECUTIVE TWIN</t>
  </si>
  <si>
    <t>33, Jalan Tun Sri Lanang</t>
  </si>
  <si>
    <t>AHI020223840</t>
  </si>
  <si>
    <t>IAGHB2009358295</t>
  </si>
  <si>
    <t>AGCN0118372009334128</t>
  </si>
  <si>
    <t>Invoice No: IAGHB2009358295; 
Voucher No: VAGHB2009358295; 
PNR: AGCN0118372009334128</t>
  </si>
  <si>
    <t>NONE Kui lim,lee
NONE Kui lim,lee</t>
  </si>
  <si>
    <t>SINGAPORE- Royal Singapore
65 64260118
Check-in Date : 05SEP20 Check-out Date : 06SEP20 
Room Type : DOUBLE Rm Category : SUPERIOR (UPGRADE TO DELUXE) Guest / room : 2 
Ref. Code : 4271856 Htl.Cfm.Code : 116218 
Hotel Address : 36 Newton Road</t>
  </si>
  <si>
    <t>Royal Singapore</t>
  </si>
  <si>
    <t>SUPERIOR (UPGRADE TO DELUXE)</t>
  </si>
  <si>
    <t>36 Newton Road</t>
  </si>
  <si>
    <t>AHI020223885</t>
  </si>
  <si>
    <t>IAGHB2009358215</t>
  </si>
  <si>
    <t>AGCN0118372009334055</t>
  </si>
  <si>
    <t>Invoice No: IAGHB2009358215; 
Voucher No: VAGHB2009358215; 
PNR: AGCN0118372009334055</t>
  </si>
  <si>
    <t>NONE Patricia,Molina
NONE Patricia,Molina
NONE Patricia,Molina
NONE Patricia,Molina</t>
  </si>
  <si>
    <t>PAMPANGA- Red Planet Angeles City
+63 45 459 0888
Check-in Date : 05SEP20 Check-out Date : 06SEP20 
Room Type : TWIN Rm Category : TWIN Guest / room : 2 
Ref. Code : 4271431 Htl.Cfm.Code : MA1801000561 
Hotel Address : Don Juico Avenue, Malabanias</t>
  </si>
  <si>
    <t>Red Planet Angeles City</t>
  </si>
  <si>
    <t>TWIN</t>
  </si>
  <si>
    <t>Don Juico Avenue, Malabanias</t>
  </si>
  <si>
    <t>AHI020223888</t>
  </si>
  <si>
    <t>IAGHB2008343074</t>
  </si>
  <si>
    <t>AGCN0118372008319841</t>
  </si>
  <si>
    <t>Invoice No: IAGHB2008343074; 
Voucher No: VAGHB2008343074; 
PNR: AGCN0118372008319841</t>
  </si>
  <si>
    <t>NONE Aditya Prasetya,Nugraha
NONE Aditya Prasetya,Nugraha</t>
  </si>
  <si>
    <t>MEDAN- Horison Sky Kualanamu
+62 61 8888 0456+62 61 8888 0458
Check-in Date : 05SEP20 Check-out Date : 06SEP20 
Room Type : DOUBLE Rm Category : DELUXE Guest / room : 2 
Ref. Code : 4271990 Htl.Cfm.Code : MA1801001863 
Hotel Address : Bandara International Kualanamu lantai Mezzanine,</t>
  </si>
  <si>
    <t>Horison Sky Kualanamu</t>
  </si>
  <si>
    <t>Bandara International Kualanamu lantai Mezzanine,</t>
  </si>
  <si>
    <t>AHI020223945</t>
  </si>
  <si>
    <t>IAGHB2009358053</t>
  </si>
  <si>
    <t>AGCN0118372009333903</t>
  </si>
  <si>
    <t>Invoice No: IAGHB2009358053; 
Voucher No: VAGHB2009358053; 
PNR: AGCN0118372009333903</t>
  </si>
  <si>
    <t>NONE Amir Fakhruddin,Mohamed
NONE Amir Fakhruddin,Mohamed</t>
  </si>
  <si>
    <t>KUALA LUMPUR- Tamu Hotel &amp; Suites Kuala Lumpur
+603 2603 1999+603 2603 1777
Check-in Date : 05SEP20 Check-out Date : 06SEP20 
Room Type : DOUBLE Rm Category : DELUXE Guest / room : 2 
Ref. Code : 4271375 Htl.Cfm.Code : MA1801001268 
Hotel Address : 120 Jalan Raja Abdullah Kampong Bharu</t>
  </si>
  <si>
    <t>AHI020223969</t>
  </si>
  <si>
    <t>IAGHB2009358191</t>
  </si>
  <si>
    <t>AGCN0118372009334032</t>
  </si>
  <si>
    <t>Invoice No: IAGHB2009358191; 
Voucher No: VAGHB2009358191; 
PNR: AGCN0118372009334032</t>
  </si>
  <si>
    <t>NONE uswatun,khasanah
NONE uswatun,khasanah</t>
  </si>
  <si>
    <t>YOGYAKARTA- Grand Aston Yogyakarta
+62 274 566999+62 274 553999
Check-in Date : 05SEP20 Check-out Date : 07SEP20 
Room Type : DOUBLE Rm Category : SUPERIOR Guest / room : 2 
Ref. Code : 4271635 Htl.Cfm.Code : 10001208 
Hotel Address : Jl. Urip Sumoharjo No. 37</t>
  </si>
  <si>
    <t>Grand Aston Yogyakarta</t>
  </si>
  <si>
    <t>Jl. Urip Sumoharjo No. 37 Yogyakarta</t>
  </si>
  <si>
    <t>AHI020223976</t>
  </si>
  <si>
    <t>IAGHB2009358580</t>
  </si>
  <si>
    <t>AGCN0118372009334366</t>
  </si>
  <si>
    <t>Invoice No: IAGHB2009358580; 
Voucher No: VAGHB2009358580; 
PNR: AGCN0118372009334366</t>
  </si>
  <si>
    <t>NONE Wai Ken,Leong
NONE Wai Ken,Leong</t>
  </si>
  <si>
    <t>KUALA LUMPUR- InterContinental Kuala Lumpur
(60) 3 - 2161 - 1111(60) 3 - 2161 - 1122
Check-in Date : 05SEP20 Check-out Date : 06SEP20 
Room Type : DOUBLE Rm Category : PREMIER Guest / room : 2 
Ref. Code : 4271523 Htl.Cfm.Code : 101898 
Hotel Address : 165 Jalan Ampang Kuala Lumpur</t>
  </si>
  <si>
    <t>InterContinental Kuala Lumpur</t>
  </si>
  <si>
    <t>PREMIER</t>
  </si>
  <si>
    <t>165 Jalan Ampang</t>
  </si>
  <si>
    <t>AHI020223991</t>
  </si>
  <si>
    <t>IAGHB2009358574</t>
  </si>
  <si>
    <t>AGCN0118372009334360</t>
  </si>
  <si>
    <t>Invoice No: IAGHB2009358574; 
Voucher No: VAGHB2009358573; 
PNR: AGCN0118372009334360</t>
  </si>
  <si>
    <t>NONE eng kiat,yeo
NONE main shiang,saw</t>
  </si>
  <si>
    <t>SINGAPORE- Royal Singapore
65 64260118
Check-in Date : 05SEP20 Check-out Date : 06SEP20 
Room Type : DOUBLE Rm Category : DELUXE Guest / room : 2 
Ref. Code : 4271467 Htl.Cfm.Code : 116218 
Hotel Address : 36 Newton Road</t>
  </si>
  <si>
    <t>CANCELCHARGE</t>
  </si>
  <si>
    <t>AHI020224016</t>
  </si>
  <si>
    <t>IAGHB2008352013</t>
  </si>
  <si>
    <t>AGCN0118372008328211</t>
  </si>
  <si>
    <t>Invoice No: IAGHB2008352013; 
Voucher No: VAGHB2008352013; 
PNR: AGCN0118372008328211</t>
  </si>
  <si>
    <t>NONE Ernanda,Putri
NONE Ernanda,Putri</t>
  </si>
  <si>
    <t>BANDUNG- Prime Park Hotel Bandung
+62 22 87772000+62 22 87772777
Check-in Date : 05SEP20 Check-out Date : 06SEP20 
Room Type : DOUBLE Rm Category : DELUXE Guest / room : 2 
Ref. Code : 4271343 Htl.Cfm.Code : 10004409 
Hotel Address : Jl. P.H.H. Mustofa No. 47 / 57 Bandung</t>
  </si>
  <si>
    <t>Prime Park Hotel Bandung</t>
  </si>
  <si>
    <t>Jl. P.H.H. Mustofa No. 47/57 Bandung</t>
  </si>
  <si>
    <t>AHI020224023</t>
  </si>
  <si>
    <t>IAGHB2009358131</t>
  </si>
  <si>
    <t>AGCN0118372009333975</t>
  </si>
  <si>
    <t>Invoice No: IAGHB2009358131; 
Voucher No: VAGHB2009358131; 
PNR: AGCN0118372009333975</t>
  </si>
  <si>
    <t>NONE iman,soraya
NONE iman,soraya
NONE iman,soraya
NONE iman,soraya
NONE iman,soraya
NONE iman,soraya</t>
  </si>
  <si>
    <t>KUALA LUMPUR- Tamu Hotel &amp; Suites Kuala Lumpur
+603 2603 1999+603 2603 1777
Check-in Date : 05SEP20 Check-out Date : 06SEP20 
Room Type : DOUBLE Rm Category : STANDARD Guest / room : 2 
Ref. Code : 4271456 Htl.Cfm.Code : MA1801001268 
Hotel Address : 120 Jalan Raja Abdullah Kampong Bharu</t>
  </si>
  <si>
    <t>AHI020224032</t>
  </si>
  <si>
    <t>IAGHB2009357558</t>
  </si>
  <si>
    <t>AGCN0118372009333444</t>
  </si>
  <si>
    <t>Invoice No: IAGHB2009357558; 
Voucher No: VAGHB2009357558; 
PNR: AGCN0118372009333444</t>
  </si>
  <si>
    <t>NONE VERNIKA,VERNIKAA
NONE VERNIKA,VERNIKAB</t>
  </si>
  <si>
    <t>BANDUNG- Aryaduta Bandung
+62 22 4211234+62 22 4210380
Check-in Date : 05SEP20 Check-out Date : 06SEP20 
Room Type : DOUBLE Rm Category : DELUXE Guest / room : 2 
Ref. Code : 4271421 Htl.Cfm.Code : 115983 
Hotel Address : Jalan Sumatera No. 51, 40014 Bandung, Indonesia PO Box 143</t>
  </si>
  <si>
    <t>Aryaduta Bandung</t>
  </si>
  <si>
    <t>Jl. Sumatera No. 51</t>
  </si>
  <si>
    <t>AHI020224125</t>
  </si>
  <si>
    <t>IAGHB2009358337</t>
  </si>
  <si>
    <t>AGCN0118372009334141</t>
  </si>
  <si>
    <t>Invoice No: IAGHB2009358337; 
Voucher No: VAGHB2009358337; 
PNR: AGCN0118372009334141</t>
  </si>
  <si>
    <t>NONE Siti Farah Quraishah,Thalib
NONE Siti Farah Quraishah,Thalib</t>
  </si>
  <si>
    <t>KUALA LUMPUR- Fraser Residence Kuala Lumpur
+60 3 2191 0888+60 3 2191 0899
Check-in Date : 05SEP20 Check-out Date : 06SEP20 
Room Type : DOUBLE Rm Category : STUDIO EXECUTIVE Guest / room : 2 
Ref. Code : 4271729 Htl.Cfm.Code : 10065354 
Hotel Address : No 10 Jalan Cendana, Off Jalan Sultan Ismail</t>
  </si>
  <si>
    <t>Fraser Residence Kuala Lumpur</t>
  </si>
  <si>
    <t>STUDIO EXECUTIVE</t>
  </si>
  <si>
    <t>No 10 Jalan Cendana, Off Jalan Sultan Ismail</t>
  </si>
  <si>
    <t>AHI020217465</t>
  </si>
  <si>
    <t>IAGHB2008350684</t>
  </si>
  <si>
    <t>AGCN0118372008326956</t>
  </si>
  <si>
    <t>Invoice No: IAGHB2008350684; 
Voucher No: VAGHB2008350684; 
PNR: AGCN0118372008326956</t>
  </si>
  <si>
    <t>NONE Ahmad Hasnol,Kamaluddin
NONE Ahmad Hasnol,Kamaluddin</t>
  </si>
  <si>
    <t>PETALING JAYA- Royale Chulan The Curve
+60-3-78431111603 7843 1126
Check-in Date : 05SEP20 Check-out Date : 06SEP20 
Room Type : DOUBLE Rm Category : DELUXE QUEEN Guest / room : 2 
Ref. Code : 4265018 Htl.Cfm.Code : 150726 
Hotel Address : 6,jalan PJU 7 / 3, Mutiara DamansaraPetaling Jaya, Selangor</t>
  </si>
  <si>
    <t>Royale Chulan The Curve</t>
  </si>
  <si>
    <t>DELUXE QUEEN</t>
  </si>
  <si>
    <t>6,jalan PJU 7/3,</t>
  </si>
  <si>
    <t>AHI020224236</t>
  </si>
  <si>
    <t>IAGHB2008343786</t>
  </si>
  <si>
    <t>AGCN0118372008320514</t>
  </si>
  <si>
    <t>Invoice No: IAGHB2008343786; 
Voucher No: VAGHB2008343786; 
PNR: AGCN0118372008320514</t>
  </si>
  <si>
    <t>NONE XUEQIANG,WU
NONE XUEQIANG,WU</t>
  </si>
  <si>
    <t>PATTAYA- Dusit Thani Pattaya
(66) 3842 - 5611(66) 3842 - 8239
Check-in Date : 06SEP20 Check-out Date : 07SEP20 
Room Type : DOUBLE Rm Category : PREMIUM GARDEN VIEW Guest / room : 2 
Ref. Code : 4272666 Htl.Cfm.Code : MA0603000070 
Hotel Address : 240 / 2 Pattaya Beach Road</t>
  </si>
  <si>
    <t>Dusit Thani Pattaya</t>
  </si>
  <si>
    <t>PREMIUM GARDEN VIEW</t>
  </si>
  <si>
    <t>240/2 Pattaya Beach Road</t>
  </si>
  <si>
    <t>AHI020222546</t>
  </si>
  <si>
    <t>IAGHB2008352418</t>
  </si>
  <si>
    <t>AGCN0118372008328594</t>
  </si>
  <si>
    <t>Invoice No: IAGHB2008352418; 
Voucher No: VAGHB2008352418; 
PNR: AGCN0118372008328594</t>
  </si>
  <si>
    <t>NONE Aiwan Noraini,Alli
NONE Aiwan Noraini,Alli</t>
  </si>
  <si>
    <t>SIBU- Rh Sibu
(08) 4365 - 888(08) 4365 - 999
Check-in Date : 06SEP20 Check-out Date : 07SEP20 
Room Type : DOUBLE Rm Category : SUPERIOR Guest / room : 2 
Ref. Code : 4270490 Htl.Cfm.Code : MA1208080021 
Hotel Address : Jalan Kampung Nyabor P.O Box 1762</t>
  </si>
  <si>
    <t>Rh Sibu</t>
  </si>
  <si>
    <t>Jalan Kampung Nyabor</t>
  </si>
  <si>
    <t>AHI020225107</t>
  </si>
  <si>
    <t>IAGHB2009360147</t>
  </si>
  <si>
    <t>AGCN0118372009335822</t>
  </si>
  <si>
    <t>Invoice No: IAGHB2009360147; 
Voucher No: VAGHB2009360147; 
PNR: AGCN0118372009335822</t>
  </si>
  <si>
    <t>NONE PERMANA KRISTIAN,BAYU
NONE PERMANA KRISTIAN,BAYU</t>
  </si>
  <si>
    <t>CILEGON- The Royale Krakatau Hotel
+62 254 396807 / +62+62 254 396809
Check-in Date : 07SEP20 Check-out Date : 08SEP20 
Room Type : DOUBLE Rm Category : DELUXE Guest / room : 2 
Ref. Code : 4272973 Htl.Cfm.Code : 10001033 
Hotel Address : Jl. KH. Beji No. 4 Banten</t>
  </si>
  <si>
    <t>The Royale Krakatau Hotel</t>
  </si>
  <si>
    <t>Jl. KH. Beji No. 4 Banten</t>
  </si>
  <si>
    <t>AHI020224972</t>
  </si>
  <si>
    <t>IAGHB2009358648</t>
  </si>
  <si>
    <t>AGCN0118372009334429</t>
  </si>
  <si>
    <t>Invoice No: IAGHB2009358648; 
Voucher No: VAGHB2009358648; 
PNR: AGCN0118372009334429</t>
  </si>
  <si>
    <t>NONE Ahmad,Azuan
NONE Ahmad,Azuan</t>
  </si>
  <si>
    <t>KOTA BHARU- Holiday Villa and Suite Kota Bahru
+6097474004+6097473003
Check-in Date : 07SEP20 Check-out Date : 09SEP20 
Room Type : DOUBLE Rm Category : SUPERIOR Guest / room : 2 
Ref. Code : 4273346 Htl.Cfm.Code : MA1307070355 
Hotel Address : PT 968, JALAN KUALA KRAI, WAKAF CHE YEH</t>
  </si>
  <si>
    <t>Holiday Villa and Suite Kota Bahru</t>
  </si>
  <si>
    <t>PT 968 Jalan Kuala Kral, Wakaf Che Yeh</t>
  </si>
  <si>
    <t>AHI020226056</t>
  </si>
  <si>
    <t>IAGHB2009361234</t>
  </si>
  <si>
    <t>AGCN0118372009336852</t>
  </si>
  <si>
    <t>Invoice No: IAGHB2009361234; 
Voucher No: VAGHB2009361234; 
PNR: AGCN0118372009336852</t>
  </si>
  <si>
    <t>NONE ALVIS,ALVISA
NONE ALVIS,ALVISB</t>
  </si>
  <si>
    <t>SURABAYA- POP Hotel Gubeng Surabaya
+62 31 5011100+62 31-5012225
Check-in Date : 08SEP20 Check-out Date : 09SEP20 
Room Type : DOUBLE Rm Category : POP ROOM Guest / room : 2 
Ref. Code : 4274100 Htl.Cfm.Code : MA1502020680 
Hotel Address : Jl. Bangka 8-18, Surabaya</t>
  </si>
  <si>
    <t>POP Hotel Gubeng Surabaya</t>
  </si>
  <si>
    <t>POP ROOM</t>
  </si>
  <si>
    <t>Jl. Bangka 8-18, Surabaya</t>
  </si>
  <si>
    <t>AHI020226743</t>
  </si>
  <si>
    <t>IAGHB2009361692</t>
  </si>
  <si>
    <t>AGCN0118372009337288</t>
  </si>
  <si>
    <t>Invoice No: IAGHB2009361692; 
Voucher No: VAGHB2009361692; 
PNR: AGCN0118372009337288</t>
  </si>
  <si>
    <t>NONE LI SHIU,CHIAM
NONE LI SHIU,CHIAM</t>
  </si>
  <si>
    <t>KUALA LUMPUR- Impiana KLCC Hotel
(60) 3 - 2147 - 1111(60) 3 - 2147 - 1100
Check-in Date : 09SEP20 Check-out Date : 10SEP20 
Room Type : DOUBLE Rm Category : DELUXE Guest / room : 2 
Ref. Code : 4275121 Htl.Cfm.Code : 101888 
Hotel Address : 13 Jalan Pinang</t>
  </si>
  <si>
    <t>AHI020222547</t>
  </si>
  <si>
    <t>IAGHB2009354072</t>
  </si>
  <si>
    <t>AGCN0118372009330152</t>
  </si>
  <si>
    <t>Invoice No: IAGHB2009354072; 
Voucher No: VAGHB2009354072; 
PNR: AGCN0118372009330152</t>
  </si>
  <si>
    <t>NONE Nur Anati,Talib
NONE Mohd Zafri,Zulkipli</t>
  </si>
  <si>
    <t>PORT DICKSON- Avillion Port Dickson
06-648388806-6483999
Check-in Date : 10SEP20 Check-out Date : 11SEP20 
Room Type : DOUBLE Rm Category : WATER CHALET Guest / room : 2 
Ref. Code : 4270489 Htl.Cfm.Code : MA0611000018 
Hotel Address : 3rd Mile Jalan Pantai</t>
  </si>
  <si>
    <t>AHI020222548</t>
  </si>
  <si>
    <t>IAGHB2008351663</t>
  </si>
  <si>
    <t>AGCN0118372008327882</t>
  </si>
  <si>
    <t>Invoice No: IAGHB2008351663; 
Voucher No: VAGHB2008351663; 
PNR: AGCN0118372008327882</t>
  </si>
  <si>
    <t>NONE EE,LI
NONE EE,LI</t>
  </si>
  <si>
    <t>SIBU- Rh Sibu
(08) 4365 - 888(08) 4365 - 999
Check-in Date : 10SEP20 Check-out Date : 11SEP20 
Room Type : DOUBLE Rm Category : SUPERIOR Guest / room : 2 
Ref. Code : 4270491 Htl.Cfm.Code : MA1208080021 
Hotel Address : Jalan Kampung Nyabor P.O Box 1762</t>
  </si>
  <si>
    <t>AHI020227915</t>
  </si>
  <si>
    <t>IAGHB2009362957</t>
  </si>
  <si>
    <t>AGCN0118372009338485</t>
  </si>
  <si>
    <t>Invoice No: IAGHB2009362957; 
Voucher No: VAGHB2009362957; 
PNR: AGCN0118372009338485</t>
  </si>
  <si>
    <t>BANDUNG- Swiss Belresort Dago Heritage
(62-22) 2045 9999(62-22) 2045 9988
Check-in Date : 10SEP20 Check-out Date : 11SEP20 
Room Type : DOUBLE Rm Category : JUNIOR SUITE Guest / room : 2 
Ref. Code : 4276529 Htl.Cfm.Code : MA1801002804 
Hotel Address : Lapangan Golf Dago Atas No. 78 Bandung 40135, West</t>
  </si>
  <si>
    <t>Swiss Belresort Dago Heritage</t>
  </si>
  <si>
    <t>JUNIOR SUITE</t>
  </si>
  <si>
    <t>Lapangan Golf Dago Atas No.78 Bandung 40135, West</t>
  </si>
  <si>
    <t>AHI020224712</t>
  </si>
  <si>
    <t>IAGHB2009355320</t>
  </si>
  <si>
    <t>AGCN0118372009331331</t>
  </si>
  <si>
    <t>Invoice No: IAGHB2009355320; 
Voucher No: VAGHB2009355320; 
PNR: AGCN0118372009331331</t>
  </si>
  <si>
    <t>NONE Mohd Aminuddin Niza,Tan
NONE Mohd Aminuddin Niza,Tan</t>
  </si>
  <si>
    <t>PETALING JAYA- Royale Chulan Damansara Hotel
+60-03-7959 900003 7959 919
Check-in Date : 11SEP20 Check-out Date : 12SEP20 
Room Type : DOUBLE Rm Category : SUPERIOR Guest / room : 2 
Ref. Code : 4272744 Htl.Cfm.Code : MA1303031176 
Hotel Address : 2 Jalan PJU 7 / 3, Mutiara Damansara, Petaling Jaya,Selangor</t>
  </si>
  <si>
    <t>AHI020228564</t>
  </si>
  <si>
    <t>IAGHB2009358417</t>
  </si>
  <si>
    <t>AGCN0118372009334217</t>
  </si>
  <si>
    <t>Invoice No: IAGHB2009358417; 
Voucher No: VAGHB2009358417; 
PNR: AGCN0118372009334217</t>
  </si>
  <si>
    <t>NONE Yudi,Arif
NONE Yudi,Arif</t>
  </si>
  <si>
    <t>BANDUNG- de JAVA Hotel Bandung
(022) 2039888+62 22 2044188
Check-in Date : 11SEP20 Check-out Date : 12SEP20 
Room Type : DOUBLE Rm Category : SUPERIOR Guest / room : 2 
Ref. Code : 4277452 Htl.Cfm.Code : MA1305050631 
Hotel Address : Jl. Sukajadi No. 148-150</t>
  </si>
  <si>
    <t>de JAVA Hotel Bandung</t>
  </si>
  <si>
    <t>Jl. Sukajadi No. 148-150</t>
  </si>
  <si>
    <t>AHI020229204</t>
  </si>
  <si>
    <t>IAGHB2009364153</t>
  </si>
  <si>
    <t>AGCN0118372009339595</t>
  </si>
  <si>
    <t>Invoice No: IAGHB2009364153; 
Voucher No: VAGHB2009364153; 
PNR: AGCN0118372009339595</t>
  </si>
  <si>
    <t>NONE anuar Azmir bin ismail,Fatimah
NONE anuar Azmir bin ismail,Fatimah</t>
  </si>
  <si>
    <t>KUALA LUMPUR- Tamu Hotel &amp; Suites Kuala Lumpur
+603 2603 1999+603 2603 1777
Check-in Date : 11SEP20 Check-out Date : 12SEP20 
Room Type : DOUBLE Rm Category : DELUXE Guest / room : 2 
Ref. Code : 4277608 Htl.Cfm.Code : MA1801001268 
Hotel Address : 120 Jalan Raja Abdullah Kampong Bharu</t>
  </si>
  <si>
    <t>AHI020224717</t>
  </si>
  <si>
    <t>IAGHB2009355062</t>
  </si>
  <si>
    <t>AGCN0118372009331090</t>
  </si>
  <si>
    <t>Invoice No: IAGHB2009355062; 
Voucher No: VAGHB2009355062; 
PNR: AGCN0118372009331090</t>
  </si>
  <si>
    <t>NONE binti abd halim siti,faizah
NONE binti abd halim siti,faizah</t>
  </si>
  <si>
    <t>PETALING JAYA- Royale Chulan Damansara Hotel
+60-03-7959 900003 7959 919
Check-in Date : 12SEP20 Check-out Date : 13SEP20 
Room Type : DOUBLE Rm Category : SUPERIOR Guest / room : 2 
Ref. Code : 4272741 Htl.Cfm.Code : MA1303031176 
Hotel Address : 2 Jalan PJU 7 / 3, Mutiara Damansara, Petaling Jaya,Selangor</t>
  </si>
  <si>
    <t>AHI020228437</t>
  </si>
  <si>
    <t>IAGHB2009355017</t>
  </si>
  <si>
    <t>AGCN0118372009331049</t>
  </si>
  <si>
    <t>Invoice No: IAGHB2009355017; 
Voucher No: VAGHB2009355017; 
PNR: AGCN0118372009331049</t>
  </si>
  <si>
    <t>NONE Rasyiqah Alia,Jamil
NONE Rasyiqah Alia,Jamil</t>
  </si>
  <si>
    <t>MALACCA- Swiss Garden Hotel and Residences Malacc
06-288 3131606 – 288 3377
Check-in Date : 12SEP20 Check-out Date : 13SEP20 
Room Type : DOUBLE Rm Category : DELUXE Guest / room : 2 
Ref. Code : 4276882 Htl.Cfm.Code : MA1411111658 
Hotel Address : T2-4, The Shore @ Melaka River Jalan Persisiran Bunga Raya75300 Melaka Tengah, Melaka</t>
  </si>
  <si>
    <t>Swiss Garden Hotel and Residences Malacca</t>
  </si>
  <si>
    <t>T2-4, The Shore @ Melaka River</t>
  </si>
  <si>
    <t>AHI020229327</t>
  </si>
  <si>
    <t>IAGHB2009355618</t>
  </si>
  <si>
    <t>AGCN0118372009331620</t>
  </si>
  <si>
    <t>Invoice No: IAGHB2009355618; 
Voucher No: VAGHB2009355618; 
PNR: AGCN0118372009331620</t>
  </si>
  <si>
    <t>NONE Van Shesha Karen,Gustia
NONE Van Shesha Karen,Gustia</t>
  </si>
  <si>
    <t>BOGOR- Amaris Hotel Pakuan Bogor
+62 251 7561000+62 251 7561010
Check-in Date : 12SEP20 Check-out Date : 13SEP20 
Room Type : DOUBLE Rm Category : SMART ROOM Guest / room : 2 
Ref. Code : 4277789 Htl.Cfm.Code : MA1409090519 
Hotel Address : Jalan Pakuan No 2, Baranangsiang, Bogor</t>
  </si>
  <si>
    <t>Amaris Hotel Pakuan Bogor</t>
  </si>
  <si>
    <t>SMART ROOM</t>
  </si>
  <si>
    <t>Jalan Pakuan No 2, Baranangsiang, Bogor</t>
  </si>
  <si>
    <t>AHI020229751</t>
  </si>
  <si>
    <t>IAGHB2009359147</t>
  </si>
  <si>
    <t>AGCN0118372009334872</t>
  </si>
  <si>
    <t>Invoice No: IAGHB2009359147; 
Voucher No: VAGHB2009359147; 
PNR: AGCN0118372009334872</t>
  </si>
  <si>
    <t>NONE HB Wasono Basuki,Rachmat
NONE HB Wasono Basuki,Rachmat
NONE HB Wasono Basuki,Rachmat
NONE HB Wasono Basuki,Rachmat</t>
  </si>
  <si>
    <t>BANDUNG- U Janevalla Bandung
+62 22 8602 6200+62 22 8602 6201
Check-in Date : 12SEP20 Check-out Date : 13SEP20 
Room Type : DOUBLE Rm Category : DELUXE Guest / room : 2 
Ref. Code : 4277903 Htl.Cfm.Code : MA1801000886 
Hotel Address : Jalan Aceh No. 65 .</t>
  </si>
  <si>
    <t>U Janevalla Bandung</t>
  </si>
  <si>
    <t>Jalan Aceh No. 65</t>
  </si>
  <si>
    <t>AHI020229804</t>
  </si>
  <si>
    <t>IAGHB2009364471</t>
  </si>
  <si>
    <t>AGCN0118372009339882</t>
  </si>
  <si>
    <t>Invoice No: IAGHB2009364471; 
Voucher No: VAGHB2009364471; 
PNR: AGCN0118372009339882</t>
  </si>
  <si>
    <t>NONE Rika,Herlina
NONE Rika,Herlina</t>
  </si>
  <si>
    <t>BANDUNG- Arion Swiss Belhotel Bandung
+62 22 4240000+62 22 4266280
Check-in Date : 12SEP20 Check-out Date : 13SEP20 
Room Type : DOUBLE Rm Category : DELUXE Guest / room : 2 
Ref. Code : 4278011 Htl.Cfm.Code : 236604 
Hotel Address : Jl. Otto Iskandardinata No. 16, 40171 Bandung, Indo</t>
  </si>
  <si>
    <t>Arion Swiss Belhotel Bandung</t>
  </si>
  <si>
    <t>Jl. Otto Iskandardinata No. 16</t>
  </si>
  <si>
    <t>AHI020229892</t>
  </si>
  <si>
    <t>IAGHB2008346498</t>
  </si>
  <si>
    <t>AGCN0118372008323053</t>
  </si>
  <si>
    <t>Invoice No: IAGHB2008346498; 
Voucher No: VAGHB2008346498; 
PNR: AGCN0118372008323053</t>
  </si>
  <si>
    <t>NONE Mariana,Oetama
NONE Mariana,Oetama</t>
  </si>
  <si>
    <t>BOGOR- Royal Tulip Gunung Geulis Resort and Gol
+62 251 7563800+62 251 7563780
Check-in Date : 13SEP20 Check-out Date : 15SEP20 
Room Type : DOUBLE Rm Category : EXECUTIVE STUDIO Guest / room : 2 
Ref. Code : 4278648 Htl.Cfm.Code : MA16040010 
Hotel Address : Jl. Pasir Angin Gadog Bogor</t>
  </si>
  <si>
    <t>Royal Tulip Gunung Geulis Resort and Golf</t>
  </si>
  <si>
    <t>EXECUTIVE STUDIO</t>
  </si>
  <si>
    <t>Jl. Pasir Angin Gadog, Bogor</t>
  </si>
  <si>
    <t>AHI020230062</t>
  </si>
  <si>
    <t>IAGHB2009365279</t>
  </si>
  <si>
    <t>AGCN0118372009340593</t>
  </si>
  <si>
    <t>Invoice No: IAGHB2009365279; 
Voucher No: VAGHB2009365279; 
PNR: AGCN0118372009340593</t>
  </si>
  <si>
    <t>NONE Muhamad,Nazmi
NONE Muhamad,Nazmi</t>
  </si>
  <si>
    <t>MALACCA- The Pines Melaka
606 240 2323+1700 81 3496
Check-in Date : 13SEP20 Check-out Date : 14SEP20 
Room Type : DOUBLE Rm Category : POOLSIDE SUITE Guest / room : 2 
Ref. Code : 4278706 Htl.Cfm.Code : MA1507071238 
Hotel Address : 33, Jalan Tun Sri Lanang Malacca City Center</t>
  </si>
  <si>
    <t>POOLSIDE SUITE</t>
  </si>
  <si>
    <t>AHI020230071</t>
  </si>
  <si>
    <t>IAGHB2009365346</t>
  </si>
  <si>
    <t>AGCN0118372009340654</t>
  </si>
  <si>
    <t>Invoice No: IAGHB2009365346; 
Voucher No: VAGHB2009365346; 
PNR: AGCN0118372009340654</t>
  </si>
  <si>
    <t>NONE amutha,amuthaB
NONE amutha,amuthaA</t>
  </si>
  <si>
    <t>KUALA LUMPUR- Pavilion Hotel Kuala Lumpur
Check-in Date : 13SEP20 Check-out Date : 14SEP20 
Room Type : DOUBLE Rm Category : CLUB GRAND OASIS Guest / room : 2 
Ref. Code : 4278781 Htl.Cfm.Code : MA1801002700 
Hotel Address : 170, Jalan Bukit Bintang, Kuala Lumpur.</t>
  </si>
  <si>
    <t>Pavilion Hotel Kuala Lumpur</t>
  </si>
  <si>
    <t>CLUB GRAND OASIS</t>
  </si>
  <si>
    <t>170, Jalan Bukit Bintang, Kuala Lumpur.</t>
  </si>
  <si>
    <t>AHI020900633</t>
  </si>
  <si>
    <t>IAGHB2009365674</t>
  </si>
  <si>
    <t>AGCN0118372009340953</t>
  </si>
  <si>
    <t>Invoice No: IAGHB2009365674; Voucher No: VAGHB2009365674; PNR: AGCN0118372009340953;</t>
  </si>
  <si>
    <t>YANG WENNING,NONE</t>
  </si>
  <si>
    <t>Bangkok - Vince Hotel Pratunam Check-in Date: 9/14/2020 12:00:00 AM Check-out Date: 9/15/2020 12:00:00 AM Room Type: SUPERIOR EXPLORER ROOM</t>
  </si>
  <si>
    <t>26/2 ALLEY 2, PHETCHABURI 11, PHETCHABURI ROAD, PHAYATHAI, RAJATHEWI</t>
  </si>
  <si>
    <t>AHI020901403</t>
  </si>
  <si>
    <t>IAGHB2009366175</t>
  </si>
  <si>
    <t>AGCN0118372009341402</t>
  </si>
  <si>
    <t>Invoice No: IAGHB2009366175; Voucher No: VAGHB2009366175; PNR: AGCN0118372009341402;</t>
  </si>
  <si>
    <t>Alivah Laelani,NONE</t>
  </si>
  <si>
    <t>Bogor - Royal Tulip Gunung Geulis Resort and Golf Check-in Date: 9/15/2020 12:00:00 AM Check-out Date: 9/16/2020 12:00:00 AM Room Type: EXECUTIVE STUDIO</t>
  </si>
  <si>
    <t>Jalan Pasir Angin, Gadog</t>
  </si>
  <si>
    <t>AHI020901407</t>
  </si>
  <si>
    <t>IAGHB2009366579</t>
  </si>
  <si>
    <t>AGCN0118372009341764</t>
  </si>
  <si>
    <t>Invoice No: IAGHB2009366579; Voucher No: VAGHB2009366579; PNR: AGCN0118372009341764;</t>
  </si>
  <si>
    <t>Simanjuntak Guntur,NONE</t>
  </si>
  <si>
    <t>Makassar - Aryaduta Makassar Check-in Date: 9/15/2020 12:00:00 AM Check-out Date: 9/16/2020 12:00:00 AM Room Type: SUPERIOR CITY VIEW</t>
  </si>
  <si>
    <t>Aryaduta Makassar</t>
  </si>
  <si>
    <t>SUPERIOR CITY VIEW</t>
  </si>
  <si>
    <t>Jalan Somba Opu No. 297</t>
  </si>
  <si>
    <t>AHI020901474</t>
  </si>
  <si>
    <t>IAGHB2009357782</t>
  </si>
  <si>
    <t>AGCN0118372009333651</t>
  </si>
  <si>
    <t>Invoice No: IAGHB2009357782; Voucher No: VAGHB2009357782; PNR: AGCN0118372009333651;</t>
  </si>
  <si>
    <t>surajinda pongsak,NONE</t>
  </si>
  <si>
    <t>Pattaya - U Jomtien Pattaya Check-in Date: 9/15/2020 12:00:00 AM Check-out Date: 9/16/2020 12:00:00 AM Room Type: DELUXE SEAVIEW</t>
  </si>
  <si>
    <t>U Jomtien Pattaya</t>
  </si>
  <si>
    <t>DELUXE SEAVIEW</t>
  </si>
  <si>
    <t>101 Moo 1, Na Jomtien, Sattahip</t>
  </si>
  <si>
    <t>AHI020901930</t>
  </si>
  <si>
    <t>IAGHB2009367355</t>
  </si>
  <si>
    <t>AGCN0118372009342505</t>
  </si>
  <si>
    <t>Invoice No: IAGHB2009367355; Voucher No: VAGHB2009367355; PNR: AGCN0118372009342505;</t>
  </si>
  <si>
    <t>Kazuaki Sawaguchi,NONE</t>
  </si>
  <si>
    <t>Kuala Lumpur - Impiana KLCC Hotel Check-in Date: 9/16/2020 12:00:00 AM Check-out Date: 9/17/2020 12:00:00 AM Room Type: DELUXE</t>
  </si>
  <si>
    <t>AHI020902012</t>
  </si>
  <si>
    <t>IAGHB2009366851</t>
  </si>
  <si>
    <t>AGCN0118372009342023</t>
  </si>
  <si>
    <t>Invoice No: IAGHB2009366851; Voucher No: VAGHB2009366851; PNR: AGCN0118372009342023;</t>
  </si>
  <si>
    <t>Hasnoor Hasnoor Bin Idrus,NONE</t>
  </si>
  <si>
    <t>Langkawi - Berjaya Langkawi Resort Check-in Date: 9/16/2020 12:00:00 AM Check-out Date: 9/18/2020 12:00:00 AM Room Type: RAINFOREST CHALET</t>
  </si>
  <si>
    <t>Berjaya Langkawi Resort</t>
  </si>
  <si>
    <t>RAINFOREST CHALET</t>
  </si>
  <si>
    <t>Karong Berkunci 200, Burau Bay</t>
  </si>
  <si>
    <t>AHI020902302</t>
  </si>
  <si>
    <t>IAGHB2009367442</t>
  </si>
  <si>
    <t>AGCN0118372009342583</t>
  </si>
  <si>
    <t>Invoice No: IAGHB2009367442; Voucher No: VAGHB2009367442; PNR: AGCN0118372009342583;</t>
  </si>
  <si>
    <t>PRAKASA HERU,NONE</t>
  </si>
  <si>
    <t>Pekanbaru - Fox Hotel Pekanbaru (Formerly Tangram Hotel Pekanbaru) Check-in Date: 9/16/2020 12:00:00 AM Check-out Date: 9/17/2020 12:00:00 AM Room Type: DELUXE</t>
  </si>
  <si>
    <t>Fox Hotel Pekanbaru (Formerly Tangram Hotel Pekanbaru)</t>
  </si>
  <si>
    <t>Jalan Riau No. 147</t>
  </si>
  <si>
    <t>AHI020902224</t>
  </si>
  <si>
    <t>IAGHB2009366737</t>
  </si>
  <si>
    <t>AGCN0118372009341916</t>
  </si>
  <si>
    <t>Invoice No: IAGHB2009366737; Voucher No: VAGHB2009366737; PNR: AGCN0118372009341916;</t>
  </si>
  <si>
    <t>Firstrada Youangga Rizky,NONE</t>
  </si>
  <si>
    <t>Yogyakarta - Grand Aston Yogyakarta Check-in Date: 9/16/2020 12:00:00 AM Check-out Date: 9/18/2020 12:00:00 AM Room Type: DELUXE</t>
  </si>
  <si>
    <t>Jl. Urip Sumoharjo No. 37 , Gondokusuman</t>
  </si>
  <si>
    <t>AHI020901607</t>
  </si>
  <si>
    <t>IAGHB2009366184</t>
  </si>
  <si>
    <t>AGCN0118372009341410</t>
  </si>
  <si>
    <t>Invoice No: IAGHB2009366184; Voucher No: VAGHB2009366184; PNR: AGCN0118372009341410;</t>
  </si>
  <si>
    <t>Roy Prabowo Aditya,NONE</t>
  </si>
  <si>
    <t>Bali - Park Regis Kuta Check-in Date: 9/16/2020 12:00:00 AM Check-out Date: 9/17/2020 12:00:00 AM Room Type: REGIS ROOM</t>
  </si>
  <si>
    <t>Park Regis Kuta</t>
  </si>
  <si>
    <t>REGIS ROOM</t>
  </si>
  <si>
    <t>Jl. Raya Kuta No. 88, Kuta</t>
  </si>
  <si>
    <t>AHI020901860</t>
  </si>
  <si>
    <t>IAGHB2009355123</t>
  </si>
  <si>
    <t>AGCN0118372009331145</t>
  </si>
  <si>
    <t>Invoice No: IAGHB2009355123; Voucher No: VAGHB2009355123; PNR: AGCN0118372009331145;</t>
  </si>
  <si>
    <t>Firdaus Zikril,NONE</t>
  </si>
  <si>
    <t>Kota Bahru - Holiday Villa and Suite Kota Bahru Check-in Date: 9/16/2020 12:00:00 AM Check-out Date: 9/17/2020 12:00:00 AM Room Type: SUPERIOR</t>
  </si>
  <si>
    <t>PT 968, JALAN KUALA KRAI, WAKAF CHE YEH</t>
  </si>
  <si>
    <t>AHI020902877</t>
  </si>
  <si>
    <t>IAGHB2009367140</t>
  </si>
  <si>
    <t>AGCN0118372009342303</t>
  </si>
  <si>
    <t>Invoice No: IAGHB2009367140; Voucher No: VAGHB2009367140; PNR: AGCN0118372009342303;</t>
  </si>
  <si>
    <t>Gumilar Dian Eka,NONE</t>
  </si>
  <si>
    <t>Palembang - Aston Palembang Hotel and Conference Center Check-in Date: 9/17/2020 12:00:00 AM Check-out Date: 9/19/2020 12:00:00 AM Room Type: DELUXE</t>
  </si>
  <si>
    <t>Aston Palembang Hotel and Conference Center</t>
  </si>
  <si>
    <t>Jl. Basuki Rachmat No.189</t>
  </si>
  <si>
    <t>AHI020902975</t>
  </si>
  <si>
    <t>IAGHB2008345892</t>
  </si>
  <si>
    <t>AGCN0118372008322493</t>
  </si>
  <si>
    <t>Invoice No: IAGHB2008345892; Voucher No: VAGHB2008345892; PNR: AGCN0118372008322493;</t>
  </si>
  <si>
    <t>Srisuchat Kirati,NONE</t>
  </si>
  <si>
    <t>Pattaya - U Jomtien Pattaya Check-in Date: 9/17/2020 12:00:00 AM Check-out Date: 9/18/2020 12:00:00 AM Room Type: DELUXE</t>
  </si>
  <si>
    <t>AHI020902533</t>
  </si>
  <si>
    <t>IAGHB2009367305</t>
  </si>
  <si>
    <t>AGCN0118372009342458</t>
  </si>
  <si>
    <t>Invoice No: IAGHB2009367305; Voucher No: VAGHB2009367305; PNR: AGCN0118372009342458;</t>
  </si>
  <si>
    <t>suharlim robby,NONE</t>
  </si>
  <si>
    <t>Jakarta - eL Hotel Royale Jakarta Check-in Date: 9/17/2020 12:00:00 AM Check-out Date: 9/18/2020 12:00:00 AM Room Type: PREMIER</t>
  </si>
  <si>
    <t>eL Hotel Royale Jakarta</t>
  </si>
  <si>
    <t>Jalan Bukit Gading Raya Kav. 1, Kelapa Gading</t>
  </si>
  <si>
    <t>AHI020903502</t>
  </si>
  <si>
    <t>IAGHB2009369458</t>
  </si>
  <si>
    <t>AGCN0118372009344432</t>
  </si>
  <si>
    <t>Invoice No: IAGHB2009369458; Voucher No: VAGHB2009369458; PNR: AGCN0118372009344432;</t>
  </si>
  <si>
    <t>Fazri Tika,NONE</t>
  </si>
  <si>
    <t>Jakarta - Veranda Hotel at Pakubuwono Check-in Date: 9/18/2020 12:00:00 AM Check-out Date: 9/19/2020 12:00:00 AM Room Type: DELUXE TWIN</t>
  </si>
  <si>
    <t>Veranda Hotel at Pakubuwono</t>
  </si>
  <si>
    <t>DELUXE TWIN</t>
  </si>
  <si>
    <t>Jl. Kyai Maja No 63. Kebayoran Baru,</t>
  </si>
  <si>
    <t>AHI020903700</t>
  </si>
  <si>
    <t>IAGHB2009358142</t>
  </si>
  <si>
    <t>AGCN0118372009333986</t>
  </si>
  <si>
    <t>Invoice No: IAGHB2009358142; Voucher No: VAGHB2009358142; PNR: AGCN0118372009333986;</t>
  </si>
  <si>
    <t>TAGAYA MASAFUMI,NONE</t>
  </si>
  <si>
    <t>Penang - Lone Pine Check-in Date: 9/18/2020 12:00:00 AM Check-out Date: 9/20/2020 12:00:00 AM Room Type: DELUXE SUITE</t>
  </si>
  <si>
    <t>Lone Pine</t>
  </si>
  <si>
    <t>DELUXE SUITE</t>
  </si>
  <si>
    <t>97, Batu Ferringhi</t>
  </si>
  <si>
    <t>AHI020903219</t>
  </si>
  <si>
    <t>IAGHB2009369340</t>
  </si>
  <si>
    <t>AGCN0118372009344334</t>
  </si>
  <si>
    <t>Invoice No: IAGHB2009369340; Voucher No: VAGHB2009369340; PNR: AGCN0118372009344334;</t>
  </si>
  <si>
    <t>Langi Risabella,NONE</t>
  </si>
  <si>
    <t>Bandung - Serela Cihampelas Check-in Date: 9/18/2020 12:00:00 AM Check-out Date: 9/19/2020 12:00:00 AM Room Type: SUPERIOR</t>
  </si>
  <si>
    <t>Serela Cihampelas</t>
  </si>
  <si>
    <t>Jl. Cihampelas No. 147</t>
  </si>
  <si>
    <t>AHI020904187</t>
  </si>
  <si>
    <t>IAGHB2009369866</t>
  </si>
  <si>
    <t>AGCN0118372009344813</t>
  </si>
  <si>
    <t>Invoice No: IAGHB2009369866; Voucher No: VAGHB2009369866; PNR: AGCN0118372009344813;</t>
  </si>
  <si>
    <t>Setya Rini Nita,NONE</t>
  </si>
  <si>
    <t>Semarang - Grandhika Pemuda Semarang Check-in Date: 9/19/2020 12:00:00 AM Check-out Date: 9/24/2020 12:00:00 AM Room Type: DELUXE</t>
  </si>
  <si>
    <t>Grandhika Pemuda Semarang</t>
  </si>
  <si>
    <t>Jl. Pemuda No 80-82</t>
  </si>
  <si>
    <t>AHI020904189</t>
  </si>
  <si>
    <t>IAGHB2009370265</t>
  </si>
  <si>
    <t>AGCN0118372009345195</t>
  </si>
  <si>
    <t>Invoice No: IAGHB2009370265; Voucher No: VAGHB2009370265; PNR: AGCN0118372009345195;</t>
  </si>
  <si>
    <t>Hamzah Zurina,NONE</t>
  </si>
  <si>
    <t>Sibu - Rh Sibu Check-in Date: 9/19/2020 12:00:00 AM Check-out Date: 9/20/2020 12:00:00 AM Room Type: SUPERIOR</t>
  </si>
  <si>
    <t>AHI020904240</t>
  </si>
  <si>
    <t>IAGHB2009370401</t>
  </si>
  <si>
    <t>AGCN0118372009345317</t>
  </si>
  <si>
    <t>Invoice No: IAGHB2009370401; Voucher No: VAGHB2009370401; PNR: AGCN0118372009345317;</t>
  </si>
  <si>
    <t>WU MENG HSUEH,NONE</t>
  </si>
  <si>
    <t>Ho Chi Minh - Liberty Hotel Saigon Greenview Check-in Date: 9/19/2020 12:00:00 AM Check-out Date: 9/20/2020 12:00:00 AM Room Type: DELUXE CITY VIEW</t>
  </si>
  <si>
    <t>Liberty Hotel Saigon Greenview</t>
  </si>
  <si>
    <t>DELUXE CITY VIEW</t>
  </si>
  <si>
    <t>187 Pham Ngu Lao Street District 1</t>
  </si>
  <si>
    <t>AHI020904243</t>
  </si>
  <si>
    <t>IAGHB2009370575</t>
  </si>
  <si>
    <t>AGCN0118372009345478</t>
  </si>
  <si>
    <t>Invoice No: IAGHB2009370575; Voucher No: VAGHB2009370575; PNR: AGCN0118372009345478;</t>
  </si>
  <si>
    <t>lestari Novita,NONE</t>
  </si>
  <si>
    <t>Jakarta - Grand Whiz Poins Simatupang Jakarta Check-in Date: 9/19/2020 12:00:00 AM Check-out Date: 9/20/2020 12:00:00 AM Room Type: SUPERIOR DOUBLE</t>
  </si>
  <si>
    <t>Grand Whiz Poins Simatupang Jakarta</t>
  </si>
  <si>
    <t>SUPERIOR DOUBLE</t>
  </si>
  <si>
    <t>POINS SQUARE Mall &amp; Apartment, Jl. RA Kartini no. 1 - Cilandak, Lebak Bulus, Jaksel POINS SQUARE Mall &amp; Apartment, Jl. RA Kartini no. 1 - Cilandak, Lebak Bulus, Jaksel, South Jakarta</t>
  </si>
  <si>
    <t>AHI020904443</t>
  </si>
  <si>
    <t>IAGHB2009369413</t>
  </si>
  <si>
    <t>AGCN0118372009344403</t>
  </si>
  <si>
    <t>Invoice No: IAGHB2009369413; Voucher No: VAGHB2009369413; PNR: AGCN0118372009344403;</t>
  </si>
  <si>
    <t>HAJI MOHDSAID NURUL AIN,NONE</t>
  </si>
  <si>
    <t>Bandar Seri Begawan - Radisson Hotel Brunei Darussalam Check-in Date: 9/19/2020 12:00:00 AM Check-out Date: 9/20/2020 12:00:00 AM Room Type: SUPERIOR</t>
  </si>
  <si>
    <t>Radisson Hotel Brunei Darussalam</t>
  </si>
  <si>
    <t>Jalan Tasek 2203</t>
  </si>
  <si>
    <t>AHI020904324</t>
  </si>
  <si>
    <t>IAGHB2009370084</t>
  </si>
  <si>
    <t>AGCN0118372009345019</t>
  </si>
  <si>
    <t>Invoice No: IAGHB2009370084; Voucher No: VAGHB2009370084; PNR: AGCN0118372009345019;</t>
  </si>
  <si>
    <t>SHAHRIL MOHD SHAHRIL MOHD ALI,NONE</t>
  </si>
  <si>
    <t>Johor Bahru - Tune Danga Bay Check-in Date: 9/19/2020 12:00:00 AM Check-out Date: 9/21/2020 12:00:00 AM Room Type: DOUBLE ROOM</t>
  </si>
  <si>
    <t>Tune Danga Bay</t>
  </si>
  <si>
    <t>DOUBLE ROOM</t>
  </si>
  <si>
    <t>Lot PTB 22819, Jalan Skudai</t>
  </si>
  <si>
    <t>AHI020903871</t>
  </si>
  <si>
    <t>IAGHB2009370139</t>
  </si>
  <si>
    <t>AGCN0118372009345073</t>
  </si>
  <si>
    <t>Invoice No: IAGHB2009370139; Voucher No: VAGHB2009370139; PNR: AGCN0118372009345073;</t>
  </si>
  <si>
    <t>Syaz Syazana amalina,NONE</t>
  </si>
  <si>
    <t>Penang - Royale Chulan Penang Check-in Date: 9/19/2020 12:00:00 AM Check-out Date: 9/20/2020 12:00:00 AM Room Type: DELUXE</t>
  </si>
  <si>
    <t>Royale Chulan Penang</t>
  </si>
  <si>
    <t>No 1 &amp; 2, Pengkalan Weld, George Town, 10300 George Town, Pulau Pinang</t>
  </si>
  <si>
    <t>AHI020903899</t>
  </si>
  <si>
    <t>IAGHB2009369779</t>
  </si>
  <si>
    <t>AGCN0118372009344735</t>
  </si>
  <si>
    <t>Invoice No: IAGHB2009369779; Voucher No: VAGHB2009369779; PNR: AGCN0118372009344735;</t>
  </si>
  <si>
    <t>SUGIARTO ELLIN,NONE</t>
  </si>
  <si>
    <t>Semarang - Grandhika Pemuda Semarang Check-in Date: 9/19/2020 12:00:00 AM Check-out Date: 9/20/2020 12:00:00 AM Room Type: DELUXE</t>
  </si>
  <si>
    <t>AHI020903908</t>
  </si>
  <si>
    <t>IAGHB2009369262</t>
  </si>
  <si>
    <t>AGCN0118372009344261</t>
  </si>
  <si>
    <t>Invoice No: IAGHB2009369262; Voucher No: VAGHB2009369262; PNR: AGCN0118372009344261;</t>
  </si>
  <si>
    <t>HARTANTI PUTRI,NONE</t>
  </si>
  <si>
    <t>Bandung - U Janevalla Bandung Check-in Date: 9/19/2020 12:00:00 AM Check-out Date: 9/20/2020 12:00:00 AM Room Type: SUPERIOR</t>
  </si>
  <si>
    <t>Jalan Aceh No. 65, Bandung Wetan</t>
  </si>
  <si>
    <t>AHI020904864</t>
  </si>
  <si>
    <t>IAGHB2009366187</t>
  </si>
  <si>
    <t>AGCN0118372009341413</t>
  </si>
  <si>
    <t>Invoice No: IAGHB2009366187; Voucher No: VAGHB2009366187; PNR: AGCN0118372009341413;</t>
  </si>
  <si>
    <t>Razat Hafiz,NONE</t>
  </si>
  <si>
    <t>Kota Bahru - Holiday Villa and Suite Kota Bahru Check-in Date: 9/20/2020 12:00:00 AM Check-out Date: 9/22/2020 12:00:00 AM Room Type: SUPERIOR</t>
  </si>
  <si>
    <t>AHI020904485</t>
  </si>
  <si>
    <t>IAGHB2009365535</t>
  </si>
  <si>
    <t>AGCN0118372009340827</t>
  </si>
  <si>
    <t>Invoice No: IAGHB2009365535; Voucher No: VAGHB2009365535; PNR: AGCN0118372009340827;</t>
  </si>
  <si>
    <t>Lim Haiman,NONE</t>
  </si>
  <si>
    <t>Medan - Horison Sky Kualanamu Check-in Date: 9/20/2020 12:00:00 AM Check-out Date: 9/21/2020 12:00:00 AM Room Type: DELUXE</t>
  </si>
  <si>
    <t>Bandara International Kualanamu Lt. Mezzanine, Medan, Medan, Deli Serdang, Sumatera Utara, Indonesia, 20553</t>
  </si>
  <si>
    <t>AHI020904665</t>
  </si>
  <si>
    <t>IAGHB2009370892</t>
  </si>
  <si>
    <t>AGCN0118372009345767</t>
  </si>
  <si>
    <t>Invoice No: IAGHB2009370892; Voucher No: VAGHB2009370892; PNR: AGCN0118372009345767;</t>
  </si>
  <si>
    <t>noerfahmy Sephy,NONE</t>
  </si>
  <si>
    <t>Kupang - Amaris Kupang Check-in Date: 9/20/2020 12:00:00 AM Check-out Date: 9/23/2020 12:00:00 AM Room Type: SMART TWIN</t>
  </si>
  <si>
    <t>Amaris Kupang</t>
  </si>
  <si>
    <t>SMART TWIN</t>
  </si>
  <si>
    <t>Jalan Bundaran PU No. 1, Tuak Daun Merah</t>
  </si>
  <si>
    <t>AHI020904595</t>
  </si>
  <si>
    <t>IAGHB2009371005</t>
  </si>
  <si>
    <t>AGCN0118372009345876</t>
  </si>
  <si>
    <t>Invoice No: IAGHB2009371005; Voucher No: VAGHB2009371005; PNR: AGCN0118372009345876;</t>
  </si>
  <si>
    <t>Halim John,NONE</t>
  </si>
  <si>
    <t>Semarang - Grandhika Pemuda Semarang Check-in Date: 9/20/2020 12:00:00 AM Check-out Date: 9/21/2020 12:00:00 AM Room Type: DELUXE</t>
  </si>
  <si>
    <t>AHI020905448</t>
  </si>
  <si>
    <t>IAGHB2009364521</t>
  </si>
  <si>
    <t>AGCN0118372009339927</t>
  </si>
  <si>
    <t>Invoice No: IAGHB2009364521; Voucher No: VAGHB2009364521; PNR: AGCN0118372009339927;</t>
  </si>
  <si>
    <t>Linanda Zofinal,NONE</t>
  </si>
  <si>
    <t>Medan - Horison Sky Kualanamu Check-in Date: 9/21/2020 12:00:00 AM Check-out Date: 9/22/2020 12:00:00 AM Room Type: DELUXE</t>
  </si>
  <si>
    <t>AHI020905054</t>
  </si>
  <si>
    <t>IAGHB2009370873</t>
  </si>
  <si>
    <t>AGCN0118372009345748</t>
  </si>
  <si>
    <t>Invoice No: IAGHB2009370873; Voucher No: VAGHB2009370873; PNR: AGCN0118372009345748;</t>
  </si>
  <si>
    <t>Salleh Salimin,NONE</t>
  </si>
  <si>
    <t>Kuala Lumpur - InterContinental Kuala Lumpur Check-in Date: 9/21/2020 12:00:00 AM Check-out Date: 9/23/2020 12:00:00 AM Room Type: DELUXE</t>
  </si>
  <si>
    <t>165, Jalan Ampang</t>
  </si>
  <si>
    <t>AHI020904979</t>
  </si>
  <si>
    <t>IAGHB2009369895</t>
  </si>
  <si>
    <t>AGCN0118372009344842</t>
  </si>
  <si>
    <t>Invoice No: IAGHB2009369895; Voucher No: VAGHB2009369895; PNR: AGCN0118372009344842;</t>
  </si>
  <si>
    <t>GAN Alice,NONE</t>
  </si>
  <si>
    <t>Johor Bahru - Berjaya Waterfront Hotel Johor (Formerly Zon Regency) Check-in Date: 9/21/2020 12:00:00 AM Check-out Date: 9/22/2020 12:00:00 AM Room Type: DELUXE</t>
  </si>
  <si>
    <t>Berjaya Waterfront Hotel Johor (Formerly Zon Regency)</t>
  </si>
  <si>
    <t>No. 88, Jalan Ibrahim Sultan</t>
  </si>
  <si>
    <t>AHI020905649</t>
  </si>
  <si>
    <t>IAGHB2009371155</t>
  </si>
  <si>
    <t>AGCN0118372009346012</t>
  </si>
  <si>
    <t>Invoice No: IAGHB2009371155; Voucher No: VAGHB2009371155; PNR: AGCN0118372009346012;</t>
  </si>
  <si>
    <t>Prastowo Nur Edy,NONE</t>
  </si>
  <si>
    <t>Lombok - Katamaran Resort Check-in Date: 9/21/2020 12:00:00 AM Check-out Date: 9/22/2020 12:00:00 AM Room Type: PREMIER</t>
  </si>
  <si>
    <t>Katamaran Resort</t>
  </si>
  <si>
    <t>Jalan Raya Mangsit,</t>
  </si>
  <si>
    <t>AHI020905753</t>
  </si>
  <si>
    <t>IAGHB2009372189</t>
  </si>
  <si>
    <t>AGCN0118372009346981</t>
  </si>
  <si>
    <t>Invoice No: IAGHB2009372189; Voucher No: VAGHB2009372189; PNR: AGCN0118372009346981;</t>
  </si>
  <si>
    <t>DRW MISS DENISA,NONE</t>
  </si>
  <si>
    <t>Bali - The Vira Bali Boutique Hotel and Suite Check-in Date: 9/22/2020 12:00:00 AM Check-out Date: 9/24/2020 12:00:00 AM Room Type: SUPERIOR</t>
  </si>
  <si>
    <t>The Vira Bali Boutique Hotel and Suite</t>
  </si>
  <si>
    <t>Jalan Kartika Plaza No.127</t>
  </si>
  <si>
    <t>AHI020906906</t>
  </si>
  <si>
    <t>IAGHB2009367465</t>
  </si>
  <si>
    <t>AGCN0118372009342605</t>
  </si>
  <si>
    <t>Invoice No: IAGHB2009367465; Voucher No: VAGHB2009367465; PNR: AGCN0118372009342605;</t>
  </si>
  <si>
    <t>WANG YUANLIN,NONE</t>
  </si>
  <si>
    <t>Kuala Lumpur - InterContinental Kuala Lumpur Check-in Date: 9/23/2020 12:00:00 AM Check-out Date: 9/24/2020 12:00:00 AM Room Type: PREMIER</t>
  </si>
  <si>
    <t>AHI020906916</t>
  </si>
  <si>
    <t>IAGHB2009372878</t>
  </si>
  <si>
    <t>AGCN0118372009347634</t>
  </si>
  <si>
    <t>Invoice No: IAGHB2009372878; Voucher No: VAGHB2009372878; PNR: AGCN0118372009347634;</t>
  </si>
  <si>
    <t>raman Selevadevi,NONE</t>
  </si>
  <si>
    <t>Langkawi - Berjaya Langkawi Resort Check-in Date: 9/23/2020 12:00:00 AM Check-out Date: 9/27/2020 12:00:00 AM Room Type: RAINFOREST CHALET</t>
  </si>
  <si>
    <t>the amount is wrong,pls check</t>
  </si>
  <si>
    <t>AHI020906614</t>
  </si>
  <si>
    <t>IAGHB2009370817</t>
  </si>
  <si>
    <t>AGCN0118372009345696</t>
  </si>
  <si>
    <t>Invoice No: IAGHB2009370817; Voucher No: VAGHB2009370817; PNR: AGCN0118372009345696;</t>
  </si>
  <si>
    <t>Anwar Ahmad khoirul anwar,NONE</t>
  </si>
  <si>
    <t>Malang - Swiss-Belinn Malang Check-in Date: 9/23/2020 12:00:00 AM Check-out Date: 9/24/2020 12:00:00 AM Room Type: DELUXE KING</t>
  </si>
  <si>
    <t>Swiss-Belinn Malang</t>
  </si>
  <si>
    <t>Jalan Veteran No. 8A</t>
  </si>
  <si>
    <t>AHI020907682</t>
  </si>
  <si>
    <t>IAGHB2009371083</t>
  </si>
  <si>
    <t>AGCN0118372009345945</t>
  </si>
  <si>
    <t>Invoice No: IAGHB2009371083; Voucher No: VAGHB2009371083; PNR: AGCN0118372009345945;</t>
  </si>
  <si>
    <t>rusman Daniel,NONE</t>
  </si>
  <si>
    <t>Bali - Amaris Teuku Umar Check-in Date: 9/24/2020 12:00:00 AM Check-out Date: 9/27/2020 12:00:00 AM Room Type: SMART ROOM</t>
  </si>
  <si>
    <t>Amaris Teuku Umar</t>
  </si>
  <si>
    <t>Jalan Teuku Umar No. 139</t>
  </si>
  <si>
    <t>AHI020908553</t>
  </si>
  <si>
    <t>IAGHB2009375546</t>
  </si>
  <si>
    <t>AGCN0118372009350130</t>
  </si>
  <si>
    <t>Invoice No: IAGHB2009375546; Voucher No: VAGHB2009375546; PNR: AGCN0118372009350130;</t>
  </si>
  <si>
    <t>LEI HUIBIN,NONE</t>
  </si>
  <si>
    <t>Medan - Swiss Belinn Medan Check-in Date: 9/25/2020 12:00:00 AM Check-out Date: 9/26/2020 12:00:00 AM Room Type: SUPERIOR</t>
  </si>
  <si>
    <t>Swiss Belinn Medan</t>
  </si>
  <si>
    <t>Jalan Surabaya No. 88</t>
  </si>
  <si>
    <t>AHI020908506</t>
  </si>
  <si>
    <t>IAGHB2009373881</t>
  </si>
  <si>
    <t>AGCN0118372009348578</t>
  </si>
  <si>
    <t>Invoice No: IAGHB2009373881; Voucher No: VAGHB2009373881; PNR: AGCN0118372009348578;</t>
  </si>
  <si>
    <t>Raja IsmailRajaFarulIzwan,NONE</t>
  </si>
  <si>
    <t>Kuala Lumpur - Tamu Hotel &amp; Suites Kuala Lumpur Check-in Date: 9/25/2020 12:00:00 AM Check-out Date: 9/26/2020 12:00:00 AM Room Type: STANDARD</t>
  </si>
  <si>
    <t>120 Jalan Raja Abdullah Kampung Baru,</t>
  </si>
  <si>
    <t>AHI020908654</t>
  </si>
  <si>
    <t>IAGHB2009361554</t>
  </si>
  <si>
    <t>AGCN0118372009337152</t>
  </si>
  <si>
    <t>Invoice No: IAGHB2009361554; Voucher No: VAGHB2009361554; PNR: AGCN0118372009337152;</t>
  </si>
  <si>
    <t>Liza Lee Mona,NONE</t>
  </si>
  <si>
    <t>Sibu - Rh Sibu Check-in Date: 9/25/2020 12:00:00 AM Check-out Date: 9/26/2020 12:00:00 AM Room Type: SUPERIOR</t>
  </si>
  <si>
    <t>AHI020908959</t>
  </si>
  <si>
    <t>IAGHB2009372853</t>
  </si>
  <si>
    <t>AGCN0118372009347613</t>
  </si>
  <si>
    <t>Invoice No: IAGHB2009372853; Voucher No: VAGHB2009372853; PNR: AGCN0118372009347613;</t>
  </si>
  <si>
    <t>Melly Ani,NONE</t>
  </si>
  <si>
    <t>Pekanbaru - Fox Hotel Pekanbaru (Formerly Tangram Hotel Pekanbaru) Check-in Date: 9/26/2020 12:00:00 AM Check-out Date: 9/27/2020 12:00:00 AM Room Type: DELUXE</t>
  </si>
  <si>
    <t>AHI020908875</t>
  </si>
  <si>
    <t>IAGHB2009375836</t>
  </si>
  <si>
    <t>AGCN0118372009350392</t>
  </si>
  <si>
    <t>Invoice No: IAGHB2009375836; Voucher No: VAGHB2009375836; PNR: AGCN0118372009350392;</t>
  </si>
  <si>
    <t>Muthia Farrah,NONE</t>
  </si>
  <si>
    <t>Bandung - U Janevalla Bandung Check-in Date: 9/26/2020 12:00:00 AM Check-out Date: 9/27/2020 12:00:00 AM Room Type: SUPERIOR</t>
  </si>
  <si>
    <t>AHI020909145</t>
  </si>
  <si>
    <t>IAGHB2009376206</t>
  </si>
  <si>
    <t>AGCN0118372009350746</t>
  </si>
  <si>
    <t>Invoice No: IAGHB2009376206; Voucher No: VAGHB2009376206; PNR: AGCN0118372009350746;</t>
  </si>
  <si>
    <t>puspa pitaloka nadia,NONE</t>
  </si>
  <si>
    <t>Tangerang - Citradream Hotel Bintaro Check-in Date: 9/26/2020 12:00:00 AM Check-out Date: 9/27/2020 12:00:00 AM Room Type: SUPERIOR</t>
  </si>
  <si>
    <t>Citradream Hotel Bintaro</t>
  </si>
  <si>
    <t>Jl. Bintaro Utama III Sektor 3A</t>
  </si>
  <si>
    <t>AHI020909627</t>
  </si>
  <si>
    <t>IAGHB2009369322</t>
  </si>
  <si>
    <t>AGCN0118372009344316</t>
  </si>
  <si>
    <t>Invoice No: IAGHB2009369322; Voucher No: VAGHB2009369322; PNR: AGCN0118372009344316;</t>
  </si>
  <si>
    <t>hanis farah,NONE</t>
  </si>
  <si>
    <t>Kuala Lumpur - Impiana KLCC Hotel Check-in Date: 9/27/2020 12:00:00 AM Check-out Date: 9/28/2020 12:00:00 AM Room Type: DELUXE</t>
  </si>
  <si>
    <t>AHI020909631</t>
  </si>
  <si>
    <t>IAGHB2009376614</t>
  </si>
  <si>
    <t>AGCN0118372009351129</t>
  </si>
  <si>
    <t>Invoice No: IAGHB2009376614; Voucher No: VAGHB2009376614; PNR: AGCN0118372009351129;</t>
  </si>
  <si>
    <t>Riyadi Akbar,NONE</t>
  </si>
  <si>
    <t>Bandung - U Janevalla Bandung Check-in Date: 9/27/2020 12:00:00 AM Check-out Date: 9/28/2020 12:00:00 AM Room Type: SUPERIOR</t>
  </si>
  <si>
    <t>AHI020909740</t>
  </si>
  <si>
    <t>IAGHB2009376523</t>
  </si>
  <si>
    <t>AGCN0118372009351046</t>
  </si>
  <si>
    <t>Invoice No: IAGHB2009376523; Voucher No: VAGHB2009376523; PNR: AGCN0118372009351046;</t>
  </si>
  <si>
    <t>Novianti Viani,NONE</t>
  </si>
  <si>
    <t>Bandung - Hotel 88 Bandung Kopo Check-in Date: 9/27/2020 12:00:00 AM Check-out Date: 9/28/2020 12:00:00 AM Room Type: SUPERIOR</t>
  </si>
  <si>
    <t>Hotel 88 Bandung Kopo</t>
  </si>
  <si>
    <t>Jalan Raya Kopo Cirangrang No.459</t>
  </si>
  <si>
    <t>AHI020909677</t>
  </si>
  <si>
    <t>IAGHB2009376587</t>
  </si>
  <si>
    <t>AGCN0118372009351103</t>
  </si>
  <si>
    <t>Invoice No: IAGHB2009376587; Voucher No: VAGHB2009376587; PNR: AGCN0118372009351103;</t>
  </si>
  <si>
    <t>Tri Gutomo Pramudito,NONE</t>
  </si>
  <si>
    <t>AHI020910535</t>
  </si>
  <si>
    <t>IAGHB2009376885</t>
  </si>
  <si>
    <t>AGCN0118372009351380</t>
  </si>
  <si>
    <t>Invoice No: IAGHB2009376885; Voucher No: VAGHB2009376885; PNR: AGCN0118372009351380;</t>
  </si>
  <si>
    <t>Yuniarto Fajar Eka,NONE</t>
  </si>
  <si>
    <t>Puncak - Pesona Alam Resort and Spa Check-in Date: 9/28/2020 12:00:00 AM Check-out Date: 9/29/2020 12:00:00 AM Room Type: DELUXE MOUNTAIN VIEW</t>
  </si>
  <si>
    <t>Pesona Alam Resort and Spa</t>
  </si>
  <si>
    <t>DELUXE MOUNTAIN VIEW</t>
  </si>
  <si>
    <t>Jalan Taman Safari No. 101 Kp. Baru Tegal Desa Cibeureum, Cisarua</t>
  </si>
  <si>
    <t>AHI020910467</t>
  </si>
  <si>
    <t>IAGHB2009375909</t>
  </si>
  <si>
    <t>AGCN0118372009350461</t>
  </si>
  <si>
    <t>Invoice No: IAGHB2009375909; Voucher No: VAGHB2009375909; PNR: AGCN0118372009350461;</t>
  </si>
  <si>
    <t>Ulfah Mutia,NONE</t>
  </si>
  <si>
    <t>Bandung - POP Hotels Festival CTlink Check-in Date: 9/28/2020 12:00:00 AM Check-out Date: 9/29/2020 12:00:00 AM Room Type: POP ROOM</t>
  </si>
  <si>
    <t>POP Hotels Festival CTlink</t>
  </si>
  <si>
    <t>Jl. Peta 241, Kopo</t>
  </si>
  <si>
    <t>AHI020910090</t>
  </si>
  <si>
    <t>IAGHB2009370261</t>
  </si>
  <si>
    <t>AGCN0118372009345191</t>
  </si>
  <si>
    <t>Invoice No: IAGHB2009370261; Voucher No: VAGHB2009370261; PNR: AGCN0118372009345191;</t>
  </si>
  <si>
    <t>Patty Graig,NONE</t>
  </si>
  <si>
    <t>Ambon - Swiss Belhotel Ambon Check-in Date: 9/28/2020 12:00:00 AM Check-out Date: 9/29/2020 12:00:00 AM Room Type: SUPERIOR DELUXE</t>
  </si>
  <si>
    <t>Swiss Belhotel Ambon</t>
  </si>
  <si>
    <t>SUPERIOR DELUXE</t>
  </si>
  <si>
    <t>Jl. Benteng Kapaha</t>
  </si>
  <si>
    <t>AHI020910399</t>
  </si>
  <si>
    <t>IAGHB2009376405</t>
  </si>
  <si>
    <t>AGCN0118372009350935</t>
  </si>
  <si>
    <t>Invoice No: IAGHB2009376405; Voucher No: VAGHB2009376405; PNR: AGCN0118372009350935;</t>
  </si>
  <si>
    <t>Utamidewi Dianti,NONE</t>
  </si>
  <si>
    <t>Bandung - U Janevalla Bandung Check-in Date: 9/28/2020 12:00:00 AM Check-out Date: 9/29/2020 12:00:00 AM Room Type: SUPERIOR</t>
  </si>
  <si>
    <t>AHI020910271</t>
  </si>
  <si>
    <t>IAGHB2009370369</t>
  </si>
  <si>
    <t>AGCN0118372009345290</t>
  </si>
  <si>
    <t>Invoice No: IAGHB2009370369; Voucher No: VAGHB2009370369; PNR: AGCN0118372009345290;</t>
  </si>
  <si>
    <t>Adiwarna Joanne,NONE</t>
  </si>
  <si>
    <t>Bali - Natya Resort Ubud Check-in Date: 9/28/2020 12:00:00 AM Check-out Date: 9/30/2020 12:00:00 AM Room Type: ROYAL POOL VILLA</t>
  </si>
  <si>
    <t>Natya Resort Ubud</t>
  </si>
  <si>
    <t>ROYAL POOL VILLA</t>
  </si>
  <si>
    <t>Jl. Kelabang Moding, Suweta Tegallalang</t>
  </si>
  <si>
    <t>AHI020911283</t>
  </si>
  <si>
    <t>IAGHB2008351300</t>
  </si>
  <si>
    <t>AGCN0118372008327533</t>
  </si>
  <si>
    <t>Invoice No: IAGHB2008351300; Voucher No: VAGHB2008351300; PNR: AGCN0118372008327533;</t>
  </si>
  <si>
    <t>prakorbchart panaya,NONE</t>
  </si>
  <si>
    <t>Pattaya - U Jomtien Pattaya Check-in Date: 9/29/2020 12:00:00 AM Check-out Date: 9/30/2020 12:00:00 AM Room Type: DELUXE</t>
  </si>
  <si>
    <t>AHI020911059</t>
  </si>
  <si>
    <t>IAGHB2009370286</t>
  </si>
  <si>
    <t>AGCN0118372009345216</t>
  </si>
  <si>
    <t>Invoice No: IAGHB2009370286; Voucher No: VAGHB2009370286; PNR: AGCN0118372009345216;</t>
  </si>
  <si>
    <t>Ambon - Swiss Belhotel Ambon Check-in Date: 9/29/2020 12:00:00 AM Check-out Date: 9/30/2020 12:00:00 AM Room Type: DELUXE</t>
  </si>
  <si>
    <t>AHI020912162</t>
  </si>
  <si>
    <t>IAGHB2009376942</t>
  </si>
  <si>
    <t>AGCN0118372009351434</t>
  </si>
  <si>
    <t>Invoice No: IAGHB2009376942; Voucher No: VAGHB2009376942; PNR: AGCN0118372009351434;</t>
  </si>
  <si>
    <t>HOU HAILIN,NONE</t>
  </si>
  <si>
    <t>Tangerang - J Airport Soekarno Hatta (Formerly J Hotel Bandara Soekarno Hatta) Check-in Date: 9/30/2020 12:00:00 AM Check-out Date: 10/2/2020 12:00:00 AM Room Type: DELUXE</t>
  </si>
  <si>
    <t>J Airport Soekarno Hatta (Formerly J Hotel Bandara Soekarno Hatta)</t>
  </si>
  <si>
    <t>Jalan Raya Perancis No 9</t>
  </si>
  <si>
    <t>AHI020911606</t>
  </si>
  <si>
    <t>IAGHB2009362870</t>
  </si>
  <si>
    <t>AGCN0118372009338406</t>
  </si>
  <si>
    <t>Invoice No: IAGHB2009362870; Voucher No: VAGHB2009362870; PNR: AGCN0118372009338406;</t>
  </si>
  <si>
    <t>SUPITTAYAKUL NUTTHAMON,NONE</t>
  </si>
  <si>
    <t>Bangkok - Mandarin Managed By Centre Point Check-in Date: 9/30/2020 12:00:00 AM Check-out Date: 10/1/2020 12:00:00 AM Room Type: DELUXE</t>
  </si>
  <si>
    <t>Mandarin Managed By Centre Point</t>
  </si>
  <si>
    <t>662 Rama IV Rd., Silom, Bang Rak,</t>
  </si>
  <si>
    <t>AHI020911826</t>
  </si>
  <si>
    <t>IAGHB2009358422</t>
  </si>
  <si>
    <t>AGCN0118372009334221</t>
  </si>
  <si>
    <t>Invoice No: IAGHB2009358422; Voucher No: VAGHB2009358422; PNR: AGCN0118372009334221;</t>
  </si>
  <si>
    <t>Adchaklub Ranida,NONE</t>
  </si>
  <si>
    <t>Pattaya - U Jomtien Pattaya Check-in Date: 9/30/2020 12:00:00 AM Check-out Date: 10/1/2020 12:00:00 AM Room Type: DELUXE SEAVIEW</t>
  </si>
  <si>
    <t>Total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</si>
</sst>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7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sz val="9.75"/>
      <color rgb="FF333333"/>
      <name val="Helvetica"/>
      <charset val="134"/>
    </font>
    <font>
      <sz val="9.75"/>
      <color rgb="FFFF0000"/>
      <name val="Helvetica"/>
      <charset val="134"/>
    </font>
    <font>
      <sz val="11"/>
      <color rgb="FFFF0000"/>
      <name val="Calibri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Fill="0" applyBorder="0"/>
    <xf numFmtId="42" fontId="9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6" borderId="9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 applyProtection="1"/>
    <xf numFmtId="49" fontId="0" fillId="0" borderId="0" xfId="0" applyNumberFormat="1" applyFont="1" applyProtection="1"/>
    <xf numFmtId="176" fontId="0" fillId="0" borderId="0" xfId="0" applyNumberFormat="1" applyFont="1" applyProtection="1"/>
    <xf numFmtId="3" fontId="0" fillId="0" borderId="0" xfId="0" applyNumberFormat="1" applyFont="1" applyProtection="1"/>
    <xf numFmtId="4" fontId="0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176" fontId="1" fillId="0" borderId="0" xfId="0" applyNumberFormat="1" applyFont="1" applyAlignment="1" applyProtection="1">
      <alignment horizontal="center"/>
    </xf>
    <xf numFmtId="49" fontId="1" fillId="2" borderId="0" xfId="0" applyNumberFormat="1" applyFont="1" applyFill="1" applyAlignment="1" applyProtection="1">
      <alignment horizontal="center"/>
    </xf>
    <xf numFmtId="3" fontId="1" fillId="2" borderId="0" xfId="0" applyNumberFormat="1" applyFont="1" applyFill="1" applyAlignment="1" applyProtection="1">
      <alignment horizontal="center"/>
    </xf>
    <xf numFmtId="0" fontId="0" fillId="2" borderId="0" xfId="0" applyNumberFormat="1" applyFont="1" applyFill="1" applyProtection="1"/>
    <xf numFmtId="4" fontId="1" fillId="0" borderId="0" xfId="0" applyNumberFormat="1" applyFont="1" applyAlignment="1" applyProtection="1">
      <alignment horizontal="center"/>
    </xf>
    <xf numFmtId="3" fontId="1" fillId="0" borderId="0" xfId="0" applyNumberFormat="1" applyFont="1" applyAlignment="1" applyProtection="1">
      <alignment horizontal="center"/>
    </xf>
    <xf numFmtId="0" fontId="2" fillId="0" borderId="0" xfId="0" applyNumberFormat="1" applyFont="1" applyProtection="1"/>
    <xf numFmtId="0" fontId="3" fillId="0" borderId="0" xfId="0" applyFont="1"/>
    <xf numFmtId="0" fontId="4" fillId="0" borderId="0" xfId="0" applyFont="1"/>
    <xf numFmtId="0" fontId="5" fillId="3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49" fontId="0" fillId="2" borderId="0" xfId="0" applyNumberFormat="1" applyFont="1" applyFill="1" applyProtection="1"/>
    <xf numFmtId="176" fontId="0" fillId="2" borderId="0" xfId="0" applyNumberFormat="1" applyFont="1" applyFill="1" applyProtection="1"/>
    <xf numFmtId="0" fontId="6" fillId="2" borderId="0" xfId="0" applyNumberFormat="1" applyFont="1" applyFill="1" applyProtection="1"/>
    <xf numFmtId="3" fontId="6" fillId="2" borderId="0" xfId="0" applyNumberFormat="1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wnloads\&#24212;&#20184;&#27454;&#31649;&#29702;&#25968;&#25454;_20201020145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wnloads\&#35746;&#21333;&#25968;&#25454;&#32479;&#35745;_202010201452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wnloads\&#24212;&#20184;&#27454;&#31649;&#29702;&#25968;&#25454;_202010201509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</row>
        <row r="2">
          <cell r="A2">
            <v>1861073</v>
          </cell>
          <cell r="B2">
            <v>32.57</v>
          </cell>
        </row>
        <row r="3">
          <cell r="A3">
            <v>1860553</v>
          </cell>
          <cell r="B3">
            <v>37.13</v>
          </cell>
        </row>
        <row r="4">
          <cell r="A4">
            <v>1863988</v>
          </cell>
          <cell r="B4">
            <v>37.15</v>
          </cell>
        </row>
        <row r="5">
          <cell r="A5">
            <v>1865328</v>
          </cell>
          <cell r="B5">
            <v>47.05</v>
          </cell>
        </row>
        <row r="6">
          <cell r="A6">
            <v>1866557</v>
          </cell>
          <cell r="B6">
            <v>137.4</v>
          </cell>
        </row>
        <row r="7">
          <cell r="A7">
            <v>1864159</v>
          </cell>
          <cell r="B7">
            <v>242.88</v>
          </cell>
        </row>
        <row r="8">
          <cell r="A8">
            <v>1886793</v>
          </cell>
          <cell r="B8">
            <v>272.06</v>
          </cell>
        </row>
        <row r="9">
          <cell r="A9">
            <v>1888655</v>
          </cell>
          <cell r="B9">
            <v>136.19</v>
          </cell>
        </row>
        <row r="10">
          <cell r="A10">
            <v>1879438</v>
          </cell>
          <cell r="B10">
            <v>268.46</v>
          </cell>
        </row>
        <row r="11">
          <cell r="A11">
            <v>1883729</v>
          </cell>
          <cell r="B11">
            <v>136.19</v>
          </cell>
        </row>
        <row r="12">
          <cell r="A12">
            <v>1865386</v>
          </cell>
          <cell r="B12">
            <v>96.83</v>
          </cell>
        </row>
        <row r="13">
          <cell r="A13">
            <v>1785546</v>
          </cell>
          <cell r="B13">
            <v>75.24</v>
          </cell>
        </row>
        <row r="14">
          <cell r="A14">
            <v>1865884</v>
          </cell>
          <cell r="B14">
            <v>32.3</v>
          </cell>
        </row>
        <row r="15">
          <cell r="A15">
            <v>1865868</v>
          </cell>
          <cell r="B15">
            <v>34.79</v>
          </cell>
        </row>
        <row r="16">
          <cell r="A16">
            <v>1861878</v>
          </cell>
          <cell r="B16">
            <v>24.81</v>
          </cell>
        </row>
        <row r="17">
          <cell r="A17">
            <v>1870620</v>
          </cell>
          <cell r="B17">
            <v>19.32</v>
          </cell>
        </row>
        <row r="18">
          <cell r="A18">
            <v>1883753</v>
          </cell>
          <cell r="B18">
            <v>130.8</v>
          </cell>
        </row>
        <row r="19">
          <cell r="A19">
            <v>1871809</v>
          </cell>
          <cell r="B19">
            <v>45.31</v>
          </cell>
        </row>
        <row r="20">
          <cell r="A20">
            <v>1857611</v>
          </cell>
          <cell r="B20">
            <v>20.71</v>
          </cell>
        </row>
        <row r="21">
          <cell r="A21">
            <v>1887976</v>
          </cell>
          <cell r="B21">
            <v>35.25</v>
          </cell>
        </row>
        <row r="22">
          <cell r="A22">
            <v>1886865</v>
          </cell>
          <cell r="B22">
            <v>49.35</v>
          </cell>
        </row>
        <row r="23">
          <cell r="A23">
            <v>1882861</v>
          </cell>
          <cell r="B23">
            <v>29.91</v>
          </cell>
        </row>
        <row r="24">
          <cell r="A24">
            <v>1866472</v>
          </cell>
          <cell r="B24">
            <v>19.5</v>
          </cell>
        </row>
        <row r="25">
          <cell r="A25">
            <v>1870155</v>
          </cell>
          <cell r="B25">
            <v>19.67</v>
          </cell>
        </row>
        <row r="26">
          <cell r="A26">
            <v>1727696</v>
          </cell>
          <cell r="B26">
            <v>237.46</v>
          </cell>
        </row>
        <row r="27">
          <cell r="A27">
            <v>1866499</v>
          </cell>
          <cell r="B27">
            <v>87.76</v>
          </cell>
        </row>
        <row r="28">
          <cell r="A28">
            <v>1870640</v>
          </cell>
          <cell r="B28">
            <v>44.52</v>
          </cell>
        </row>
        <row r="29">
          <cell r="A29">
            <v>1863874</v>
          </cell>
          <cell r="B29">
            <v>43.88</v>
          </cell>
        </row>
        <row r="30">
          <cell r="A30">
            <v>1867028</v>
          </cell>
          <cell r="B30">
            <v>58.02</v>
          </cell>
        </row>
        <row r="31">
          <cell r="A31">
            <v>1863959</v>
          </cell>
          <cell r="B31">
            <v>31.2</v>
          </cell>
        </row>
        <row r="32">
          <cell r="A32">
            <v>1879669</v>
          </cell>
          <cell r="B32">
            <v>20.71</v>
          </cell>
        </row>
        <row r="33">
          <cell r="A33">
            <v>1888124</v>
          </cell>
          <cell r="B33">
            <v>10.86</v>
          </cell>
        </row>
        <row r="34">
          <cell r="A34">
            <v>1887618</v>
          </cell>
          <cell r="B34">
            <v>52.01</v>
          </cell>
        </row>
        <row r="35">
          <cell r="A35">
            <v>1874315</v>
          </cell>
          <cell r="B35">
            <v>36.85</v>
          </cell>
        </row>
        <row r="36">
          <cell r="A36">
            <v>1868786</v>
          </cell>
          <cell r="B36">
            <v>34.12</v>
          </cell>
        </row>
        <row r="37">
          <cell r="A37">
            <v>1863645</v>
          </cell>
          <cell r="B37">
            <v>43.53</v>
          </cell>
        </row>
        <row r="38">
          <cell r="A38">
            <v>1860447</v>
          </cell>
          <cell r="B38">
            <v>144.96</v>
          </cell>
        </row>
        <row r="39">
          <cell r="A39">
            <v>1863713</v>
          </cell>
          <cell r="B39">
            <v>54.5</v>
          </cell>
        </row>
        <row r="40">
          <cell r="A40">
            <v>1873733</v>
          </cell>
          <cell r="B40">
            <v>47.6</v>
          </cell>
        </row>
        <row r="41">
          <cell r="A41">
            <v>1873843</v>
          </cell>
          <cell r="B41">
            <v>90.47</v>
          </cell>
        </row>
        <row r="42">
          <cell r="A42">
            <v>1872486</v>
          </cell>
          <cell r="B42">
            <v>361.88</v>
          </cell>
        </row>
        <row r="43">
          <cell r="A43">
            <v>1872481</v>
          </cell>
          <cell r="B43">
            <v>271.41</v>
          </cell>
        </row>
        <row r="44">
          <cell r="A44">
            <v>1857761</v>
          </cell>
          <cell r="B44">
            <v>184.52</v>
          </cell>
        </row>
        <row r="45">
          <cell r="A45">
            <v>1878607</v>
          </cell>
          <cell r="B45">
            <v>273.45</v>
          </cell>
        </row>
        <row r="46">
          <cell r="A46">
            <v>1870329</v>
          </cell>
          <cell r="B46">
            <v>277.2</v>
          </cell>
        </row>
        <row r="47">
          <cell r="A47">
            <v>1873674</v>
          </cell>
          <cell r="B47">
            <v>18.66</v>
          </cell>
        </row>
        <row r="48">
          <cell r="A48">
            <v>1867992</v>
          </cell>
          <cell r="B48">
            <v>163.94</v>
          </cell>
        </row>
        <row r="49">
          <cell r="A49">
            <v>1874401</v>
          </cell>
          <cell r="B49">
            <v>57.79</v>
          </cell>
        </row>
        <row r="50">
          <cell r="A50">
            <v>1874603</v>
          </cell>
          <cell r="B50">
            <v>221.52</v>
          </cell>
        </row>
        <row r="51">
          <cell r="A51">
            <v>1879182</v>
          </cell>
          <cell r="B51">
            <v>80.86</v>
          </cell>
        </row>
        <row r="52">
          <cell r="A52">
            <v>1871955</v>
          </cell>
          <cell r="B52">
            <v>75.41</v>
          </cell>
        </row>
        <row r="53">
          <cell r="A53">
            <v>1865477</v>
          </cell>
          <cell r="B53">
            <v>74.89</v>
          </cell>
        </row>
        <row r="54">
          <cell r="A54">
            <v>1877273</v>
          </cell>
          <cell r="B54">
            <v>160.52</v>
          </cell>
        </row>
        <row r="55">
          <cell r="A55">
            <v>1875735</v>
          </cell>
          <cell r="B55">
            <v>73.84</v>
          </cell>
        </row>
        <row r="56">
          <cell r="A56">
            <v>1878783</v>
          </cell>
          <cell r="B56">
            <v>109.98</v>
          </cell>
        </row>
        <row r="57">
          <cell r="A57">
            <v>1877097</v>
          </cell>
          <cell r="B57">
            <v>73.84</v>
          </cell>
        </row>
        <row r="58">
          <cell r="A58">
            <v>1873811</v>
          </cell>
          <cell r="B58">
            <v>109.16</v>
          </cell>
        </row>
        <row r="59">
          <cell r="A59">
            <v>1871941</v>
          </cell>
          <cell r="B59">
            <v>59.02</v>
          </cell>
        </row>
        <row r="60">
          <cell r="A60">
            <v>1874572</v>
          </cell>
          <cell r="B60">
            <v>83.71</v>
          </cell>
        </row>
        <row r="61">
          <cell r="A61">
            <v>1871385</v>
          </cell>
          <cell r="B61">
            <v>85.5</v>
          </cell>
        </row>
        <row r="62">
          <cell r="A62">
            <v>1878496</v>
          </cell>
          <cell r="B62">
            <v>81.09</v>
          </cell>
        </row>
        <row r="63">
          <cell r="A63">
            <v>1872637</v>
          </cell>
          <cell r="B63">
            <v>540.9</v>
          </cell>
        </row>
        <row r="64">
          <cell r="A64">
            <v>1863196</v>
          </cell>
          <cell r="B64">
            <v>19.54</v>
          </cell>
        </row>
        <row r="65">
          <cell r="A65">
            <v>1877217</v>
          </cell>
          <cell r="B65">
            <v>19.08</v>
          </cell>
        </row>
        <row r="66">
          <cell r="A66">
            <v>1879126</v>
          </cell>
          <cell r="B66">
            <v>19.22</v>
          </cell>
        </row>
        <row r="67">
          <cell r="A67">
            <v>1867697</v>
          </cell>
          <cell r="B67">
            <v>60.62</v>
          </cell>
        </row>
        <row r="68">
          <cell r="A68">
            <v>1863374</v>
          </cell>
          <cell r="B68">
            <v>16.67</v>
          </cell>
        </row>
        <row r="69">
          <cell r="A69">
            <v>1707624</v>
          </cell>
          <cell r="B69">
            <v>177.45</v>
          </cell>
        </row>
        <row r="70">
          <cell r="A70">
            <v>1860302</v>
          </cell>
          <cell r="B70">
            <v>13.42</v>
          </cell>
        </row>
        <row r="71">
          <cell r="A71">
            <v>1866188</v>
          </cell>
          <cell r="B71">
            <v>25.12</v>
          </cell>
        </row>
        <row r="72">
          <cell r="A72">
            <v>1863753</v>
          </cell>
          <cell r="B72">
            <v>130.52</v>
          </cell>
        </row>
        <row r="73">
          <cell r="A73">
            <v>1868063</v>
          </cell>
          <cell r="B73">
            <v>56.87</v>
          </cell>
        </row>
        <row r="74">
          <cell r="A74">
            <v>1874524</v>
          </cell>
          <cell r="B74">
            <v>31.27</v>
          </cell>
        </row>
        <row r="75">
          <cell r="A75">
            <v>1865722</v>
          </cell>
          <cell r="B75">
            <v>39.95</v>
          </cell>
        </row>
        <row r="76">
          <cell r="A76">
            <v>1865069</v>
          </cell>
          <cell r="B76">
            <v>37.55</v>
          </cell>
        </row>
        <row r="77">
          <cell r="A77">
            <v>1873975</v>
          </cell>
          <cell r="B77">
            <v>34.37</v>
          </cell>
        </row>
        <row r="78">
          <cell r="A78">
            <v>1870675</v>
          </cell>
          <cell r="B78">
            <v>86.94</v>
          </cell>
        </row>
        <row r="79">
          <cell r="A79">
            <v>1862805</v>
          </cell>
          <cell r="B79">
            <v>132.43</v>
          </cell>
        </row>
        <row r="80">
          <cell r="A80">
            <v>1729615</v>
          </cell>
          <cell r="B80">
            <v>146.58</v>
          </cell>
        </row>
        <row r="81">
          <cell r="A81">
            <v>1865981</v>
          </cell>
          <cell r="B81">
            <v>50.42</v>
          </cell>
        </row>
        <row r="82">
          <cell r="A82">
            <v>1883795</v>
          </cell>
          <cell r="B82">
            <v>105.37</v>
          </cell>
        </row>
        <row r="83">
          <cell r="A83">
            <v>1761056</v>
          </cell>
          <cell r="B83">
            <v>194.52</v>
          </cell>
        </row>
        <row r="84">
          <cell r="A84">
            <v>1858922</v>
          </cell>
          <cell r="B84">
            <v>244.52</v>
          </cell>
        </row>
        <row r="85">
          <cell r="A85">
            <v>1875151</v>
          </cell>
          <cell r="B85">
            <v>22.9</v>
          </cell>
        </row>
        <row r="86">
          <cell r="A86">
            <v>1873545</v>
          </cell>
          <cell r="B86">
            <v>22.9</v>
          </cell>
        </row>
        <row r="87">
          <cell r="A87">
            <v>1874898</v>
          </cell>
          <cell r="B87">
            <v>45.82</v>
          </cell>
        </row>
        <row r="88">
          <cell r="A88">
            <v>1864181</v>
          </cell>
          <cell r="B88">
            <v>23.23</v>
          </cell>
        </row>
        <row r="89">
          <cell r="A89">
            <v>1881511</v>
          </cell>
          <cell r="B89">
            <v>51.17</v>
          </cell>
        </row>
        <row r="90">
          <cell r="A90">
            <v>1880565</v>
          </cell>
          <cell r="B90">
            <v>44.78</v>
          </cell>
        </row>
        <row r="91">
          <cell r="A91">
            <v>1880706</v>
          </cell>
          <cell r="B91">
            <v>84.1</v>
          </cell>
        </row>
        <row r="92">
          <cell r="A92">
            <v>1866703</v>
          </cell>
          <cell r="B92">
            <v>84.66</v>
          </cell>
        </row>
        <row r="93">
          <cell r="A93">
            <v>1870622</v>
          </cell>
          <cell r="B93">
            <v>170.5</v>
          </cell>
        </row>
        <row r="94">
          <cell r="A94">
            <v>1870632</v>
          </cell>
          <cell r="B94">
            <v>170.5</v>
          </cell>
        </row>
        <row r="95">
          <cell r="A95">
            <v>1882299</v>
          </cell>
          <cell r="B95">
            <v>84.1</v>
          </cell>
        </row>
        <row r="96">
          <cell r="A96">
            <v>1867123</v>
          </cell>
          <cell r="B96">
            <v>338.64</v>
          </cell>
        </row>
        <row r="97">
          <cell r="A97">
            <v>1861890</v>
          </cell>
          <cell r="B97">
            <v>343.36</v>
          </cell>
        </row>
        <row r="98">
          <cell r="A98">
            <v>1857443</v>
          </cell>
          <cell r="B98">
            <v>36.64</v>
          </cell>
        </row>
        <row r="99">
          <cell r="A99">
            <v>1865547</v>
          </cell>
          <cell r="B99">
            <v>24.53</v>
          </cell>
        </row>
        <row r="100">
          <cell r="A100">
            <v>1883288</v>
          </cell>
          <cell r="B100">
            <v>11.63</v>
          </cell>
        </row>
        <row r="101">
          <cell r="A101">
            <v>1865655</v>
          </cell>
          <cell r="B101">
            <v>30.16</v>
          </cell>
        </row>
        <row r="102">
          <cell r="A102">
            <v>1884002</v>
          </cell>
          <cell r="B102">
            <v>11.63</v>
          </cell>
        </row>
        <row r="103">
          <cell r="A103">
            <v>1879608</v>
          </cell>
          <cell r="B103">
            <v>52.75</v>
          </cell>
        </row>
        <row r="104">
          <cell r="A104">
            <v>1884831</v>
          </cell>
          <cell r="B104">
            <v>9.24</v>
          </cell>
        </row>
        <row r="105">
          <cell r="A105">
            <v>1888230</v>
          </cell>
          <cell r="B105">
            <v>85</v>
          </cell>
        </row>
        <row r="106">
          <cell r="A106">
            <v>1877622</v>
          </cell>
          <cell r="B106">
            <v>35.35</v>
          </cell>
        </row>
        <row r="107">
          <cell r="A107">
            <v>1866581</v>
          </cell>
          <cell r="B107">
            <v>58.35</v>
          </cell>
        </row>
        <row r="108">
          <cell r="A108">
            <v>1888433</v>
          </cell>
          <cell r="B108">
            <v>18.15</v>
          </cell>
        </row>
        <row r="109">
          <cell r="A109">
            <v>1881826</v>
          </cell>
          <cell r="B109">
            <v>33.41</v>
          </cell>
        </row>
        <row r="110">
          <cell r="A110">
            <v>1785259</v>
          </cell>
          <cell r="B110">
            <v>260.5</v>
          </cell>
        </row>
        <row r="111">
          <cell r="A111">
            <v>1882931</v>
          </cell>
          <cell r="B111">
            <v>51.75</v>
          </cell>
        </row>
        <row r="112">
          <cell r="A112">
            <v>1886178</v>
          </cell>
          <cell r="B112">
            <v>26.93</v>
          </cell>
        </row>
        <row r="113">
          <cell r="A113">
            <v>1866852</v>
          </cell>
          <cell r="B113">
            <v>51.45</v>
          </cell>
        </row>
        <row r="114">
          <cell r="A114">
            <v>1881975</v>
          </cell>
          <cell r="B114">
            <v>89.4</v>
          </cell>
        </row>
        <row r="115">
          <cell r="A115">
            <v>1880423</v>
          </cell>
          <cell r="B115">
            <v>29.8</v>
          </cell>
        </row>
        <row r="116">
          <cell r="A116">
            <v>1862879</v>
          </cell>
          <cell r="B116">
            <v>90.74</v>
          </cell>
        </row>
        <row r="117">
          <cell r="A117">
            <v>1865945</v>
          </cell>
          <cell r="B117">
            <v>88.84</v>
          </cell>
        </row>
        <row r="118">
          <cell r="A118">
            <v>1726610</v>
          </cell>
          <cell r="B118">
            <v>419.75</v>
          </cell>
        </row>
        <row r="119">
          <cell r="A119">
            <v>1863375</v>
          </cell>
          <cell r="B119">
            <v>88.3</v>
          </cell>
        </row>
        <row r="120">
          <cell r="A120">
            <v>1859197</v>
          </cell>
          <cell r="B120">
            <v>87.94</v>
          </cell>
        </row>
        <row r="121">
          <cell r="A121">
            <v>1857496</v>
          </cell>
          <cell r="B121">
            <v>58.37</v>
          </cell>
        </row>
        <row r="122">
          <cell r="A122">
            <v>1859925</v>
          </cell>
          <cell r="B122">
            <v>56.3</v>
          </cell>
        </row>
        <row r="123">
          <cell r="A123">
            <v>1865965</v>
          </cell>
          <cell r="B123">
            <v>140.37</v>
          </cell>
        </row>
        <row r="124">
          <cell r="A124">
            <v>1868750</v>
          </cell>
          <cell r="B124">
            <v>42.31</v>
          </cell>
        </row>
        <row r="125">
          <cell r="A125">
            <v>1883162</v>
          </cell>
          <cell r="B125">
            <v>45.03</v>
          </cell>
        </row>
        <row r="126">
          <cell r="A126">
            <v>1861739</v>
          </cell>
          <cell r="B126">
            <v>51.84</v>
          </cell>
        </row>
        <row r="127">
          <cell r="A127">
            <v>1881736</v>
          </cell>
          <cell r="B127">
            <v>45.03</v>
          </cell>
        </row>
        <row r="128">
          <cell r="A128">
            <v>1875755</v>
          </cell>
          <cell r="B128">
            <v>123.57</v>
          </cell>
        </row>
        <row r="129">
          <cell r="A129">
            <v>1874821</v>
          </cell>
          <cell r="B129">
            <v>49.98</v>
          </cell>
        </row>
        <row r="130">
          <cell r="A130">
            <v>1871838</v>
          </cell>
          <cell r="B130">
            <v>33.84</v>
          </cell>
        </row>
        <row r="131">
          <cell r="A131">
            <v>1874735</v>
          </cell>
          <cell r="B131">
            <v>21.31</v>
          </cell>
        </row>
        <row r="132">
          <cell r="A132">
            <v>1870834</v>
          </cell>
          <cell r="B132">
            <v>21.63</v>
          </cell>
        </row>
        <row r="133">
          <cell r="A133">
            <v>1875166</v>
          </cell>
          <cell r="B133">
            <v>21.31</v>
          </cell>
        </row>
        <row r="134">
          <cell r="A134">
            <v>1888111</v>
          </cell>
          <cell r="B134">
            <v>32.26</v>
          </cell>
        </row>
        <row r="135">
          <cell r="A135">
            <v>1888113</v>
          </cell>
          <cell r="B135">
            <v>17.71</v>
          </cell>
        </row>
        <row r="136">
          <cell r="A136">
            <v>1882726</v>
          </cell>
          <cell r="B136">
            <v>12.24</v>
          </cell>
        </row>
        <row r="137">
          <cell r="A137">
            <v>1882824</v>
          </cell>
          <cell r="B137">
            <v>28.98</v>
          </cell>
        </row>
        <row r="138">
          <cell r="A138">
            <v>1863368</v>
          </cell>
          <cell r="B138">
            <v>199.44</v>
          </cell>
        </row>
        <row r="139">
          <cell r="A139">
            <v>1853065</v>
          </cell>
          <cell r="B139">
            <v>197.38</v>
          </cell>
        </row>
        <row r="140">
          <cell r="A140">
            <v>1868790</v>
          </cell>
          <cell r="B140">
            <v>178.76</v>
          </cell>
        </row>
        <row r="141">
          <cell r="A141">
            <v>1867447</v>
          </cell>
          <cell r="B141">
            <v>178.76</v>
          </cell>
        </row>
        <row r="142">
          <cell r="A142">
            <v>1871343</v>
          </cell>
          <cell r="B142">
            <v>28.98</v>
          </cell>
        </row>
        <row r="143">
          <cell r="A143">
            <v>1882564</v>
          </cell>
          <cell r="B143">
            <v>59.98</v>
          </cell>
        </row>
        <row r="144">
          <cell r="A144">
            <v>1859593</v>
          </cell>
          <cell r="B144">
            <v>96.62</v>
          </cell>
        </row>
        <row r="145">
          <cell r="A145">
            <v>1865276</v>
          </cell>
          <cell r="B145">
            <v>57.12</v>
          </cell>
        </row>
        <row r="146">
          <cell r="A146">
            <v>1888017</v>
          </cell>
          <cell r="B146">
            <v>28.26</v>
          </cell>
        </row>
        <row r="147">
          <cell r="A147">
            <v>1870570</v>
          </cell>
          <cell r="B147">
            <v>28.98</v>
          </cell>
        </row>
        <row r="148">
          <cell r="A148">
            <v>1871320</v>
          </cell>
          <cell r="B148">
            <v>28.98</v>
          </cell>
        </row>
        <row r="149">
          <cell r="A149">
            <v>1871138</v>
          </cell>
          <cell r="B149">
            <v>28.98</v>
          </cell>
        </row>
        <row r="150">
          <cell r="A150">
            <v>1879419</v>
          </cell>
          <cell r="B150">
            <v>65.27</v>
          </cell>
        </row>
        <row r="151">
          <cell r="A151">
            <v>1859222</v>
          </cell>
          <cell r="B151">
            <v>111.64</v>
          </cell>
        </row>
        <row r="152">
          <cell r="A152">
            <v>1872968</v>
          </cell>
          <cell r="B152">
            <v>67.61</v>
          </cell>
        </row>
        <row r="153">
          <cell r="A153">
            <v>1879379</v>
          </cell>
          <cell r="B153">
            <v>65.27</v>
          </cell>
        </row>
        <row r="154">
          <cell r="A154">
            <v>1859199</v>
          </cell>
          <cell r="B154">
            <v>55.82</v>
          </cell>
        </row>
        <row r="155">
          <cell r="A155">
            <v>1874616</v>
          </cell>
          <cell r="B155">
            <v>51.62</v>
          </cell>
        </row>
        <row r="156">
          <cell r="A156">
            <v>1874940</v>
          </cell>
          <cell r="B156">
            <v>103.24</v>
          </cell>
        </row>
        <row r="157">
          <cell r="A157">
            <v>1870103</v>
          </cell>
          <cell r="B157">
            <v>55.9</v>
          </cell>
        </row>
        <row r="158">
          <cell r="A158">
            <v>1855138</v>
          </cell>
          <cell r="B158">
            <v>42.13</v>
          </cell>
        </row>
        <row r="159">
          <cell r="A159">
            <v>1854909</v>
          </cell>
          <cell r="B159">
            <v>55.09</v>
          </cell>
        </row>
        <row r="160">
          <cell r="A160">
            <v>1879770</v>
          </cell>
          <cell r="B160">
            <v>65.27</v>
          </cell>
        </row>
        <row r="161">
          <cell r="A161">
            <v>1867184</v>
          </cell>
          <cell r="B161">
            <v>75.11</v>
          </cell>
        </row>
        <row r="162">
          <cell r="A162">
            <v>1879761</v>
          </cell>
          <cell r="B162">
            <v>52.22</v>
          </cell>
        </row>
        <row r="163">
          <cell r="A163">
            <v>1872834</v>
          </cell>
          <cell r="B163">
            <v>83.71</v>
          </cell>
        </row>
        <row r="164">
          <cell r="A164">
            <v>1852502</v>
          </cell>
          <cell r="B164">
            <v>42.48</v>
          </cell>
        </row>
        <row r="165">
          <cell r="A165">
            <v>1877666</v>
          </cell>
          <cell r="B165">
            <v>64.52</v>
          </cell>
        </row>
        <row r="166">
          <cell r="A166">
            <v>1873561</v>
          </cell>
          <cell r="B166">
            <v>128.8</v>
          </cell>
        </row>
        <row r="167">
          <cell r="A167">
            <v>1879427</v>
          </cell>
          <cell r="B167">
            <v>65.27</v>
          </cell>
        </row>
        <row r="168">
          <cell r="A168">
            <v>1882284</v>
          </cell>
          <cell r="B168">
            <v>104.66</v>
          </cell>
        </row>
        <row r="169">
          <cell r="A169">
            <v>1869818</v>
          </cell>
          <cell r="B169">
            <v>85.5</v>
          </cell>
        </row>
        <row r="170">
          <cell r="A170">
            <v>1876288</v>
          </cell>
          <cell r="B170">
            <v>64.52</v>
          </cell>
        </row>
        <row r="171">
          <cell r="A171">
            <v>1857121</v>
          </cell>
          <cell r="B171">
            <v>68.95</v>
          </cell>
        </row>
        <row r="172">
          <cell r="A172">
            <v>1879743</v>
          </cell>
          <cell r="B172">
            <v>52.22</v>
          </cell>
        </row>
        <row r="173">
          <cell r="A173">
            <v>1873666</v>
          </cell>
          <cell r="B173">
            <v>64.39</v>
          </cell>
        </row>
        <row r="174">
          <cell r="A174">
            <v>1858618</v>
          </cell>
          <cell r="B174">
            <v>55.82</v>
          </cell>
        </row>
        <row r="175">
          <cell r="A175">
            <v>1873566</v>
          </cell>
          <cell r="B175">
            <v>51.51</v>
          </cell>
        </row>
        <row r="176">
          <cell r="A176">
            <v>1874703</v>
          </cell>
          <cell r="B176">
            <v>54.85</v>
          </cell>
        </row>
        <row r="177">
          <cell r="A177">
            <v>1881481</v>
          </cell>
          <cell r="B177">
            <v>104.64</v>
          </cell>
        </row>
        <row r="178">
          <cell r="A178">
            <v>1852381</v>
          </cell>
          <cell r="B178">
            <v>42.48</v>
          </cell>
        </row>
        <row r="179">
          <cell r="A179">
            <v>1858407</v>
          </cell>
          <cell r="B179">
            <v>167.46</v>
          </cell>
        </row>
        <row r="180">
          <cell r="A180">
            <v>1879506</v>
          </cell>
          <cell r="B180">
            <v>130.54</v>
          </cell>
        </row>
        <row r="181">
          <cell r="A181">
            <v>1868126</v>
          </cell>
          <cell r="B181">
            <v>55.9</v>
          </cell>
        </row>
        <row r="182">
          <cell r="A182">
            <v>1874650</v>
          </cell>
          <cell r="B182">
            <v>54.85</v>
          </cell>
        </row>
        <row r="183">
          <cell r="A183">
            <v>1872397</v>
          </cell>
          <cell r="B183">
            <v>67.61</v>
          </cell>
        </row>
        <row r="184">
          <cell r="A184">
            <v>1860395</v>
          </cell>
          <cell r="B184">
            <v>68.41</v>
          </cell>
        </row>
        <row r="185">
          <cell r="A185">
            <v>1873534</v>
          </cell>
          <cell r="B185">
            <v>103.04</v>
          </cell>
        </row>
        <row r="186">
          <cell r="A186">
            <v>1859053</v>
          </cell>
          <cell r="B186">
            <v>55.82</v>
          </cell>
        </row>
        <row r="187">
          <cell r="A187">
            <v>1855615</v>
          </cell>
          <cell r="B187">
            <v>42.13</v>
          </cell>
        </row>
        <row r="188">
          <cell r="A188">
            <v>1878715</v>
          </cell>
          <cell r="B188">
            <v>52.22</v>
          </cell>
        </row>
        <row r="189">
          <cell r="A189">
            <v>1881437</v>
          </cell>
          <cell r="B189">
            <v>65.4</v>
          </cell>
        </row>
        <row r="190">
          <cell r="A190">
            <v>1881772</v>
          </cell>
          <cell r="B190">
            <v>65.4</v>
          </cell>
        </row>
        <row r="191">
          <cell r="A191">
            <v>1873573</v>
          </cell>
          <cell r="B191">
            <v>51.51</v>
          </cell>
        </row>
        <row r="192">
          <cell r="A192">
            <v>1865584</v>
          </cell>
          <cell r="B192">
            <v>55.52</v>
          </cell>
        </row>
        <row r="193">
          <cell r="A193">
            <v>1879739</v>
          </cell>
          <cell r="B193">
            <v>52.22</v>
          </cell>
        </row>
        <row r="194">
          <cell r="A194">
            <v>1879925</v>
          </cell>
          <cell r="B194">
            <v>52.32</v>
          </cell>
        </row>
        <row r="195">
          <cell r="A195">
            <v>1879776</v>
          </cell>
          <cell r="B195">
            <v>65.27</v>
          </cell>
        </row>
        <row r="196">
          <cell r="A196">
            <v>1875027</v>
          </cell>
          <cell r="B196">
            <v>129.06</v>
          </cell>
        </row>
        <row r="197">
          <cell r="A197">
            <v>1871194</v>
          </cell>
          <cell r="B197">
            <v>75.63</v>
          </cell>
        </row>
        <row r="198">
          <cell r="A198">
            <v>1880059</v>
          </cell>
          <cell r="B198">
            <v>130.82</v>
          </cell>
        </row>
        <row r="199">
          <cell r="A199">
            <v>1879784</v>
          </cell>
          <cell r="B199">
            <v>65.27</v>
          </cell>
        </row>
        <row r="200">
          <cell r="A200">
            <v>1708272</v>
          </cell>
          <cell r="B200">
            <v>43.61</v>
          </cell>
        </row>
        <row r="201">
          <cell r="A201">
            <v>1872612</v>
          </cell>
          <cell r="B201">
            <v>70.31</v>
          </cell>
        </row>
        <row r="202">
          <cell r="A202">
            <v>1868208</v>
          </cell>
          <cell r="B202">
            <v>62.95</v>
          </cell>
        </row>
        <row r="203">
          <cell r="A203">
            <v>1877719</v>
          </cell>
          <cell r="B203">
            <v>70.31</v>
          </cell>
        </row>
        <row r="204">
          <cell r="A204">
            <v>1871184</v>
          </cell>
          <cell r="B204">
            <v>77.71</v>
          </cell>
        </row>
        <row r="205">
          <cell r="A205">
            <v>1874602</v>
          </cell>
          <cell r="B205">
            <v>76.09</v>
          </cell>
        </row>
        <row r="206">
          <cell r="A206">
            <v>1860243</v>
          </cell>
          <cell r="B206">
            <v>230.94</v>
          </cell>
        </row>
        <row r="207">
          <cell r="A207">
            <v>1879095</v>
          </cell>
          <cell r="B207">
            <v>62.1</v>
          </cell>
        </row>
        <row r="208">
          <cell r="A208">
            <v>1859533</v>
          </cell>
          <cell r="B208">
            <v>125.72</v>
          </cell>
        </row>
        <row r="209">
          <cell r="A209">
            <v>1861896</v>
          </cell>
          <cell r="B209">
            <v>23.77</v>
          </cell>
        </row>
        <row r="210">
          <cell r="A210">
            <v>1863069</v>
          </cell>
          <cell r="B210">
            <v>19.51</v>
          </cell>
        </row>
        <row r="211">
          <cell r="A211">
            <v>1861119</v>
          </cell>
          <cell r="B211">
            <v>100.84</v>
          </cell>
        </row>
        <row r="212">
          <cell r="A212">
            <v>1865340</v>
          </cell>
          <cell r="B212">
            <v>13.35</v>
          </cell>
        </row>
        <row r="213">
          <cell r="A213">
            <v>1879688</v>
          </cell>
          <cell r="B213">
            <v>94.08</v>
          </cell>
        </row>
        <row r="214">
          <cell r="A214">
            <v>1881176</v>
          </cell>
          <cell r="B214">
            <v>16.72</v>
          </cell>
        </row>
        <row r="215">
          <cell r="A215">
            <v>1887202</v>
          </cell>
          <cell r="B215">
            <v>29.02</v>
          </cell>
        </row>
        <row r="216">
          <cell r="A216">
            <v>1865873</v>
          </cell>
          <cell r="B216">
            <v>50.23</v>
          </cell>
        </row>
        <row r="217">
          <cell r="A217">
            <v>1860516</v>
          </cell>
          <cell r="B217">
            <v>50.21</v>
          </cell>
        </row>
        <row r="218">
          <cell r="A218">
            <v>1865390</v>
          </cell>
          <cell r="B218">
            <v>53.24</v>
          </cell>
        </row>
        <row r="219">
          <cell r="A219">
            <v>1883028</v>
          </cell>
          <cell r="B219">
            <v>58.96</v>
          </cell>
        </row>
        <row r="220">
          <cell r="A220">
            <v>1881883</v>
          </cell>
          <cell r="B220">
            <v>58.96</v>
          </cell>
        </row>
        <row r="221">
          <cell r="A221">
            <v>1871254</v>
          </cell>
          <cell r="B221">
            <v>18.6</v>
          </cell>
        </row>
        <row r="222">
          <cell r="A222">
            <v>1880921</v>
          </cell>
          <cell r="B222">
            <v>18.33</v>
          </cell>
        </row>
        <row r="223">
          <cell r="A223">
            <v>1859049</v>
          </cell>
          <cell r="B223">
            <v>42.98</v>
          </cell>
        </row>
        <row r="224">
          <cell r="A224">
            <v>1881027</v>
          </cell>
          <cell r="B224">
            <v>41.73</v>
          </cell>
        </row>
        <row r="225">
          <cell r="A225">
            <v>1866732</v>
          </cell>
          <cell r="B225">
            <v>22.43</v>
          </cell>
        </row>
        <row r="226">
          <cell r="A226">
            <v>1865512</v>
          </cell>
          <cell r="B226">
            <v>27.71</v>
          </cell>
        </row>
        <row r="227">
          <cell r="A227">
            <v>1865532</v>
          </cell>
          <cell r="B227">
            <v>123.05</v>
          </cell>
        </row>
        <row r="228">
          <cell r="A228">
            <v>1868043</v>
          </cell>
          <cell r="B228">
            <v>21.42</v>
          </cell>
        </row>
        <row r="229">
          <cell r="A229">
            <v>1864123</v>
          </cell>
          <cell r="B229">
            <v>21.11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订单数据统计"/>
      <sheetName val="订单子项数据统计"/>
    </sheetNames>
    <sheetDataSet>
      <sheetData sheetId="0">
        <row r="1">
          <cell r="A1" t="str">
            <v>订单编号</v>
          </cell>
        </row>
        <row r="2">
          <cell r="A2" t="str">
            <v>1859163</v>
          </cell>
        </row>
        <row r="3">
          <cell r="A3" t="str">
            <v>1859152</v>
          </cell>
        </row>
        <row r="4">
          <cell r="A4" t="str">
            <v>1859062</v>
          </cell>
        </row>
        <row r="5">
          <cell r="A5" t="str">
            <v>1859004</v>
          </cell>
        </row>
        <row r="6">
          <cell r="A6" t="str">
            <v>1858999</v>
          </cell>
        </row>
        <row r="7">
          <cell r="A7" t="str">
            <v>1858986</v>
          </cell>
        </row>
        <row r="8">
          <cell r="A8" t="str">
            <v>1858956</v>
          </cell>
        </row>
        <row r="9">
          <cell r="A9" t="str">
            <v>1858948</v>
          </cell>
        </row>
        <row r="10">
          <cell r="A10" t="str">
            <v>1858925</v>
          </cell>
        </row>
        <row r="11">
          <cell r="A11" t="str">
            <v>1858915</v>
          </cell>
        </row>
        <row r="12">
          <cell r="A12" t="str">
            <v>1858904</v>
          </cell>
        </row>
        <row r="13">
          <cell r="A13" t="str">
            <v>1858856</v>
          </cell>
        </row>
        <row r="14">
          <cell r="A14" t="str">
            <v>1858561</v>
          </cell>
        </row>
        <row r="15">
          <cell r="A15" t="str">
            <v>1858547</v>
          </cell>
        </row>
        <row r="16">
          <cell r="A16" t="str">
            <v>1858526</v>
          </cell>
        </row>
        <row r="17">
          <cell r="A17" t="str">
            <v>1858471</v>
          </cell>
        </row>
        <row r="18">
          <cell r="A18" t="str">
            <v>1858033</v>
          </cell>
        </row>
        <row r="19">
          <cell r="A19" t="str">
            <v>1857798</v>
          </cell>
        </row>
        <row r="20">
          <cell r="A20" t="str">
            <v>1857656</v>
          </cell>
        </row>
        <row r="21">
          <cell r="A21" t="str">
            <v>1857578</v>
          </cell>
        </row>
        <row r="22">
          <cell r="A22" t="str">
            <v>1857542</v>
          </cell>
        </row>
        <row r="23">
          <cell r="A23" t="str">
            <v>1857489</v>
          </cell>
        </row>
        <row r="24">
          <cell r="A24" t="str">
            <v>1857473</v>
          </cell>
        </row>
        <row r="25">
          <cell r="A25" t="str">
            <v>1857088</v>
          </cell>
        </row>
        <row r="26">
          <cell r="A26" t="str">
            <v>1857064</v>
          </cell>
        </row>
        <row r="27">
          <cell r="A27" t="str">
            <v>1856700</v>
          </cell>
        </row>
        <row r="28">
          <cell r="A28" t="str">
            <v>1856655</v>
          </cell>
        </row>
        <row r="29">
          <cell r="A29" t="str">
            <v>1856624</v>
          </cell>
        </row>
        <row r="30">
          <cell r="A30" t="str">
            <v>1856568</v>
          </cell>
        </row>
        <row r="31">
          <cell r="A31" t="str">
            <v>1856500</v>
          </cell>
        </row>
        <row r="32">
          <cell r="A32" t="str">
            <v>1856371</v>
          </cell>
        </row>
        <row r="33">
          <cell r="A33" t="str">
            <v>1856350</v>
          </cell>
        </row>
        <row r="34">
          <cell r="A34" t="str">
            <v>1856285</v>
          </cell>
        </row>
        <row r="35">
          <cell r="A35" t="str">
            <v>1856262</v>
          </cell>
        </row>
        <row r="36">
          <cell r="A36" t="str">
            <v>1856178</v>
          </cell>
        </row>
        <row r="37">
          <cell r="A37" t="str">
            <v>1856143</v>
          </cell>
        </row>
        <row r="38">
          <cell r="A38" t="str">
            <v>1856041</v>
          </cell>
        </row>
        <row r="39">
          <cell r="A39" t="str">
            <v>1856015</v>
          </cell>
        </row>
        <row r="40">
          <cell r="A40" t="str">
            <v>1855949</v>
          </cell>
        </row>
        <row r="41">
          <cell r="A41" t="str">
            <v>1855927</v>
          </cell>
        </row>
        <row r="42">
          <cell r="A42" t="str">
            <v>1855730</v>
          </cell>
        </row>
        <row r="43">
          <cell r="A43" t="str">
            <v>1855723</v>
          </cell>
        </row>
        <row r="44">
          <cell r="A44" t="str">
            <v>1855670</v>
          </cell>
        </row>
        <row r="45">
          <cell r="A45" t="str">
            <v>1855587</v>
          </cell>
        </row>
        <row r="46">
          <cell r="A46" t="str">
            <v>1855509</v>
          </cell>
        </row>
        <row r="47">
          <cell r="A47" t="str">
            <v>1855482</v>
          </cell>
        </row>
        <row r="48">
          <cell r="A48" t="str">
            <v>1855348</v>
          </cell>
        </row>
        <row r="49">
          <cell r="A49" t="str">
            <v>1855293</v>
          </cell>
        </row>
        <row r="50">
          <cell r="A50" t="str">
            <v>1855189</v>
          </cell>
        </row>
        <row r="51">
          <cell r="A51" t="str">
            <v>1855016</v>
          </cell>
        </row>
        <row r="52">
          <cell r="A52" t="str">
            <v>1853550</v>
          </cell>
        </row>
        <row r="53">
          <cell r="A53" t="str">
            <v>1853284</v>
          </cell>
        </row>
        <row r="54">
          <cell r="A54" t="str">
            <v>1852966</v>
          </cell>
        </row>
        <row r="55">
          <cell r="A55" t="str">
            <v>1852943</v>
          </cell>
        </row>
        <row r="56">
          <cell r="A56" t="str">
            <v>1852533</v>
          </cell>
        </row>
        <row r="57">
          <cell r="A57" t="str">
            <v>1852487</v>
          </cell>
        </row>
        <row r="58">
          <cell r="A58" t="str">
            <v>1852386</v>
          </cell>
        </row>
        <row r="59">
          <cell r="A59" t="str">
            <v>1852305</v>
          </cell>
        </row>
        <row r="60">
          <cell r="A60" t="str">
            <v>1852260</v>
          </cell>
        </row>
        <row r="61">
          <cell r="A61" t="str">
            <v>1851970</v>
          </cell>
        </row>
        <row r="62">
          <cell r="A62" t="str">
            <v>1851751</v>
          </cell>
        </row>
        <row r="63">
          <cell r="A63" t="str">
            <v>1851747</v>
          </cell>
        </row>
        <row r="64">
          <cell r="A64" t="str">
            <v>1851627</v>
          </cell>
        </row>
        <row r="65">
          <cell r="A65" t="str">
            <v>1850978</v>
          </cell>
        </row>
        <row r="66">
          <cell r="A66" t="str">
            <v>1850685</v>
          </cell>
        </row>
        <row r="67">
          <cell r="A67" t="str">
            <v>1850679</v>
          </cell>
        </row>
        <row r="68">
          <cell r="A68" t="str">
            <v>1850642</v>
          </cell>
        </row>
        <row r="69">
          <cell r="A69" t="str">
            <v>1850289</v>
          </cell>
        </row>
        <row r="70">
          <cell r="A70" t="str">
            <v>1848723</v>
          </cell>
        </row>
        <row r="71">
          <cell r="A71" t="str">
            <v>1848701</v>
          </cell>
        </row>
        <row r="72">
          <cell r="A72" t="str">
            <v>1848614</v>
          </cell>
        </row>
        <row r="73">
          <cell r="A73" t="str">
            <v>1848259</v>
          </cell>
        </row>
        <row r="74">
          <cell r="A74" t="str">
            <v>1848217</v>
          </cell>
        </row>
        <row r="75">
          <cell r="A75" t="str">
            <v>1848178</v>
          </cell>
        </row>
        <row r="76">
          <cell r="A76" t="str">
            <v>1848154</v>
          </cell>
        </row>
        <row r="77">
          <cell r="A77" t="str">
            <v>1848115</v>
          </cell>
        </row>
        <row r="78">
          <cell r="A78" t="str">
            <v>1848075</v>
          </cell>
        </row>
        <row r="79">
          <cell r="A79" t="str">
            <v>1847848</v>
          </cell>
        </row>
        <row r="80">
          <cell r="A80" t="str">
            <v>1847692</v>
          </cell>
        </row>
        <row r="81">
          <cell r="A81" t="str">
            <v>1846754</v>
          </cell>
        </row>
        <row r="82">
          <cell r="A82" t="str">
            <v>1846662</v>
          </cell>
        </row>
        <row r="83">
          <cell r="A83" t="str">
            <v>1846655</v>
          </cell>
        </row>
        <row r="84">
          <cell r="A84" t="str">
            <v>1846589</v>
          </cell>
        </row>
        <row r="85">
          <cell r="A85" t="str">
            <v>1846406</v>
          </cell>
        </row>
        <row r="86">
          <cell r="A86" t="str">
            <v>1845816</v>
          </cell>
        </row>
        <row r="87">
          <cell r="A87" t="str">
            <v>1845760</v>
          </cell>
        </row>
        <row r="88">
          <cell r="A88" t="str">
            <v>1845664</v>
          </cell>
        </row>
        <row r="89">
          <cell r="A89" t="str">
            <v>1845351</v>
          </cell>
        </row>
        <row r="90">
          <cell r="A90" t="str">
            <v>1845154</v>
          </cell>
        </row>
        <row r="91">
          <cell r="A91" t="str">
            <v>1844912</v>
          </cell>
        </row>
        <row r="92">
          <cell r="A92" t="str">
            <v>1843897</v>
          </cell>
        </row>
        <row r="93">
          <cell r="A93" t="str">
            <v>1843700</v>
          </cell>
        </row>
        <row r="94">
          <cell r="A94" t="str">
            <v>1842861</v>
          </cell>
        </row>
        <row r="95">
          <cell r="A95" t="str">
            <v>1842599</v>
          </cell>
        </row>
        <row r="96">
          <cell r="A96" t="str">
            <v>1842543</v>
          </cell>
        </row>
        <row r="97">
          <cell r="A97" t="str">
            <v>1842505</v>
          </cell>
        </row>
        <row r="98">
          <cell r="A98" t="str">
            <v>1842338</v>
          </cell>
        </row>
        <row r="99">
          <cell r="A99" t="str">
            <v>1841939</v>
          </cell>
        </row>
        <row r="100">
          <cell r="A100" t="str">
            <v>1841935</v>
          </cell>
        </row>
        <row r="101">
          <cell r="A101" t="str">
            <v>1841461</v>
          </cell>
        </row>
        <row r="102">
          <cell r="A102" t="str">
            <v>1841372</v>
          </cell>
        </row>
        <row r="103">
          <cell r="A103" t="str">
            <v>1841224</v>
          </cell>
        </row>
        <row r="104">
          <cell r="A104" t="str">
            <v>1841217</v>
          </cell>
        </row>
        <row r="105">
          <cell r="A105" t="str">
            <v>1841017</v>
          </cell>
        </row>
        <row r="106">
          <cell r="A106" t="str">
            <v>1840901</v>
          </cell>
        </row>
        <row r="107">
          <cell r="A107" t="str">
            <v>1834266</v>
          </cell>
        </row>
        <row r="108">
          <cell r="A108" t="str">
            <v>1834189</v>
          </cell>
        </row>
        <row r="109">
          <cell r="A109" t="str">
            <v>1834053</v>
          </cell>
        </row>
        <row r="110">
          <cell r="A110" t="str">
            <v>1833806</v>
          </cell>
        </row>
        <row r="111">
          <cell r="A111" t="str">
            <v>1833376</v>
          </cell>
        </row>
        <row r="112">
          <cell r="A112" t="str">
            <v>1832575</v>
          </cell>
        </row>
        <row r="113">
          <cell r="A113" t="str">
            <v>1827159</v>
          </cell>
        </row>
        <row r="114">
          <cell r="A114" t="str">
            <v>1824812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</row>
        <row r="2">
          <cell r="A2" t="str">
            <v>1861073</v>
          </cell>
          <cell r="B2" t="str">
            <v>中间点曼达林大酒店</v>
          </cell>
        </row>
        <row r="3">
          <cell r="A3" t="str">
            <v>1860553</v>
          </cell>
          <cell r="B3" t="str">
            <v>吉隆坡宴宾雅酒店</v>
          </cell>
        </row>
        <row r="4">
          <cell r="A4" t="str">
            <v>1863988</v>
          </cell>
          <cell r="B4" t="str">
            <v>吉隆坡宴宾雅酒店</v>
          </cell>
        </row>
        <row r="5">
          <cell r="A5" t="str">
            <v>1865328</v>
          </cell>
          <cell r="B5" t="str">
            <v>吉隆坡宴宾雅酒店</v>
          </cell>
        </row>
        <row r="6">
          <cell r="A6" t="str">
            <v>1866557</v>
          </cell>
          <cell r="B6" t="str">
            <v>吉隆坡洲际酒店</v>
          </cell>
        </row>
        <row r="7">
          <cell r="A7" t="str">
            <v>1864159</v>
          </cell>
          <cell r="B7" t="str">
            <v>吉隆坡洲际酒店</v>
          </cell>
        </row>
        <row r="8">
          <cell r="A8" t="str">
            <v>1865386</v>
          </cell>
          <cell r="B8" t="str">
            <v>丽笙汶萊酒店</v>
          </cell>
        </row>
        <row r="9">
          <cell r="A9" t="str">
            <v>1865868</v>
          </cell>
          <cell r="B9" t="str">
            <v>安汶瑞士贝尔酒店</v>
          </cell>
        </row>
        <row r="10">
          <cell r="A10" t="str">
            <v>1865884</v>
          </cell>
          <cell r="B10" t="str">
            <v>安汶瑞士贝尔酒店</v>
          </cell>
        </row>
        <row r="11">
          <cell r="A11" t="str">
            <v>1861878</v>
          </cell>
          <cell r="B11" t="str">
            <v>万隆联发瑞士花园酒店</v>
          </cell>
        </row>
        <row r="12">
          <cell r="A12" t="str">
            <v>1870620</v>
          </cell>
          <cell r="B12" t="str">
            <v>Pop! 万隆节日城联广场酒店</v>
          </cell>
        </row>
        <row r="13">
          <cell r="A13" t="str">
            <v>1871809</v>
          </cell>
          <cell r="B13" t="str">
            <v>佩索纳阿拉姆度假酒店</v>
          </cell>
        </row>
        <row r="14">
          <cell r="A14" t="str">
            <v>1857611</v>
          </cell>
          <cell r="B14" t="str">
            <v>阿玛里斯帕库安茂物酒店</v>
          </cell>
        </row>
        <row r="15">
          <cell r="A15" t="str">
            <v>1866472</v>
          </cell>
          <cell r="B15" t="str">
            <v>玛琅瑞士北林酒店</v>
          </cell>
        </row>
        <row r="16">
          <cell r="A16" t="str">
            <v>1870155</v>
          </cell>
          <cell r="B16" t="str">
            <v>瑞士-贝林棉兰酒店</v>
          </cell>
        </row>
        <row r="17">
          <cell r="A17" t="str">
            <v>1863874</v>
          </cell>
          <cell r="B17" t="str">
            <v>巨港阿斯顿会议中心酒店</v>
          </cell>
        </row>
        <row r="18">
          <cell r="A18" t="str">
            <v>1867028</v>
          </cell>
          <cell r="B18" t="str">
            <v>卡塔玛兰度假村</v>
          </cell>
        </row>
        <row r="19">
          <cell r="A19" t="str">
            <v>1863959</v>
          </cell>
          <cell r="B19" t="str">
            <v>雅加达万隆皇家酒店</v>
          </cell>
        </row>
        <row r="20">
          <cell r="A20" t="str">
            <v>1863645</v>
          </cell>
          <cell r="B20" t="str">
            <v>阿里亚马卡萨酒店</v>
          </cell>
        </row>
        <row r="21">
          <cell r="A21" t="str">
            <v>1863713</v>
          </cell>
          <cell r="B21" t="str">
            <v>日惹阿斯顿会议中心大酒店</v>
          </cell>
        </row>
        <row r="22">
          <cell r="A22" t="str">
            <v>1863196</v>
          </cell>
          <cell r="B22" t="str">
            <v>文斯水门酒店</v>
          </cell>
        </row>
        <row r="23">
          <cell r="A23" t="str">
            <v>1867697</v>
          </cell>
          <cell r="B23" t="str">
            <v>维拉巴厘岛精品酒店及套房</v>
          </cell>
        </row>
        <row r="24">
          <cell r="A24" t="str">
            <v>1863374</v>
          </cell>
          <cell r="B24" t="str">
            <v>巴厘岛库塔瑞吉公园酒店</v>
          </cell>
        </row>
        <row r="25">
          <cell r="A25" t="str">
            <v>1860302</v>
          </cell>
          <cell r="B25" t="str">
            <v>Pop! 泗水固本酒店</v>
          </cell>
        </row>
        <row r="26">
          <cell r="A26" t="str">
            <v>1866188</v>
          </cell>
          <cell r="B26" t="str">
            <v>西玛杜邦广场格兰惠兹酒店</v>
          </cell>
        </row>
        <row r="27">
          <cell r="A27" t="str">
            <v>1868063</v>
          </cell>
          <cell r="B27" t="str">
            <v>兰卡威成功度假村</v>
          </cell>
        </row>
        <row r="28">
          <cell r="A28" t="str">
            <v>1863753</v>
          </cell>
          <cell r="B28" t="str">
            <v>兰卡威成功度假村</v>
          </cell>
        </row>
        <row r="29">
          <cell r="A29" t="str">
            <v>1865722</v>
          </cell>
          <cell r="B29" t="str">
            <v>槟城皇家卓兰酒店</v>
          </cell>
        </row>
        <row r="30">
          <cell r="A30" t="str">
            <v>1862805</v>
          </cell>
          <cell r="B30" t="str">
            <v>米拉卡松酒店</v>
          </cell>
        </row>
        <row r="31">
          <cell r="A31" t="str">
            <v>1865981</v>
          </cell>
          <cell r="B31" t="str">
            <v>自由西贡绿景酒店</v>
          </cell>
        </row>
        <row r="32">
          <cell r="A32" t="str">
            <v>1858922</v>
          </cell>
          <cell r="B32" t="str">
            <v>槟城松园酒店</v>
          </cell>
        </row>
        <row r="33">
          <cell r="A33" t="str">
            <v>1857443</v>
          </cell>
          <cell r="B33" t="str">
            <v>马六甲瑞园酒店</v>
          </cell>
        </row>
        <row r="34">
          <cell r="A34" t="str">
            <v>1865547</v>
          </cell>
          <cell r="B34" t="str">
            <v>新山临海成功大酒店</v>
          </cell>
        </row>
        <row r="35">
          <cell r="A35" t="str">
            <v>1865655</v>
          </cell>
          <cell r="B35" t="str">
            <v>新山金海湾途恩酒店</v>
          </cell>
        </row>
        <row r="36">
          <cell r="A36" t="str">
            <v>1866581</v>
          </cell>
          <cell r="B36" t="str">
            <v>Amaris Hotel Kupang</v>
          </cell>
        </row>
        <row r="37">
          <cell r="A37" t="str">
            <v>1866852</v>
          </cell>
          <cell r="B37" t="str">
            <v>特库乌玛尔爱玛瑞丝酒店 </v>
          </cell>
        </row>
        <row r="38">
          <cell r="A38" t="str">
            <v>1862879</v>
          </cell>
          <cell r="B38" t="str">
            <v>吉隆坡柏威年酒店 · 悦榕庄管理</v>
          </cell>
        </row>
        <row r="39">
          <cell r="A39" t="str">
            <v>1865945</v>
          </cell>
          <cell r="B39" t="str">
            <v>乌布纳雅度假村</v>
          </cell>
        </row>
        <row r="40">
          <cell r="A40" t="str">
            <v>1857496</v>
          </cell>
          <cell r="B40" t="str">
            <v>哥打巴鲁假日别墅套房酒店</v>
          </cell>
        </row>
        <row r="41">
          <cell r="A41" t="str">
            <v>1863375</v>
          </cell>
          <cell r="B41" t="str">
            <v>哥打巴鲁假日别墅套房酒店</v>
          </cell>
        </row>
        <row r="42">
          <cell r="A42" t="str">
            <v>1859197</v>
          </cell>
          <cell r="B42" t="str">
            <v>哥打巴鲁假日别墅套房酒店</v>
          </cell>
        </row>
        <row r="43">
          <cell r="A43" t="str">
            <v>1859925</v>
          </cell>
          <cell r="B43" t="str">
            <v>皇家喀拉喀托酒店</v>
          </cell>
        </row>
        <row r="44">
          <cell r="A44" t="str">
            <v>1868750</v>
          </cell>
          <cell r="B44" t="str">
            <v>吉隆坡德穆酒店</v>
          </cell>
        </row>
        <row r="45">
          <cell r="A45" t="str">
            <v>1861739</v>
          </cell>
          <cell r="B45" t="str">
            <v>吉隆坡德穆酒店</v>
          </cell>
        </row>
        <row r="46">
          <cell r="A46" t="str">
            <v>1871838</v>
          </cell>
          <cell r="B46" t="str">
            <v>J酒店 - 班达拉苏加诺机场</v>
          </cell>
        </row>
        <row r="47">
          <cell r="A47" t="str">
            <v>1870834</v>
          </cell>
          <cell r="B47" t="str">
            <v>宾塔罗辛特拉梦想酒店</v>
          </cell>
        </row>
        <row r="48">
          <cell r="A48" t="str">
            <v>1863368</v>
          </cell>
          <cell r="B48" t="str">
            <v>皇家郁金香古南格丽斯高尔夫酒店</v>
          </cell>
        </row>
        <row r="49">
          <cell r="A49" t="str">
            <v>1853065</v>
          </cell>
          <cell r="B49" t="str">
            <v>皇家郁金香古南格丽斯高尔夫酒店</v>
          </cell>
        </row>
        <row r="50">
          <cell r="A50" t="str">
            <v>1871138</v>
          </cell>
          <cell r="B50" t="str">
            <v>哈尼瓦拉万隆酒店</v>
          </cell>
        </row>
        <row r="51">
          <cell r="A51" t="str">
            <v>1870570</v>
          </cell>
          <cell r="B51" t="str">
            <v>哈尼瓦拉万隆酒店</v>
          </cell>
        </row>
        <row r="52">
          <cell r="A52" t="str">
            <v>1871320</v>
          </cell>
          <cell r="B52" t="str">
            <v>哈尼瓦拉万隆酒店</v>
          </cell>
        </row>
        <row r="53">
          <cell r="A53" t="str">
            <v>1871343</v>
          </cell>
          <cell r="B53" t="str">
            <v>哈尼瓦拉万隆酒店</v>
          </cell>
        </row>
        <row r="54">
          <cell r="A54" t="str">
            <v>1859593</v>
          </cell>
          <cell r="B54" t="str">
            <v>哈尼瓦拉万隆酒店</v>
          </cell>
        </row>
        <row r="55">
          <cell r="A55" t="str">
            <v>1865276</v>
          </cell>
          <cell r="B55" t="str">
            <v>哈尼瓦拉万隆酒店</v>
          </cell>
        </row>
        <row r="56">
          <cell r="A56" t="str">
            <v>1858618</v>
          </cell>
          <cell r="B56" t="str">
            <v>芭提雅U中天酒店</v>
          </cell>
        </row>
        <row r="57">
          <cell r="A57" t="str">
            <v>1852381</v>
          </cell>
          <cell r="B57" t="str">
            <v>芭提雅U中天酒店</v>
          </cell>
        </row>
        <row r="58">
          <cell r="A58" t="str">
            <v>1859053</v>
          </cell>
          <cell r="B58" t="str">
            <v>芭提雅U中天酒店</v>
          </cell>
        </row>
        <row r="59">
          <cell r="A59" t="str">
            <v>1855615</v>
          </cell>
          <cell r="B59" t="str">
            <v>芭提雅U中天酒店</v>
          </cell>
        </row>
        <row r="60">
          <cell r="A60" t="str">
            <v>1863069</v>
          </cell>
          <cell r="B60" t="str">
            <v>瓜拉纳穆地平线天空酒店</v>
          </cell>
        </row>
        <row r="61">
          <cell r="A61" t="str">
            <v>1861896</v>
          </cell>
          <cell r="B61" t="str">
            <v>瓜拉纳穆地平线天空酒店</v>
          </cell>
        </row>
        <row r="62">
          <cell r="A62" t="str">
            <v>1861119</v>
          </cell>
          <cell r="B62" t="str">
            <v>达戈传承瑞士贝尔度假村</v>
          </cell>
        </row>
        <row r="63">
          <cell r="A63" t="str">
            <v>1865340</v>
          </cell>
          <cell r="B63" t="str">
            <v>瑟若拉茨汉派拉丝酒店</v>
          </cell>
        </row>
        <row r="64">
          <cell r="A64" t="str">
            <v>1865873</v>
          </cell>
          <cell r="B64" t="str">
            <v>泗务RH酒店</v>
          </cell>
        </row>
        <row r="65">
          <cell r="A65" t="str">
            <v>1860516</v>
          </cell>
          <cell r="B65" t="str">
            <v>泗务RH酒店</v>
          </cell>
        </row>
        <row r="66">
          <cell r="A66" t="str">
            <v>1865390</v>
          </cell>
          <cell r="B66" t="str">
            <v>维纳达酒店@帕库布沃诺</v>
          </cell>
        </row>
        <row r="67">
          <cell r="A67" t="str">
            <v>1871254</v>
          </cell>
          <cell r="B67" t="str">
            <v>88科帕万隆酒店</v>
          </cell>
        </row>
        <row r="68">
          <cell r="A68" t="str">
            <v>1859049</v>
          </cell>
          <cell r="B68" t="str">
            <v>万隆爪哇酒店</v>
          </cell>
        </row>
        <row r="69">
          <cell r="A69" t="str">
            <v>1866732</v>
          </cell>
          <cell r="B69" t="str">
            <v>三宝拢格兰希卡青年酒店</v>
          </cell>
        </row>
        <row r="70">
          <cell r="A70" t="str">
            <v>1865512</v>
          </cell>
          <cell r="B70" t="str">
            <v>三宝拢格兰希卡青年酒店</v>
          </cell>
        </row>
        <row r="71">
          <cell r="A71" t="str">
            <v>1865532</v>
          </cell>
          <cell r="B71" t="str">
            <v>三宝拢格兰希卡青年酒店</v>
          </cell>
        </row>
        <row r="72">
          <cell r="A72" t="str">
            <v>1868043</v>
          </cell>
          <cell r="B72" t="str">
            <v>北干巴鲁福克斯哈里斯酒店</v>
          </cell>
        </row>
        <row r="73">
          <cell r="A73" t="str">
            <v>1864123</v>
          </cell>
          <cell r="B73" t="str">
            <v>北干巴鲁福克斯哈里斯酒店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08"/>
  <sheetViews>
    <sheetView tabSelected="1" workbookViewId="0">
      <selection activeCell="AB11" sqref="AB11"/>
    </sheetView>
  </sheetViews>
  <sheetFormatPr defaultColWidth="9" defaultRowHeight="15"/>
  <cols>
    <col min="1" max="1" width="9.14285714285714" style="1" customWidth="1"/>
    <col min="2" max="2" width="13.1428571428571" style="1" customWidth="1"/>
    <col min="3" max="3" width="22" style="1" customWidth="1"/>
    <col min="4" max="4" width="11.4857142857143" style="2" customWidth="1"/>
    <col min="5" max="5" width="14.3904761904762" style="1" customWidth="1"/>
    <col min="6" max="6" width="20.5428571428571" style="1" customWidth="1"/>
    <col min="7" max="7" width="14.6952380952381" style="3" customWidth="1"/>
    <col min="8" max="8" width="18.0190476190476" style="1" hidden="1" customWidth="1"/>
    <col min="9" max="9" width="24.0666666666667" style="1" hidden="1" customWidth="1"/>
    <col min="10" max="10" width="87.2285714285714" style="1" hidden="1" customWidth="1"/>
    <col min="11" max="11" width="38.8666666666667" style="1" hidden="1" customWidth="1"/>
    <col min="12" max="12" width="14.1428571428571" style="4" hidden="1" customWidth="1"/>
    <col min="13" max="13" width="11.247619047619" style="1" hidden="1" customWidth="1"/>
    <col min="14" max="14" width="14.6952380952381" style="3" hidden="1" customWidth="1"/>
    <col min="15" max="15" width="11.4857142857143" style="2" hidden="1" customWidth="1"/>
    <col min="16" max="16" width="11.9333333333333" style="1" hidden="1" customWidth="1"/>
    <col min="17" max="17" width="13.4380952380952" style="2" hidden="1" customWidth="1"/>
    <col min="18" max="18" width="13.7047619047619" style="2" hidden="1" customWidth="1"/>
    <col min="19" max="19" width="15.3428571428571" style="2" hidden="1" customWidth="1"/>
    <col min="20" max="20" width="15.647619047619" style="1" hidden="1" customWidth="1"/>
    <col min="21" max="21" width="60.9047619047619" style="1" hidden="1" customWidth="1"/>
    <col min="22" max="22" width="31.0380952380952" style="1" hidden="1" customWidth="1"/>
    <col min="23" max="23" width="12.4" style="3" hidden="1" customWidth="1"/>
    <col min="24" max="24" width="49.7142857142857" style="1" hidden="1" customWidth="1"/>
    <col min="29" max="29" width="14.1428571428571" customWidth="1"/>
  </cols>
  <sheetData>
    <row r="1" spans="1:27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8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0" t="s">
        <v>11</v>
      </c>
      <c r="M1" s="5" t="s">
        <v>12</v>
      </c>
      <c r="N1" s="11" t="s">
        <v>6</v>
      </c>
      <c r="O1" s="6" t="s">
        <v>13</v>
      </c>
      <c r="P1" s="5" t="s">
        <v>14</v>
      </c>
      <c r="Q1" s="6" t="s">
        <v>15</v>
      </c>
      <c r="R1" s="6" t="s">
        <v>16</v>
      </c>
      <c r="S1" s="6" t="s">
        <v>17</v>
      </c>
      <c r="T1" s="5" t="s">
        <v>18</v>
      </c>
      <c r="U1" s="5" t="s">
        <v>19</v>
      </c>
      <c r="V1" s="5" t="s">
        <v>20</v>
      </c>
      <c r="W1" s="11" t="s">
        <v>21</v>
      </c>
      <c r="X1" s="5" t="s">
        <v>22</v>
      </c>
      <c r="Y1" t="s">
        <v>23</v>
      </c>
      <c r="Z1" s="12" t="s">
        <v>24</v>
      </c>
      <c r="AA1" t="s">
        <v>25</v>
      </c>
    </row>
    <row r="2" spans="1:26">
      <c r="A2" s="1" t="s">
        <v>26</v>
      </c>
      <c r="B2" s="1" t="s">
        <v>27</v>
      </c>
      <c r="C2" s="1" t="s">
        <v>28</v>
      </c>
      <c r="D2" s="2">
        <v>44075</v>
      </c>
      <c r="E2" s="1" t="s">
        <v>29</v>
      </c>
      <c r="F2" s="9">
        <v>1857088</v>
      </c>
      <c r="G2" s="3">
        <v>31</v>
      </c>
      <c r="H2" s="1" t="s">
        <v>30</v>
      </c>
      <c r="I2" s="1" t="s">
        <v>31</v>
      </c>
      <c r="J2" s="1" t="s">
        <v>32</v>
      </c>
      <c r="K2" s="1" t="s">
        <v>33</v>
      </c>
      <c r="L2" s="4" t="s">
        <v>34</v>
      </c>
      <c r="M2" s="1" t="s">
        <v>35</v>
      </c>
      <c r="N2" s="3">
        <v>31</v>
      </c>
      <c r="O2" s="2">
        <v>44119</v>
      </c>
      <c r="P2" s="1" t="s">
        <v>36</v>
      </c>
      <c r="Q2" s="2">
        <v>44075</v>
      </c>
      <c r="R2" s="2">
        <v>44075</v>
      </c>
      <c r="S2" s="2">
        <v>44076</v>
      </c>
      <c r="T2" s="1" t="s">
        <v>37</v>
      </c>
      <c r="U2" s="1" t="s">
        <v>38</v>
      </c>
      <c r="V2" s="1" t="s">
        <v>39</v>
      </c>
      <c r="W2" s="3">
        <v>1</v>
      </c>
      <c r="X2" s="1" t="s">
        <v>40</v>
      </c>
      <c r="Y2" t="e">
        <f>VLOOKUP(F2,[1]应付款管理!$A$1:$B$65536,2,FALSE)</f>
        <v>#N/A</v>
      </c>
      <c r="Z2" t="e">
        <f>VLOOKUP(F2,[2]订单数据统计!$A$1:$A$65536,1,0)</f>
        <v>#N/A</v>
      </c>
    </row>
    <row r="3" spans="1:26">
      <c r="A3" s="1" t="s">
        <v>26</v>
      </c>
      <c r="B3" s="1" t="s">
        <v>27</v>
      </c>
      <c r="C3" s="1" t="s">
        <v>28</v>
      </c>
      <c r="D3" s="2">
        <v>44075</v>
      </c>
      <c r="E3" s="1" t="s">
        <v>41</v>
      </c>
      <c r="F3" s="9">
        <v>1856143</v>
      </c>
      <c r="G3" s="3">
        <v>79</v>
      </c>
      <c r="H3" s="1" t="s">
        <v>42</v>
      </c>
      <c r="I3" s="1" t="s">
        <v>43</v>
      </c>
      <c r="J3" s="1" t="s">
        <v>44</v>
      </c>
      <c r="K3" s="1" t="s">
        <v>45</v>
      </c>
      <c r="L3" s="4" t="s">
        <v>46</v>
      </c>
      <c r="M3" s="1" t="s">
        <v>35</v>
      </c>
      <c r="N3" s="3">
        <v>79</v>
      </c>
      <c r="O3" s="2">
        <v>44119</v>
      </c>
      <c r="P3" s="1" t="s">
        <v>36</v>
      </c>
      <c r="Q3" s="2">
        <v>44072</v>
      </c>
      <c r="R3" s="2">
        <v>44075</v>
      </c>
      <c r="S3" s="2">
        <v>44076</v>
      </c>
      <c r="T3" s="1" t="s">
        <v>37</v>
      </c>
      <c r="U3" s="1" t="s">
        <v>47</v>
      </c>
      <c r="V3" s="1" t="s">
        <v>48</v>
      </c>
      <c r="W3" s="3">
        <v>1</v>
      </c>
      <c r="X3" s="1" t="s">
        <v>49</v>
      </c>
      <c r="Y3" t="e">
        <f>VLOOKUP(F3,[1]应付款管理!$A$1:$B$65536,2,FALSE)</f>
        <v>#N/A</v>
      </c>
      <c r="Z3" t="e">
        <f>VLOOKUP(F3,[2]订单数据统计!$A$1:$A$65536,1,0)</f>
        <v>#N/A</v>
      </c>
    </row>
    <row r="4" spans="1:26">
      <c r="A4" s="1" t="s">
        <v>26</v>
      </c>
      <c r="B4" s="1" t="s">
        <v>27</v>
      </c>
      <c r="C4" s="1" t="s">
        <v>28</v>
      </c>
      <c r="D4" s="2">
        <v>44076</v>
      </c>
      <c r="E4" s="1" t="s">
        <v>50</v>
      </c>
      <c r="F4" s="9">
        <v>1857489</v>
      </c>
      <c r="G4" s="3">
        <v>28</v>
      </c>
      <c r="H4" s="1" t="s">
        <v>51</v>
      </c>
      <c r="I4" s="1" t="s">
        <v>52</v>
      </c>
      <c r="J4" s="1" t="s">
        <v>53</v>
      </c>
      <c r="K4" s="1" t="s">
        <v>54</v>
      </c>
      <c r="L4" s="4" t="s">
        <v>55</v>
      </c>
      <c r="M4" s="1" t="s">
        <v>35</v>
      </c>
      <c r="N4" s="3">
        <v>28</v>
      </c>
      <c r="O4" s="2">
        <v>44119</v>
      </c>
      <c r="P4" s="1" t="s">
        <v>36</v>
      </c>
      <c r="Q4" s="2">
        <v>44076</v>
      </c>
      <c r="R4" s="2">
        <v>44076</v>
      </c>
      <c r="S4" s="2">
        <v>44078</v>
      </c>
      <c r="T4" s="1" t="s">
        <v>37</v>
      </c>
      <c r="U4" s="1" t="s">
        <v>56</v>
      </c>
      <c r="V4" s="1" t="s">
        <v>57</v>
      </c>
      <c r="W4" s="3">
        <v>1</v>
      </c>
      <c r="X4" s="1" t="s">
        <v>58</v>
      </c>
      <c r="Y4" t="e">
        <f>VLOOKUP(F4,[1]应付款管理!$A$1:$B$65536,2,FALSE)</f>
        <v>#N/A</v>
      </c>
      <c r="Z4" t="e">
        <f>VLOOKUP(F4,[2]订单数据统计!$A$1:$A$65536,1,0)</f>
        <v>#N/A</v>
      </c>
    </row>
    <row r="5" spans="1:26">
      <c r="A5" s="1" t="s">
        <v>26</v>
      </c>
      <c r="B5" s="1" t="s">
        <v>27</v>
      </c>
      <c r="C5" s="1" t="s">
        <v>28</v>
      </c>
      <c r="D5" s="2">
        <v>44077</v>
      </c>
      <c r="E5" s="1" t="s">
        <v>59</v>
      </c>
      <c r="F5" s="9">
        <v>1857798</v>
      </c>
      <c r="G5" s="3">
        <v>127</v>
      </c>
      <c r="H5" s="1" t="s">
        <v>60</v>
      </c>
      <c r="I5" s="1" t="s">
        <v>61</v>
      </c>
      <c r="J5" s="1" t="s">
        <v>62</v>
      </c>
      <c r="K5" s="1" t="s">
        <v>63</v>
      </c>
      <c r="L5" s="4" t="s">
        <v>64</v>
      </c>
      <c r="M5" s="1" t="s">
        <v>35</v>
      </c>
      <c r="N5" s="3">
        <v>127</v>
      </c>
      <c r="O5" s="2">
        <v>44119</v>
      </c>
      <c r="P5" s="1" t="s">
        <v>36</v>
      </c>
      <c r="Q5" s="2">
        <v>44076</v>
      </c>
      <c r="R5" s="2">
        <v>44077</v>
      </c>
      <c r="S5" s="2">
        <v>44078</v>
      </c>
      <c r="T5" s="1" t="s">
        <v>37</v>
      </c>
      <c r="U5" s="1" t="s">
        <v>65</v>
      </c>
      <c r="V5" s="1" t="s">
        <v>66</v>
      </c>
      <c r="W5" s="3">
        <v>1</v>
      </c>
      <c r="X5" s="1" t="s">
        <v>67</v>
      </c>
      <c r="Y5" t="e">
        <f>VLOOKUP(F5,[1]应付款管理!$A$1:$B$65536,2,FALSE)</f>
        <v>#N/A</v>
      </c>
      <c r="Z5" t="e">
        <f>VLOOKUP(F5,[2]订单数据统计!$A$1:$A$65536,1,0)</f>
        <v>#N/A</v>
      </c>
    </row>
    <row r="6" spans="1:26">
      <c r="A6" s="1" t="s">
        <v>26</v>
      </c>
      <c r="B6" s="1" t="s">
        <v>27</v>
      </c>
      <c r="C6" s="1" t="s">
        <v>28</v>
      </c>
      <c r="D6" s="2">
        <v>44077</v>
      </c>
      <c r="E6" s="1" t="s">
        <v>68</v>
      </c>
      <c r="F6" s="9">
        <v>1858033</v>
      </c>
      <c r="G6" s="3">
        <v>37</v>
      </c>
      <c r="H6" s="1" t="s">
        <v>69</v>
      </c>
      <c r="I6" s="1" t="s">
        <v>70</v>
      </c>
      <c r="J6" s="1" t="s">
        <v>71</v>
      </c>
      <c r="K6" s="1" t="s">
        <v>72</v>
      </c>
      <c r="L6" s="4" t="s">
        <v>73</v>
      </c>
      <c r="M6" s="1" t="s">
        <v>35</v>
      </c>
      <c r="N6" s="3">
        <v>37</v>
      </c>
      <c r="O6" s="2">
        <v>44119</v>
      </c>
      <c r="P6" s="1" t="s">
        <v>36</v>
      </c>
      <c r="Q6" s="2">
        <v>44077</v>
      </c>
      <c r="R6" s="2">
        <v>44077</v>
      </c>
      <c r="S6" s="2">
        <v>44078</v>
      </c>
      <c r="T6" s="1" t="s">
        <v>37</v>
      </c>
      <c r="U6" s="1" t="s">
        <v>74</v>
      </c>
      <c r="V6" s="1" t="s">
        <v>75</v>
      </c>
      <c r="W6" s="3">
        <v>1</v>
      </c>
      <c r="X6" s="1" t="s">
        <v>76</v>
      </c>
      <c r="Y6" t="e">
        <f>VLOOKUP(F6,[1]应付款管理!$A$1:$B$65536,2,FALSE)</f>
        <v>#N/A</v>
      </c>
      <c r="Z6" t="e">
        <f>VLOOKUP(F6,[2]订单数据统计!$A$1:$A$65536,1,0)</f>
        <v>#N/A</v>
      </c>
    </row>
    <row r="7" spans="1:26">
      <c r="A7" s="1" t="s">
        <v>26</v>
      </c>
      <c r="B7" s="1" t="s">
        <v>27</v>
      </c>
      <c r="C7" s="1" t="s">
        <v>28</v>
      </c>
      <c r="D7" s="2">
        <v>44077</v>
      </c>
      <c r="E7" s="1" t="s">
        <v>77</v>
      </c>
      <c r="F7" s="9">
        <v>1857656</v>
      </c>
      <c r="G7" s="3">
        <v>78</v>
      </c>
      <c r="H7" s="1" t="s">
        <v>78</v>
      </c>
      <c r="I7" s="1" t="s">
        <v>79</v>
      </c>
      <c r="J7" s="1" t="s">
        <v>80</v>
      </c>
      <c r="K7" s="1" t="s">
        <v>81</v>
      </c>
      <c r="L7" s="4" t="s">
        <v>82</v>
      </c>
      <c r="M7" s="1" t="s">
        <v>35</v>
      </c>
      <c r="N7" s="3">
        <v>78</v>
      </c>
      <c r="O7" s="2">
        <v>44119</v>
      </c>
      <c r="P7" s="1" t="s">
        <v>36</v>
      </c>
      <c r="Q7" s="2">
        <v>44076</v>
      </c>
      <c r="R7" s="2">
        <v>44077</v>
      </c>
      <c r="S7" s="2">
        <v>44078</v>
      </c>
      <c r="T7" s="1" t="s">
        <v>37</v>
      </c>
      <c r="U7" s="1" t="s">
        <v>83</v>
      </c>
      <c r="V7" s="1" t="s">
        <v>75</v>
      </c>
      <c r="W7" s="3">
        <v>1</v>
      </c>
      <c r="X7" s="1" t="s">
        <v>84</v>
      </c>
      <c r="Y7" t="e">
        <f>VLOOKUP(F7,[1]应付款管理!$A$1:$B$65536,2,FALSE)</f>
        <v>#N/A</v>
      </c>
      <c r="Z7" t="e">
        <f>VLOOKUP(F7,[2]订单数据统计!$A$1:$A$65536,1,0)</f>
        <v>#N/A</v>
      </c>
    </row>
    <row r="8" spans="1:26">
      <c r="A8" s="1" t="s">
        <v>26</v>
      </c>
      <c r="B8" s="1" t="s">
        <v>27</v>
      </c>
      <c r="C8" s="1" t="s">
        <v>28</v>
      </c>
      <c r="D8" s="2">
        <v>44078</v>
      </c>
      <c r="E8" s="1" t="s">
        <v>85</v>
      </c>
      <c r="F8" s="9">
        <v>1857578</v>
      </c>
      <c r="G8" s="3">
        <v>31</v>
      </c>
      <c r="H8" s="1" t="s">
        <v>86</v>
      </c>
      <c r="I8" s="1" t="s">
        <v>87</v>
      </c>
      <c r="J8" s="1" t="s">
        <v>88</v>
      </c>
      <c r="K8" s="1" t="s">
        <v>89</v>
      </c>
      <c r="L8" s="4" t="s">
        <v>90</v>
      </c>
      <c r="M8" s="1" t="s">
        <v>35</v>
      </c>
      <c r="N8" s="3">
        <v>31</v>
      </c>
      <c r="O8" s="2">
        <v>44119</v>
      </c>
      <c r="P8" s="1" t="s">
        <v>36</v>
      </c>
      <c r="Q8" s="2">
        <v>44076</v>
      </c>
      <c r="R8" s="2">
        <v>44078</v>
      </c>
      <c r="S8" s="2">
        <v>44079</v>
      </c>
      <c r="T8" s="1" t="s">
        <v>37</v>
      </c>
      <c r="U8" s="1" t="s">
        <v>91</v>
      </c>
      <c r="V8" s="1" t="s">
        <v>92</v>
      </c>
      <c r="W8" s="3">
        <v>1</v>
      </c>
      <c r="X8" s="1" t="s">
        <v>93</v>
      </c>
      <c r="Y8" t="e">
        <f>VLOOKUP(F8,[1]应付款管理!$A$1:$B$65536,2,FALSE)</f>
        <v>#N/A</v>
      </c>
      <c r="Z8" t="e">
        <f>VLOOKUP(F8,[2]订单数据统计!$A$1:$A$65536,1,0)</f>
        <v>#N/A</v>
      </c>
    </row>
    <row r="9" spans="1:26">
      <c r="A9" s="1" t="s">
        <v>26</v>
      </c>
      <c r="B9" s="1" t="s">
        <v>27</v>
      </c>
      <c r="C9" s="1" t="s">
        <v>28</v>
      </c>
      <c r="D9" s="2">
        <v>44078</v>
      </c>
      <c r="E9" s="1" t="s">
        <v>94</v>
      </c>
      <c r="F9" s="9">
        <v>1858526</v>
      </c>
      <c r="G9" s="3">
        <v>63</v>
      </c>
      <c r="H9" s="1" t="s">
        <v>95</v>
      </c>
      <c r="I9" s="1" t="s">
        <v>96</v>
      </c>
      <c r="J9" s="1" t="s">
        <v>97</v>
      </c>
      <c r="K9" s="1" t="s">
        <v>98</v>
      </c>
      <c r="L9" s="4" t="s">
        <v>99</v>
      </c>
      <c r="M9" s="1" t="s">
        <v>35</v>
      </c>
      <c r="N9" s="3">
        <v>63</v>
      </c>
      <c r="O9" s="2">
        <v>44119</v>
      </c>
      <c r="P9" s="1" t="s">
        <v>36</v>
      </c>
      <c r="Q9" s="2">
        <v>44078</v>
      </c>
      <c r="R9" s="2">
        <v>44078</v>
      </c>
      <c r="S9" s="2">
        <v>44079</v>
      </c>
      <c r="T9" s="1" t="s">
        <v>37</v>
      </c>
      <c r="U9" s="1" t="s">
        <v>83</v>
      </c>
      <c r="V9" s="1" t="s">
        <v>75</v>
      </c>
      <c r="W9" s="3">
        <v>1</v>
      </c>
      <c r="X9" s="1" t="s">
        <v>84</v>
      </c>
      <c r="Y9" t="e">
        <f>VLOOKUP(F9,[1]应付款管理!$A$1:$B$65536,2,FALSE)</f>
        <v>#N/A</v>
      </c>
      <c r="Z9" t="e">
        <f>VLOOKUP(F9,[2]订单数据统计!$A$1:$A$65536,1,0)</f>
        <v>#N/A</v>
      </c>
    </row>
    <row r="10" spans="1:26">
      <c r="A10" s="1" t="s">
        <v>26</v>
      </c>
      <c r="B10" s="1" t="s">
        <v>27</v>
      </c>
      <c r="C10" s="1" t="s">
        <v>28</v>
      </c>
      <c r="D10" s="2">
        <v>44078</v>
      </c>
      <c r="E10" s="1" t="s">
        <v>100</v>
      </c>
      <c r="F10" s="9">
        <v>1858561</v>
      </c>
      <c r="G10" s="3">
        <v>20</v>
      </c>
      <c r="H10" s="1" t="s">
        <v>101</v>
      </c>
      <c r="I10" s="1" t="s">
        <v>102</v>
      </c>
      <c r="J10" s="1" t="s">
        <v>103</v>
      </c>
      <c r="K10" s="1" t="s">
        <v>104</v>
      </c>
      <c r="L10" s="4" t="s">
        <v>105</v>
      </c>
      <c r="M10" s="1" t="s">
        <v>35</v>
      </c>
      <c r="N10" s="3">
        <v>20</v>
      </c>
      <c r="O10" s="2">
        <v>44119</v>
      </c>
      <c r="P10" s="1" t="s">
        <v>36</v>
      </c>
      <c r="Q10" s="2">
        <v>44078</v>
      </c>
      <c r="R10" s="2">
        <v>44078</v>
      </c>
      <c r="S10" s="2">
        <v>44079</v>
      </c>
      <c r="T10" s="1" t="s">
        <v>37</v>
      </c>
      <c r="U10" s="1" t="s">
        <v>106</v>
      </c>
      <c r="V10" s="1" t="s">
        <v>107</v>
      </c>
      <c r="W10" s="3">
        <v>1</v>
      </c>
      <c r="X10" s="1" t="s">
        <v>108</v>
      </c>
      <c r="Y10" t="e">
        <f>VLOOKUP(F10,[1]应付款管理!$A$1:$B$65536,2,FALSE)</f>
        <v>#N/A</v>
      </c>
      <c r="Z10" t="e">
        <f>VLOOKUP(F10,[2]订单数据统计!$A$1:$A$65536,1,0)</f>
        <v>#N/A</v>
      </c>
    </row>
    <row r="11" spans="1:26">
      <c r="A11" s="1" t="s">
        <v>26</v>
      </c>
      <c r="B11" s="1" t="s">
        <v>27</v>
      </c>
      <c r="C11" s="1" t="s">
        <v>28</v>
      </c>
      <c r="D11" s="2">
        <v>44078</v>
      </c>
      <c r="E11" s="1" t="s">
        <v>109</v>
      </c>
      <c r="F11" s="9">
        <v>1858471</v>
      </c>
      <c r="G11" s="3">
        <v>93</v>
      </c>
      <c r="H11" s="1" t="s">
        <v>110</v>
      </c>
      <c r="I11" s="1" t="s">
        <v>111</v>
      </c>
      <c r="J11" s="1" t="s">
        <v>112</v>
      </c>
      <c r="K11" s="1" t="s">
        <v>113</v>
      </c>
      <c r="L11" s="4" t="s">
        <v>114</v>
      </c>
      <c r="M11" s="1" t="s">
        <v>35</v>
      </c>
      <c r="N11" s="3">
        <v>93</v>
      </c>
      <c r="O11" s="2">
        <v>44119</v>
      </c>
      <c r="P11" s="1" t="s">
        <v>36</v>
      </c>
      <c r="Q11" s="2">
        <v>44078</v>
      </c>
      <c r="R11" s="2">
        <v>44078</v>
      </c>
      <c r="S11" s="2">
        <v>44080</v>
      </c>
      <c r="T11" s="1" t="s">
        <v>37</v>
      </c>
      <c r="U11" s="1" t="s">
        <v>115</v>
      </c>
      <c r="V11" s="1" t="s">
        <v>75</v>
      </c>
      <c r="W11" s="3">
        <v>1</v>
      </c>
      <c r="X11" s="1" t="s">
        <v>116</v>
      </c>
      <c r="Y11" t="e">
        <f>VLOOKUP(F11,[1]应付款管理!$A$1:$B$65536,2,FALSE)</f>
        <v>#N/A</v>
      </c>
      <c r="Z11" t="e">
        <f>VLOOKUP(F11,[2]订单数据统计!$A$1:$A$65536,1,0)</f>
        <v>#N/A</v>
      </c>
    </row>
    <row r="12" spans="1:26">
      <c r="A12" s="1" t="s">
        <v>26</v>
      </c>
      <c r="B12" s="1" t="s">
        <v>27</v>
      </c>
      <c r="C12" s="1" t="s">
        <v>28</v>
      </c>
      <c r="D12" s="2">
        <v>44078</v>
      </c>
      <c r="E12" s="1" t="s">
        <v>117</v>
      </c>
      <c r="F12" s="9">
        <v>1848217</v>
      </c>
      <c r="G12" s="3">
        <v>232</v>
      </c>
      <c r="H12" s="1" t="s">
        <v>118</v>
      </c>
      <c r="I12" s="1" t="s">
        <v>119</v>
      </c>
      <c r="J12" s="1" t="s">
        <v>120</v>
      </c>
      <c r="K12" s="1" t="s">
        <v>121</v>
      </c>
      <c r="L12" s="4" t="s">
        <v>122</v>
      </c>
      <c r="M12" s="1" t="s">
        <v>35</v>
      </c>
      <c r="N12" s="3">
        <v>232</v>
      </c>
      <c r="O12" s="2">
        <v>44119</v>
      </c>
      <c r="P12" s="1" t="s">
        <v>36</v>
      </c>
      <c r="Q12" s="2">
        <v>44058</v>
      </c>
      <c r="R12" s="2">
        <v>44078</v>
      </c>
      <c r="S12" s="2">
        <v>44080</v>
      </c>
      <c r="T12" s="1" t="s">
        <v>37</v>
      </c>
      <c r="U12" s="1" t="s">
        <v>47</v>
      </c>
      <c r="V12" s="1" t="s">
        <v>123</v>
      </c>
      <c r="W12" s="3">
        <v>1</v>
      </c>
      <c r="X12" s="1" t="s">
        <v>49</v>
      </c>
      <c r="Y12" t="e">
        <f>VLOOKUP(F12,[1]应付款管理!$A$1:$B$65536,2,FALSE)</f>
        <v>#N/A</v>
      </c>
      <c r="Z12" t="e">
        <f>VLOOKUP(F12,[2]订单数据统计!$A$1:$A$65536,1,0)</f>
        <v>#N/A</v>
      </c>
    </row>
    <row r="13" spans="1:26">
      <c r="A13" s="1" t="s">
        <v>26</v>
      </c>
      <c r="B13" s="1" t="s">
        <v>27</v>
      </c>
      <c r="C13" s="1" t="s">
        <v>28</v>
      </c>
      <c r="D13" s="2">
        <v>44079</v>
      </c>
      <c r="E13" s="1" t="s">
        <v>124</v>
      </c>
      <c r="F13" s="9">
        <v>1858904</v>
      </c>
      <c r="G13" s="3">
        <v>93</v>
      </c>
      <c r="H13" s="1" t="s">
        <v>125</v>
      </c>
      <c r="I13" s="1" t="s">
        <v>126</v>
      </c>
      <c r="J13" s="1" t="s">
        <v>127</v>
      </c>
      <c r="K13" s="1" t="s">
        <v>128</v>
      </c>
      <c r="L13" s="4" t="s">
        <v>129</v>
      </c>
      <c r="M13" s="1" t="s">
        <v>35</v>
      </c>
      <c r="N13" s="3">
        <v>93</v>
      </c>
      <c r="O13" s="2">
        <v>44119</v>
      </c>
      <c r="P13" s="1" t="s">
        <v>36</v>
      </c>
      <c r="Q13" s="2">
        <v>44079</v>
      </c>
      <c r="R13" s="2">
        <v>44079</v>
      </c>
      <c r="S13" s="2">
        <v>44081</v>
      </c>
      <c r="T13" s="1" t="s">
        <v>37</v>
      </c>
      <c r="U13" s="1" t="s">
        <v>115</v>
      </c>
      <c r="V13" s="1" t="s">
        <v>75</v>
      </c>
      <c r="W13" s="3">
        <v>1</v>
      </c>
      <c r="X13" s="1" t="s">
        <v>116</v>
      </c>
      <c r="Y13" t="e">
        <f>VLOOKUP(F13,[1]应付款管理!$A$1:$B$65536,2,FALSE)</f>
        <v>#N/A</v>
      </c>
      <c r="Z13" t="e">
        <f>VLOOKUP(F13,[2]订单数据统计!$A$1:$A$65536,1,0)</f>
        <v>#N/A</v>
      </c>
    </row>
    <row r="14" spans="1:26">
      <c r="A14" s="1" t="s">
        <v>26</v>
      </c>
      <c r="B14" s="1" t="s">
        <v>27</v>
      </c>
      <c r="C14" s="1" t="s">
        <v>28</v>
      </c>
      <c r="D14" s="2">
        <v>44079</v>
      </c>
      <c r="E14" s="1" t="s">
        <v>130</v>
      </c>
      <c r="F14" s="9">
        <v>1859062</v>
      </c>
      <c r="G14" s="3">
        <v>124</v>
      </c>
      <c r="H14" s="1" t="s">
        <v>131</v>
      </c>
      <c r="I14" s="1" t="s">
        <v>132</v>
      </c>
      <c r="J14" s="1" t="s">
        <v>133</v>
      </c>
      <c r="K14" s="1" t="s">
        <v>134</v>
      </c>
      <c r="L14" s="4" t="s">
        <v>135</v>
      </c>
      <c r="M14" s="1" t="s">
        <v>35</v>
      </c>
      <c r="N14" s="3">
        <v>124</v>
      </c>
      <c r="O14" s="2">
        <v>44119</v>
      </c>
      <c r="P14" s="1" t="s">
        <v>36</v>
      </c>
      <c r="Q14" s="2">
        <v>44079</v>
      </c>
      <c r="R14" s="2">
        <v>44079</v>
      </c>
      <c r="S14" s="2">
        <v>44080</v>
      </c>
      <c r="T14" s="1" t="s">
        <v>37</v>
      </c>
      <c r="U14" s="1" t="s">
        <v>136</v>
      </c>
      <c r="V14" s="1" t="s">
        <v>137</v>
      </c>
      <c r="W14" s="3">
        <v>1</v>
      </c>
      <c r="X14" s="1" t="s">
        <v>138</v>
      </c>
      <c r="Y14" t="e">
        <f>VLOOKUP(F14,[1]应付款管理!$A$1:$B$65536,2,FALSE)</f>
        <v>#N/A</v>
      </c>
      <c r="Z14" t="e">
        <f>VLOOKUP(F14,[2]订单数据统计!$A$1:$A$65536,1,0)</f>
        <v>#N/A</v>
      </c>
    </row>
    <row r="15" spans="1:26">
      <c r="A15" s="1" t="s">
        <v>26</v>
      </c>
      <c r="B15" s="1" t="s">
        <v>27</v>
      </c>
      <c r="C15" s="1" t="s">
        <v>28</v>
      </c>
      <c r="D15" s="2">
        <v>44079</v>
      </c>
      <c r="E15" s="1" t="s">
        <v>139</v>
      </c>
      <c r="F15" s="9">
        <v>1859004</v>
      </c>
      <c r="G15" s="3">
        <v>44</v>
      </c>
      <c r="H15" s="1" t="s">
        <v>140</v>
      </c>
      <c r="I15" s="1" t="s">
        <v>141</v>
      </c>
      <c r="J15" s="1" t="s">
        <v>142</v>
      </c>
      <c r="K15" s="1" t="s">
        <v>143</v>
      </c>
      <c r="L15" s="4" t="s">
        <v>144</v>
      </c>
      <c r="M15" s="1" t="s">
        <v>35</v>
      </c>
      <c r="N15" s="3">
        <v>44</v>
      </c>
      <c r="O15" s="2">
        <v>44119</v>
      </c>
      <c r="P15" s="1" t="s">
        <v>36</v>
      </c>
      <c r="Q15" s="2">
        <v>44079</v>
      </c>
      <c r="R15" s="2">
        <v>44079</v>
      </c>
      <c r="S15" s="2">
        <v>44080</v>
      </c>
      <c r="T15" s="1" t="s">
        <v>37</v>
      </c>
      <c r="U15" s="1" t="s">
        <v>145</v>
      </c>
      <c r="V15" s="1" t="s">
        <v>146</v>
      </c>
      <c r="W15" s="3">
        <v>1</v>
      </c>
      <c r="X15" s="1" t="s">
        <v>147</v>
      </c>
      <c r="Y15" t="e">
        <f>VLOOKUP(F15,[1]应付款管理!$A$1:$B$65536,2,FALSE)</f>
        <v>#N/A</v>
      </c>
      <c r="Z15" t="e">
        <f>VLOOKUP(F15,[2]订单数据统计!$A$1:$A$65536,1,0)</f>
        <v>#N/A</v>
      </c>
    </row>
    <row r="16" spans="1:26">
      <c r="A16" s="1" t="s">
        <v>26</v>
      </c>
      <c r="B16" s="1" t="s">
        <v>27</v>
      </c>
      <c r="C16" s="1" t="s">
        <v>28</v>
      </c>
      <c r="D16" s="2">
        <v>44079</v>
      </c>
      <c r="E16" s="1" t="s">
        <v>148</v>
      </c>
      <c r="F16" s="9">
        <v>1859163</v>
      </c>
      <c r="G16" s="3">
        <v>17</v>
      </c>
      <c r="H16" s="1" t="s">
        <v>149</v>
      </c>
      <c r="I16" s="1" t="s">
        <v>150</v>
      </c>
      <c r="J16" s="1" t="s">
        <v>151</v>
      </c>
      <c r="K16" s="1" t="s">
        <v>152</v>
      </c>
      <c r="L16" s="4" t="s">
        <v>153</v>
      </c>
      <c r="M16" s="1" t="s">
        <v>35</v>
      </c>
      <c r="N16" s="3">
        <v>17</v>
      </c>
      <c r="O16" s="2">
        <v>44119</v>
      </c>
      <c r="P16" s="1" t="s">
        <v>36</v>
      </c>
      <c r="Q16" s="2">
        <v>44079</v>
      </c>
      <c r="R16" s="2">
        <v>44079</v>
      </c>
      <c r="S16" s="2">
        <v>44080</v>
      </c>
      <c r="T16" s="1" t="s">
        <v>37</v>
      </c>
      <c r="U16" s="1" t="s">
        <v>154</v>
      </c>
      <c r="V16" s="1" t="s">
        <v>155</v>
      </c>
      <c r="W16" s="3">
        <v>1</v>
      </c>
      <c r="X16" s="1" t="s">
        <v>156</v>
      </c>
      <c r="Y16" t="e">
        <f>VLOOKUP(F16,[1]应付款管理!$A$1:$B$65536,2,FALSE)</f>
        <v>#N/A</v>
      </c>
      <c r="Z16" t="e">
        <f>VLOOKUP(F16,[2]订单数据统计!$A$1:$A$65536,1,0)</f>
        <v>#N/A</v>
      </c>
    </row>
    <row r="17" spans="1:26">
      <c r="A17" s="1" t="s">
        <v>26</v>
      </c>
      <c r="B17" s="1" t="s">
        <v>27</v>
      </c>
      <c r="C17" s="1" t="s">
        <v>28</v>
      </c>
      <c r="D17" s="2">
        <v>44079</v>
      </c>
      <c r="E17" s="1" t="s">
        <v>157</v>
      </c>
      <c r="F17" s="9">
        <v>1858925</v>
      </c>
      <c r="G17" s="3">
        <v>87</v>
      </c>
      <c r="H17" s="1" t="s">
        <v>158</v>
      </c>
      <c r="I17" s="1" t="s">
        <v>159</v>
      </c>
      <c r="J17" s="1" t="s">
        <v>160</v>
      </c>
      <c r="K17" s="1" t="s">
        <v>161</v>
      </c>
      <c r="L17" s="4" t="s">
        <v>162</v>
      </c>
      <c r="M17" s="1" t="s">
        <v>35</v>
      </c>
      <c r="N17" s="3">
        <v>87</v>
      </c>
      <c r="O17" s="2">
        <v>44119</v>
      </c>
      <c r="P17" s="1" t="s">
        <v>36</v>
      </c>
      <c r="Q17" s="2">
        <v>44079</v>
      </c>
      <c r="R17" s="2">
        <v>44079</v>
      </c>
      <c r="S17" s="2">
        <v>44080</v>
      </c>
      <c r="T17" s="1" t="s">
        <v>37</v>
      </c>
      <c r="U17" s="1" t="s">
        <v>163</v>
      </c>
      <c r="V17" s="1" t="s">
        <v>164</v>
      </c>
      <c r="W17" s="3">
        <v>1</v>
      </c>
      <c r="X17" s="1" t="s">
        <v>165</v>
      </c>
      <c r="Y17" t="e">
        <f>VLOOKUP(F17,[1]应付款管理!$A$1:$B$65536,2,FALSE)</f>
        <v>#N/A</v>
      </c>
      <c r="Z17" t="e">
        <f>VLOOKUP(F17,[2]订单数据统计!$A$1:$A$65536,1,0)</f>
        <v>#N/A</v>
      </c>
    </row>
    <row r="18" spans="1:26">
      <c r="A18" s="1" t="s">
        <v>26</v>
      </c>
      <c r="B18" s="1" t="s">
        <v>27</v>
      </c>
      <c r="C18" s="1" t="s">
        <v>28</v>
      </c>
      <c r="D18" s="2">
        <v>44079</v>
      </c>
      <c r="E18" s="1" t="s">
        <v>166</v>
      </c>
      <c r="F18" s="9">
        <v>1858986</v>
      </c>
      <c r="G18" s="3">
        <v>94</v>
      </c>
      <c r="H18" s="1" t="s">
        <v>167</v>
      </c>
      <c r="I18" s="1" t="s">
        <v>168</v>
      </c>
      <c r="J18" s="1" t="s">
        <v>169</v>
      </c>
      <c r="K18" s="1" t="s">
        <v>170</v>
      </c>
      <c r="L18" s="4" t="s">
        <v>171</v>
      </c>
      <c r="M18" s="1" t="s">
        <v>35</v>
      </c>
      <c r="N18" s="3">
        <v>94</v>
      </c>
      <c r="O18" s="2">
        <v>44119</v>
      </c>
      <c r="P18" s="1" t="s">
        <v>36</v>
      </c>
      <c r="Q18" s="2">
        <v>44079</v>
      </c>
      <c r="R18" s="2">
        <v>44079</v>
      </c>
      <c r="S18" s="2">
        <v>44080</v>
      </c>
      <c r="T18" s="1" t="s">
        <v>37</v>
      </c>
      <c r="U18" s="1" t="s">
        <v>172</v>
      </c>
      <c r="V18" s="1" t="s">
        <v>173</v>
      </c>
      <c r="W18" s="3">
        <v>1</v>
      </c>
      <c r="X18" s="1" t="s">
        <v>174</v>
      </c>
      <c r="Y18" t="e">
        <f>VLOOKUP(F18,[1]应付款管理!$A$1:$B$65536,2,FALSE)</f>
        <v>#N/A</v>
      </c>
      <c r="Z18" t="e">
        <f>VLOOKUP(F18,[2]订单数据统计!$A$1:$A$65536,1,0)</f>
        <v>#N/A</v>
      </c>
    </row>
    <row r="19" spans="1:26">
      <c r="A19" s="1" t="s">
        <v>26</v>
      </c>
      <c r="B19" s="1" t="s">
        <v>27</v>
      </c>
      <c r="C19" s="1" t="s">
        <v>28</v>
      </c>
      <c r="D19" s="2">
        <v>44079</v>
      </c>
      <c r="E19" s="1" t="s">
        <v>175</v>
      </c>
      <c r="F19" s="9">
        <v>1858956</v>
      </c>
      <c r="G19" s="3">
        <v>51</v>
      </c>
      <c r="H19" s="1" t="s">
        <v>176</v>
      </c>
      <c r="I19" s="1" t="s">
        <v>177</v>
      </c>
      <c r="J19" s="1" t="s">
        <v>178</v>
      </c>
      <c r="K19" s="1" t="s">
        <v>179</v>
      </c>
      <c r="L19" s="4" t="s">
        <v>180</v>
      </c>
      <c r="M19" s="1" t="s">
        <v>35</v>
      </c>
      <c r="N19" s="3">
        <v>51</v>
      </c>
      <c r="O19" s="2">
        <v>44119</v>
      </c>
      <c r="P19" s="1" t="s">
        <v>36</v>
      </c>
      <c r="Q19" s="2">
        <v>44079</v>
      </c>
      <c r="R19" s="2">
        <v>44079</v>
      </c>
      <c r="S19" s="2">
        <v>44080</v>
      </c>
      <c r="T19" s="1" t="s">
        <v>37</v>
      </c>
      <c r="U19" s="1" t="s">
        <v>181</v>
      </c>
      <c r="V19" s="1" t="s">
        <v>182</v>
      </c>
      <c r="W19" s="3">
        <v>2</v>
      </c>
      <c r="X19" s="1" t="s">
        <v>183</v>
      </c>
      <c r="Y19" t="e">
        <f>VLOOKUP(F19,[1]应付款管理!$A$1:$B$65536,2,FALSE)</f>
        <v>#N/A</v>
      </c>
      <c r="Z19" t="e">
        <f>VLOOKUP(F19,[2]订单数据统计!$A$1:$A$65536,1,0)</f>
        <v>#N/A</v>
      </c>
    </row>
    <row r="20" spans="1:26">
      <c r="A20" s="1" t="s">
        <v>26</v>
      </c>
      <c r="B20" s="1" t="s">
        <v>27</v>
      </c>
      <c r="C20" s="1" t="s">
        <v>28</v>
      </c>
      <c r="D20" s="2">
        <v>44079</v>
      </c>
      <c r="E20" s="1" t="s">
        <v>184</v>
      </c>
      <c r="F20" s="9">
        <v>1850289</v>
      </c>
      <c r="G20" s="3">
        <v>23</v>
      </c>
      <c r="H20" s="1" t="s">
        <v>185</v>
      </c>
      <c r="I20" s="1" t="s">
        <v>186</v>
      </c>
      <c r="J20" s="1" t="s">
        <v>187</v>
      </c>
      <c r="K20" s="1" t="s">
        <v>188</v>
      </c>
      <c r="L20" s="4" t="s">
        <v>189</v>
      </c>
      <c r="M20" s="1" t="s">
        <v>35</v>
      </c>
      <c r="N20" s="3">
        <v>23</v>
      </c>
      <c r="O20" s="2">
        <v>44119</v>
      </c>
      <c r="P20" s="1" t="s">
        <v>36</v>
      </c>
      <c r="Q20" s="2">
        <v>44062</v>
      </c>
      <c r="R20" s="2">
        <v>44079</v>
      </c>
      <c r="S20" s="2">
        <v>44080</v>
      </c>
      <c r="T20" s="1" t="s">
        <v>37</v>
      </c>
      <c r="U20" s="1" t="s">
        <v>190</v>
      </c>
      <c r="V20" s="1" t="s">
        <v>75</v>
      </c>
      <c r="W20" s="3">
        <v>1</v>
      </c>
      <c r="X20" s="1" t="s">
        <v>191</v>
      </c>
      <c r="Y20" t="e">
        <f>VLOOKUP(F20,[1]应付款管理!$A$1:$B$65536,2,FALSE)</f>
        <v>#N/A</v>
      </c>
      <c r="Z20" t="e">
        <f>VLOOKUP(F20,[2]订单数据统计!$A$1:$A$65536,1,0)</f>
        <v>#N/A</v>
      </c>
    </row>
    <row r="21" spans="1:26">
      <c r="A21" s="1" t="s">
        <v>26</v>
      </c>
      <c r="B21" s="1" t="s">
        <v>27</v>
      </c>
      <c r="C21" s="1" t="s">
        <v>28</v>
      </c>
      <c r="D21" s="2">
        <v>44079</v>
      </c>
      <c r="E21" s="1" t="s">
        <v>192</v>
      </c>
      <c r="F21" s="9">
        <v>1858856</v>
      </c>
      <c r="G21" s="3">
        <v>47</v>
      </c>
      <c r="H21" s="1" t="s">
        <v>193</v>
      </c>
      <c r="I21" s="1" t="s">
        <v>194</v>
      </c>
      <c r="J21" s="1" t="s">
        <v>195</v>
      </c>
      <c r="K21" s="1" t="s">
        <v>196</v>
      </c>
      <c r="L21" s="4" t="s">
        <v>197</v>
      </c>
      <c r="M21" s="1" t="s">
        <v>35</v>
      </c>
      <c r="N21" s="3">
        <v>47</v>
      </c>
      <c r="O21" s="2">
        <v>44119</v>
      </c>
      <c r="P21" s="1" t="s">
        <v>36</v>
      </c>
      <c r="Q21" s="2">
        <v>44079</v>
      </c>
      <c r="R21" s="2">
        <v>44079</v>
      </c>
      <c r="S21" s="2">
        <v>44080</v>
      </c>
      <c r="T21" s="1" t="s">
        <v>37</v>
      </c>
      <c r="U21" s="1" t="s">
        <v>115</v>
      </c>
      <c r="V21" s="1" t="s">
        <v>75</v>
      </c>
      <c r="W21" s="3">
        <v>1</v>
      </c>
      <c r="X21" s="1" t="s">
        <v>116</v>
      </c>
      <c r="Y21" t="e">
        <f>VLOOKUP(F21,[1]应付款管理!$A$1:$B$65536,2,FALSE)</f>
        <v>#N/A</v>
      </c>
      <c r="Z21" t="e">
        <f>VLOOKUP(F21,[2]订单数据统计!$A$1:$A$65536,1,0)</f>
        <v>#N/A</v>
      </c>
    </row>
    <row r="22" spans="1:26">
      <c r="A22" s="1" t="s">
        <v>26</v>
      </c>
      <c r="B22" s="1" t="s">
        <v>27</v>
      </c>
      <c r="C22" s="1" t="s">
        <v>28</v>
      </c>
      <c r="D22" s="2">
        <v>44079</v>
      </c>
      <c r="E22" s="1" t="s">
        <v>198</v>
      </c>
      <c r="F22" s="9">
        <v>1858948</v>
      </c>
      <c r="G22" s="3">
        <v>49</v>
      </c>
      <c r="H22" s="1" t="s">
        <v>199</v>
      </c>
      <c r="I22" s="1" t="s">
        <v>200</v>
      </c>
      <c r="J22" s="1" t="s">
        <v>201</v>
      </c>
      <c r="K22" s="1" t="s">
        <v>202</v>
      </c>
      <c r="L22" s="4" t="s">
        <v>203</v>
      </c>
      <c r="M22" s="1" t="s">
        <v>35</v>
      </c>
      <c r="N22" s="3">
        <v>49</v>
      </c>
      <c r="O22" s="2">
        <v>44119</v>
      </c>
      <c r="P22" s="1" t="s">
        <v>36</v>
      </c>
      <c r="Q22" s="2">
        <v>44079</v>
      </c>
      <c r="R22" s="2">
        <v>44079</v>
      </c>
      <c r="S22" s="2">
        <v>44081</v>
      </c>
      <c r="T22" s="1" t="s">
        <v>37</v>
      </c>
      <c r="U22" s="1" t="s">
        <v>204</v>
      </c>
      <c r="V22" s="1" t="s">
        <v>92</v>
      </c>
      <c r="W22" s="3">
        <v>1</v>
      </c>
      <c r="X22" s="1" t="s">
        <v>205</v>
      </c>
      <c r="Y22" t="e">
        <f>VLOOKUP(F22,[1]应付款管理!$A$1:$B$65536,2,FALSE)</f>
        <v>#N/A</v>
      </c>
      <c r="Z22" t="e">
        <f>VLOOKUP(F22,[2]订单数据统计!$A$1:$A$65536,1,0)</f>
        <v>#N/A</v>
      </c>
    </row>
    <row r="23" spans="1:26">
      <c r="A23" s="1" t="s">
        <v>26</v>
      </c>
      <c r="B23" s="1" t="s">
        <v>27</v>
      </c>
      <c r="C23" s="1" t="s">
        <v>28</v>
      </c>
      <c r="D23" s="2">
        <v>44079</v>
      </c>
      <c r="E23" s="1" t="s">
        <v>206</v>
      </c>
      <c r="F23" s="9">
        <v>1859152</v>
      </c>
      <c r="G23" s="3">
        <v>81</v>
      </c>
      <c r="H23" s="1" t="s">
        <v>207</v>
      </c>
      <c r="I23" s="1" t="s">
        <v>208</v>
      </c>
      <c r="J23" s="1" t="s">
        <v>209</v>
      </c>
      <c r="K23" s="1" t="s">
        <v>210</v>
      </c>
      <c r="L23" s="4" t="s">
        <v>211</v>
      </c>
      <c r="M23" s="1" t="s">
        <v>35</v>
      </c>
      <c r="N23" s="3">
        <v>81</v>
      </c>
      <c r="O23" s="2">
        <v>44119</v>
      </c>
      <c r="P23" s="1" t="s">
        <v>36</v>
      </c>
      <c r="Q23" s="2">
        <v>44079</v>
      </c>
      <c r="R23" s="2">
        <v>44079</v>
      </c>
      <c r="S23" s="2">
        <v>44080</v>
      </c>
      <c r="T23" s="1" t="s">
        <v>37</v>
      </c>
      <c r="U23" s="1" t="s">
        <v>212</v>
      </c>
      <c r="V23" s="1" t="s">
        <v>213</v>
      </c>
      <c r="W23" s="3">
        <v>1</v>
      </c>
      <c r="X23" s="1" t="s">
        <v>214</v>
      </c>
      <c r="Y23" t="e">
        <f>VLOOKUP(F23,[1]应付款管理!$A$1:$B$65536,2,FALSE)</f>
        <v>#N/A</v>
      </c>
      <c r="Z23" t="e">
        <f>VLOOKUP(F23,[2]订单数据统计!$A$1:$A$65536,1,0)</f>
        <v>#N/A</v>
      </c>
    </row>
    <row r="24" spans="1:26">
      <c r="A24" s="1" t="s">
        <v>26</v>
      </c>
      <c r="B24" s="1" t="s">
        <v>27</v>
      </c>
      <c r="C24" s="1" t="s">
        <v>28</v>
      </c>
      <c r="D24" s="2">
        <v>44079</v>
      </c>
      <c r="E24" s="1" t="s">
        <v>215</v>
      </c>
      <c r="F24">
        <v>1859149</v>
      </c>
      <c r="G24" s="3">
        <v>116</v>
      </c>
      <c r="H24" s="1" t="s">
        <v>216</v>
      </c>
      <c r="I24" s="1" t="s">
        <v>217</v>
      </c>
      <c r="J24" s="1" t="s">
        <v>218</v>
      </c>
      <c r="K24" s="1" t="s">
        <v>219</v>
      </c>
      <c r="L24" s="4" t="s">
        <v>220</v>
      </c>
      <c r="M24" s="1" t="s">
        <v>35</v>
      </c>
      <c r="N24" s="3">
        <v>116</v>
      </c>
      <c r="O24" s="2">
        <v>44119</v>
      </c>
      <c r="P24" s="1" t="s">
        <v>36</v>
      </c>
      <c r="Q24" s="2">
        <v>44079</v>
      </c>
      <c r="R24" s="2">
        <v>44079</v>
      </c>
      <c r="S24" s="2">
        <v>44080</v>
      </c>
      <c r="T24" s="1" t="s">
        <v>221</v>
      </c>
      <c r="U24" s="1" t="s">
        <v>172</v>
      </c>
      <c r="V24" s="1" t="s">
        <v>75</v>
      </c>
      <c r="W24" s="3">
        <v>1</v>
      </c>
      <c r="X24" s="1" t="s">
        <v>174</v>
      </c>
      <c r="Y24" t="e">
        <f>VLOOKUP(F24,[1]应付款管理!$A$1:$B$65536,2,FALSE)</f>
        <v>#N/A</v>
      </c>
      <c r="Z24" t="e">
        <f>VLOOKUP(F24,[2]订单数据统计!$A$1:$A$65536,1,0)</f>
        <v>#N/A</v>
      </c>
    </row>
    <row r="25" spans="1:26">
      <c r="A25" s="1" t="s">
        <v>26</v>
      </c>
      <c r="B25" s="1" t="s">
        <v>27</v>
      </c>
      <c r="C25" s="1" t="s">
        <v>28</v>
      </c>
      <c r="D25" s="2">
        <v>44079</v>
      </c>
      <c r="E25" s="1" t="s">
        <v>222</v>
      </c>
      <c r="F25" s="9">
        <v>1855949</v>
      </c>
      <c r="G25" s="3">
        <v>22</v>
      </c>
      <c r="H25" s="1" t="s">
        <v>223</v>
      </c>
      <c r="I25" s="1" t="s">
        <v>224</v>
      </c>
      <c r="J25" s="1" t="s">
        <v>225</v>
      </c>
      <c r="K25" s="1" t="s">
        <v>226</v>
      </c>
      <c r="L25" s="4" t="s">
        <v>227</v>
      </c>
      <c r="M25" s="1" t="s">
        <v>35</v>
      </c>
      <c r="N25" s="3">
        <v>22</v>
      </c>
      <c r="O25" s="2">
        <v>44119</v>
      </c>
      <c r="P25" s="1" t="s">
        <v>36</v>
      </c>
      <c r="Q25" s="2">
        <v>44072</v>
      </c>
      <c r="R25" s="2">
        <v>44079</v>
      </c>
      <c r="S25" s="2">
        <v>44080</v>
      </c>
      <c r="T25" s="1" t="s">
        <v>37</v>
      </c>
      <c r="U25" s="1" t="s">
        <v>228</v>
      </c>
      <c r="V25" s="1" t="s">
        <v>75</v>
      </c>
      <c r="W25" s="3">
        <v>1</v>
      </c>
      <c r="X25" s="1" t="s">
        <v>229</v>
      </c>
      <c r="Y25" t="e">
        <f>VLOOKUP(F25,[1]应付款管理!$A$1:$B$65536,2,FALSE)</f>
        <v>#N/A</v>
      </c>
      <c r="Z25" t="e">
        <f>VLOOKUP(F25,[2]订单数据统计!$A$1:$A$65536,1,0)</f>
        <v>#N/A</v>
      </c>
    </row>
    <row r="26" spans="1:26">
      <c r="A26" s="1" t="s">
        <v>26</v>
      </c>
      <c r="B26" s="1" t="s">
        <v>27</v>
      </c>
      <c r="C26" s="1" t="s">
        <v>28</v>
      </c>
      <c r="D26" s="2">
        <v>44079</v>
      </c>
      <c r="E26" s="1" t="s">
        <v>230</v>
      </c>
      <c r="F26" s="9">
        <v>1858915</v>
      </c>
      <c r="G26" s="3">
        <v>133</v>
      </c>
      <c r="H26" s="1" t="s">
        <v>231</v>
      </c>
      <c r="I26" s="1" t="s">
        <v>232</v>
      </c>
      <c r="J26" s="1" t="s">
        <v>233</v>
      </c>
      <c r="K26" s="1" t="s">
        <v>234</v>
      </c>
      <c r="L26" s="4" t="s">
        <v>235</v>
      </c>
      <c r="M26" s="1" t="s">
        <v>35</v>
      </c>
      <c r="N26" s="3">
        <v>133</v>
      </c>
      <c r="O26" s="2">
        <v>44119</v>
      </c>
      <c r="P26" s="1" t="s">
        <v>36</v>
      </c>
      <c r="Q26" s="2">
        <v>44079</v>
      </c>
      <c r="R26" s="2">
        <v>44079</v>
      </c>
      <c r="S26" s="2">
        <v>44080</v>
      </c>
      <c r="T26" s="1" t="s">
        <v>37</v>
      </c>
      <c r="U26" s="1" t="s">
        <v>115</v>
      </c>
      <c r="V26" s="1" t="s">
        <v>57</v>
      </c>
      <c r="W26" s="3">
        <v>3</v>
      </c>
      <c r="X26" s="1" t="s">
        <v>116</v>
      </c>
      <c r="Y26" t="e">
        <f>VLOOKUP(F26,[1]应付款管理!$A$1:$B$65536,2,FALSE)</f>
        <v>#N/A</v>
      </c>
      <c r="Z26" t="e">
        <f>VLOOKUP(F26,[2]订单数据统计!$A$1:$A$65536,1,0)</f>
        <v>#N/A</v>
      </c>
    </row>
    <row r="27" spans="1:26">
      <c r="A27" s="1" t="s">
        <v>26</v>
      </c>
      <c r="B27" s="1" t="s">
        <v>27</v>
      </c>
      <c r="C27" s="1" t="s">
        <v>28</v>
      </c>
      <c r="D27" s="2">
        <v>44079</v>
      </c>
      <c r="E27" s="1" t="s">
        <v>236</v>
      </c>
      <c r="F27" s="9">
        <v>1858547</v>
      </c>
      <c r="G27" s="3">
        <v>50</v>
      </c>
      <c r="H27" s="1" t="s">
        <v>237</v>
      </c>
      <c r="I27" s="1" t="s">
        <v>238</v>
      </c>
      <c r="J27" s="1" t="s">
        <v>239</v>
      </c>
      <c r="K27" s="1" t="s">
        <v>240</v>
      </c>
      <c r="L27" s="4" t="s">
        <v>241</v>
      </c>
      <c r="M27" s="1" t="s">
        <v>35</v>
      </c>
      <c r="N27" s="3">
        <v>50</v>
      </c>
      <c r="O27" s="2">
        <v>44119</v>
      </c>
      <c r="P27" s="1" t="s">
        <v>36</v>
      </c>
      <c r="Q27" s="2">
        <v>44078</v>
      </c>
      <c r="R27" s="2">
        <v>44079</v>
      </c>
      <c r="S27" s="2">
        <v>44080</v>
      </c>
      <c r="T27" s="1" t="s">
        <v>37</v>
      </c>
      <c r="U27" s="1" t="s">
        <v>242</v>
      </c>
      <c r="V27" s="1" t="s">
        <v>75</v>
      </c>
      <c r="W27" s="3">
        <v>1</v>
      </c>
      <c r="X27" s="1" t="s">
        <v>243</v>
      </c>
      <c r="Y27" t="e">
        <f>VLOOKUP(F27,[1]应付款管理!$A$1:$B$65536,2,FALSE)</f>
        <v>#N/A</v>
      </c>
      <c r="Z27" t="e">
        <f>VLOOKUP(F27,[2]订单数据统计!$A$1:$A$65536,1,0)</f>
        <v>#N/A</v>
      </c>
    </row>
    <row r="28" spans="1:26">
      <c r="A28" s="1" t="s">
        <v>26</v>
      </c>
      <c r="B28" s="1" t="s">
        <v>27</v>
      </c>
      <c r="C28" s="1" t="s">
        <v>28</v>
      </c>
      <c r="D28" s="2">
        <v>44079</v>
      </c>
      <c r="E28" s="1" t="s">
        <v>244</v>
      </c>
      <c r="F28" s="9">
        <v>1858999</v>
      </c>
      <c r="G28" s="3">
        <v>59</v>
      </c>
      <c r="H28" s="1" t="s">
        <v>245</v>
      </c>
      <c r="I28" s="1" t="s">
        <v>246</v>
      </c>
      <c r="J28" s="1" t="s">
        <v>247</v>
      </c>
      <c r="K28" s="1" t="s">
        <v>248</v>
      </c>
      <c r="L28" s="4" t="s">
        <v>249</v>
      </c>
      <c r="M28" s="1" t="s">
        <v>35</v>
      </c>
      <c r="N28" s="3">
        <v>59</v>
      </c>
      <c r="O28" s="2">
        <v>44119</v>
      </c>
      <c r="P28" s="1" t="s">
        <v>36</v>
      </c>
      <c r="Q28" s="2">
        <v>44079</v>
      </c>
      <c r="R28" s="2">
        <v>44079</v>
      </c>
      <c r="S28" s="2">
        <v>44080</v>
      </c>
      <c r="T28" s="1" t="s">
        <v>37</v>
      </c>
      <c r="U28" s="1" t="s">
        <v>250</v>
      </c>
      <c r="V28" s="1" t="s">
        <v>251</v>
      </c>
      <c r="W28" s="3">
        <v>1</v>
      </c>
      <c r="X28" s="1" t="s">
        <v>252</v>
      </c>
      <c r="Y28" t="e">
        <f>VLOOKUP(F28,[1]应付款管理!$A$1:$B$65536,2,FALSE)</f>
        <v>#N/A</v>
      </c>
      <c r="Z28" t="e">
        <f>VLOOKUP(F28,[2]订单数据统计!$A$1:$A$65536,1,0)</f>
        <v>#N/A</v>
      </c>
    </row>
    <row r="29" spans="1:26">
      <c r="A29" s="1" t="s">
        <v>26</v>
      </c>
      <c r="B29" s="1" t="s">
        <v>27</v>
      </c>
      <c r="C29" s="1" t="s">
        <v>28</v>
      </c>
      <c r="D29" s="2">
        <v>44079</v>
      </c>
      <c r="E29" s="1" t="s">
        <v>253</v>
      </c>
      <c r="F29" s="9">
        <v>1855293</v>
      </c>
      <c r="G29" s="3">
        <v>38</v>
      </c>
      <c r="H29" s="1" t="s">
        <v>254</v>
      </c>
      <c r="I29" s="1" t="s">
        <v>255</v>
      </c>
      <c r="J29" s="1" t="s">
        <v>256</v>
      </c>
      <c r="K29" s="1" t="s">
        <v>257</v>
      </c>
      <c r="L29" s="4" t="s">
        <v>258</v>
      </c>
      <c r="M29" s="1" t="s">
        <v>35</v>
      </c>
      <c r="N29" s="3">
        <v>38</v>
      </c>
      <c r="O29" s="2">
        <v>44119</v>
      </c>
      <c r="P29" s="1" t="s">
        <v>36</v>
      </c>
      <c r="Q29" s="2">
        <v>44070</v>
      </c>
      <c r="R29" s="2">
        <v>44079</v>
      </c>
      <c r="S29" s="2">
        <v>44080</v>
      </c>
      <c r="T29" s="1" t="s">
        <v>37</v>
      </c>
      <c r="U29" s="1" t="s">
        <v>259</v>
      </c>
      <c r="V29" s="1" t="s">
        <v>260</v>
      </c>
      <c r="W29" s="3">
        <v>1</v>
      </c>
      <c r="X29" s="1" t="s">
        <v>261</v>
      </c>
      <c r="Y29" t="e">
        <f>VLOOKUP(F29,[1]应付款管理!$A$1:$B$65536,2,FALSE)</f>
        <v>#N/A</v>
      </c>
      <c r="Z29" t="e">
        <f>VLOOKUP(F29,[2]订单数据统计!$A$1:$A$65536,1,0)</f>
        <v>#N/A</v>
      </c>
    </row>
    <row r="30" spans="1:26">
      <c r="A30" s="1" t="s">
        <v>26</v>
      </c>
      <c r="B30" s="1" t="s">
        <v>27</v>
      </c>
      <c r="C30" s="1" t="s">
        <v>28</v>
      </c>
      <c r="D30" s="2">
        <v>44080</v>
      </c>
      <c r="E30" s="1" t="s">
        <v>262</v>
      </c>
      <c r="F30" s="9">
        <v>1850642</v>
      </c>
      <c r="G30" s="3">
        <v>75</v>
      </c>
      <c r="H30" s="1" t="s">
        <v>263</v>
      </c>
      <c r="I30" s="1" t="s">
        <v>264</v>
      </c>
      <c r="J30" s="1" t="s">
        <v>265</v>
      </c>
      <c r="K30" s="1" t="s">
        <v>266</v>
      </c>
      <c r="L30" s="4" t="s">
        <v>267</v>
      </c>
      <c r="M30" s="1" t="s">
        <v>35</v>
      </c>
      <c r="N30" s="3">
        <v>75</v>
      </c>
      <c r="O30" s="2">
        <v>44119</v>
      </c>
      <c r="P30" s="1" t="s">
        <v>36</v>
      </c>
      <c r="Q30" s="2">
        <v>44062</v>
      </c>
      <c r="R30" s="2">
        <v>44080</v>
      </c>
      <c r="S30" s="2">
        <v>44081</v>
      </c>
      <c r="T30" s="1" t="s">
        <v>37</v>
      </c>
      <c r="U30" s="1" t="s">
        <v>268</v>
      </c>
      <c r="V30" s="1" t="s">
        <v>269</v>
      </c>
      <c r="W30" s="3">
        <v>1</v>
      </c>
      <c r="X30" s="1" t="s">
        <v>270</v>
      </c>
      <c r="Y30" t="e">
        <f>VLOOKUP(F30,[1]应付款管理!$A$1:$B$65536,2,FALSE)</f>
        <v>#N/A</v>
      </c>
      <c r="Z30" t="e">
        <f>VLOOKUP(F30,[2]订单数据统计!$A$1:$A$65536,1,0)</f>
        <v>#N/A</v>
      </c>
    </row>
    <row r="31" spans="1:26">
      <c r="A31" s="1" t="s">
        <v>26</v>
      </c>
      <c r="B31" s="1" t="s">
        <v>27</v>
      </c>
      <c r="C31" s="1" t="s">
        <v>28</v>
      </c>
      <c r="D31" s="2">
        <v>44080</v>
      </c>
      <c r="E31" s="1" t="s">
        <v>271</v>
      </c>
      <c r="F31" s="9">
        <v>1856178</v>
      </c>
      <c r="G31" s="3">
        <v>50</v>
      </c>
      <c r="H31" s="1" t="s">
        <v>272</v>
      </c>
      <c r="I31" s="1" t="s">
        <v>273</v>
      </c>
      <c r="J31" s="1" t="s">
        <v>274</v>
      </c>
      <c r="K31" s="1" t="s">
        <v>275</v>
      </c>
      <c r="L31" s="4" t="s">
        <v>276</v>
      </c>
      <c r="M31" s="1" t="s">
        <v>35</v>
      </c>
      <c r="N31" s="3">
        <v>50</v>
      </c>
      <c r="O31" s="2">
        <v>44119</v>
      </c>
      <c r="P31" s="1" t="s">
        <v>36</v>
      </c>
      <c r="Q31" s="2">
        <v>44072</v>
      </c>
      <c r="R31" s="2">
        <v>44080</v>
      </c>
      <c r="S31" s="2">
        <v>44081</v>
      </c>
      <c r="T31" s="1" t="s">
        <v>37</v>
      </c>
      <c r="U31" s="1" t="s">
        <v>277</v>
      </c>
      <c r="V31" s="1" t="s">
        <v>92</v>
      </c>
      <c r="W31" s="3">
        <v>1</v>
      </c>
      <c r="X31" s="1" t="s">
        <v>278</v>
      </c>
      <c r="Y31" t="e">
        <f>VLOOKUP(F31,[1]应付款管理!$A$1:$B$65536,2,FALSE)</f>
        <v>#N/A</v>
      </c>
      <c r="Z31" t="e">
        <f>VLOOKUP(F31,[2]订单数据统计!$A$1:$A$65536,1,0)</f>
        <v>#N/A</v>
      </c>
    </row>
    <row r="32" spans="1:28">
      <c r="A32" s="1" t="s">
        <v>26</v>
      </c>
      <c r="B32" s="1" t="s">
        <v>27</v>
      </c>
      <c r="C32" s="1" t="s">
        <v>28</v>
      </c>
      <c r="D32" s="2">
        <v>44081</v>
      </c>
      <c r="E32" s="1" t="s">
        <v>279</v>
      </c>
      <c r="F32">
        <v>1859925</v>
      </c>
      <c r="G32" s="3">
        <v>56</v>
      </c>
      <c r="H32" s="1" t="s">
        <v>280</v>
      </c>
      <c r="I32" s="1" t="s">
        <v>281</v>
      </c>
      <c r="J32" s="1" t="s">
        <v>282</v>
      </c>
      <c r="K32" s="1" t="s">
        <v>283</v>
      </c>
      <c r="L32" s="4" t="s">
        <v>284</v>
      </c>
      <c r="M32" s="1" t="s">
        <v>35</v>
      </c>
      <c r="N32" s="3">
        <v>56</v>
      </c>
      <c r="O32" s="2">
        <v>44119</v>
      </c>
      <c r="P32" s="1" t="s">
        <v>36</v>
      </c>
      <c r="Q32" s="2">
        <v>44081</v>
      </c>
      <c r="R32" s="2">
        <v>44081</v>
      </c>
      <c r="S32" s="2">
        <v>44082</v>
      </c>
      <c r="T32" s="1" t="s">
        <v>37</v>
      </c>
      <c r="U32" s="1" t="s">
        <v>285</v>
      </c>
      <c r="V32" s="1" t="s">
        <v>75</v>
      </c>
      <c r="W32" s="3">
        <v>1</v>
      </c>
      <c r="X32" s="1" t="s">
        <v>286</v>
      </c>
      <c r="Y32">
        <f>VLOOKUP(F32,[1]应付款管理!$A$1:$B$65536,2,FALSE)</f>
        <v>56.3</v>
      </c>
      <c r="Z32" t="e">
        <f>VLOOKUP(F32,[2]订单数据统计!$A$1:$A$65536,1,0)</f>
        <v>#N/A</v>
      </c>
      <c r="AA32" t="str">
        <f>$AA$1&amp;F32</f>
        <v>,1859925</v>
      </c>
      <c r="AB32" t="e">
        <f>AA32-G32</f>
        <v>#VALUE!</v>
      </c>
    </row>
    <row r="33" spans="1:28">
      <c r="A33" s="1" t="s">
        <v>26</v>
      </c>
      <c r="B33" s="1" t="s">
        <v>27</v>
      </c>
      <c r="C33" s="1" t="s">
        <v>28</v>
      </c>
      <c r="D33" s="2">
        <v>44081</v>
      </c>
      <c r="E33" s="1" t="s">
        <v>287</v>
      </c>
      <c r="F33">
        <v>1859197</v>
      </c>
      <c r="G33" s="3">
        <v>88</v>
      </c>
      <c r="H33" s="1" t="s">
        <v>288</v>
      </c>
      <c r="I33" s="1" t="s">
        <v>289</v>
      </c>
      <c r="J33" s="1" t="s">
        <v>290</v>
      </c>
      <c r="K33" s="1" t="s">
        <v>291</v>
      </c>
      <c r="L33" s="4" t="s">
        <v>292</v>
      </c>
      <c r="M33" s="1" t="s">
        <v>35</v>
      </c>
      <c r="N33" s="3">
        <v>88</v>
      </c>
      <c r="O33" s="2">
        <v>44119</v>
      </c>
      <c r="P33" s="1" t="s">
        <v>36</v>
      </c>
      <c r="Q33" s="2">
        <v>44079</v>
      </c>
      <c r="R33" s="2">
        <v>44081</v>
      </c>
      <c r="S33" s="2">
        <v>44083</v>
      </c>
      <c r="T33" s="1" t="s">
        <v>37</v>
      </c>
      <c r="U33" s="1" t="s">
        <v>293</v>
      </c>
      <c r="V33" s="1" t="s">
        <v>92</v>
      </c>
      <c r="W33" s="3">
        <v>1</v>
      </c>
      <c r="X33" s="1" t="s">
        <v>294</v>
      </c>
      <c r="Y33">
        <f>VLOOKUP(F33,[1]应付款管理!$A$1:$B$65536,2,FALSE)</f>
        <v>87.94</v>
      </c>
      <c r="Z33" t="e">
        <f>VLOOKUP(F33,[2]订单数据统计!$A$1:$A$65536,1,0)</f>
        <v>#N/A</v>
      </c>
      <c r="AA33" t="str">
        <f>$AA$1&amp;F33</f>
        <v>,1859197</v>
      </c>
      <c r="AB33" t="e">
        <f>AA33-G33</f>
        <v>#VALUE!</v>
      </c>
    </row>
    <row r="34" spans="1:28">
      <c r="A34" s="1" t="s">
        <v>26</v>
      </c>
      <c r="B34" s="1" t="s">
        <v>27</v>
      </c>
      <c r="C34" s="1" t="s">
        <v>28</v>
      </c>
      <c r="D34" s="2">
        <v>44082</v>
      </c>
      <c r="E34" s="1" t="s">
        <v>295</v>
      </c>
      <c r="F34">
        <v>1860302</v>
      </c>
      <c r="G34" s="3">
        <v>13</v>
      </c>
      <c r="H34" s="1" t="s">
        <v>296</v>
      </c>
      <c r="I34" s="1" t="s">
        <v>297</v>
      </c>
      <c r="J34" s="1" t="s">
        <v>298</v>
      </c>
      <c r="K34" s="1" t="s">
        <v>299</v>
      </c>
      <c r="L34" s="4" t="s">
        <v>300</v>
      </c>
      <c r="M34" s="1" t="s">
        <v>35</v>
      </c>
      <c r="N34" s="3">
        <v>13</v>
      </c>
      <c r="O34" s="2">
        <v>44119</v>
      </c>
      <c r="P34" s="1" t="s">
        <v>36</v>
      </c>
      <c r="Q34" s="2">
        <v>44082</v>
      </c>
      <c r="R34" s="2">
        <v>44082</v>
      </c>
      <c r="S34" s="2">
        <v>44083</v>
      </c>
      <c r="T34" s="1" t="s">
        <v>37</v>
      </c>
      <c r="U34" s="1" t="s">
        <v>301</v>
      </c>
      <c r="V34" s="1" t="s">
        <v>302</v>
      </c>
      <c r="W34" s="3">
        <v>1</v>
      </c>
      <c r="X34" s="1" t="s">
        <v>303</v>
      </c>
      <c r="Y34">
        <f>VLOOKUP(F34,[1]应付款管理!$A$1:$B$65536,2,FALSE)</f>
        <v>13.42</v>
      </c>
      <c r="Z34" t="e">
        <f>VLOOKUP(F34,[2]订单数据统计!$A$1:$A$65536,1,0)</f>
        <v>#N/A</v>
      </c>
      <c r="AA34" t="str">
        <f>$AA$1&amp;F34</f>
        <v>,1860302</v>
      </c>
      <c r="AB34" t="e">
        <f>AA34-G34</f>
        <v>#VALUE!</v>
      </c>
    </row>
    <row r="35" spans="1:28">
      <c r="A35" s="1" t="s">
        <v>26</v>
      </c>
      <c r="B35" s="1" t="s">
        <v>27</v>
      </c>
      <c r="C35" s="1" t="s">
        <v>28</v>
      </c>
      <c r="D35" s="2">
        <v>44083</v>
      </c>
      <c r="E35" s="1" t="s">
        <v>304</v>
      </c>
      <c r="F35">
        <v>1860553</v>
      </c>
      <c r="G35" s="3">
        <v>37</v>
      </c>
      <c r="H35" s="1" t="s">
        <v>305</v>
      </c>
      <c r="I35" s="1" t="s">
        <v>306</v>
      </c>
      <c r="J35" s="1" t="s">
        <v>307</v>
      </c>
      <c r="K35" s="1" t="s">
        <v>308</v>
      </c>
      <c r="L35" s="4" t="s">
        <v>309</v>
      </c>
      <c r="M35" s="1" t="s">
        <v>35</v>
      </c>
      <c r="N35" s="3">
        <v>37</v>
      </c>
      <c r="O35" s="2">
        <v>44119</v>
      </c>
      <c r="P35" s="1" t="s">
        <v>36</v>
      </c>
      <c r="Q35" s="2">
        <v>44083</v>
      </c>
      <c r="R35" s="2">
        <v>44083</v>
      </c>
      <c r="S35" s="2">
        <v>44084</v>
      </c>
      <c r="T35" s="1" t="s">
        <v>37</v>
      </c>
      <c r="U35" s="1" t="s">
        <v>74</v>
      </c>
      <c r="V35" s="1" t="s">
        <v>75</v>
      </c>
      <c r="W35" s="3">
        <v>1</v>
      </c>
      <c r="X35" s="1" t="s">
        <v>76</v>
      </c>
      <c r="Y35">
        <f>VLOOKUP(F35,[1]应付款管理!$A$1:$B$65536,2,FALSE)</f>
        <v>37.13</v>
      </c>
      <c r="Z35" t="e">
        <f>VLOOKUP(F35,[2]订单数据统计!$A$1:$A$65536,1,0)</f>
        <v>#N/A</v>
      </c>
      <c r="AA35" t="str">
        <f>$AA$1&amp;F35</f>
        <v>,1860553</v>
      </c>
      <c r="AB35" t="e">
        <f>AA35-G35</f>
        <v>#VALUE!</v>
      </c>
    </row>
    <row r="36" spans="1:26">
      <c r="A36" s="1" t="s">
        <v>26</v>
      </c>
      <c r="B36" s="1" t="s">
        <v>27</v>
      </c>
      <c r="C36" s="1" t="s">
        <v>28</v>
      </c>
      <c r="D36" s="2">
        <v>44084</v>
      </c>
      <c r="E36" s="1" t="s">
        <v>310</v>
      </c>
      <c r="F36" s="9">
        <v>1857064</v>
      </c>
      <c r="G36" s="3">
        <v>79</v>
      </c>
      <c r="H36" s="1" t="s">
        <v>311</v>
      </c>
      <c r="I36" s="1" t="s">
        <v>312</v>
      </c>
      <c r="J36" s="1" t="s">
        <v>313</v>
      </c>
      <c r="K36" s="1" t="s">
        <v>314</v>
      </c>
      <c r="L36" s="4" t="s">
        <v>315</v>
      </c>
      <c r="M36" s="1" t="s">
        <v>35</v>
      </c>
      <c r="N36" s="3">
        <v>79</v>
      </c>
      <c r="O36" s="2">
        <v>44119</v>
      </c>
      <c r="P36" s="1" t="s">
        <v>36</v>
      </c>
      <c r="Q36" s="2">
        <v>44075</v>
      </c>
      <c r="R36" s="2">
        <v>44084</v>
      </c>
      <c r="S36" s="2">
        <v>44085</v>
      </c>
      <c r="T36" s="1" t="s">
        <v>37</v>
      </c>
      <c r="U36" s="1" t="s">
        <v>47</v>
      </c>
      <c r="V36" s="1" t="s">
        <v>48</v>
      </c>
      <c r="W36" s="3">
        <v>1</v>
      </c>
      <c r="X36" s="1" t="s">
        <v>49</v>
      </c>
      <c r="Y36" t="e">
        <f>VLOOKUP(F36,[1]应付款管理!$A$1:$B$65536,2,FALSE)</f>
        <v>#N/A</v>
      </c>
      <c r="Z36" t="e">
        <f>VLOOKUP(F36,[2]订单数据统计!$A$1:$A$65536,1,0)</f>
        <v>#N/A</v>
      </c>
    </row>
    <row r="37" spans="1:26">
      <c r="A37" s="1" t="s">
        <v>26</v>
      </c>
      <c r="B37" s="1" t="s">
        <v>27</v>
      </c>
      <c r="C37" s="1" t="s">
        <v>28</v>
      </c>
      <c r="D37" s="2">
        <v>44084</v>
      </c>
      <c r="E37" s="1" t="s">
        <v>316</v>
      </c>
      <c r="F37" s="9">
        <v>1855723</v>
      </c>
      <c r="G37" s="3">
        <v>50</v>
      </c>
      <c r="H37" s="1" t="s">
        <v>317</v>
      </c>
      <c r="I37" s="1" t="s">
        <v>318</v>
      </c>
      <c r="J37" s="1" t="s">
        <v>319</v>
      </c>
      <c r="K37" s="1" t="s">
        <v>320</v>
      </c>
      <c r="L37" s="4" t="s">
        <v>321</v>
      </c>
      <c r="M37" s="1" t="s">
        <v>35</v>
      </c>
      <c r="N37" s="3">
        <v>50</v>
      </c>
      <c r="O37" s="2">
        <v>44119</v>
      </c>
      <c r="P37" s="1" t="s">
        <v>36</v>
      </c>
      <c r="Q37" s="2">
        <v>44071</v>
      </c>
      <c r="R37" s="2">
        <v>44084</v>
      </c>
      <c r="S37" s="2">
        <v>44085</v>
      </c>
      <c r="T37" s="1" t="s">
        <v>37</v>
      </c>
      <c r="U37" s="1" t="s">
        <v>277</v>
      </c>
      <c r="V37" s="1" t="s">
        <v>92</v>
      </c>
      <c r="W37" s="3">
        <v>1</v>
      </c>
      <c r="X37" s="1" t="s">
        <v>278</v>
      </c>
      <c r="Y37" t="e">
        <f>VLOOKUP(F37,[1]应付款管理!$A$1:$B$65536,2,FALSE)</f>
        <v>#N/A</v>
      </c>
      <c r="Z37" t="e">
        <f>VLOOKUP(F37,[2]订单数据统计!$A$1:$A$65536,1,0)</f>
        <v>#N/A</v>
      </c>
    </row>
    <row r="38" spans="1:28">
      <c r="A38" s="1" t="s">
        <v>26</v>
      </c>
      <c r="B38" s="1" t="s">
        <v>27</v>
      </c>
      <c r="C38" s="1" t="s">
        <v>28</v>
      </c>
      <c r="D38" s="2">
        <v>44084</v>
      </c>
      <c r="E38" s="1" t="s">
        <v>322</v>
      </c>
      <c r="F38">
        <v>1861119</v>
      </c>
      <c r="G38" s="3">
        <v>101</v>
      </c>
      <c r="H38" s="1" t="s">
        <v>323</v>
      </c>
      <c r="I38" s="1" t="s">
        <v>324</v>
      </c>
      <c r="J38" s="1" t="s">
        <v>325</v>
      </c>
      <c r="K38" s="1" t="s">
        <v>63</v>
      </c>
      <c r="L38" s="4" t="s">
        <v>326</v>
      </c>
      <c r="M38" s="1" t="s">
        <v>35</v>
      </c>
      <c r="N38" s="3">
        <v>101</v>
      </c>
      <c r="O38" s="2">
        <v>44119</v>
      </c>
      <c r="P38" s="1" t="s">
        <v>36</v>
      </c>
      <c r="Q38" s="2">
        <v>44084</v>
      </c>
      <c r="R38" s="2">
        <v>44084</v>
      </c>
      <c r="S38" s="2">
        <v>44085</v>
      </c>
      <c r="T38" s="1" t="s">
        <v>37</v>
      </c>
      <c r="U38" s="1" t="s">
        <v>327</v>
      </c>
      <c r="V38" s="1" t="s">
        <v>328</v>
      </c>
      <c r="W38" s="3">
        <v>1</v>
      </c>
      <c r="X38" s="1" t="s">
        <v>329</v>
      </c>
      <c r="Y38">
        <f>VLOOKUP(F38,[1]应付款管理!$A$1:$B$65536,2,FALSE)</f>
        <v>100.84</v>
      </c>
      <c r="Z38" t="e">
        <f>VLOOKUP(F38,[2]订单数据统计!$A$1:$A$65536,1,0)</f>
        <v>#N/A</v>
      </c>
      <c r="AA38" t="str">
        <f>$AA$1&amp;F38</f>
        <v>,1861119</v>
      </c>
      <c r="AB38" t="e">
        <f>AA38-G38</f>
        <v>#VALUE!</v>
      </c>
    </row>
    <row r="39" spans="1:26">
      <c r="A39" s="1" t="s">
        <v>26</v>
      </c>
      <c r="B39" s="1" t="s">
        <v>27</v>
      </c>
      <c r="C39" s="1" t="s">
        <v>28</v>
      </c>
      <c r="D39" s="2">
        <v>44085</v>
      </c>
      <c r="E39" s="1" t="s">
        <v>330</v>
      </c>
      <c r="F39" s="9">
        <v>1857542</v>
      </c>
      <c r="G39" s="3">
        <v>31</v>
      </c>
      <c r="H39" s="1" t="s">
        <v>331</v>
      </c>
      <c r="I39" s="1" t="s">
        <v>332</v>
      </c>
      <c r="J39" s="1" t="s">
        <v>333</v>
      </c>
      <c r="K39" s="1" t="s">
        <v>334</v>
      </c>
      <c r="L39" s="4" t="s">
        <v>335</v>
      </c>
      <c r="M39" s="1" t="s">
        <v>35</v>
      </c>
      <c r="N39" s="3">
        <v>31</v>
      </c>
      <c r="O39" s="2">
        <v>44119</v>
      </c>
      <c r="P39" s="1" t="s">
        <v>36</v>
      </c>
      <c r="Q39" s="2">
        <v>44076</v>
      </c>
      <c r="R39" s="2">
        <v>44085</v>
      </c>
      <c r="S39" s="2">
        <v>44086</v>
      </c>
      <c r="T39" s="1" t="s">
        <v>37</v>
      </c>
      <c r="U39" s="1" t="s">
        <v>91</v>
      </c>
      <c r="V39" s="1" t="s">
        <v>92</v>
      </c>
      <c r="W39" s="3">
        <v>1</v>
      </c>
      <c r="X39" s="1" t="s">
        <v>93</v>
      </c>
      <c r="Y39" t="e">
        <f>VLOOKUP(F39,[1]应付款管理!$A$1:$B$65536,2,FALSE)</f>
        <v>#N/A</v>
      </c>
      <c r="Z39" t="e">
        <f>VLOOKUP(F39,[2]订单数据统计!$A$1:$A$65536,1,0)</f>
        <v>#N/A</v>
      </c>
    </row>
    <row r="40" spans="1:28">
      <c r="A40" s="1" t="s">
        <v>26</v>
      </c>
      <c r="B40" s="1" t="s">
        <v>27</v>
      </c>
      <c r="C40" s="1" t="s">
        <v>28</v>
      </c>
      <c r="D40" s="2">
        <v>44085</v>
      </c>
      <c r="E40" s="1" t="s">
        <v>336</v>
      </c>
      <c r="F40">
        <v>1859049</v>
      </c>
      <c r="G40" s="3">
        <v>43</v>
      </c>
      <c r="H40" s="1" t="s">
        <v>337</v>
      </c>
      <c r="I40" s="1" t="s">
        <v>338</v>
      </c>
      <c r="J40" s="1" t="s">
        <v>339</v>
      </c>
      <c r="K40" s="1" t="s">
        <v>340</v>
      </c>
      <c r="L40" s="4" t="s">
        <v>341</v>
      </c>
      <c r="M40" s="1" t="s">
        <v>35</v>
      </c>
      <c r="N40" s="3">
        <v>43</v>
      </c>
      <c r="O40" s="2">
        <v>44119</v>
      </c>
      <c r="P40" s="1" t="s">
        <v>36</v>
      </c>
      <c r="Q40" s="2">
        <v>44079</v>
      </c>
      <c r="R40" s="2">
        <v>44085</v>
      </c>
      <c r="S40" s="2">
        <v>44086</v>
      </c>
      <c r="T40" s="1" t="s">
        <v>37</v>
      </c>
      <c r="U40" s="1" t="s">
        <v>342</v>
      </c>
      <c r="V40" s="1" t="s">
        <v>92</v>
      </c>
      <c r="W40" s="3">
        <v>1</v>
      </c>
      <c r="X40" s="1" t="s">
        <v>343</v>
      </c>
      <c r="Y40">
        <f>VLOOKUP(F40,[1]应付款管理!$A$1:$B$65536,2,FALSE)</f>
        <v>42.98</v>
      </c>
      <c r="Z40" t="e">
        <f>VLOOKUP(F40,[2]订单数据统计!$A$1:$A$65536,1,0)</f>
        <v>#N/A</v>
      </c>
      <c r="AA40" t="str">
        <f>$AA$1&amp;F40</f>
        <v>,1859049</v>
      </c>
      <c r="AB40" t="e">
        <f>AA40-G40</f>
        <v>#VALUE!</v>
      </c>
    </row>
    <row r="41" spans="1:28">
      <c r="A41" s="1" t="s">
        <v>26</v>
      </c>
      <c r="B41" s="1" t="s">
        <v>27</v>
      </c>
      <c r="C41" s="1" t="s">
        <v>28</v>
      </c>
      <c r="D41" s="2">
        <v>44085</v>
      </c>
      <c r="E41" s="1" t="s">
        <v>344</v>
      </c>
      <c r="F41">
        <v>1861739</v>
      </c>
      <c r="G41" s="3">
        <v>52</v>
      </c>
      <c r="H41" s="1" t="s">
        <v>345</v>
      </c>
      <c r="I41" s="1" t="s">
        <v>346</v>
      </c>
      <c r="J41" s="1" t="s">
        <v>347</v>
      </c>
      <c r="K41" s="1" t="s">
        <v>348</v>
      </c>
      <c r="L41" s="4" t="s">
        <v>349</v>
      </c>
      <c r="M41" s="1" t="s">
        <v>35</v>
      </c>
      <c r="N41" s="3">
        <v>52</v>
      </c>
      <c r="O41" s="2">
        <v>44119</v>
      </c>
      <c r="P41" s="1" t="s">
        <v>36</v>
      </c>
      <c r="Q41" s="2">
        <v>44085</v>
      </c>
      <c r="R41" s="2">
        <v>44085</v>
      </c>
      <c r="S41" s="2">
        <v>44086</v>
      </c>
      <c r="T41" s="1" t="s">
        <v>37</v>
      </c>
      <c r="U41" s="1" t="s">
        <v>115</v>
      </c>
      <c r="V41" s="1" t="s">
        <v>75</v>
      </c>
      <c r="W41" s="3">
        <v>1</v>
      </c>
      <c r="X41" s="1" t="s">
        <v>116</v>
      </c>
      <c r="Y41">
        <f>VLOOKUP(F41,[1]应付款管理!$A$1:$B$65536,2,FALSE)</f>
        <v>51.84</v>
      </c>
      <c r="Z41" t="e">
        <f>VLOOKUP(F41,[2]订单数据统计!$A$1:$A$65536,1,0)</f>
        <v>#N/A</v>
      </c>
      <c r="AA41" t="str">
        <f>$AA$1&amp;F41</f>
        <v>,1861739</v>
      </c>
      <c r="AB41" t="e">
        <f>AA41-G41</f>
        <v>#VALUE!</v>
      </c>
    </row>
    <row r="42" spans="1:26">
      <c r="A42" s="1" t="s">
        <v>26</v>
      </c>
      <c r="B42" s="1" t="s">
        <v>27</v>
      </c>
      <c r="C42" s="1" t="s">
        <v>28</v>
      </c>
      <c r="D42" s="2">
        <v>44086</v>
      </c>
      <c r="E42" s="1" t="s">
        <v>350</v>
      </c>
      <c r="F42" s="9">
        <v>1857473</v>
      </c>
      <c r="G42" s="3">
        <v>31</v>
      </c>
      <c r="H42" s="1" t="s">
        <v>351</v>
      </c>
      <c r="I42" s="1" t="s">
        <v>352</v>
      </c>
      <c r="J42" s="1" t="s">
        <v>353</v>
      </c>
      <c r="K42" s="1" t="s">
        <v>354</v>
      </c>
      <c r="L42" s="4" t="s">
        <v>355</v>
      </c>
      <c r="M42" s="1" t="s">
        <v>35</v>
      </c>
      <c r="N42" s="3">
        <v>31</v>
      </c>
      <c r="O42" s="2">
        <v>44119</v>
      </c>
      <c r="P42" s="1" t="s">
        <v>36</v>
      </c>
      <c r="Q42" s="2">
        <v>44076</v>
      </c>
      <c r="R42" s="2">
        <v>44086</v>
      </c>
      <c r="S42" s="2">
        <v>44087</v>
      </c>
      <c r="T42" s="1" t="s">
        <v>37</v>
      </c>
      <c r="U42" s="1" t="s">
        <v>91</v>
      </c>
      <c r="V42" s="1" t="s">
        <v>92</v>
      </c>
      <c r="W42" s="3">
        <v>1</v>
      </c>
      <c r="X42" s="1" t="s">
        <v>93</v>
      </c>
      <c r="Y42" t="e">
        <f>VLOOKUP(F42,[1]应付款管理!$A$1:$B$65536,2,FALSE)</f>
        <v>#N/A</v>
      </c>
      <c r="Z42" t="e">
        <f>VLOOKUP(F42,[2]订单数据统计!$A$1:$A$65536,1,0)</f>
        <v>#N/A</v>
      </c>
    </row>
    <row r="43" spans="1:28">
      <c r="A43" s="1" t="s">
        <v>26</v>
      </c>
      <c r="B43" s="1" t="s">
        <v>27</v>
      </c>
      <c r="C43" s="1" t="s">
        <v>28</v>
      </c>
      <c r="D43" s="2">
        <v>44086</v>
      </c>
      <c r="E43" s="1" t="s">
        <v>356</v>
      </c>
      <c r="F43">
        <v>1857443</v>
      </c>
      <c r="G43" s="3">
        <v>37</v>
      </c>
      <c r="H43" s="1" t="s">
        <v>357</v>
      </c>
      <c r="I43" s="1" t="s">
        <v>358</v>
      </c>
      <c r="J43" s="1" t="s">
        <v>359</v>
      </c>
      <c r="K43" s="1" t="s">
        <v>360</v>
      </c>
      <c r="L43" s="4" t="s">
        <v>361</v>
      </c>
      <c r="M43" s="1" t="s">
        <v>35</v>
      </c>
      <c r="N43" s="3">
        <v>37</v>
      </c>
      <c r="O43" s="2">
        <v>44119</v>
      </c>
      <c r="P43" s="1" t="s">
        <v>36</v>
      </c>
      <c r="Q43" s="2">
        <v>44076</v>
      </c>
      <c r="R43" s="2">
        <v>44086</v>
      </c>
      <c r="S43" s="2">
        <v>44087</v>
      </c>
      <c r="T43" s="1" t="s">
        <v>37</v>
      </c>
      <c r="U43" s="1" t="s">
        <v>362</v>
      </c>
      <c r="V43" s="1" t="s">
        <v>75</v>
      </c>
      <c r="W43" s="3">
        <v>1</v>
      </c>
      <c r="X43" s="1" t="s">
        <v>363</v>
      </c>
      <c r="Y43">
        <f>VLOOKUP(F43,[1]应付款管理!$A$1:$B$65536,2,FALSE)</f>
        <v>36.64</v>
      </c>
      <c r="Z43" t="e">
        <f>VLOOKUP(F43,[2]订单数据统计!$A$1:$A$65536,1,0)</f>
        <v>#N/A</v>
      </c>
      <c r="AA43" t="str">
        <f t="shared" ref="AA43:AA84" si="0">$AA$1&amp;F43</f>
        <v>,1857443</v>
      </c>
      <c r="AB43" t="e">
        <f t="shared" ref="AB43:AB74" si="1">AA43-G43</f>
        <v>#VALUE!</v>
      </c>
    </row>
    <row r="44" spans="1:28">
      <c r="A44" s="1" t="s">
        <v>26</v>
      </c>
      <c r="B44" s="1" t="s">
        <v>27</v>
      </c>
      <c r="C44" s="1" t="s">
        <v>28</v>
      </c>
      <c r="D44" s="2">
        <v>44086</v>
      </c>
      <c r="E44" s="1" t="s">
        <v>364</v>
      </c>
      <c r="F44">
        <v>1857611</v>
      </c>
      <c r="G44" s="3">
        <v>21</v>
      </c>
      <c r="H44" s="1" t="s">
        <v>365</v>
      </c>
      <c r="I44" s="1" t="s">
        <v>366</v>
      </c>
      <c r="J44" s="1" t="s">
        <v>367</v>
      </c>
      <c r="K44" s="1" t="s">
        <v>368</v>
      </c>
      <c r="L44" s="4" t="s">
        <v>369</v>
      </c>
      <c r="M44" s="1" t="s">
        <v>35</v>
      </c>
      <c r="N44" s="3">
        <v>21</v>
      </c>
      <c r="O44" s="2">
        <v>44119</v>
      </c>
      <c r="P44" s="1" t="s">
        <v>36</v>
      </c>
      <c r="Q44" s="2">
        <v>44076</v>
      </c>
      <c r="R44" s="2">
        <v>44086</v>
      </c>
      <c r="S44" s="2">
        <v>44087</v>
      </c>
      <c r="T44" s="1" t="s">
        <v>37</v>
      </c>
      <c r="U44" s="1" t="s">
        <v>370</v>
      </c>
      <c r="V44" s="1" t="s">
        <v>371</v>
      </c>
      <c r="W44" s="3">
        <v>1</v>
      </c>
      <c r="X44" s="1" t="s">
        <v>372</v>
      </c>
      <c r="Y44">
        <f>VLOOKUP(F44,[1]应付款管理!$A$1:$B$65536,2,FALSE)</f>
        <v>20.71</v>
      </c>
      <c r="Z44" t="e">
        <f>VLOOKUP(F44,[2]订单数据统计!$A$1:$A$65536,1,0)</f>
        <v>#N/A</v>
      </c>
      <c r="AA44" t="str">
        <f t="shared" si="0"/>
        <v>,1857611</v>
      </c>
      <c r="AB44" t="e">
        <f t="shared" si="1"/>
        <v>#VALUE!</v>
      </c>
    </row>
    <row r="45" spans="1:28">
      <c r="A45" s="1" t="s">
        <v>26</v>
      </c>
      <c r="B45" s="1" t="s">
        <v>27</v>
      </c>
      <c r="C45" s="1" t="s">
        <v>28</v>
      </c>
      <c r="D45" s="2">
        <v>44086</v>
      </c>
      <c r="E45" s="1" t="s">
        <v>373</v>
      </c>
      <c r="F45">
        <v>1859593</v>
      </c>
      <c r="G45" s="3">
        <v>97</v>
      </c>
      <c r="H45" s="1" t="s">
        <v>374</v>
      </c>
      <c r="I45" s="1" t="s">
        <v>375</v>
      </c>
      <c r="J45" s="1" t="s">
        <v>376</v>
      </c>
      <c r="K45" s="1" t="s">
        <v>377</v>
      </c>
      <c r="L45" s="4" t="s">
        <v>378</v>
      </c>
      <c r="M45" s="1" t="s">
        <v>35</v>
      </c>
      <c r="N45" s="3">
        <v>97</v>
      </c>
      <c r="O45" s="2">
        <v>44119</v>
      </c>
      <c r="P45" s="1" t="s">
        <v>36</v>
      </c>
      <c r="Q45" s="2">
        <v>44080</v>
      </c>
      <c r="R45" s="2">
        <v>44086</v>
      </c>
      <c r="S45" s="2">
        <v>44087</v>
      </c>
      <c r="T45" s="1" t="s">
        <v>37</v>
      </c>
      <c r="U45" s="1" t="s">
        <v>379</v>
      </c>
      <c r="V45" s="1" t="s">
        <v>75</v>
      </c>
      <c r="W45" s="3">
        <v>2</v>
      </c>
      <c r="X45" s="1" t="s">
        <v>380</v>
      </c>
      <c r="Y45">
        <f>VLOOKUP(F45,[1]应付款管理!$A$1:$B$65536,2,FALSE)</f>
        <v>96.62</v>
      </c>
      <c r="Z45" t="e">
        <f>VLOOKUP(F45,[2]订单数据统计!$A$1:$A$65536,1,0)</f>
        <v>#N/A</v>
      </c>
      <c r="AA45" t="str">
        <f t="shared" si="0"/>
        <v>,1859593</v>
      </c>
      <c r="AB45" t="e">
        <f t="shared" si="1"/>
        <v>#VALUE!</v>
      </c>
    </row>
    <row r="46" spans="1:28">
      <c r="A46" s="1" t="s">
        <v>26</v>
      </c>
      <c r="B46" s="1" t="s">
        <v>27</v>
      </c>
      <c r="C46" s="1" t="s">
        <v>28</v>
      </c>
      <c r="D46" s="2">
        <v>44086</v>
      </c>
      <c r="E46" s="1" t="s">
        <v>381</v>
      </c>
      <c r="F46">
        <v>1861878</v>
      </c>
      <c r="G46" s="3">
        <v>25</v>
      </c>
      <c r="H46" s="1" t="s">
        <v>382</v>
      </c>
      <c r="I46" s="1" t="s">
        <v>383</v>
      </c>
      <c r="J46" s="1" t="s">
        <v>384</v>
      </c>
      <c r="K46" s="1" t="s">
        <v>385</v>
      </c>
      <c r="L46" s="4" t="s">
        <v>386</v>
      </c>
      <c r="M46" s="1" t="s">
        <v>35</v>
      </c>
      <c r="N46" s="3">
        <v>25</v>
      </c>
      <c r="O46" s="2">
        <v>44119</v>
      </c>
      <c r="P46" s="1" t="s">
        <v>36</v>
      </c>
      <c r="Q46" s="2">
        <v>44085</v>
      </c>
      <c r="R46" s="2">
        <v>44086</v>
      </c>
      <c r="S46" s="2">
        <v>44087</v>
      </c>
      <c r="T46" s="1" t="s">
        <v>37</v>
      </c>
      <c r="U46" s="1" t="s">
        <v>387</v>
      </c>
      <c r="V46" s="1" t="s">
        <v>75</v>
      </c>
      <c r="W46" s="3">
        <v>1</v>
      </c>
      <c r="X46" s="1" t="s">
        <v>388</v>
      </c>
      <c r="Y46">
        <f>VLOOKUP(F46,[1]应付款管理!$A$1:$B$65536,2,FALSE)</f>
        <v>24.81</v>
      </c>
      <c r="Z46" t="e">
        <f>VLOOKUP(F46,[2]订单数据统计!$A$1:$A$65536,1,0)</f>
        <v>#N/A</v>
      </c>
      <c r="AA46" t="str">
        <f t="shared" si="0"/>
        <v>,1861878</v>
      </c>
      <c r="AB46" t="e">
        <f t="shared" si="1"/>
        <v>#VALUE!</v>
      </c>
    </row>
    <row r="47" spans="1:28">
      <c r="A47" s="1" t="s">
        <v>26</v>
      </c>
      <c r="B47" s="1" t="s">
        <v>27</v>
      </c>
      <c r="C47" s="1" t="s">
        <v>28</v>
      </c>
      <c r="D47" s="2">
        <v>44087</v>
      </c>
      <c r="E47" s="1" t="s">
        <v>389</v>
      </c>
      <c r="F47">
        <v>1853065</v>
      </c>
      <c r="G47" s="3">
        <v>197</v>
      </c>
      <c r="H47" s="1" t="s">
        <v>390</v>
      </c>
      <c r="I47" s="1" t="s">
        <v>391</v>
      </c>
      <c r="J47" s="1" t="s">
        <v>392</v>
      </c>
      <c r="K47" s="1" t="s">
        <v>393</v>
      </c>
      <c r="L47" s="4" t="s">
        <v>394</v>
      </c>
      <c r="M47" s="1" t="s">
        <v>35</v>
      </c>
      <c r="N47" s="3">
        <v>197</v>
      </c>
      <c r="O47" s="2">
        <v>44119</v>
      </c>
      <c r="P47" s="1" t="s">
        <v>36</v>
      </c>
      <c r="Q47" s="2">
        <v>44066</v>
      </c>
      <c r="R47" s="2">
        <v>44087</v>
      </c>
      <c r="S47" s="2">
        <v>44089</v>
      </c>
      <c r="T47" s="1" t="s">
        <v>37</v>
      </c>
      <c r="U47" s="1" t="s">
        <v>395</v>
      </c>
      <c r="V47" s="1" t="s">
        <v>396</v>
      </c>
      <c r="W47" s="3">
        <v>1</v>
      </c>
      <c r="X47" s="1" t="s">
        <v>397</v>
      </c>
      <c r="Y47">
        <f>VLOOKUP(F47,[1]应付款管理!$A$1:$B$65536,2,FALSE)</f>
        <v>197.38</v>
      </c>
      <c r="Z47" t="e">
        <f>VLOOKUP(F47,[2]订单数据统计!$A$1:$A$65536,1,0)</f>
        <v>#N/A</v>
      </c>
      <c r="AA47" t="str">
        <f t="shared" si="0"/>
        <v>,1853065</v>
      </c>
      <c r="AB47" t="e">
        <f t="shared" si="1"/>
        <v>#VALUE!</v>
      </c>
    </row>
    <row r="48" spans="1:28">
      <c r="A48" s="1" t="s">
        <v>26</v>
      </c>
      <c r="B48" s="1" t="s">
        <v>27</v>
      </c>
      <c r="C48" s="1" t="s">
        <v>28</v>
      </c>
      <c r="D48" s="2">
        <v>44087</v>
      </c>
      <c r="E48" s="1" t="s">
        <v>398</v>
      </c>
      <c r="F48">
        <v>1862805</v>
      </c>
      <c r="G48" s="3">
        <v>132</v>
      </c>
      <c r="H48" s="1" t="s">
        <v>399</v>
      </c>
      <c r="I48" s="1" t="s">
        <v>400</v>
      </c>
      <c r="J48" s="1" t="s">
        <v>401</v>
      </c>
      <c r="K48" s="1" t="s">
        <v>402</v>
      </c>
      <c r="L48" s="4" t="s">
        <v>403</v>
      </c>
      <c r="M48" s="1" t="s">
        <v>35</v>
      </c>
      <c r="N48" s="3">
        <v>132</v>
      </c>
      <c r="O48" s="2">
        <v>44119</v>
      </c>
      <c r="P48" s="1" t="s">
        <v>36</v>
      </c>
      <c r="Q48" s="2">
        <v>44087</v>
      </c>
      <c r="R48" s="2">
        <v>44087</v>
      </c>
      <c r="S48" s="2">
        <v>44088</v>
      </c>
      <c r="T48" s="1" t="s">
        <v>37</v>
      </c>
      <c r="U48" s="1" t="s">
        <v>163</v>
      </c>
      <c r="V48" s="1" t="s">
        <v>404</v>
      </c>
      <c r="W48" s="3">
        <v>1</v>
      </c>
      <c r="X48" s="1" t="s">
        <v>165</v>
      </c>
      <c r="Y48">
        <f>VLOOKUP(F48,[1]应付款管理!$A$1:$B$65536,2,FALSE)</f>
        <v>132.43</v>
      </c>
      <c r="Z48" t="e">
        <f>VLOOKUP(F48,[2]订单数据统计!$A$1:$A$65536,1,0)</f>
        <v>#N/A</v>
      </c>
      <c r="AA48" t="str">
        <f t="shared" si="0"/>
        <v>,1862805</v>
      </c>
      <c r="AB48" t="e">
        <f t="shared" si="1"/>
        <v>#VALUE!</v>
      </c>
    </row>
    <row r="49" spans="1:28">
      <c r="A49" s="1" t="s">
        <v>26</v>
      </c>
      <c r="B49" s="1" t="s">
        <v>27</v>
      </c>
      <c r="C49" s="1" t="s">
        <v>28</v>
      </c>
      <c r="D49" s="2">
        <v>44087</v>
      </c>
      <c r="E49" s="1" t="s">
        <v>405</v>
      </c>
      <c r="F49">
        <v>1862879</v>
      </c>
      <c r="G49" s="3">
        <v>91</v>
      </c>
      <c r="H49" s="1" t="s">
        <v>406</v>
      </c>
      <c r="I49" s="1" t="s">
        <v>407</v>
      </c>
      <c r="J49" s="1" t="s">
        <v>408</v>
      </c>
      <c r="K49" s="1" t="s">
        <v>409</v>
      </c>
      <c r="L49" s="4" t="s">
        <v>410</v>
      </c>
      <c r="M49" s="1" t="s">
        <v>35</v>
      </c>
      <c r="N49" s="3">
        <v>91</v>
      </c>
      <c r="O49" s="2">
        <v>44119</v>
      </c>
      <c r="P49" s="1" t="s">
        <v>36</v>
      </c>
      <c r="Q49" s="2">
        <v>44087</v>
      </c>
      <c r="R49" s="2">
        <v>44087</v>
      </c>
      <c r="S49" s="2">
        <v>44088</v>
      </c>
      <c r="T49" s="1" t="s">
        <v>37</v>
      </c>
      <c r="U49" s="1" t="s">
        <v>411</v>
      </c>
      <c r="V49" s="1" t="s">
        <v>412</v>
      </c>
      <c r="W49" s="3">
        <v>1</v>
      </c>
      <c r="X49" s="1" t="s">
        <v>413</v>
      </c>
      <c r="Y49">
        <f>VLOOKUP(F49,[1]应付款管理!$A$1:$B$65536,2,FALSE)</f>
        <v>90.74</v>
      </c>
      <c r="Z49" t="e">
        <f>VLOOKUP(F49,[2]订单数据统计!$A$1:$A$65536,1,0)</f>
        <v>#N/A</v>
      </c>
      <c r="AA49" t="str">
        <f t="shared" si="0"/>
        <v>,1862879</v>
      </c>
      <c r="AB49" t="e">
        <f t="shared" si="1"/>
        <v>#VALUE!</v>
      </c>
    </row>
    <row r="50" spans="1:28">
      <c r="A50" s="1" t="s">
        <v>26</v>
      </c>
      <c r="B50" s="1" t="s">
        <v>27</v>
      </c>
      <c r="C50" s="1" t="s">
        <v>28</v>
      </c>
      <c r="D50" s="2">
        <v>44088</v>
      </c>
      <c r="E50" s="1" t="s">
        <v>414</v>
      </c>
      <c r="F50">
        <v>1863196</v>
      </c>
      <c r="G50" s="3">
        <v>20</v>
      </c>
      <c r="H50" s="1" t="s">
        <v>415</v>
      </c>
      <c r="I50" s="1" t="s">
        <v>416</v>
      </c>
      <c r="J50" s="1" t="s">
        <v>417</v>
      </c>
      <c r="K50" s="1" t="s">
        <v>418</v>
      </c>
      <c r="L50" s="4" t="s">
        <v>419</v>
      </c>
      <c r="M50" s="1" t="s">
        <v>35</v>
      </c>
      <c r="N50" s="3">
        <v>20</v>
      </c>
      <c r="O50" s="2">
        <v>44119</v>
      </c>
      <c r="P50" s="1" t="s">
        <v>36</v>
      </c>
      <c r="Q50" s="2">
        <v>44088</v>
      </c>
      <c r="R50" s="2">
        <v>44088</v>
      </c>
      <c r="S50" s="2">
        <v>44089</v>
      </c>
      <c r="T50" s="1" t="s">
        <v>37</v>
      </c>
      <c r="U50" s="1" t="s">
        <v>106</v>
      </c>
      <c r="V50" s="1" t="s">
        <v>107</v>
      </c>
      <c r="W50" s="3">
        <v>1</v>
      </c>
      <c r="X50" s="1" t="s">
        <v>420</v>
      </c>
      <c r="Y50">
        <f>VLOOKUP(F50,[1]应付款管理!$A$1:$B$65536,2,FALSE)</f>
        <v>19.54</v>
      </c>
      <c r="Z50" t="e">
        <f>VLOOKUP(F50,[2]订单数据统计!$A$1:$A$65536,1,0)</f>
        <v>#N/A</v>
      </c>
      <c r="AA50" t="str">
        <f t="shared" si="0"/>
        <v>,1863196</v>
      </c>
      <c r="AB50" t="e">
        <f t="shared" si="1"/>
        <v>#VALUE!</v>
      </c>
    </row>
    <row r="51" spans="1:28">
      <c r="A51" s="1" t="s">
        <v>26</v>
      </c>
      <c r="B51" s="1" t="s">
        <v>27</v>
      </c>
      <c r="C51" s="1" t="s">
        <v>28</v>
      </c>
      <c r="D51" s="2">
        <v>44089</v>
      </c>
      <c r="E51" s="1" t="s">
        <v>421</v>
      </c>
      <c r="F51">
        <v>1863368</v>
      </c>
      <c r="G51" s="3">
        <v>199</v>
      </c>
      <c r="H51" s="1" t="s">
        <v>422</v>
      </c>
      <c r="I51" s="1" t="s">
        <v>423</v>
      </c>
      <c r="J51" s="1" t="s">
        <v>424</v>
      </c>
      <c r="K51" s="1" t="s">
        <v>425</v>
      </c>
      <c r="L51" s="4" t="s">
        <v>426</v>
      </c>
      <c r="M51" s="1" t="s">
        <v>35</v>
      </c>
      <c r="N51" s="3">
        <v>199</v>
      </c>
      <c r="O51" s="2">
        <v>44119</v>
      </c>
      <c r="P51" s="1" t="s">
        <v>36</v>
      </c>
      <c r="Q51" s="2">
        <v>44088</v>
      </c>
      <c r="R51" s="2">
        <v>44089</v>
      </c>
      <c r="S51" s="2">
        <v>44090</v>
      </c>
      <c r="T51" s="1" t="s">
        <v>37</v>
      </c>
      <c r="U51" s="1" t="s">
        <v>395</v>
      </c>
      <c r="V51" s="1" t="s">
        <v>396</v>
      </c>
      <c r="W51" s="3">
        <v>2</v>
      </c>
      <c r="X51" s="1" t="s">
        <v>427</v>
      </c>
      <c r="Y51">
        <f>VLOOKUP(F51,[1]应付款管理!$A$1:$B$65536,2,FALSE)</f>
        <v>199.44</v>
      </c>
      <c r="Z51" t="e">
        <f>VLOOKUP(F51,[2]订单数据统计!$A$1:$A$65536,1,0)</f>
        <v>#N/A</v>
      </c>
      <c r="AA51" t="str">
        <f t="shared" si="0"/>
        <v>,1863368</v>
      </c>
      <c r="AB51" t="e">
        <f t="shared" si="1"/>
        <v>#VALUE!</v>
      </c>
    </row>
    <row r="52" spans="1:31">
      <c r="A52" s="1" t="s">
        <v>26</v>
      </c>
      <c r="B52" s="1" t="s">
        <v>27</v>
      </c>
      <c r="C52" s="1" t="s">
        <v>28</v>
      </c>
      <c r="D52" s="2">
        <v>44089</v>
      </c>
      <c r="E52" s="1" t="s">
        <v>428</v>
      </c>
      <c r="F52">
        <v>1863645</v>
      </c>
      <c r="G52" s="3">
        <v>44</v>
      </c>
      <c r="H52" s="1" t="s">
        <v>429</v>
      </c>
      <c r="I52" s="1" t="s">
        <v>430</v>
      </c>
      <c r="J52" s="1" t="s">
        <v>431</v>
      </c>
      <c r="K52" s="1" t="s">
        <v>432</v>
      </c>
      <c r="L52" s="4" t="s">
        <v>433</v>
      </c>
      <c r="M52" s="1" t="s">
        <v>35</v>
      </c>
      <c r="N52" s="3">
        <v>44</v>
      </c>
      <c r="O52" s="2">
        <v>44119</v>
      </c>
      <c r="P52" s="1" t="s">
        <v>36</v>
      </c>
      <c r="Q52" s="2">
        <v>44089</v>
      </c>
      <c r="R52" s="2">
        <v>44089</v>
      </c>
      <c r="S52" s="2">
        <v>44090</v>
      </c>
      <c r="T52" s="1" t="s">
        <v>37</v>
      </c>
      <c r="U52" s="1" t="s">
        <v>434</v>
      </c>
      <c r="V52" s="1" t="s">
        <v>435</v>
      </c>
      <c r="W52" s="3">
        <v>1</v>
      </c>
      <c r="X52" s="1" t="s">
        <v>436</v>
      </c>
      <c r="Y52">
        <f>VLOOKUP(F52,[1]应付款管理!$A$1:$B$65536,2,FALSE)</f>
        <v>43.53</v>
      </c>
      <c r="Z52" t="e">
        <f>VLOOKUP(F52,[2]订单数据统计!$A$1:$A$65536,1,0)</f>
        <v>#N/A</v>
      </c>
      <c r="AA52" t="str">
        <f t="shared" si="0"/>
        <v>,1863645</v>
      </c>
      <c r="AB52" t="e">
        <f t="shared" si="1"/>
        <v>#VALUE!</v>
      </c>
      <c r="AE52" s="13"/>
    </row>
    <row r="53" ht="15.75" spans="1:31">
      <c r="A53" s="1" t="s">
        <v>26</v>
      </c>
      <c r="B53" s="1" t="s">
        <v>27</v>
      </c>
      <c r="C53" s="1" t="s">
        <v>28</v>
      </c>
      <c r="D53" s="2">
        <v>44089</v>
      </c>
      <c r="E53" s="1" t="s">
        <v>437</v>
      </c>
      <c r="F53">
        <v>1858618</v>
      </c>
      <c r="G53" s="3">
        <v>56</v>
      </c>
      <c r="H53" s="1" t="s">
        <v>438</v>
      </c>
      <c r="I53" s="1" t="s">
        <v>439</v>
      </c>
      <c r="J53" s="1" t="s">
        <v>440</v>
      </c>
      <c r="K53" s="1" t="s">
        <v>441</v>
      </c>
      <c r="L53" s="4" t="s">
        <v>442</v>
      </c>
      <c r="M53" s="1" t="s">
        <v>35</v>
      </c>
      <c r="N53" s="3">
        <v>56</v>
      </c>
      <c r="O53" s="2">
        <v>44119</v>
      </c>
      <c r="P53" s="1" t="s">
        <v>36</v>
      </c>
      <c r="Q53" s="2">
        <v>44078</v>
      </c>
      <c r="R53" s="2">
        <v>44089</v>
      </c>
      <c r="S53" s="2">
        <v>44090</v>
      </c>
      <c r="T53" s="1" t="s">
        <v>37</v>
      </c>
      <c r="U53" s="1" t="s">
        <v>443</v>
      </c>
      <c r="V53" s="1" t="s">
        <v>444</v>
      </c>
      <c r="W53" s="3">
        <v>1</v>
      </c>
      <c r="X53" s="1" t="s">
        <v>445</v>
      </c>
      <c r="Y53">
        <f>VLOOKUP(F53,[1]应付款管理!$A$1:$B$65536,2,FALSE)</f>
        <v>55.82</v>
      </c>
      <c r="Z53" t="e">
        <f>VLOOKUP(F53,[2]订单数据统计!$A$1:$A$65536,1,0)</f>
        <v>#N/A</v>
      </c>
      <c r="AA53" t="str">
        <f t="shared" si="0"/>
        <v>,1858618</v>
      </c>
      <c r="AB53" t="e">
        <f t="shared" si="1"/>
        <v>#VALUE!</v>
      </c>
      <c r="AE53" s="14"/>
    </row>
    <row r="54" ht="15.75" spans="1:31">
      <c r="A54" s="1" t="s">
        <v>26</v>
      </c>
      <c r="B54" s="1" t="s">
        <v>27</v>
      </c>
      <c r="C54" s="1" t="s">
        <v>28</v>
      </c>
      <c r="D54" s="2">
        <v>44090</v>
      </c>
      <c r="E54" s="1" t="s">
        <v>446</v>
      </c>
      <c r="F54">
        <v>1863988</v>
      </c>
      <c r="G54" s="3">
        <v>37</v>
      </c>
      <c r="H54" s="1" t="s">
        <v>447</v>
      </c>
      <c r="I54" s="1" t="s">
        <v>448</v>
      </c>
      <c r="J54" s="1" t="s">
        <v>449</v>
      </c>
      <c r="K54" s="1" t="s">
        <v>450</v>
      </c>
      <c r="L54" s="4" t="s">
        <v>451</v>
      </c>
      <c r="M54" s="1" t="s">
        <v>35</v>
      </c>
      <c r="N54" s="3">
        <v>37</v>
      </c>
      <c r="O54" s="2">
        <v>44119</v>
      </c>
      <c r="P54" s="1" t="s">
        <v>36</v>
      </c>
      <c r="Q54" s="2">
        <v>44089</v>
      </c>
      <c r="R54" s="2">
        <v>44090</v>
      </c>
      <c r="S54" s="2">
        <v>44091</v>
      </c>
      <c r="T54" s="1" t="s">
        <v>37</v>
      </c>
      <c r="U54" s="1" t="s">
        <v>74</v>
      </c>
      <c r="V54" s="1" t="s">
        <v>75</v>
      </c>
      <c r="W54" s="3">
        <v>1</v>
      </c>
      <c r="X54" s="1" t="s">
        <v>76</v>
      </c>
      <c r="Y54">
        <f>VLOOKUP(F54,[1]应付款管理!$A$1:$B$65536,2,FALSE)</f>
        <v>37.15</v>
      </c>
      <c r="Z54" t="e">
        <f>VLOOKUP(F54,[2]订单数据统计!$A$1:$A$65536,1,0)</f>
        <v>#N/A</v>
      </c>
      <c r="AA54" t="str">
        <f t="shared" si="0"/>
        <v>,1863988</v>
      </c>
      <c r="AB54" t="e">
        <f t="shared" si="1"/>
        <v>#VALUE!</v>
      </c>
      <c r="AE54" s="15"/>
    </row>
    <row r="55" ht="15.75" spans="1:31">
      <c r="A55" s="1" t="s">
        <v>26</v>
      </c>
      <c r="B55" s="1" t="s">
        <v>27</v>
      </c>
      <c r="C55" s="1" t="s">
        <v>28</v>
      </c>
      <c r="D55" s="2">
        <v>44090</v>
      </c>
      <c r="E55" s="1" t="s">
        <v>452</v>
      </c>
      <c r="F55">
        <v>1863753</v>
      </c>
      <c r="G55" s="3">
        <v>131</v>
      </c>
      <c r="H55" s="1" t="s">
        <v>453</v>
      </c>
      <c r="I55" s="1" t="s">
        <v>454</v>
      </c>
      <c r="J55" s="1" t="s">
        <v>455</v>
      </c>
      <c r="K55" s="1" t="s">
        <v>456</v>
      </c>
      <c r="L55" s="4" t="s">
        <v>457</v>
      </c>
      <c r="M55" s="1" t="s">
        <v>35</v>
      </c>
      <c r="N55" s="3">
        <v>131</v>
      </c>
      <c r="O55" s="2">
        <v>44119</v>
      </c>
      <c r="P55" s="1" t="s">
        <v>36</v>
      </c>
      <c r="Q55" s="2">
        <v>44089</v>
      </c>
      <c r="R55" s="2">
        <v>44090</v>
      </c>
      <c r="S55" s="2">
        <v>44092</v>
      </c>
      <c r="T55" s="1" t="s">
        <v>37</v>
      </c>
      <c r="U55" s="1" t="s">
        <v>458</v>
      </c>
      <c r="V55" s="1" t="s">
        <v>459</v>
      </c>
      <c r="W55" s="3">
        <v>1</v>
      </c>
      <c r="X55" s="1" t="s">
        <v>460</v>
      </c>
      <c r="Y55">
        <f>VLOOKUP(F55,[1]应付款管理!$A$1:$B$65536,2,FALSE)</f>
        <v>130.52</v>
      </c>
      <c r="Z55" t="e">
        <f>VLOOKUP(F55,[2]订单数据统计!$A$1:$A$65536,1,0)</f>
        <v>#N/A</v>
      </c>
      <c r="AA55" t="str">
        <f t="shared" si="0"/>
        <v>,1863753</v>
      </c>
      <c r="AB55" t="e">
        <f t="shared" si="1"/>
        <v>#VALUE!</v>
      </c>
      <c r="AE55" s="16"/>
    </row>
    <row r="56" spans="1:28">
      <c r="A56" s="1" t="s">
        <v>26</v>
      </c>
      <c r="B56" s="1" t="s">
        <v>27</v>
      </c>
      <c r="C56" s="1" t="s">
        <v>28</v>
      </c>
      <c r="D56" s="2">
        <v>44090</v>
      </c>
      <c r="E56" s="1" t="s">
        <v>461</v>
      </c>
      <c r="F56">
        <v>1864123</v>
      </c>
      <c r="G56" s="3">
        <v>21</v>
      </c>
      <c r="H56" s="1" t="s">
        <v>462</v>
      </c>
      <c r="I56" s="1" t="s">
        <v>463</v>
      </c>
      <c r="J56" s="1" t="s">
        <v>464</v>
      </c>
      <c r="K56" s="1" t="s">
        <v>465</v>
      </c>
      <c r="L56" s="4" t="s">
        <v>466</v>
      </c>
      <c r="M56" s="1" t="s">
        <v>35</v>
      </c>
      <c r="N56" s="3">
        <v>21</v>
      </c>
      <c r="O56" s="2">
        <v>44119</v>
      </c>
      <c r="P56" s="1" t="s">
        <v>36</v>
      </c>
      <c r="Q56" s="2">
        <v>44089</v>
      </c>
      <c r="R56" s="2">
        <v>44090</v>
      </c>
      <c r="S56" s="2">
        <v>44091</v>
      </c>
      <c r="T56" s="1" t="s">
        <v>37</v>
      </c>
      <c r="U56" s="1" t="s">
        <v>467</v>
      </c>
      <c r="V56" s="1" t="s">
        <v>75</v>
      </c>
      <c r="W56" s="3">
        <v>1</v>
      </c>
      <c r="X56" s="1" t="s">
        <v>468</v>
      </c>
      <c r="Y56">
        <f>VLOOKUP(F56,[1]应付款管理!$A$1:$B$65536,2,FALSE)</f>
        <v>21.11</v>
      </c>
      <c r="Z56" t="e">
        <f>VLOOKUP(F56,[2]订单数据统计!$A$1:$A$65536,1,0)</f>
        <v>#N/A</v>
      </c>
      <c r="AA56" t="str">
        <f t="shared" si="0"/>
        <v>,1864123</v>
      </c>
      <c r="AB56" t="e">
        <f t="shared" si="1"/>
        <v>#VALUE!</v>
      </c>
    </row>
    <row r="57" spans="1:28">
      <c r="A57" s="1" t="s">
        <v>26</v>
      </c>
      <c r="B57" s="1" t="s">
        <v>27</v>
      </c>
      <c r="C57" s="1" t="s">
        <v>28</v>
      </c>
      <c r="D57" s="2">
        <v>44090</v>
      </c>
      <c r="E57" s="1" t="s">
        <v>469</v>
      </c>
      <c r="F57">
        <v>1863713</v>
      </c>
      <c r="G57" s="3">
        <v>55</v>
      </c>
      <c r="H57" s="1" t="s">
        <v>470</v>
      </c>
      <c r="I57" s="1" t="s">
        <v>471</v>
      </c>
      <c r="J57" s="1" t="s">
        <v>472</v>
      </c>
      <c r="K57" s="1" t="s">
        <v>473</v>
      </c>
      <c r="L57" s="4" t="s">
        <v>474</v>
      </c>
      <c r="M57" s="1" t="s">
        <v>35</v>
      </c>
      <c r="N57" s="3">
        <v>55</v>
      </c>
      <c r="O57" s="2">
        <v>44119</v>
      </c>
      <c r="P57" s="1" t="s">
        <v>36</v>
      </c>
      <c r="Q57" s="2">
        <v>44089</v>
      </c>
      <c r="R57" s="2">
        <v>44090</v>
      </c>
      <c r="S57" s="2">
        <v>44092</v>
      </c>
      <c r="T57" s="1" t="s">
        <v>37</v>
      </c>
      <c r="U57" s="1" t="s">
        <v>204</v>
      </c>
      <c r="V57" s="1" t="s">
        <v>75</v>
      </c>
      <c r="W57" s="3">
        <v>1</v>
      </c>
      <c r="X57" s="1" t="s">
        <v>475</v>
      </c>
      <c r="Y57">
        <f>VLOOKUP(F57,[1]应付款管理!$A$1:$B$65536,2,FALSE)</f>
        <v>54.5</v>
      </c>
      <c r="Z57" t="e">
        <f>VLOOKUP(F57,[2]订单数据统计!$A$1:$A$65536,1,0)</f>
        <v>#N/A</v>
      </c>
      <c r="AA57" t="str">
        <f t="shared" si="0"/>
        <v>,1863713</v>
      </c>
      <c r="AB57" t="e">
        <f t="shared" si="1"/>
        <v>#VALUE!</v>
      </c>
    </row>
    <row r="58" spans="1:28">
      <c r="A58" s="1" t="s">
        <v>26</v>
      </c>
      <c r="B58" s="1" t="s">
        <v>27</v>
      </c>
      <c r="C58" s="1" t="s">
        <v>28</v>
      </c>
      <c r="D58" s="2">
        <v>44090</v>
      </c>
      <c r="E58" s="1" t="s">
        <v>476</v>
      </c>
      <c r="F58">
        <v>1863374</v>
      </c>
      <c r="G58" s="3">
        <v>17</v>
      </c>
      <c r="H58" s="1" t="s">
        <v>477</v>
      </c>
      <c r="I58" s="1" t="s">
        <v>478</v>
      </c>
      <c r="J58" s="1" t="s">
        <v>479</v>
      </c>
      <c r="K58" s="1" t="s">
        <v>480</v>
      </c>
      <c r="L58" s="4" t="s">
        <v>481</v>
      </c>
      <c r="M58" s="1" t="s">
        <v>35</v>
      </c>
      <c r="N58" s="3">
        <v>17</v>
      </c>
      <c r="O58" s="2">
        <v>44119</v>
      </c>
      <c r="P58" s="1" t="s">
        <v>36</v>
      </c>
      <c r="Q58" s="2">
        <v>44088</v>
      </c>
      <c r="R58" s="2">
        <v>44090</v>
      </c>
      <c r="S58" s="2">
        <v>44091</v>
      </c>
      <c r="T58" s="1" t="s">
        <v>37</v>
      </c>
      <c r="U58" s="1" t="s">
        <v>482</v>
      </c>
      <c r="V58" s="1" t="s">
        <v>483</v>
      </c>
      <c r="W58" s="3">
        <v>1</v>
      </c>
      <c r="X58" s="1" t="s">
        <v>484</v>
      </c>
      <c r="Y58">
        <f>VLOOKUP(F58,[1]应付款管理!$A$1:$B$65536,2,FALSE)</f>
        <v>16.67</v>
      </c>
      <c r="Z58" t="e">
        <f>VLOOKUP(F58,[2]订单数据统计!$A$1:$A$65536,1,0)</f>
        <v>#N/A</v>
      </c>
      <c r="AA58" t="str">
        <f t="shared" si="0"/>
        <v>,1863374</v>
      </c>
      <c r="AB58" t="e">
        <f t="shared" si="1"/>
        <v>#VALUE!</v>
      </c>
    </row>
    <row r="59" spans="1:28">
      <c r="A59" s="1" t="s">
        <v>26</v>
      </c>
      <c r="B59" s="1" t="s">
        <v>27</v>
      </c>
      <c r="C59" s="1" t="s">
        <v>28</v>
      </c>
      <c r="D59" s="2">
        <v>44090</v>
      </c>
      <c r="E59" s="1" t="s">
        <v>485</v>
      </c>
      <c r="F59">
        <v>1857496</v>
      </c>
      <c r="G59" s="3">
        <v>58</v>
      </c>
      <c r="H59" s="1" t="s">
        <v>486</v>
      </c>
      <c r="I59" s="1" t="s">
        <v>487</v>
      </c>
      <c r="J59" s="1" t="s">
        <v>488</v>
      </c>
      <c r="K59" s="1" t="s">
        <v>489</v>
      </c>
      <c r="L59" s="4" t="s">
        <v>490</v>
      </c>
      <c r="M59" s="1" t="s">
        <v>35</v>
      </c>
      <c r="N59" s="3">
        <v>58</v>
      </c>
      <c r="O59" s="2">
        <v>44119</v>
      </c>
      <c r="P59" s="1" t="s">
        <v>36</v>
      </c>
      <c r="Q59" s="2">
        <v>44076</v>
      </c>
      <c r="R59" s="2">
        <v>44090</v>
      </c>
      <c r="S59" s="2">
        <v>44091</v>
      </c>
      <c r="T59" s="1" t="s">
        <v>37</v>
      </c>
      <c r="U59" s="1" t="s">
        <v>293</v>
      </c>
      <c r="V59" s="1" t="s">
        <v>92</v>
      </c>
      <c r="W59" s="3">
        <v>1</v>
      </c>
      <c r="X59" s="1" t="s">
        <v>491</v>
      </c>
      <c r="Y59">
        <f>VLOOKUP(F59,[1]应付款管理!$A$1:$B$65536,2,FALSE)</f>
        <v>58.37</v>
      </c>
      <c r="Z59" t="e">
        <f>VLOOKUP(F59,[2]订单数据统计!$A$1:$A$65536,1,0)</f>
        <v>#N/A</v>
      </c>
      <c r="AA59" t="str">
        <f t="shared" si="0"/>
        <v>,1857496</v>
      </c>
      <c r="AB59" t="e">
        <f t="shared" si="1"/>
        <v>#VALUE!</v>
      </c>
    </row>
    <row r="60" spans="1:28">
      <c r="A60" s="1" t="s">
        <v>26</v>
      </c>
      <c r="B60" s="1" t="s">
        <v>27</v>
      </c>
      <c r="C60" s="1" t="s">
        <v>28</v>
      </c>
      <c r="D60" s="2">
        <v>44091</v>
      </c>
      <c r="E60" s="1" t="s">
        <v>492</v>
      </c>
      <c r="F60">
        <v>1863874</v>
      </c>
      <c r="G60" s="3">
        <v>44</v>
      </c>
      <c r="H60" s="1" t="s">
        <v>493</v>
      </c>
      <c r="I60" s="1" t="s">
        <v>494</v>
      </c>
      <c r="J60" s="1" t="s">
        <v>495</v>
      </c>
      <c r="K60" s="1" t="s">
        <v>496</v>
      </c>
      <c r="L60" s="4" t="s">
        <v>497</v>
      </c>
      <c r="M60" s="1" t="s">
        <v>35</v>
      </c>
      <c r="N60" s="3">
        <v>44</v>
      </c>
      <c r="O60" s="2">
        <v>44119</v>
      </c>
      <c r="P60" s="1" t="s">
        <v>36</v>
      </c>
      <c r="Q60" s="2">
        <v>44089</v>
      </c>
      <c r="R60" s="2">
        <v>44091</v>
      </c>
      <c r="S60" s="2">
        <v>44093</v>
      </c>
      <c r="T60" s="1" t="s">
        <v>37</v>
      </c>
      <c r="U60" s="1" t="s">
        <v>498</v>
      </c>
      <c r="V60" s="1" t="s">
        <v>75</v>
      </c>
      <c r="W60" s="3">
        <v>1</v>
      </c>
      <c r="X60" s="1" t="s">
        <v>499</v>
      </c>
      <c r="Y60">
        <f>VLOOKUP(F60,[1]应付款管理!$A$1:$B$65536,2,FALSE)</f>
        <v>43.88</v>
      </c>
      <c r="Z60" t="e">
        <f>VLOOKUP(F60,[2]订单数据统计!$A$1:$A$65536,1,0)</f>
        <v>#N/A</v>
      </c>
      <c r="AA60" t="str">
        <f t="shared" si="0"/>
        <v>,1863874</v>
      </c>
      <c r="AB60" t="e">
        <f t="shared" si="1"/>
        <v>#VALUE!</v>
      </c>
    </row>
    <row r="61" spans="1:28">
      <c r="A61" s="1" t="s">
        <v>26</v>
      </c>
      <c r="B61" s="1" t="s">
        <v>27</v>
      </c>
      <c r="C61" s="1" t="s">
        <v>28</v>
      </c>
      <c r="D61" s="2">
        <v>44091</v>
      </c>
      <c r="E61" s="1" t="s">
        <v>500</v>
      </c>
      <c r="F61">
        <v>1852381</v>
      </c>
      <c r="G61" s="3">
        <v>42</v>
      </c>
      <c r="H61" s="1" t="s">
        <v>501</v>
      </c>
      <c r="I61" s="1" t="s">
        <v>502</v>
      </c>
      <c r="J61" s="1" t="s">
        <v>503</v>
      </c>
      <c r="K61" s="1" t="s">
        <v>504</v>
      </c>
      <c r="L61" s="4" t="s">
        <v>505</v>
      </c>
      <c r="M61" s="1" t="s">
        <v>35</v>
      </c>
      <c r="N61" s="3">
        <v>42</v>
      </c>
      <c r="O61" s="2">
        <v>44119</v>
      </c>
      <c r="P61" s="1" t="s">
        <v>36</v>
      </c>
      <c r="Q61" s="2">
        <v>44065</v>
      </c>
      <c r="R61" s="2">
        <v>44091</v>
      </c>
      <c r="S61" s="2">
        <v>44092</v>
      </c>
      <c r="T61" s="1" t="s">
        <v>37</v>
      </c>
      <c r="U61" s="1" t="s">
        <v>443</v>
      </c>
      <c r="V61" s="1" t="s">
        <v>75</v>
      </c>
      <c r="W61" s="3">
        <v>1</v>
      </c>
      <c r="X61" s="1" t="s">
        <v>445</v>
      </c>
      <c r="Y61">
        <f>VLOOKUP(F61,[1]应付款管理!$A$1:$B$65536,2,FALSE)</f>
        <v>42.48</v>
      </c>
      <c r="Z61" t="e">
        <f>VLOOKUP(F61,[2]订单数据统计!$A$1:$A$65536,1,0)</f>
        <v>#N/A</v>
      </c>
      <c r="AA61" t="str">
        <f t="shared" si="0"/>
        <v>,1852381</v>
      </c>
      <c r="AB61" t="e">
        <f t="shared" si="1"/>
        <v>#VALUE!</v>
      </c>
    </row>
    <row r="62" spans="1:28">
      <c r="A62" s="1" t="s">
        <v>26</v>
      </c>
      <c r="B62" s="1" t="s">
        <v>27</v>
      </c>
      <c r="C62" s="1" t="s">
        <v>28</v>
      </c>
      <c r="D62" s="2">
        <v>44091</v>
      </c>
      <c r="E62" s="1" t="s">
        <v>506</v>
      </c>
      <c r="F62">
        <v>1863959</v>
      </c>
      <c r="G62" s="3">
        <v>31</v>
      </c>
      <c r="H62" s="1" t="s">
        <v>507</v>
      </c>
      <c r="I62" s="1" t="s">
        <v>508</v>
      </c>
      <c r="J62" s="1" t="s">
        <v>509</v>
      </c>
      <c r="K62" s="1" t="s">
        <v>510</v>
      </c>
      <c r="L62" s="4" t="s">
        <v>511</v>
      </c>
      <c r="M62" s="1" t="s">
        <v>35</v>
      </c>
      <c r="N62" s="3">
        <v>31</v>
      </c>
      <c r="O62" s="2">
        <v>44119</v>
      </c>
      <c r="P62" s="1" t="s">
        <v>36</v>
      </c>
      <c r="Q62" s="2">
        <v>44089</v>
      </c>
      <c r="R62" s="2">
        <v>44091</v>
      </c>
      <c r="S62" s="2">
        <v>44092</v>
      </c>
      <c r="T62" s="1" t="s">
        <v>37</v>
      </c>
      <c r="U62" s="1" t="s">
        <v>512</v>
      </c>
      <c r="V62" s="1" t="s">
        <v>213</v>
      </c>
      <c r="W62" s="3">
        <v>1</v>
      </c>
      <c r="X62" s="1" t="s">
        <v>513</v>
      </c>
      <c r="Y62">
        <f>VLOOKUP(F62,[1]应付款管理!$A$1:$B$65536,2,FALSE)</f>
        <v>31.2</v>
      </c>
      <c r="Z62" t="e">
        <f>VLOOKUP(F62,[2]订单数据统计!$A$1:$A$65536,1,0)</f>
        <v>#N/A</v>
      </c>
      <c r="AA62" t="str">
        <f t="shared" si="0"/>
        <v>,1863959</v>
      </c>
      <c r="AB62" t="e">
        <f t="shared" si="1"/>
        <v>#VALUE!</v>
      </c>
    </row>
    <row r="63" spans="1:28">
      <c r="A63" s="1" t="s">
        <v>26</v>
      </c>
      <c r="B63" s="1" t="s">
        <v>27</v>
      </c>
      <c r="C63" s="1" t="s">
        <v>28</v>
      </c>
      <c r="D63" s="2">
        <v>44092</v>
      </c>
      <c r="E63" s="1" t="s">
        <v>514</v>
      </c>
      <c r="F63">
        <v>1865390</v>
      </c>
      <c r="G63" s="3">
        <v>53</v>
      </c>
      <c r="H63" s="1" t="s">
        <v>515</v>
      </c>
      <c r="I63" s="1" t="s">
        <v>516</v>
      </c>
      <c r="J63" s="1" t="s">
        <v>517</v>
      </c>
      <c r="K63" s="1" t="s">
        <v>518</v>
      </c>
      <c r="L63" s="4" t="s">
        <v>519</v>
      </c>
      <c r="M63" s="1" t="s">
        <v>35</v>
      </c>
      <c r="N63" s="3">
        <v>53</v>
      </c>
      <c r="O63" s="2">
        <v>44119</v>
      </c>
      <c r="P63" s="1" t="s">
        <v>36</v>
      </c>
      <c r="Q63" s="2">
        <v>44092</v>
      </c>
      <c r="R63" s="2">
        <v>44092</v>
      </c>
      <c r="S63" s="2">
        <v>44093</v>
      </c>
      <c r="T63" s="1" t="s">
        <v>37</v>
      </c>
      <c r="U63" s="1" t="s">
        <v>520</v>
      </c>
      <c r="V63" s="1" t="s">
        <v>521</v>
      </c>
      <c r="W63" s="3">
        <v>1</v>
      </c>
      <c r="X63" s="1" t="s">
        <v>522</v>
      </c>
      <c r="Y63">
        <f>VLOOKUP(F63,[1]应付款管理!$A$1:$B$65536,2,FALSE)</f>
        <v>53.24</v>
      </c>
      <c r="Z63" t="e">
        <f>VLOOKUP(F63,[2]订单数据统计!$A$1:$A$65536,1,0)</f>
        <v>#N/A</v>
      </c>
      <c r="AA63" t="str">
        <f t="shared" si="0"/>
        <v>,1865390</v>
      </c>
      <c r="AB63" t="e">
        <f t="shared" si="1"/>
        <v>#VALUE!</v>
      </c>
    </row>
    <row r="64" spans="1:28">
      <c r="A64" s="1" t="s">
        <v>26</v>
      </c>
      <c r="B64" s="1" t="s">
        <v>27</v>
      </c>
      <c r="C64" s="1" t="s">
        <v>28</v>
      </c>
      <c r="D64" s="2">
        <v>44092</v>
      </c>
      <c r="E64" s="1" t="s">
        <v>523</v>
      </c>
      <c r="F64">
        <v>1858922</v>
      </c>
      <c r="G64" s="3">
        <v>245</v>
      </c>
      <c r="H64" s="1" t="s">
        <v>524</v>
      </c>
      <c r="I64" s="1" t="s">
        <v>525</v>
      </c>
      <c r="J64" s="1" t="s">
        <v>526</v>
      </c>
      <c r="K64" s="1" t="s">
        <v>527</v>
      </c>
      <c r="L64" s="4" t="s">
        <v>528</v>
      </c>
      <c r="M64" s="1" t="s">
        <v>35</v>
      </c>
      <c r="N64" s="3">
        <v>245</v>
      </c>
      <c r="O64" s="2">
        <v>44119</v>
      </c>
      <c r="P64" s="1" t="s">
        <v>36</v>
      </c>
      <c r="Q64" s="2">
        <v>44079</v>
      </c>
      <c r="R64" s="2">
        <v>44092</v>
      </c>
      <c r="S64" s="2">
        <v>44094</v>
      </c>
      <c r="T64" s="1" t="s">
        <v>37</v>
      </c>
      <c r="U64" s="1" t="s">
        <v>529</v>
      </c>
      <c r="V64" s="1" t="s">
        <v>530</v>
      </c>
      <c r="W64" s="3">
        <v>1</v>
      </c>
      <c r="X64" s="1" t="s">
        <v>531</v>
      </c>
      <c r="Y64">
        <f>VLOOKUP(F64,[1]应付款管理!$A$1:$B$65536,2,FALSE)</f>
        <v>244.52</v>
      </c>
      <c r="Z64" t="e">
        <f>VLOOKUP(F64,[2]订单数据统计!$A$1:$A$65536,1,0)</f>
        <v>#N/A</v>
      </c>
      <c r="AA64" t="str">
        <f t="shared" si="0"/>
        <v>,1858922</v>
      </c>
      <c r="AB64" t="e">
        <f t="shared" si="1"/>
        <v>#VALUE!</v>
      </c>
    </row>
    <row r="65" spans="1:28">
      <c r="A65" s="1" t="s">
        <v>26</v>
      </c>
      <c r="B65" s="1" t="s">
        <v>27</v>
      </c>
      <c r="C65" s="1" t="s">
        <v>28</v>
      </c>
      <c r="D65" s="2">
        <v>44092</v>
      </c>
      <c r="E65" s="1" t="s">
        <v>532</v>
      </c>
      <c r="F65">
        <v>1865340</v>
      </c>
      <c r="G65" s="3">
        <v>13</v>
      </c>
      <c r="H65" s="1" t="s">
        <v>533</v>
      </c>
      <c r="I65" s="1" t="s">
        <v>534</v>
      </c>
      <c r="J65" s="1" t="s">
        <v>535</v>
      </c>
      <c r="K65" s="1" t="s">
        <v>536</v>
      </c>
      <c r="L65" s="4" t="s">
        <v>537</v>
      </c>
      <c r="M65" s="1" t="s">
        <v>35</v>
      </c>
      <c r="N65" s="3">
        <v>13</v>
      </c>
      <c r="O65" s="2">
        <v>44119</v>
      </c>
      <c r="P65" s="1" t="s">
        <v>36</v>
      </c>
      <c r="Q65" s="2">
        <v>44092</v>
      </c>
      <c r="R65" s="2">
        <v>44092</v>
      </c>
      <c r="S65" s="2">
        <v>44093</v>
      </c>
      <c r="T65" s="1" t="s">
        <v>37</v>
      </c>
      <c r="U65" s="1" t="s">
        <v>538</v>
      </c>
      <c r="V65" s="1" t="s">
        <v>92</v>
      </c>
      <c r="W65" s="3">
        <v>1</v>
      </c>
      <c r="X65" s="1" t="s">
        <v>539</v>
      </c>
      <c r="Y65">
        <f>VLOOKUP(F65,[1]应付款管理!$A$1:$B$65536,2,FALSE)</f>
        <v>13.35</v>
      </c>
      <c r="Z65" t="e">
        <f>VLOOKUP(F65,[2]订单数据统计!$A$1:$A$65536,1,0)</f>
        <v>#N/A</v>
      </c>
      <c r="AA65" t="str">
        <f t="shared" si="0"/>
        <v>,1865340</v>
      </c>
      <c r="AB65" t="e">
        <f t="shared" si="1"/>
        <v>#VALUE!</v>
      </c>
    </row>
    <row r="66" spans="1:28">
      <c r="A66" s="1" t="s">
        <v>26</v>
      </c>
      <c r="B66" s="1" t="s">
        <v>27</v>
      </c>
      <c r="C66" s="1" t="s">
        <v>28</v>
      </c>
      <c r="D66" s="2">
        <v>44093</v>
      </c>
      <c r="E66" s="1" t="s">
        <v>540</v>
      </c>
      <c r="F66">
        <v>1865532</v>
      </c>
      <c r="G66" s="3">
        <v>123</v>
      </c>
      <c r="H66" s="1" t="s">
        <v>541</v>
      </c>
      <c r="I66" s="1" t="s">
        <v>542</v>
      </c>
      <c r="J66" s="1" t="s">
        <v>543</v>
      </c>
      <c r="K66" s="1" t="s">
        <v>544</v>
      </c>
      <c r="L66" s="4" t="s">
        <v>545</v>
      </c>
      <c r="M66" s="1" t="s">
        <v>35</v>
      </c>
      <c r="N66" s="3">
        <v>123</v>
      </c>
      <c r="O66" s="2">
        <v>44119</v>
      </c>
      <c r="P66" s="1" t="s">
        <v>36</v>
      </c>
      <c r="Q66" s="2">
        <v>44092</v>
      </c>
      <c r="R66" s="2">
        <v>44093</v>
      </c>
      <c r="S66" s="2">
        <v>44098</v>
      </c>
      <c r="T66" s="1" t="s">
        <v>37</v>
      </c>
      <c r="U66" s="1" t="s">
        <v>546</v>
      </c>
      <c r="V66" s="1" t="s">
        <v>75</v>
      </c>
      <c r="W66" s="3">
        <v>1</v>
      </c>
      <c r="X66" s="1" t="s">
        <v>547</v>
      </c>
      <c r="Y66">
        <f>VLOOKUP(F66,[1]应付款管理!$A$1:$B$65536,2,FALSE)</f>
        <v>123.05</v>
      </c>
      <c r="Z66" t="e">
        <f>VLOOKUP(F66,[2]订单数据统计!$A$1:$A$65536,1,0)</f>
        <v>#N/A</v>
      </c>
      <c r="AA66" t="str">
        <f t="shared" si="0"/>
        <v>,1865532</v>
      </c>
      <c r="AB66" t="e">
        <f t="shared" si="1"/>
        <v>#VALUE!</v>
      </c>
    </row>
    <row r="67" spans="1:28">
      <c r="A67" s="1" t="s">
        <v>26</v>
      </c>
      <c r="B67" s="1" t="s">
        <v>27</v>
      </c>
      <c r="C67" s="1" t="s">
        <v>28</v>
      </c>
      <c r="D67" s="2">
        <v>44093</v>
      </c>
      <c r="E67" s="1" t="s">
        <v>548</v>
      </c>
      <c r="F67">
        <v>1865873</v>
      </c>
      <c r="G67" s="3">
        <v>50</v>
      </c>
      <c r="H67" s="1" t="s">
        <v>549</v>
      </c>
      <c r="I67" s="1" t="s">
        <v>550</v>
      </c>
      <c r="J67" s="1" t="s">
        <v>551</v>
      </c>
      <c r="K67" s="1" t="s">
        <v>552</v>
      </c>
      <c r="L67" s="4" t="s">
        <v>553</v>
      </c>
      <c r="M67" s="1" t="s">
        <v>35</v>
      </c>
      <c r="N67" s="3">
        <v>50</v>
      </c>
      <c r="O67" s="2">
        <v>44119</v>
      </c>
      <c r="P67" s="1" t="s">
        <v>36</v>
      </c>
      <c r="Q67" s="2">
        <v>44093</v>
      </c>
      <c r="R67" s="2">
        <v>44093</v>
      </c>
      <c r="S67" s="2">
        <v>44094</v>
      </c>
      <c r="T67" s="1" t="s">
        <v>37</v>
      </c>
      <c r="U67" s="1" t="s">
        <v>277</v>
      </c>
      <c r="V67" s="1" t="s">
        <v>92</v>
      </c>
      <c r="W67" s="3">
        <v>1</v>
      </c>
      <c r="X67" s="1" t="s">
        <v>278</v>
      </c>
      <c r="Y67">
        <f>VLOOKUP(F67,[1]应付款管理!$A$1:$B$65536,2,FALSE)</f>
        <v>50.23</v>
      </c>
      <c r="Z67" t="e">
        <f>VLOOKUP(F67,[2]订单数据统计!$A$1:$A$65536,1,0)</f>
        <v>#N/A</v>
      </c>
      <c r="AA67" t="str">
        <f t="shared" si="0"/>
        <v>,1865873</v>
      </c>
      <c r="AB67" t="e">
        <f t="shared" si="1"/>
        <v>#VALUE!</v>
      </c>
    </row>
    <row r="68" spans="1:28">
      <c r="A68" s="1" t="s">
        <v>26</v>
      </c>
      <c r="B68" s="1" t="s">
        <v>27</v>
      </c>
      <c r="C68" s="1" t="s">
        <v>28</v>
      </c>
      <c r="D68" s="2">
        <v>44093</v>
      </c>
      <c r="E68" s="1" t="s">
        <v>554</v>
      </c>
      <c r="F68">
        <v>1865981</v>
      </c>
      <c r="G68" s="3">
        <v>50</v>
      </c>
      <c r="H68" s="1" t="s">
        <v>555</v>
      </c>
      <c r="I68" s="1" t="s">
        <v>556</v>
      </c>
      <c r="J68" s="1" t="s">
        <v>557</v>
      </c>
      <c r="K68" s="1" t="s">
        <v>558</v>
      </c>
      <c r="L68" s="4" t="s">
        <v>559</v>
      </c>
      <c r="M68" s="1" t="s">
        <v>35</v>
      </c>
      <c r="N68" s="3">
        <v>50</v>
      </c>
      <c r="O68" s="2">
        <v>44119</v>
      </c>
      <c r="P68" s="1" t="s">
        <v>36</v>
      </c>
      <c r="Q68" s="2">
        <v>44093</v>
      </c>
      <c r="R68" s="2">
        <v>44093</v>
      </c>
      <c r="S68" s="2">
        <v>44094</v>
      </c>
      <c r="T68" s="1" t="s">
        <v>37</v>
      </c>
      <c r="U68" s="1" t="s">
        <v>560</v>
      </c>
      <c r="V68" s="1" t="s">
        <v>561</v>
      </c>
      <c r="W68" s="3">
        <v>2</v>
      </c>
      <c r="X68" s="1" t="s">
        <v>562</v>
      </c>
      <c r="Y68">
        <f>VLOOKUP(F68,[1]应付款管理!$A$1:$B$65536,2,FALSE)</f>
        <v>50.42</v>
      </c>
      <c r="Z68" t="e">
        <f>VLOOKUP(F68,[2]订单数据统计!$A$1:$A$65536,1,0)</f>
        <v>#N/A</v>
      </c>
      <c r="AA68" t="str">
        <f t="shared" si="0"/>
        <v>,1865981</v>
      </c>
      <c r="AB68" t="e">
        <f t="shared" si="1"/>
        <v>#VALUE!</v>
      </c>
    </row>
    <row r="69" spans="1:28">
      <c r="A69" s="1" t="s">
        <v>26</v>
      </c>
      <c r="B69" s="1" t="s">
        <v>27</v>
      </c>
      <c r="C69" s="1" t="s">
        <v>28</v>
      </c>
      <c r="D69" s="2">
        <v>44093</v>
      </c>
      <c r="E69" s="1" t="s">
        <v>563</v>
      </c>
      <c r="F69">
        <v>1866188</v>
      </c>
      <c r="G69" s="3">
        <v>25</v>
      </c>
      <c r="H69" s="1" t="s">
        <v>564</v>
      </c>
      <c r="I69" s="1" t="s">
        <v>565</v>
      </c>
      <c r="J69" s="1" t="s">
        <v>566</v>
      </c>
      <c r="K69" s="1" t="s">
        <v>567</v>
      </c>
      <c r="L69" s="4" t="s">
        <v>568</v>
      </c>
      <c r="M69" s="1" t="s">
        <v>35</v>
      </c>
      <c r="N69" s="3">
        <v>25</v>
      </c>
      <c r="O69" s="2">
        <v>44119</v>
      </c>
      <c r="P69" s="1" t="s">
        <v>36</v>
      </c>
      <c r="Q69" s="2">
        <v>44093</v>
      </c>
      <c r="R69" s="2">
        <v>44093</v>
      </c>
      <c r="S69" s="2">
        <v>44094</v>
      </c>
      <c r="T69" s="1" t="s">
        <v>37</v>
      </c>
      <c r="U69" s="1" t="s">
        <v>569</v>
      </c>
      <c r="V69" s="1" t="s">
        <v>570</v>
      </c>
      <c r="W69" s="3">
        <v>1</v>
      </c>
      <c r="X69" s="1" t="s">
        <v>571</v>
      </c>
      <c r="Y69">
        <f>VLOOKUP(F69,[1]应付款管理!$A$1:$B$65536,2,FALSE)</f>
        <v>25.12</v>
      </c>
      <c r="Z69" t="e">
        <f>VLOOKUP(F69,[2]订单数据统计!$A$1:$A$65536,1,0)</f>
        <v>#N/A</v>
      </c>
      <c r="AA69" t="str">
        <f t="shared" si="0"/>
        <v>,1866188</v>
      </c>
      <c r="AB69" t="e">
        <f t="shared" si="1"/>
        <v>#VALUE!</v>
      </c>
    </row>
    <row r="70" spans="1:28">
      <c r="A70" s="1" t="s">
        <v>26</v>
      </c>
      <c r="B70" s="1" t="s">
        <v>27</v>
      </c>
      <c r="C70" s="1" t="s">
        <v>28</v>
      </c>
      <c r="D70" s="2">
        <v>44093</v>
      </c>
      <c r="E70" s="1" t="s">
        <v>572</v>
      </c>
      <c r="F70">
        <v>1865386</v>
      </c>
      <c r="G70" s="3">
        <v>97</v>
      </c>
      <c r="H70" s="1" t="s">
        <v>573</v>
      </c>
      <c r="I70" s="1" t="s">
        <v>574</v>
      </c>
      <c r="J70" s="1" t="s">
        <v>575</v>
      </c>
      <c r="K70" s="1" t="s">
        <v>576</v>
      </c>
      <c r="L70" s="4" t="s">
        <v>577</v>
      </c>
      <c r="M70" s="1" t="s">
        <v>35</v>
      </c>
      <c r="N70" s="3">
        <v>97</v>
      </c>
      <c r="O70" s="2">
        <v>44119</v>
      </c>
      <c r="P70" s="1" t="s">
        <v>36</v>
      </c>
      <c r="Q70" s="2">
        <v>44092</v>
      </c>
      <c r="R70" s="2">
        <v>44093</v>
      </c>
      <c r="S70" s="2">
        <v>44094</v>
      </c>
      <c r="T70" s="1" t="s">
        <v>37</v>
      </c>
      <c r="U70" s="1" t="s">
        <v>578</v>
      </c>
      <c r="V70" s="1" t="s">
        <v>92</v>
      </c>
      <c r="W70" s="3">
        <v>1</v>
      </c>
      <c r="X70" s="1" t="s">
        <v>579</v>
      </c>
      <c r="Y70">
        <f>VLOOKUP(F70,[1]应付款管理!$A$1:$B$65536,2,FALSE)</f>
        <v>96.83</v>
      </c>
      <c r="Z70" t="e">
        <f>VLOOKUP(F70,[2]订单数据统计!$A$1:$A$65536,1,0)</f>
        <v>#N/A</v>
      </c>
      <c r="AA70" t="str">
        <f t="shared" si="0"/>
        <v>,1865386</v>
      </c>
      <c r="AB70" t="e">
        <f t="shared" si="1"/>
        <v>#VALUE!</v>
      </c>
    </row>
    <row r="71" spans="1:28">
      <c r="A71" s="1" t="s">
        <v>26</v>
      </c>
      <c r="B71" s="1" t="s">
        <v>27</v>
      </c>
      <c r="C71" s="1" t="s">
        <v>28</v>
      </c>
      <c r="D71" s="2">
        <v>44093</v>
      </c>
      <c r="E71" s="1" t="s">
        <v>580</v>
      </c>
      <c r="F71">
        <v>1865655</v>
      </c>
      <c r="G71" s="3">
        <v>30</v>
      </c>
      <c r="H71" s="1" t="s">
        <v>581</v>
      </c>
      <c r="I71" s="1" t="s">
        <v>582</v>
      </c>
      <c r="J71" s="1" t="s">
        <v>583</v>
      </c>
      <c r="K71" s="1" t="s">
        <v>584</v>
      </c>
      <c r="L71" s="4" t="s">
        <v>585</v>
      </c>
      <c r="M71" s="1" t="s">
        <v>35</v>
      </c>
      <c r="N71" s="3">
        <v>30</v>
      </c>
      <c r="O71" s="2">
        <v>44119</v>
      </c>
      <c r="P71" s="1" t="s">
        <v>36</v>
      </c>
      <c r="Q71" s="2">
        <v>44092</v>
      </c>
      <c r="R71" s="2">
        <v>44093</v>
      </c>
      <c r="S71" s="2">
        <v>44095</v>
      </c>
      <c r="T71" s="1" t="s">
        <v>37</v>
      </c>
      <c r="U71" s="1" t="s">
        <v>586</v>
      </c>
      <c r="V71" s="1" t="s">
        <v>587</v>
      </c>
      <c r="W71" s="3">
        <v>1</v>
      </c>
      <c r="X71" s="1" t="s">
        <v>588</v>
      </c>
      <c r="Y71">
        <f>VLOOKUP(F71,[1]应付款管理!$A$1:$B$65536,2,FALSE)</f>
        <v>30.16</v>
      </c>
      <c r="Z71" t="e">
        <f>VLOOKUP(F71,[2]订单数据统计!$A$1:$A$65536,1,0)</f>
        <v>#N/A</v>
      </c>
      <c r="AA71" t="str">
        <f t="shared" si="0"/>
        <v>,1865655</v>
      </c>
      <c r="AB71" t="e">
        <f t="shared" si="1"/>
        <v>#VALUE!</v>
      </c>
    </row>
    <row r="72" spans="1:28">
      <c r="A72" s="1" t="s">
        <v>26</v>
      </c>
      <c r="B72" s="1" t="s">
        <v>27</v>
      </c>
      <c r="C72" s="1" t="s">
        <v>28</v>
      </c>
      <c r="D72" s="2">
        <v>44093</v>
      </c>
      <c r="E72" s="1" t="s">
        <v>589</v>
      </c>
      <c r="F72">
        <v>1865722</v>
      </c>
      <c r="G72" s="3">
        <v>40</v>
      </c>
      <c r="H72" s="1" t="s">
        <v>590</v>
      </c>
      <c r="I72" s="1" t="s">
        <v>591</v>
      </c>
      <c r="J72" s="1" t="s">
        <v>592</v>
      </c>
      <c r="K72" s="1" t="s">
        <v>593</v>
      </c>
      <c r="L72" s="4" t="s">
        <v>594</v>
      </c>
      <c r="M72" s="1" t="s">
        <v>35</v>
      </c>
      <c r="N72" s="3">
        <v>40</v>
      </c>
      <c r="O72" s="2">
        <v>44119</v>
      </c>
      <c r="P72" s="1" t="s">
        <v>36</v>
      </c>
      <c r="Q72" s="2">
        <v>44092</v>
      </c>
      <c r="R72" s="2">
        <v>44093</v>
      </c>
      <c r="S72" s="2">
        <v>44094</v>
      </c>
      <c r="T72" s="1" t="s">
        <v>37</v>
      </c>
      <c r="U72" s="1" t="s">
        <v>595</v>
      </c>
      <c r="V72" s="1" t="s">
        <v>75</v>
      </c>
      <c r="W72" s="3">
        <v>1</v>
      </c>
      <c r="X72" s="1" t="s">
        <v>596</v>
      </c>
      <c r="Y72">
        <f>VLOOKUP(F72,[1]应付款管理!$A$1:$B$65536,2,FALSE)</f>
        <v>39.95</v>
      </c>
      <c r="Z72" t="e">
        <f>VLOOKUP(F72,[2]订单数据统计!$A$1:$A$65536,1,0)</f>
        <v>#N/A</v>
      </c>
      <c r="AA72" t="str">
        <f t="shared" si="0"/>
        <v>,1865722</v>
      </c>
      <c r="AB72" t="e">
        <f t="shared" si="1"/>
        <v>#VALUE!</v>
      </c>
    </row>
    <row r="73" spans="1:28">
      <c r="A73" s="1" t="s">
        <v>26</v>
      </c>
      <c r="B73" s="1" t="s">
        <v>27</v>
      </c>
      <c r="C73" s="1" t="s">
        <v>28</v>
      </c>
      <c r="D73" s="2">
        <v>44093</v>
      </c>
      <c r="E73" s="1" t="s">
        <v>597</v>
      </c>
      <c r="F73">
        <v>1865512</v>
      </c>
      <c r="G73" s="3">
        <v>28</v>
      </c>
      <c r="H73" s="1" t="s">
        <v>598</v>
      </c>
      <c r="I73" s="1" t="s">
        <v>599</v>
      </c>
      <c r="J73" s="1" t="s">
        <v>600</v>
      </c>
      <c r="K73" s="1" t="s">
        <v>601</v>
      </c>
      <c r="L73" s="4" t="s">
        <v>602</v>
      </c>
      <c r="M73" s="1" t="s">
        <v>35</v>
      </c>
      <c r="N73" s="3">
        <v>28</v>
      </c>
      <c r="O73" s="2">
        <v>44119</v>
      </c>
      <c r="P73" s="1" t="s">
        <v>36</v>
      </c>
      <c r="Q73" s="2">
        <v>44092</v>
      </c>
      <c r="R73" s="2">
        <v>44093</v>
      </c>
      <c r="S73" s="2">
        <v>44094</v>
      </c>
      <c r="T73" s="1" t="s">
        <v>37</v>
      </c>
      <c r="U73" s="1" t="s">
        <v>546</v>
      </c>
      <c r="V73" s="1" t="s">
        <v>75</v>
      </c>
      <c r="W73" s="3">
        <v>1</v>
      </c>
      <c r="X73" s="1" t="s">
        <v>547</v>
      </c>
      <c r="Y73">
        <f>VLOOKUP(F73,[1]应付款管理!$A$1:$B$65536,2,FALSE)</f>
        <v>27.71</v>
      </c>
      <c r="Z73" t="e">
        <f>VLOOKUP(F73,[2]订单数据统计!$A$1:$A$65536,1,0)</f>
        <v>#N/A</v>
      </c>
      <c r="AA73" t="str">
        <f t="shared" si="0"/>
        <v>,1865512</v>
      </c>
      <c r="AB73" t="e">
        <f t="shared" si="1"/>
        <v>#VALUE!</v>
      </c>
    </row>
    <row r="74" spans="1:28">
      <c r="A74" s="1" t="s">
        <v>26</v>
      </c>
      <c r="B74" s="1" t="s">
        <v>27</v>
      </c>
      <c r="C74" s="1" t="s">
        <v>28</v>
      </c>
      <c r="D74" s="2">
        <v>44093</v>
      </c>
      <c r="E74" s="1" t="s">
        <v>603</v>
      </c>
      <c r="F74">
        <v>1865276</v>
      </c>
      <c r="G74" s="3">
        <v>57</v>
      </c>
      <c r="H74" s="1" t="s">
        <v>604</v>
      </c>
      <c r="I74" s="1" t="s">
        <v>605</v>
      </c>
      <c r="J74" s="1" t="s">
        <v>606</v>
      </c>
      <c r="K74" s="1" t="s">
        <v>607</v>
      </c>
      <c r="L74" s="4" t="s">
        <v>608</v>
      </c>
      <c r="M74" s="1" t="s">
        <v>35</v>
      </c>
      <c r="N74" s="3">
        <v>57</v>
      </c>
      <c r="O74" s="2">
        <v>44119</v>
      </c>
      <c r="P74" s="1" t="s">
        <v>36</v>
      </c>
      <c r="Q74" s="2">
        <v>44092</v>
      </c>
      <c r="R74" s="2">
        <v>44093</v>
      </c>
      <c r="S74" s="2">
        <v>44094</v>
      </c>
      <c r="T74" s="1" t="s">
        <v>37</v>
      </c>
      <c r="U74" s="1" t="s">
        <v>379</v>
      </c>
      <c r="V74" s="1" t="s">
        <v>92</v>
      </c>
      <c r="W74" s="3">
        <v>2</v>
      </c>
      <c r="X74" s="1" t="s">
        <v>609</v>
      </c>
      <c r="Y74">
        <f>VLOOKUP(F74,[1]应付款管理!$A$1:$B$65536,2,FALSE)</f>
        <v>57.12</v>
      </c>
      <c r="Z74" t="e">
        <f>VLOOKUP(F74,[2]订单数据统计!$A$1:$A$65536,1,0)</f>
        <v>#N/A</v>
      </c>
      <c r="AA74" t="str">
        <f t="shared" si="0"/>
        <v>,1865276</v>
      </c>
      <c r="AB74" t="e">
        <f t="shared" si="1"/>
        <v>#VALUE!</v>
      </c>
    </row>
    <row r="75" spans="1:28">
      <c r="A75" s="1" t="s">
        <v>26</v>
      </c>
      <c r="B75" s="1" t="s">
        <v>27</v>
      </c>
      <c r="C75" s="1" t="s">
        <v>28</v>
      </c>
      <c r="D75" s="2">
        <v>44094</v>
      </c>
      <c r="E75" s="1" t="s">
        <v>610</v>
      </c>
      <c r="F75">
        <v>1863375</v>
      </c>
      <c r="G75" s="3">
        <v>88</v>
      </c>
      <c r="H75" s="1" t="s">
        <v>611</v>
      </c>
      <c r="I75" s="1" t="s">
        <v>612</v>
      </c>
      <c r="J75" s="1" t="s">
        <v>613</v>
      </c>
      <c r="K75" s="1" t="s">
        <v>614</v>
      </c>
      <c r="L75" s="4" t="s">
        <v>615</v>
      </c>
      <c r="M75" s="1" t="s">
        <v>35</v>
      </c>
      <c r="N75" s="3">
        <v>88</v>
      </c>
      <c r="O75" s="2">
        <v>44119</v>
      </c>
      <c r="P75" s="1" t="s">
        <v>36</v>
      </c>
      <c r="Q75" s="2">
        <v>44088</v>
      </c>
      <c r="R75" s="2">
        <v>44094</v>
      </c>
      <c r="S75" s="2">
        <v>44096</v>
      </c>
      <c r="T75" s="1" t="s">
        <v>37</v>
      </c>
      <c r="U75" s="1" t="s">
        <v>293</v>
      </c>
      <c r="V75" s="1" t="s">
        <v>92</v>
      </c>
      <c r="W75" s="3">
        <v>1</v>
      </c>
      <c r="X75" s="1" t="s">
        <v>491</v>
      </c>
      <c r="Y75">
        <f>VLOOKUP(F75,[1]应付款管理!$A$1:$B$65536,2,FALSE)</f>
        <v>88.3</v>
      </c>
      <c r="Z75" t="e">
        <f>VLOOKUP(F75,[2]订单数据统计!$A$1:$A$65536,1,0)</f>
        <v>#N/A</v>
      </c>
      <c r="AA75" t="str">
        <f t="shared" si="0"/>
        <v>,1863375</v>
      </c>
      <c r="AB75" t="e">
        <f t="shared" ref="AB75:AB108" si="2">AA75-G75</f>
        <v>#VALUE!</v>
      </c>
    </row>
    <row r="76" spans="1:28">
      <c r="A76" s="1" t="s">
        <v>26</v>
      </c>
      <c r="B76" s="1" t="s">
        <v>27</v>
      </c>
      <c r="C76" s="1" t="s">
        <v>28</v>
      </c>
      <c r="D76" s="2">
        <v>44094</v>
      </c>
      <c r="E76" s="1" t="s">
        <v>616</v>
      </c>
      <c r="F76">
        <v>1863069</v>
      </c>
      <c r="G76" s="3">
        <v>20</v>
      </c>
      <c r="H76" s="1" t="s">
        <v>617</v>
      </c>
      <c r="I76" s="1" t="s">
        <v>618</v>
      </c>
      <c r="J76" s="1" t="s">
        <v>619</v>
      </c>
      <c r="K76" s="1" t="s">
        <v>620</v>
      </c>
      <c r="L76" s="4" t="s">
        <v>621</v>
      </c>
      <c r="M76" s="1" t="s">
        <v>35</v>
      </c>
      <c r="N76" s="3">
        <v>20</v>
      </c>
      <c r="O76" s="2">
        <v>44119</v>
      </c>
      <c r="P76" s="1" t="s">
        <v>36</v>
      </c>
      <c r="Q76" s="2">
        <v>44087</v>
      </c>
      <c r="R76" s="2">
        <v>44094</v>
      </c>
      <c r="S76" s="2">
        <v>44095</v>
      </c>
      <c r="T76" s="1" t="s">
        <v>37</v>
      </c>
      <c r="U76" s="1" t="s">
        <v>190</v>
      </c>
      <c r="V76" s="1" t="s">
        <v>75</v>
      </c>
      <c r="W76" s="3">
        <v>1</v>
      </c>
      <c r="X76" s="1" t="s">
        <v>622</v>
      </c>
      <c r="Y76">
        <f>VLOOKUP(F76,[1]应付款管理!$A$1:$B$65536,2,FALSE)</f>
        <v>19.51</v>
      </c>
      <c r="Z76" t="e">
        <f>VLOOKUP(F76,[2]订单数据统计!$A$1:$A$65536,1,0)</f>
        <v>#N/A</v>
      </c>
      <c r="AA76" t="str">
        <f t="shared" si="0"/>
        <v>,1863069</v>
      </c>
      <c r="AB76" t="e">
        <f t="shared" si="2"/>
        <v>#VALUE!</v>
      </c>
    </row>
    <row r="77" spans="1:28">
      <c r="A77" s="1" t="s">
        <v>26</v>
      </c>
      <c r="B77" s="1" t="s">
        <v>27</v>
      </c>
      <c r="C77" s="1" t="s">
        <v>28</v>
      </c>
      <c r="D77" s="2">
        <v>44094</v>
      </c>
      <c r="E77" s="1" t="s">
        <v>623</v>
      </c>
      <c r="F77">
        <v>1866581</v>
      </c>
      <c r="G77" s="3">
        <v>58</v>
      </c>
      <c r="H77" s="1" t="s">
        <v>624</v>
      </c>
      <c r="I77" s="1" t="s">
        <v>625</v>
      </c>
      <c r="J77" s="1" t="s">
        <v>626</v>
      </c>
      <c r="K77" s="1" t="s">
        <v>627</v>
      </c>
      <c r="L77" s="4" t="s">
        <v>628</v>
      </c>
      <c r="M77" s="1" t="s">
        <v>35</v>
      </c>
      <c r="N77" s="3">
        <v>58</v>
      </c>
      <c r="O77" s="2">
        <v>44119</v>
      </c>
      <c r="P77" s="1" t="s">
        <v>36</v>
      </c>
      <c r="Q77" s="2">
        <v>44094</v>
      </c>
      <c r="R77" s="2">
        <v>44094</v>
      </c>
      <c r="S77" s="2">
        <v>44097</v>
      </c>
      <c r="T77" s="1" t="s">
        <v>37</v>
      </c>
      <c r="U77" s="1" t="s">
        <v>629</v>
      </c>
      <c r="V77" s="1" t="s">
        <v>630</v>
      </c>
      <c r="W77" s="3">
        <v>1</v>
      </c>
      <c r="X77" s="1" t="s">
        <v>631</v>
      </c>
      <c r="Y77">
        <f>VLOOKUP(F77,[1]应付款管理!$A$1:$B$65536,2,FALSE)</f>
        <v>58.35</v>
      </c>
      <c r="Z77" t="e">
        <f>VLOOKUP(F77,[2]订单数据统计!$A$1:$A$65536,1,0)</f>
        <v>#N/A</v>
      </c>
      <c r="AA77" t="str">
        <f t="shared" si="0"/>
        <v>,1866581</v>
      </c>
      <c r="AB77" t="e">
        <f t="shared" si="2"/>
        <v>#VALUE!</v>
      </c>
    </row>
    <row r="78" spans="1:28">
      <c r="A78" s="1" t="s">
        <v>26</v>
      </c>
      <c r="B78" s="1" t="s">
        <v>27</v>
      </c>
      <c r="C78" s="1" t="s">
        <v>28</v>
      </c>
      <c r="D78" s="2">
        <v>44094</v>
      </c>
      <c r="E78" s="1" t="s">
        <v>632</v>
      </c>
      <c r="F78">
        <v>1866732</v>
      </c>
      <c r="G78" s="3">
        <v>22</v>
      </c>
      <c r="H78" s="1" t="s">
        <v>633</v>
      </c>
      <c r="I78" s="1" t="s">
        <v>634</v>
      </c>
      <c r="J78" s="1" t="s">
        <v>635</v>
      </c>
      <c r="K78" s="1" t="s">
        <v>636</v>
      </c>
      <c r="L78" s="4" t="s">
        <v>637</v>
      </c>
      <c r="M78" s="1" t="s">
        <v>35</v>
      </c>
      <c r="N78" s="3">
        <v>22</v>
      </c>
      <c r="O78" s="2">
        <v>44119</v>
      </c>
      <c r="P78" s="1" t="s">
        <v>36</v>
      </c>
      <c r="Q78" s="2">
        <v>44094</v>
      </c>
      <c r="R78" s="2">
        <v>44094</v>
      </c>
      <c r="S78" s="2">
        <v>44095</v>
      </c>
      <c r="T78" s="1" t="s">
        <v>37</v>
      </c>
      <c r="U78" s="1" t="s">
        <v>546</v>
      </c>
      <c r="V78" s="1" t="s">
        <v>75</v>
      </c>
      <c r="W78" s="3">
        <v>1</v>
      </c>
      <c r="X78" s="1" t="s">
        <v>547</v>
      </c>
      <c r="Y78">
        <f>VLOOKUP(F78,[1]应付款管理!$A$1:$B$65536,2,FALSE)</f>
        <v>22.43</v>
      </c>
      <c r="Z78" t="e">
        <f>VLOOKUP(F78,[2]订单数据统计!$A$1:$A$65536,1,0)</f>
        <v>#N/A</v>
      </c>
      <c r="AA78" t="str">
        <f t="shared" si="0"/>
        <v>,1866732</v>
      </c>
      <c r="AB78" t="e">
        <f t="shared" si="2"/>
        <v>#VALUE!</v>
      </c>
    </row>
    <row r="79" spans="1:28">
      <c r="A79" s="1" t="s">
        <v>26</v>
      </c>
      <c r="B79" s="1" t="s">
        <v>27</v>
      </c>
      <c r="C79" s="1" t="s">
        <v>28</v>
      </c>
      <c r="D79" s="2">
        <v>44095</v>
      </c>
      <c r="E79" s="1" t="s">
        <v>638</v>
      </c>
      <c r="F79">
        <v>1861896</v>
      </c>
      <c r="G79" s="3">
        <v>24</v>
      </c>
      <c r="H79" s="1" t="s">
        <v>639</v>
      </c>
      <c r="I79" s="1" t="s">
        <v>640</v>
      </c>
      <c r="J79" s="1" t="s">
        <v>641</v>
      </c>
      <c r="K79" s="1" t="s">
        <v>642</v>
      </c>
      <c r="L79" s="4" t="s">
        <v>643</v>
      </c>
      <c r="M79" s="1" t="s">
        <v>35</v>
      </c>
      <c r="N79" s="3">
        <v>24</v>
      </c>
      <c r="O79" s="2">
        <v>44119</v>
      </c>
      <c r="P79" s="1" t="s">
        <v>36</v>
      </c>
      <c r="Q79" s="2">
        <v>44085</v>
      </c>
      <c r="R79" s="2">
        <v>44095</v>
      </c>
      <c r="S79" s="2">
        <v>44096</v>
      </c>
      <c r="T79" s="1" t="s">
        <v>37</v>
      </c>
      <c r="U79" s="1" t="s">
        <v>190</v>
      </c>
      <c r="V79" s="1" t="s">
        <v>75</v>
      </c>
      <c r="W79" s="3">
        <v>1</v>
      </c>
      <c r="X79" s="1" t="s">
        <v>622</v>
      </c>
      <c r="Y79">
        <f>VLOOKUP(F79,[1]应付款管理!$A$1:$B$65536,2,FALSE)</f>
        <v>23.77</v>
      </c>
      <c r="Z79" t="e">
        <f>VLOOKUP(F79,[2]订单数据统计!$A$1:$A$65536,1,0)</f>
        <v>#N/A</v>
      </c>
      <c r="AA79" t="str">
        <f t="shared" si="0"/>
        <v>,1861896</v>
      </c>
      <c r="AB79" t="e">
        <f t="shared" si="2"/>
        <v>#VALUE!</v>
      </c>
    </row>
    <row r="80" spans="1:28">
      <c r="A80" s="1" t="s">
        <v>26</v>
      </c>
      <c r="B80" s="1" t="s">
        <v>27</v>
      </c>
      <c r="C80" s="1" t="s">
        <v>28</v>
      </c>
      <c r="D80" s="2">
        <v>44095</v>
      </c>
      <c r="E80" s="1" t="s">
        <v>644</v>
      </c>
      <c r="F80">
        <v>1866557</v>
      </c>
      <c r="G80" s="3">
        <v>137</v>
      </c>
      <c r="H80" s="1" t="s">
        <v>645</v>
      </c>
      <c r="I80" s="1" t="s">
        <v>646</v>
      </c>
      <c r="J80" s="1" t="s">
        <v>647</v>
      </c>
      <c r="K80" s="1" t="s">
        <v>648</v>
      </c>
      <c r="L80" s="4" t="s">
        <v>649</v>
      </c>
      <c r="M80" s="1" t="s">
        <v>35</v>
      </c>
      <c r="N80" s="3">
        <v>137</v>
      </c>
      <c r="O80" s="2">
        <v>44119</v>
      </c>
      <c r="P80" s="1" t="s">
        <v>36</v>
      </c>
      <c r="Q80" s="2">
        <v>44094</v>
      </c>
      <c r="R80" s="2">
        <v>44095</v>
      </c>
      <c r="S80" s="2">
        <v>44097</v>
      </c>
      <c r="T80" s="1" t="s">
        <v>37</v>
      </c>
      <c r="U80" s="1" t="s">
        <v>212</v>
      </c>
      <c r="V80" s="1" t="s">
        <v>75</v>
      </c>
      <c r="W80" s="3">
        <v>1</v>
      </c>
      <c r="X80" s="1" t="s">
        <v>650</v>
      </c>
      <c r="Y80">
        <f>VLOOKUP(F80,[1]应付款管理!$A$1:$B$65536,2,FALSE)</f>
        <v>137.4</v>
      </c>
      <c r="Z80" t="e">
        <f>VLOOKUP(F80,[2]订单数据统计!$A$1:$A$65536,1,0)</f>
        <v>#N/A</v>
      </c>
      <c r="AA80" t="str">
        <f t="shared" si="0"/>
        <v>,1866557</v>
      </c>
      <c r="AB80" t="e">
        <f t="shared" si="2"/>
        <v>#VALUE!</v>
      </c>
    </row>
    <row r="81" spans="1:28">
      <c r="A81" s="1" t="s">
        <v>26</v>
      </c>
      <c r="B81" s="1" t="s">
        <v>27</v>
      </c>
      <c r="C81" s="1" t="s">
        <v>28</v>
      </c>
      <c r="D81" s="2">
        <v>44095</v>
      </c>
      <c r="E81" s="1" t="s">
        <v>651</v>
      </c>
      <c r="F81">
        <v>1865547</v>
      </c>
      <c r="G81" s="3">
        <v>25</v>
      </c>
      <c r="H81" s="1" t="s">
        <v>652</v>
      </c>
      <c r="I81" s="1" t="s">
        <v>653</v>
      </c>
      <c r="J81" s="1" t="s">
        <v>654</v>
      </c>
      <c r="K81" s="1" t="s">
        <v>655</v>
      </c>
      <c r="L81" s="4" t="s">
        <v>656</v>
      </c>
      <c r="M81" s="1" t="s">
        <v>35</v>
      </c>
      <c r="N81" s="3">
        <v>25</v>
      </c>
      <c r="O81" s="2">
        <v>44119</v>
      </c>
      <c r="P81" s="1" t="s">
        <v>36</v>
      </c>
      <c r="Q81" s="2">
        <v>44092</v>
      </c>
      <c r="R81" s="2">
        <v>44095</v>
      </c>
      <c r="S81" s="2">
        <v>44096</v>
      </c>
      <c r="T81" s="1" t="s">
        <v>37</v>
      </c>
      <c r="U81" s="1" t="s">
        <v>657</v>
      </c>
      <c r="V81" s="1" t="s">
        <v>75</v>
      </c>
      <c r="W81" s="3">
        <v>1</v>
      </c>
      <c r="X81" s="1" t="s">
        <v>658</v>
      </c>
      <c r="Y81">
        <f>VLOOKUP(F81,[1]应付款管理!$A$1:$B$65536,2,FALSE)</f>
        <v>24.53</v>
      </c>
      <c r="Z81" t="e">
        <f>VLOOKUP(F81,[2]订单数据统计!$A$1:$A$65536,1,0)</f>
        <v>#N/A</v>
      </c>
      <c r="AA81" t="str">
        <f t="shared" si="0"/>
        <v>,1865547</v>
      </c>
      <c r="AB81" t="e">
        <f t="shared" si="2"/>
        <v>#VALUE!</v>
      </c>
    </row>
    <row r="82" spans="1:28">
      <c r="A82" s="1" t="s">
        <v>26</v>
      </c>
      <c r="B82" s="1" t="s">
        <v>27</v>
      </c>
      <c r="C82" s="1" t="s">
        <v>28</v>
      </c>
      <c r="D82" s="2">
        <v>44095</v>
      </c>
      <c r="E82" s="1" t="s">
        <v>659</v>
      </c>
      <c r="F82">
        <v>1867028</v>
      </c>
      <c r="G82" s="3">
        <v>58</v>
      </c>
      <c r="H82" s="1" t="s">
        <v>660</v>
      </c>
      <c r="I82" s="1" t="s">
        <v>661</v>
      </c>
      <c r="J82" s="1" t="s">
        <v>662</v>
      </c>
      <c r="K82" s="1" t="s">
        <v>663</v>
      </c>
      <c r="L82" s="4" t="s">
        <v>664</v>
      </c>
      <c r="M82" s="1" t="s">
        <v>35</v>
      </c>
      <c r="N82" s="3">
        <v>58</v>
      </c>
      <c r="O82" s="2">
        <v>44119</v>
      </c>
      <c r="P82" s="1" t="s">
        <v>36</v>
      </c>
      <c r="Q82" s="2">
        <v>44094</v>
      </c>
      <c r="R82" s="2">
        <v>44095</v>
      </c>
      <c r="S82" s="2">
        <v>44096</v>
      </c>
      <c r="T82" s="1" t="s">
        <v>37</v>
      </c>
      <c r="U82" s="1" t="s">
        <v>665</v>
      </c>
      <c r="V82" s="1" t="s">
        <v>213</v>
      </c>
      <c r="W82" s="3">
        <v>1</v>
      </c>
      <c r="X82" s="1" t="s">
        <v>666</v>
      </c>
      <c r="Y82">
        <f>VLOOKUP(F82,[1]应付款管理!$A$1:$B$65536,2,FALSE)</f>
        <v>58.02</v>
      </c>
      <c r="Z82" t="e">
        <f>VLOOKUP(F82,[2]订单数据统计!$A$1:$A$65536,1,0)</f>
        <v>#N/A</v>
      </c>
      <c r="AA82" t="str">
        <f t="shared" si="0"/>
        <v>,1867028</v>
      </c>
      <c r="AB82" t="e">
        <f t="shared" si="2"/>
        <v>#VALUE!</v>
      </c>
    </row>
    <row r="83" spans="1:28">
      <c r="A83" s="1" t="s">
        <v>26</v>
      </c>
      <c r="B83" s="1" t="s">
        <v>27</v>
      </c>
      <c r="C83" s="1" t="s">
        <v>28</v>
      </c>
      <c r="D83" s="2">
        <v>44096</v>
      </c>
      <c r="E83" s="1" t="s">
        <v>667</v>
      </c>
      <c r="F83">
        <v>1867697</v>
      </c>
      <c r="G83" s="3">
        <v>61</v>
      </c>
      <c r="H83" s="1" t="s">
        <v>668</v>
      </c>
      <c r="I83" s="1" t="s">
        <v>669</v>
      </c>
      <c r="J83" s="1" t="s">
        <v>670</v>
      </c>
      <c r="K83" s="1" t="s">
        <v>671</v>
      </c>
      <c r="L83" s="4" t="s">
        <v>672</v>
      </c>
      <c r="M83" s="1" t="s">
        <v>35</v>
      </c>
      <c r="N83" s="3">
        <v>61</v>
      </c>
      <c r="O83" s="2">
        <v>44119</v>
      </c>
      <c r="P83" s="1" t="s">
        <v>36</v>
      </c>
      <c r="Q83" s="2">
        <v>44096</v>
      </c>
      <c r="R83" s="2">
        <v>44096</v>
      </c>
      <c r="S83" s="2">
        <v>44098</v>
      </c>
      <c r="T83" s="1" t="s">
        <v>37</v>
      </c>
      <c r="U83" s="1" t="s">
        <v>673</v>
      </c>
      <c r="V83" s="1" t="s">
        <v>92</v>
      </c>
      <c r="W83" s="3">
        <v>1</v>
      </c>
      <c r="X83" s="1" t="s">
        <v>674</v>
      </c>
      <c r="Y83">
        <f>VLOOKUP(F83,[1]应付款管理!$A$1:$B$65536,2,FALSE)</f>
        <v>60.62</v>
      </c>
      <c r="Z83" t="e">
        <f>VLOOKUP(F83,[2]订单数据统计!$A$1:$A$65536,1,0)</f>
        <v>#N/A</v>
      </c>
      <c r="AA83" t="str">
        <f t="shared" si="0"/>
        <v>,1867697</v>
      </c>
      <c r="AB83" t="e">
        <f t="shared" si="2"/>
        <v>#VALUE!</v>
      </c>
    </row>
    <row r="84" spans="1:28">
      <c r="A84" s="1" t="s">
        <v>26</v>
      </c>
      <c r="B84" s="1" t="s">
        <v>27</v>
      </c>
      <c r="C84" s="1" t="s">
        <v>28</v>
      </c>
      <c r="D84" s="2">
        <v>44097</v>
      </c>
      <c r="E84" s="1" t="s">
        <v>675</v>
      </c>
      <c r="F84">
        <v>1864159</v>
      </c>
      <c r="G84" s="3">
        <v>243</v>
      </c>
      <c r="H84" s="1" t="s">
        <v>676</v>
      </c>
      <c r="I84" s="1" t="s">
        <v>677</v>
      </c>
      <c r="J84" s="1" t="s">
        <v>678</v>
      </c>
      <c r="K84" s="1" t="s">
        <v>679</v>
      </c>
      <c r="L84" s="4" t="s">
        <v>680</v>
      </c>
      <c r="M84" s="1" t="s">
        <v>35</v>
      </c>
      <c r="N84" s="3">
        <v>243</v>
      </c>
      <c r="O84" s="2">
        <v>44119</v>
      </c>
      <c r="P84" s="1" t="s">
        <v>36</v>
      </c>
      <c r="Q84" s="2">
        <v>44090</v>
      </c>
      <c r="R84" s="2">
        <v>44097</v>
      </c>
      <c r="S84" s="2">
        <v>44098</v>
      </c>
      <c r="T84" s="1" t="s">
        <v>37</v>
      </c>
      <c r="U84" s="1" t="s">
        <v>212</v>
      </c>
      <c r="V84" s="1" t="s">
        <v>213</v>
      </c>
      <c r="W84" s="3">
        <v>3</v>
      </c>
      <c r="X84" s="1" t="s">
        <v>650</v>
      </c>
      <c r="Y84">
        <f>VLOOKUP(F84,[1]应付款管理!$A$1:$B$65536,2,FALSE)</f>
        <v>242.88</v>
      </c>
      <c r="Z84" t="e">
        <f>VLOOKUP(F84,[2]订单数据统计!$A$1:$A$65536,1,0)</f>
        <v>#N/A</v>
      </c>
      <c r="AA84" t="str">
        <f t="shared" si="0"/>
        <v>,1864159</v>
      </c>
      <c r="AB84" t="e">
        <f t="shared" si="2"/>
        <v>#VALUE!</v>
      </c>
    </row>
    <row r="85" spans="1:29">
      <c r="A85" s="17" t="s">
        <v>26</v>
      </c>
      <c r="B85" s="17" t="s">
        <v>27</v>
      </c>
      <c r="C85" s="17" t="s">
        <v>28</v>
      </c>
      <c r="D85" s="18">
        <v>44097</v>
      </c>
      <c r="E85" s="17" t="s">
        <v>681</v>
      </c>
      <c r="F85" s="19">
        <v>1868063</v>
      </c>
      <c r="G85" s="20">
        <v>227</v>
      </c>
      <c r="H85" s="1" t="s">
        <v>682</v>
      </c>
      <c r="I85" s="1" t="s">
        <v>683</v>
      </c>
      <c r="J85" s="1" t="s">
        <v>684</v>
      </c>
      <c r="K85" s="1" t="s">
        <v>685</v>
      </c>
      <c r="L85" s="4" t="s">
        <v>686</v>
      </c>
      <c r="M85" s="1" t="s">
        <v>35</v>
      </c>
      <c r="N85" s="3">
        <v>227</v>
      </c>
      <c r="O85" s="2">
        <v>44119</v>
      </c>
      <c r="P85" s="1" t="s">
        <v>36</v>
      </c>
      <c r="Q85" s="2">
        <v>44096</v>
      </c>
      <c r="R85" s="2">
        <v>44097</v>
      </c>
      <c r="S85" s="2">
        <v>44101</v>
      </c>
      <c r="T85" s="1" t="s">
        <v>37</v>
      </c>
      <c r="U85" s="1" t="s">
        <v>458</v>
      </c>
      <c r="V85" s="1" t="s">
        <v>459</v>
      </c>
      <c r="W85" s="3">
        <v>1</v>
      </c>
      <c r="X85" s="1" t="s">
        <v>460</v>
      </c>
      <c r="Y85" s="19">
        <f>VLOOKUP(F85,[1]应付款管理!$A$1:$B$65536,2,FALSE)</f>
        <v>56.87</v>
      </c>
      <c r="Z85" s="9" t="e">
        <f>VLOOKUP(F85,[2]订单数据统计!$A$1:$A$65536,1,0)</f>
        <v>#N/A</v>
      </c>
      <c r="AA85" s="9" t="e">
        <f>VLOOKUP(F85,[3]应付款管理!$A$1:$B$65536,2,0)</f>
        <v>#N/A</v>
      </c>
      <c r="AB85" s="9" t="e">
        <f t="shared" si="2"/>
        <v>#N/A</v>
      </c>
      <c r="AC85" s="9" t="s">
        <v>687</v>
      </c>
    </row>
    <row r="86" spans="1:28">
      <c r="A86" s="1" t="s">
        <v>26</v>
      </c>
      <c r="B86" s="1" t="s">
        <v>27</v>
      </c>
      <c r="C86" s="1" t="s">
        <v>28</v>
      </c>
      <c r="D86" s="2">
        <v>44097</v>
      </c>
      <c r="E86" s="1" t="s">
        <v>688</v>
      </c>
      <c r="F86">
        <v>1866472</v>
      </c>
      <c r="G86" s="3">
        <v>20</v>
      </c>
      <c r="H86" s="1" t="s">
        <v>689</v>
      </c>
      <c r="I86" s="1" t="s">
        <v>690</v>
      </c>
      <c r="J86" s="1" t="s">
        <v>691</v>
      </c>
      <c r="K86" s="1" t="s">
        <v>692</v>
      </c>
      <c r="L86" s="4" t="s">
        <v>693</v>
      </c>
      <c r="M86" s="1" t="s">
        <v>35</v>
      </c>
      <c r="N86" s="3">
        <v>20</v>
      </c>
      <c r="O86" s="2">
        <v>44119</v>
      </c>
      <c r="P86" s="1" t="s">
        <v>36</v>
      </c>
      <c r="Q86" s="2">
        <v>44094</v>
      </c>
      <c r="R86" s="2">
        <v>44097</v>
      </c>
      <c r="S86" s="2">
        <v>44098</v>
      </c>
      <c r="T86" s="1" t="s">
        <v>37</v>
      </c>
      <c r="U86" s="1" t="s">
        <v>694</v>
      </c>
      <c r="V86" s="1" t="s">
        <v>39</v>
      </c>
      <c r="W86" s="3">
        <v>1</v>
      </c>
      <c r="X86" s="1" t="s">
        <v>695</v>
      </c>
      <c r="Y86">
        <f>VLOOKUP(F86,[1]应付款管理!$A$1:$B$65536,2,FALSE)</f>
        <v>19.5</v>
      </c>
      <c r="Z86" t="e">
        <f>VLOOKUP(F86,[2]订单数据统计!$A$1:$A$65536,1,0)</f>
        <v>#N/A</v>
      </c>
      <c r="AA86" t="str">
        <f t="shared" ref="AA86:AA108" si="3">$AA$1&amp;F86</f>
        <v>,1866472</v>
      </c>
      <c r="AB86" t="e">
        <f t="shared" si="2"/>
        <v>#VALUE!</v>
      </c>
    </row>
    <row r="87" spans="1:28">
      <c r="A87" s="1" t="s">
        <v>26</v>
      </c>
      <c r="B87" s="1" t="s">
        <v>27</v>
      </c>
      <c r="C87" s="1" t="s">
        <v>28</v>
      </c>
      <c r="D87" s="2">
        <v>44098</v>
      </c>
      <c r="E87" s="1" t="s">
        <v>696</v>
      </c>
      <c r="F87">
        <v>1866852</v>
      </c>
      <c r="G87" s="3">
        <v>51</v>
      </c>
      <c r="H87" s="1" t="s">
        <v>697</v>
      </c>
      <c r="I87" s="1" t="s">
        <v>698</v>
      </c>
      <c r="J87" s="1" t="s">
        <v>699</v>
      </c>
      <c r="K87" s="1" t="s">
        <v>700</v>
      </c>
      <c r="L87" s="4" t="s">
        <v>701</v>
      </c>
      <c r="M87" s="1" t="s">
        <v>35</v>
      </c>
      <c r="N87" s="3">
        <v>51</v>
      </c>
      <c r="O87" s="2">
        <v>44119</v>
      </c>
      <c r="P87" s="1" t="s">
        <v>36</v>
      </c>
      <c r="Q87" s="2">
        <v>44094</v>
      </c>
      <c r="R87" s="2">
        <v>44098</v>
      </c>
      <c r="S87" s="2">
        <v>44101</v>
      </c>
      <c r="T87" s="1" t="s">
        <v>37</v>
      </c>
      <c r="U87" s="1" t="s">
        <v>702</v>
      </c>
      <c r="V87" s="1" t="s">
        <v>371</v>
      </c>
      <c r="W87" s="3">
        <v>1</v>
      </c>
      <c r="X87" s="1" t="s">
        <v>703</v>
      </c>
      <c r="Y87">
        <f>VLOOKUP(F87,[1]应付款管理!$A$1:$B$65536,2,FALSE)</f>
        <v>51.45</v>
      </c>
      <c r="Z87" t="e">
        <f>VLOOKUP(F87,[2]订单数据统计!$A$1:$A$65536,1,0)</f>
        <v>#N/A</v>
      </c>
      <c r="AA87" t="str">
        <f t="shared" si="3"/>
        <v>,1866852</v>
      </c>
      <c r="AB87" t="e">
        <f t="shared" si="2"/>
        <v>#VALUE!</v>
      </c>
    </row>
    <row r="88" spans="1:28">
      <c r="A88" s="1" t="s">
        <v>26</v>
      </c>
      <c r="B88" s="1" t="s">
        <v>27</v>
      </c>
      <c r="C88" s="1" t="s">
        <v>28</v>
      </c>
      <c r="D88" s="2">
        <v>44099</v>
      </c>
      <c r="E88" s="1" t="s">
        <v>704</v>
      </c>
      <c r="F88">
        <v>1870155</v>
      </c>
      <c r="G88" s="3">
        <v>20</v>
      </c>
      <c r="H88" s="1" t="s">
        <v>705</v>
      </c>
      <c r="I88" s="1" t="s">
        <v>706</v>
      </c>
      <c r="J88" s="1" t="s">
        <v>707</v>
      </c>
      <c r="K88" s="1" t="s">
        <v>708</v>
      </c>
      <c r="L88" s="4" t="s">
        <v>709</v>
      </c>
      <c r="M88" s="1" t="s">
        <v>35</v>
      </c>
      <c r="N88" s="3">
        <v>20</v>
      </c>
      <c r="O88" s="2">
        <v>44119</v>
      </c>
      <c r="P88" s="1" t="s">
        <v>36</v>
      </c>
      <c r="Q88" s="2">
        <v>44099</v>
      </c>
      <c r="R88" s="2">
        <v>44099</v>
      </c>
      <c r="S88" s="2">
        <v>44100</v>
      </c>
      <c r="T88" s="1" t="s">
        <v>37</v>
      </c>
      <c r="U88" s="1" t="s">
        <v>710</v>
      </c>
      <c r="V88" s="1" t="s">
        <v>92</v>
      </c>
      <c r="W88" s="3">
        <v>1</v>
      </c>
      <c r="X88" s="1" t="s">
        <v>711</v>
      </c>
      <c r="Y88">
        <f>VLOOKUP(F88,[1]应付款管理!$A$1:$B$65536,2,FALSE)</f>
        <v>19.67</v>
      </c>
      <c r="Z88" t="e">
        <f>VLOOKUP(F88,[2]订单数据统计!$A$1:$A$65536,1,0)</f>
        <v>#N/A</v>
      </c>
      <c r="AA88" t="str">
        <f t="shared" si="3"/>
        <v>,1870155</v>
      </c>
      <c r="AB88" t="e">
        <f t="shared" si="2"/>
        <v>#VALUE!</v>
      </c>
    </row>
    <row r="89" spans="1:28">
      <c r="A89" s="1" t="s">
        <v>26</v>
      </c>
      <c r="B89" s="1" t="s">
        <v>27</v>
      </c>
      <c r="C89" s="1" t="s">
        <v>28</v>
      </c>
      <c r="D89" s="2">
        <v>44099</v>
      </c>
      <c r="E89" s="1" t="s">
        <v>712</v>
      </c>
      <c r="F89">
        <v>1868750</v>
      </c>
      <c r="G89" s="3">
        <v>42</v>
      </c>
      <c r="H89" s="1" t="s">
        <v>713</v>
      </c>
      <c r="I89" s="1" t="s">
        <v>714</v>
      </c>
      <c r="J89" s="1" t="s">
        <v>715</v>
      </c>
      <c r="K89" s="1" t="s">
        <v>716</v>
      </c>
      <c r="L89" s="4" t="s">
        <v>717</v>
      </c>
      <c r="M89" s="1" t="s">
        <v>35</v>
      </c>
      <c r="N89" s="3">
        <v>42</v>
      </c>
      <c r="O89" s="2">
        <v>44119</v>
      </c>
      <c r="P89" s="1" t="s">
        <v>36</v>
      </c>
      <c r="Q89" s="2">
        <v>44097</v>
      </c>
      <c r="R89" s="2">
        <v>44099</v>
      </c>
      <c r="S89" s="2">
        <v>44100</v>
      </c>
      <c r="T89" s="1" t="s">
        <v>37</v>
      </c>
      <c r="U89" s="1" t="s">
        <v>115</v>
      </c>
      <c r="V89" s="1" t="s">
        <v>57</v>
      </c>
      <c r="W89" s="3">
        <v>1</v>
      </c>
      <c r="X89" s="1" t="s">
        <v>718</v>
      </c>
      <c r="Y89">
        <f>VLOOKUP(F89,[1]应付款管理!$A$1:$B$65536,2,FALSE)</f>
        <v>42.31</v>
      </c>
      <c r="Z89" t="e">
        <f>VLOOKUP(F89,[2]订单数据统计!$A$1:$A$65536,1,0)</f>
        <v>#N/A</v>
      </c>
      <c r="AA89" t="str">
        <f t="shared" si="3"/>
        <v>,1868750</v>
      </c>
      <c r="AB89" t="e">
        <f t="shared" si="2"/>
        <v>#VALUE!</v>
      </c>
    </row>
    <row r="90" spans="1:28">
      <c r="A90" s="1" t="s">
        <v>26</v>
      </c>
      <c r="B90" s="1" t="s">
        <v>27</v>
      </c>
      <c r="C90" s="1" t="s">
        <v>28</v>
      </c>
      <c r="D90" s="2">
        <v>44099</v>
      </c>
      <c r="E90" s="1" t="s">
        <v>719</v>
      </c>
      <c r="F90">
        <v>1860516</v>
      </c>
      <c r="G90" s="3">
        <v>50</v>
      </c>
      <c r="H90" s="1" t="s">
        <v>720</v>
      </c>
      <c r="I90" s="1" t="s">
        <v>721</v>
      </c>
      <c r="J90" s="1" t="s">
        <v>722</v>
      </c>
      <c r="K90" s="1" t="s">
        <v>723</v>
      </c>
      <c r="L90" s="4" t="s">
        <v>724</v>
      </c>
      <c r="M90" s="1" t="s">
        <v>35</v>
      </c>
      <c r="N90" s="3">
        <v>50</v>
      </c>
      <c r="O90" s="2">
        <v>44119</v>
      </c>
      <c r="P90" s="1" t="s">
        <v>36</v>
      </c>
      <c r="Q90" s="2">
        <v>44083</v>
      </c>
      <c r="R90" s="2">
        <v>44099</v>
      </c>
      <c r="S90" s="2">
        <v>44100</v>
      </c>
      <c r="T90" s="1" t="s">
        <v>37</v>
      </c>
      <c r="U90" s="1" t="s">
        <v>277</v>
      </c>
      <c r="V90" s="1" t="s">
        <v>92</v>
      </c>
      <c r="W90" s="3">
        <v>1</v>
      </c>
      <c r="X90" s="1" t="s">
        <v>278</v>
      </c>
      <c r="Y90">
        <f>VLOOKUP(F90,[1]应付款管理!$A$1:$B$65536,2,FALSE)</f>
        <v>50.21</v>
      </c>
      <c r="Z90" t="e">
        <f>VLOOKUP(F90,[2]订单数据统计!$A$1:$A$65536,1,0)</f>
        <v>#N/A</v>
      </c>
      <c r="AA90" t="str">
        <f t="shared" si="3"/>
        <v>,1860516</v>
      </c>
      <c r="AB90" t="e">
        <f t="shared" si="2"/>
        <v>#VALUE!</v>
      </c>
    </row>
    <row r="91" spans="1:28">
      <c r="A91" s="1" t="s">
        <v>26</v>
      </c>
      <c r="B91" s="1" t="s">
        <v>27</v>
      </c>
      <c r="C91" s="1" t="s">
        <v>28</v>
      </c>
      <c r="D91" s="2">
        <v>44100</v>
      </c>
      <c r="E91" s="1" t="s">
        <v>725</v>
      </c>
      <c r="F91">
        <v>1868043</v>
      </c>
      <c r="G91" s="3">
        <v>21</v>
      </c>
      <c r="H91" s="1" t="s">
        <v>726</v>
      </c>
      <c r="I91" s="1" t="s">
        <v>727</v>
      </c>
      <c r="J91" s="1" t="s">
        <v>728</v>
      </c>
      <c r="K91" s="1" t="s">
        <v>729</v>
      </c>
      <c r="L91" s="4" t="s">
        <v>730</v>
      </c>
      <c r="M91" s="1" t="s">
        <v>35</v>
      </c>
      <c r="N91" s="3">
        <v>21</v>
      </c>
      <c r="O91" s="2">
        <v>44119</v>
      </c>
      <c r="P91" s="1" t="s">
        <v>36</v>
      </c>
      <c r="Q91" s="2">
        <v>44096</v>
      </c>
      <c r="R91" s="2">
        <v>44100</v>
      </c>
      <c r="S91" s="2">
        <v>44101</v>
      </c>
      <c r="T91" s="1" t="s">
        <v>37</v>
      </c>
      <c r="U91" s="1" t="s">
        <v>467</v>
      </c>
      <c r="V91" s="1" t="s">
        <v>75</v>
      </c>
      <c r="W91" s="3">
        <v>1</v>
      </c>
      <c r="X91" s="1" t="s">
        <v>468</v>
      </c>
      <c r="Y91">
        <f>VLOOKUP(F91,[1]应付款管理!$A$1:$B$65536,2,FALSE)</f>
        <v>21.42</v>
      </c>
      <c r="Z91" t="e">
        <f>VLOOKUP(F91,[2]订单数据统计!$A$1:$A$65536,1,0)</f>
        <v>#N/A</v>
      </c>
      <c r="AA91" t="str">
        <f t="shared" si="3"/>
        <v>,1868043</v>
      </c>
      <c r="AB91" t="e">
        <f t="shared" si="2"/>
        <v>#VALUE!</v>
      </c>
    </row>
    <row r="92" spans="1:28">
      <c r="A92" s="1" t="s">
        <v>26</v>
      </c>
      <c r="B92" s="1" t="s">
        <v>27</v>
      </c>
      <c r="C92" s="1" t="s">
        <v>28</v>
      </c>
      <c r="D92" s="2">
        <v>44100</v>
      </c>
      <c r="E92" s="1" t="s">
        <v>731</v>
      </c>
      <c r="F92">
        <v>1870570</v>
      </c>
      <c r="G92" s="3">
        <v>29</v>
      </c>
      <c r="H92" s="1" t="s">
        <v>732</v>
      </c>
      <c r="I92" s="1" t="s">
        <v>733</v>
      </c>
      <c r="J92" s="1" t="s">
        <v>734</v>
      </c>
      <c r="K92" s="1" t="s">
        <v>735</v>
      </c>
      <c r="L92" s="4" t="s">
        <v>736</v>
      </c>
      <c r="M92" s="1" t="s">
        <v>35</v>
      </c>
      <c r="N92" s="3">
        <v>29</v>
      </c>
      <c r="O92" s="2">
        <v>44119</v>
      </c>
      <c r="P92" s="1" t="s">
        <v>36</v>
      </c>
      <c r="Q92" s="2">
        <v>44100</v>
      </c>
      <c r="R92" s="2">
        <v>44100</v>
      </c>
      <c r="S92" s="2">
        <v>44101</v>
      </c>
      <c r="T92" s="1" t="s">
        <v>37</v>
      </c>
      <c r="U92" s="1" t="s">
        <v>379</v>
      </c>
      <c r="V92" s="1" t="s">
        <v>92</v>
      </c>
      <c r="W92" s="3">
        <v>1</v>
      </c>
      <c r="X92" s="1" t="s">
        <v>609</v>
      </c>
      <c r="Y92">
        <f>VLOOKUP(F92,[1]应付款管理!$A$1:$B$65536,2,FALSE)</f>
        <v>28.98</v>
      </c>
      <c r="Z92" t="e">
        <f>VLOOKUP(F92,[2]订单数据统计!$A$1:$A$65536,1,0)</f>
        <v>#N/A</v>
      </c>
      <c r="AA92" t="str">
        <f t="shared" si="3"/>
        <v>,1870570</v>
      </c>
      <c r="AB92" t="e">
        <f t="shared" si="2"/>
        <v>#VALUE!</v>
      </c>
    </row>
    <row r="93" spans="1:28">
      <c r="A93" s="1" t="s">
        <v>26</v>
      </c>
      <c r="B93" s="1" t="s">
        <v>27</v>
      </c>
      <c r="C93" s="1" t="s">
        <v>28</v>
      </c>
      <c r="D93" s="2">
        <v>44100</v>
      </c>
      <c r="E93" s="1" t="s">
        <v>737</v>
      </c>
      <c r="F93">
        <v>1870834</v>
      </c>
      <c r="G93" s="3">
        <v>22</v>
      </c>
      <c r="H93" s="1" t="s">
        <v>738</v>
      </c>
      <c r="I93" s="1" t="s">
        <v>739</v>
      </c>
      <c r="J93" s="1" t="s">
        <v>740</v>
      </c>
      <c r="K93" s="1" t="s">
        <v>741</v>
      </c>
      <c r="L93" s="4" t="s">
        <v>742</v>
      </c>
      <c r="M93" s="1" t="s">
        <v>35</v>
      </c>
      <c r="N93" s="3">
        <v>22</v>
      </c>
      <c r="O93" s="2">
        <v>44119</v>
      </c>
      <c r="P93" s="1" t="s">
        <v>36</v>
      </c>
      <c r="Q93" s="2">
        <v>44100</v>
      </c>
      <c r="R93" s="2">
        <v>44100</v>
      </c>
      <c r="S93" s="2">
        <v>44101</v>
      </c>
      <c r="T93" s="1" t="s">
        <v>37</v>
      </c>
      <c r="U93" s="1" t="s">
        <v>743</v>
      </c>
      <c r="V93" s="1" t="s">
        <v>92</v>
      </c>
      <c r="W93" s="3">
        <v>1</v>
      </c>
      <c r="X93" s="1" t="s">
        <v>744</v>
      </c>
      <c r="Y93">
        <f>VLOOKUP(F93,[1]应付款管理!$A$1:$B$65536,2,FALSE)</f>
        <v>21.63</v>
      </c>
      <c r="Z93" t="e">
        <f>VLOOKUP(F93,[2]订单数据统计!$A$1:$A$65536,1,0)</f>
        <v>#N/A</v>
      </c>
      <c r="AA93" t="str">
        <f t="shared" si="3"/>
        <v>,1870834</v>
      </c>
      <c r="AB93" t="e">
        <f t="shared" si="2"/>
        <v>#VALUE!</v>
      </c>
    </row>
    <row r="94" spans="1:28">
      <c r="A94" s="1" t="s">
        <v>26</v>
      </c>
      <c r="B94" s="1" t="s">
        <v>27</v>
      </c>
      <c r="C94" s="1" t="s">
        <v>28</v>
      </c>
      <c r="D94" s="2">
        <v>44101</v>
      </c>
      <c r="E94" s="1" t="s">
        <v>745</v>
      </c>
      <c r="F94">
        <v>1865328</v>
      </c>
      <c r="G94" s="3">
        <v>47</v>
      </c>
      <c r="H94" s="1" t="s">
        <v>746</v>
      </c>
      <c r="I94" s="1" t="s">
        <v>747</v>
      </c>
      <c r="J94" s="1" t="s">
        <v>748</v>
      </c>
      <c r="K94" s="1" t="s">
        <v>749</v>
      </c>
      <c r="L94" s="4" t="s">
        <v>750</v>
      </c>
      <c r="M94" s="1" t="s">
        <v>35</v>
      </c>
      <c r="N94" s="3">
        <v>47</v>
      </c>
      <c r="O94" s="2">
        <v>44119</v>
      </c>
      <c r="P94" s="1" t="s">
        <v>36</v>
      </c>
      <c r="Q94" s="2">
        <v>44092</v>
      </c>
      <c r="R94" s="2">
        <v>44101</v>
      </c>
      <c r="S94" s="2">
        <v>44102</v>
      </c>
      <c r="T94" s="1" t="s">
        <v>37</v>
      </c>
      <c r="U94" s="1" t="s">
        <v>74</v>
      </c>
      <c r="V94" s="1" t="s">
        <v>75</v>
      </c>
      <c r="W94" s="3">
        <v>1</v>
      </c>
      <c r="X94" s="1" t="s">
        <v>76</v>
      </c>
      <c r="Y94">
        <f>VLOOKUP(F94,[1]应付款管理!$A$1:$B$65536,2,FALSE)</f>
        <v>47.05</v>
      </c>
      <c r="Z94" t="e">
        <f>VLOOKUP(F94,[2]订单数据统计!$A$1:$A$65536,1,0)</f>
        <v>#N/A</v>
      </c>
      <c r="AA94" t="str">
        <f t="shared" si="3"/>
        <v>,1865328</v>
      </c>
      <c r="AB94" t="e">
        <f t="shared" si="2"/>
        <v>#VALUE!</v>
      </c>
    </row>
    <row r="95" spans="1:28">
      <c r="A95" s="1" t="s">
        <v>26</v>
      </c>
      <c r="B95" s="1" t="s">
        <v>27</v>
      </c>
      <c r="C95" s="1" t="s">
        <v>28</v>
      </c>
      <c r="D95" s="2">
        <v>44101</v>
      </c>
      <c r="E95" s="1" t="s">
        <v>751</v>
      </c>
      <c r="F95">
        <v>1871343</v>
      </c>
      <c r="G95" s="3">
        <v>29</v>
      </c>
      <c r="H95" s="1" t="s">
        <v>752</v>
      </c>
      <c r="I95" s="1" t="s">
        <v>753</v>
      </c>
      <c r="J95" s="1" t="s">
        <v>754</v>
      </c>
      <c r="K95" s="1" t="s">
        <v>755</v>
      </c>
      <c r="L95" s="4" t="s">
        <v>756</v>
      </c>
      <c r="M95" s="1" t="s">
        <v>35</v>
      </c>
      <c r="N95" s="3">
        <v>29</v>
      </c>
      <c r="O95" s="2">
        <v>44119</v>
      </c>
      <c r="P95" s="1" t="s">
        <v>36</v>
      </c>
      <c r="Q95" s="2">
        <v>44101</v>
      </c>
      <c r="R95" s="2">
        <v>44101</v>
      </c>
      <c r="S95" s="2">
        <v>44102</v>
      </c>
      <c r="T95" s="1" t="s">
        <v>37</v>
      </c>
      <c r="U95" s="1" t="s">
        <v>379</v>
      </c>
      <c r="V95" s="1" t="s">
        <v>92</v>
      </c>
      <c r="W95" s="3">
        <v>1</v>
      </c>
      <c r="X95" s="1" t="s">
        <v>609</v>
      </c>
      <c r="Y95">
        <f>VLOOKUP(F95,[1]应付款管理!$A$1:$B$65536,2,FALSE)</f>
        <v>28.98</v>
      </c>
      <c r="Z95" t="e">
        <f>VLOOKUP(F95,[2]订单数据统计!$A$1:$A$65536,1,0)</f>
        <v>#N/A</v>
      </c>
      <c r="AA95" t="str">
        <f t="shared" si="3"/>
        <v>,1871343</v>
      </c>
      <c r="AB95" t="e">
        <f t="shared" si="2"/>
        <v>#VALUE!</v>
      </c>
    </row>
    <row r="96" spans="1:28">
      <c r="A96" s="1" t="s">
        <v>26</v>
      </c>
      <c r="B96" s="1" t="s">
        <v>27</v>
      </c>
      <c r="C96" s="1" t="s">
        <v>28</v>
      </c>
      <c r="D96" s="2">
        <v>44101</v>
      </c>
      <c r="E96" s="1" t="s">
        <v>757</v>
      </c>
      <c r="F96">
        <v>1871254</v>
      </c>
      <c r="G96" s="3">
        <v>19</v>
      </c>
      <c r="H96" s="1" t="s">
        <v>758</v>
      </c>
      <c r="I96" s="1" t="s">
        <v>759</v>
      </c>
      <c r="J96" s="1" t="s">
        <v>760</v>
      </c>
      <c r="K96" s="1" t="s">
        <v>761</v>
      </c>
      <c r="L96" s="4" t="s">
        <v>762</v>
      </c>
      <c r="M96" s="1" t="s">
        <v>35</v>
      </c>
      <c r="N96" s="3">
        <v>19</v>
      </c>
      <c r="O96" s="2">
        <v>44119</v>
      </c>
      <c r="P96" s="1" t="s">
        <v>36</v>
      </c>
      <c r="Q96" s="2">
        <v>44101</v>
      </c>
      <c r="R96" s="2">
        <v>44101</v>
      </c>
      <c r="S96" s="2">
        <v>44102</v>
      </c>
      <c r="T96" s="1" t="s">
        <v>37</v>
      </c>
      <c r="U96" s="1" t="s">
        <v>763</v>
      </c>
      <c r="V96" s="1" t="s">
        <v>92</v>
      </c>
      <c r="W96" s="3">
        <v>1</v>
      </c>
      <c r="X96" s="1" t="s">
        <v>764</v>
      </c>
      <c r="Y96">
        <f>VLOOKUP(F96,[1]应付款管理!$A$1:$B$65536,2,FALSE)</f>
        <v>18.6</v>
      </c>
      <c r="Z96" t="e">
        <f>VLOOKUP(F96,[2]订单数据统计!$A$1:$A$65536,1,0)</f>
        <v>#N/A</v>
      </c>
      <c r="AA96" t="str">
        <f t="shared" si="3"/>
        <v>,1871254</v>
      </c>
      <c r="AB96" t="e">
        <f t="shared" si="2"/>
        <v>#VALUE!</v>
      </c>
    </row>
    <row r="97" spans="1:28">
      <c r="A97" s="1" t="s">
        <v>26</v>
      </c>
      <c r="B97" s="1" t="s">
        <v>27</v>
      </c>
      <c r="C97" s="1" t="s">
        <v>28</v>
      </c>
      <c r="D97" s="2">
        <v>44101</v>
      </c>
      <c r="E97" s="1" t="s">
        <v>765</v>
      </c>
      <c r="F97">
        <v>1871320</v>
      </c>
      <c r="G97" s="3">
        <v>29</v>
      </c>
      <c r="H97" s="1" t="s">
        <v>766</v>
      </c>
      <c r="I97" s="1" t="s">
        <v>767</v>
      </c>
      <c r="J97" s="1" t="s">
        <v>768</v>
      </c>
      <c r="K97" s="1" t="s">
        <v>769</v>
      </c>
      <c r="L97" s="4" t="s">
        <v>756</v>
      </c>
      <c r="M97" s="1" t="s">
        <v>35</v>
      </c>
      <c r="N97" s="3">
        <v>29</v>
      </c>
      <c r="O97" s="2">
        <v>44119</v>
      </c>
      <c r="P97" s="1" t="s">
        <v>36</v>
      </c>
      <c r="Q97" s="2">
        <v>44101</v>
      </c>
      <c r="R97" s="2">
        <v>44101</v>
      </c>
      <c r="S97" s="2">
        <v>44102</v>
      </c>
      <c r="T97" s="1" t="s">
        <v>37</v>
      </c>
      <c r="U97" s="1" t="s">
        <v>379</v>
      </c>
      <c r="V97" s="1" t="s">
        <v>92</v>
      </c>
      <c r="W97" s="3">
        <v>1</v>
      </c>
      <c r="X97" s="1" t="s">
        <v>609</v>
      </c>
      <c r="Y97">
        <f>VLOOKUP(F97,[1]应付款管理!$A$1:$B$65536,2,FALSE)</f>
        <v>28.98</v>
      </c>
      <c r="Z97" t="e">
        <f>VLOOKUP(F97,[2]订单数据统计!$A$1:$A$65536,1,0)</f>
        <v>#N/A</v>
      </c>
      <c r="AA97" t="str">
        <f t="shared" si="3"/>
        <v>,1871320</v>
      </c>
      <c r="AB97" t="e">
        <f t="shared" si="2"/>
        <v>#VALUE!</v>
      </c>
    </row>
    <row r="98" spans="1:28">
      <c r="A98" s="1" t="s">
        <v>26</v>
      </c>
      <c r="B98" s="1" t="s">
        <v>27</v>
      </c>
      <c r="C98" s="1" t="s">
        <v>28</v>
      </c>
      <c r="D98" s="2">
        <v>44102</v>
      </c>
      <c r="E98" s="1" t="s">
        <v>770</v>
      </c>
      <c r="F98">
        <v>1871809</v>
      </c>
      <c r="G98" s="3">
        <v>45</v>
      </c>
      <c r="H98" s="1" t="s">
        <v>771</v>
      </c>
      <c r="I98" s="1" t="s">
        <v>772</v>
      </c>
      <c r="J98" s="1" t="s">
        <v>773</v>
      </c>
      <c r="K98" s="1" t="s">
        <v>774</v>
      </c>
      <c r="L98" s="4" t="s">
        <v>775</v>
      </c>
      <c r="M98" s="1" t="s">
        <v>35</v>
      </c>
      <c r="N98" s="3">
        <v>45</v>
      </c>
      <c r="O98" s="2">
        <v>44119</v>
      </c>
      <c r="P98" s="1" t="s">
        <v>36</v>
      </c>
      <c r="Q98" s="2">
        <v>44102</v>
      </c>
      <c r="R98" s="2">
        <v>44102</v>
      </c>
      <c r="S98" s="2">
        <v>44103</v>
      </c>
      <c r="T98" s="1" t="s">
        <v>37</v>
      </c>
      <c r="U98" s="1" t="s">
        <v>776</v>
      </c>
      <c r="V98" s="1" t="s">
        <v>777</v>
      </c>
      <c r="W98" s="3">
        <v>1</v>
      </c>
      <c r="X98" s="1" t="s">
        <v>778</v>
      </c>
      <c r="Y98">
        <f>VLOOKUP(F98,[1]应付款管理!$A$1:$B$65536,2,FALSE)</f>
        <v>45.31</v>
      </c>
      <c r="Z98" t="e">
        <f>VLOOKUP(F98,[2]订单数据统计!$A$1:$A$65536,1,0)</f>
        <v>#N/A</v>
      </c>
      <c r="AA98" t="str">
        <f t="shared" si="3"/>
        <v>,1871809</v>
      </c>
      <c r="AB98" t="e">
        <f t="shared" si="2"/>
        <v>#VALUE!</v>
      </c>
    </row>
    <row r="99" spans="1:28">
      <c r="A99" s="1" t="s">
        <v>26</v>
      </c>
      <c r="B99" s="1" t="s">
        <v>27</v>
      </c>
      <c r="C99" s="1" t="s">
        <v>28</v>
      </c>
      <c r="D99" s="2">
        <v>44102</v>
      </c>
      <c r="E99" s="1" t="s">
        <v>779</v>
      </c>
      <c r="F99">
        <v>1870620</v>
      </c>
      <c r="G99" s="3">
        <v>19</v>
      </c>
      <c r="H99" s="1" t="s">
        <v>780</v>
      </c>
      <c r="I99" s="1" t="s">
        <v>781</v>
      </c>
      <c r="J99" s="1" t="s">
        <v>782</v>
      </c>
      <c r="K99" s="1" t="s">
        <v>783</v>
      </c>
      <c r="L99" s="4" t="s">
        <v>784</v>
      </c>
      <c r="M99" s="1" t="s">
        <v>35</v>
      </c>
      <c r="N99" s="3">
        <v>19</v>
      </c>
      <c r="O99" s="2">
        <v>44119</v>
      </c>
      <c r="P99" s="1" t="s">
        <v>36</v>
      </c>
      <c r="Q99" s="2">
        <v>44100</v>
      </c>
      <c r="R99" s="2">
        <v>44102</v>
      </c>
      <c r="S99" s="2">
        <v>44103</v>
      </c>
      <c r="T99" s="1" t="s">
        <v>37</v>
      </c>
      <c r="U99" s="1" t="s">
        <v>785</v>
      </c>
      <c r="V99" s="1" t="s">
        <v>302</v>
      </c>
      <c r="W99" s="3">
        <v>1</v>
      </c>
      <c r="X99" s="1" t="s">
        <v>786</v>
      </c>
      <c r="Y99">
        <f>VLOOKUP(F99,[1]应付款管理!$A$1:$B$65536,2,FALSE)</f>
        <v>19.32</v>
      </c>
      <c r="Z99" t="e">
        <f>VLOOKUP(F99,[2]订单数据统计!$A$1:$A$65536,1,0)</f>
        <v>#N/A</v>
      </c>
      <c r="AA99" t="str">
        <f t="shared" si="3"/>
        <v>,1870620</v>
      </c>
      <c r="AB99" t="e">
        <f t="shared" si="2"/>
        <v>#VALUE!</v>
      </c>
    </row>
    <row r="100" spans="1:28">
      <c r="A100" s="1" t="s">
        <v>26</v>
      </c>
      <c r="B100" s="1" t="s">
        <v>27</v>
      </c>
      <c r="C100" s="1" t="s">
        <v>28</v>
      </c>
      <c r="D100" s="2">
        <v>44102</v>
      </c>
      <c r="E100" s="1" t="s">
        <v>787</v>
      </c>
      <c r="F100">
        <v>1865868</v>
      </c>
      <c r="G100" s="3">
        <v>35</v>
      </c>
      <c r="H100" s="1" t="s">
        <v>788</v>
      </c>
      <c r="I100" s="1" t="s">
        <v>789</v>
      </c>
      <c r="J100" s="1" t="s">
        <v>790</v>
      </c>
      <c r="K100" s="1" t="s">
        <v>791</v>
      </c>
      <c r="L100" s="4" t="s">
        <v>792</v>
      </c>
      <c r="M100" s="1" t="s">
        <v>35</v>
      </c>
      <c r="N100" s="3">
        <v>35</v>
      </c>
      <c r="O100" s="2">
        <v>44119</v>
      </c>
      <c r="P100" s="1" t="s">
        <v>36</v>
      </c>
      <c r="Q100" s="2">
        <v>44093</v>
      </c>
      <c r="R100" s="2">
        <v>44102</v>
      </c>
      <c r="S100" s="2">
        <v>44103</v>
      </c>
      <c r="T100" s="1" t="s">
        <v>37</v>
      </c>
      <c r="U100" s="1" t="s">
        <v>793</v>
      </c>
      <c r="V100" s="1" t="s">
        <v>794</v>
      </c>
      <c r="W100" s="3">
        <v>1</v>
      </c>
      <c r="X100" s="1" t="s">
        <v>795</v>
      </c>
      <c r="Y100">
        <f>VLOOKUP(F100,[1]应付款管理!$A$1:$B$65536,2,FALSE)</f>
        <v>34.79</v>
      </c>
      <c r="Z100" t="e">
        <f>VLOOKUP(F100,[2]订单数据统计!$A$1:$A$65536,1,0)</f>
        <v>#N/A</v>
      </c>
      <c r="AA100" t="str">
        <f t="shared" si="3"/>
        <v>,1865868</v>
      </c>
      <c r="AB100" t="e">
        <f t="shared" si="2"/>
        <v>#VALUE!</v>
      </c>
    </row>
    <row r="101" spans="1:28">
      <c r="A101" s="1" t="s">
        <v>26</v>
      </c>
      <c r="B101" s="1" t="s">
        <v>27</v>
      </c>
      <c r="C101" s="1" t="s">
        <v>28</v>
      </c>
      <c r="D101" s="2">
        <v>44102</v>
      </c>
      <c r="E101" s="1" t="s">
        <v>796</v>
      </c>
      <c r="F101">
        <v>1871138</v>
      </c>
      <c r="G101" s="3">
        <v>29</v>
      </c>
      <c r="H101" s="1" t="s">
        <v>797</v>
      </c>
      <c r="I101" s="1" t="s">
        <v>798</v>
      </c>
      <c r="J101" s="1" t="s">
        <v>799</v>
      </c>
      <c r="K101" s="1" t="s">
        <v>800</v>
      </c>
      <c r="L101" s="4" t="s">
        <v>801</v>
      </c>
      <c r="M101" s="1" t="s">
        <v>35</v>
      </c>
      <c r="N101" s="3">
        <v>29</v>
      </c>
      <c r="O101" s="2">
        <v>44119</v>
      </c>
      <c r="P101" s="1" t="s">
        <v>36</v>
      </c>
      <c r="Q101" s="2">
        <v>44101</v>
      </c>
      <c r="R101" s="2">
        <v>44102</v>
      </c>
      <c r="S101" s="2">
        <v>44103</v>
      </c>
      <c r="T101" s="1" t="s">
        <v>37</v>
      </c>
      <c r="U101" s="1" t="s">
        <v>379</v>
      </c>
      <c r="V101" s="1" t="s">
        <v>92</v>
      </c>
      <c r="W101" s="3">
        <v>1</v>
      </c>
      <c r="X101" s="1" t="s">
        <v>609</v>
      </c>
      <c r="Y101">
        <f>VLOOKUP(F101,[1]应付款管理!$A$1:$B$65536,2,FALSE)</f>
        <v>28.98</v>
      </c>
      <c r="Z101" t="e">
        <f>VLOOKUP(F101,[2]订单数据统计!$A$1:$A$65536,1,0)</f>
        <v>#N/A</v>
      </c>
      <c r="AA101" t="str">
        <f t="shared" si="3"/>
        <v>,1871138</v>
      </c>
      <c r="AB101" t="e">
        <f t="shared" si="2"/>
        <v>#VALUE!</v>
      </c>
    </row>
    <row r="102" spans="1:28">
      <c r="A102" s="1" t="s">
        <v>26</v>
      </c>
      <c r="B102" s="1" t="s">
        <v>27</v>
      </c>
      <c r="C102" s="1" t="s">
        <v>28</v>
      </c>
      <c r="D102" s="2">
        <v>44102</v>
      </c>
      <c r="E102" s="1" t="s">
        <v>802</v>
      </c>
      <c r="F102">
        <v>1865945</v>
      </c>
      <c r="G102" s="3">
        <v>89</v>
      </c>
      <c r="H102" s="1" t="s">
        <v>803</v>
      </c>
      <c r="I102" s="1" t="s">
        <v>804</v>
      </c>
      <c r="J102" s="1" t="s">
        <v>805</v>
      </c>
      <c r="K102" s="1" t="s">
        <v>806</v>
      </c>
      <c r="L102" s="4" t="s">
        <v>807</v>
      </c>
      <c r="M102" s="1" t="s">
        <v>35</v>
      </c>
      <c r="N102" s="3">
        <v>89</v>
      </c>
      <c r="O102" s="2">
        <v>44119</v>
      </c>
      <c r="P102" s="1" t="s">
        <v>36</v>
      </c>
      <c r="Q102" s="2">
        <v>44093</v>
      </c>
      <c r="R102" s="2">
        <v>44102</v>
      </c>
      <c r="S102" s="2">
        <v>44104</v>
      </c>
      <c r="T102" s="1" t="s">
        <v>37</v>
      </c>
      <c r="U102" s="1" t="s">
        <v>808</v>
      </c>
      <c r="V102" s="1" t="s">
        <v>809</v>
      </c>
      <c r="W102" s="3">
        <v>1</v>
      </c>
      <c r="X102" s="1" t="s">
        <v>810</v>
      </c>
      <c r="Y102">
        <f>VLOOKUP(F102,[1]应付款管理!$A$1:$B$65536,2,FALSE)</f>
        <v>88.84</v>
      </c>
      <c r="Z102" t="e">
        <f>VLOOKUP(F102,[2]订单数据统计!$A$1:$A$65536,1,0)</f>
        <v>#N/A</v>
      </c>
      <c r="AA102" t="str">
        <f t="shared" si="3"/>
        <v>,1865945</v>
      </c>
      <c r="AB102" t="e">
        <f t="shared" si="2"/>
        <v>#VALUE!</v>
      </c>
    </row>
    <row r="103" spans="1:28">
      <c r="A103" s="1" t="s">
        <v>26</v>
      </c>
      <c r="B103" s="1" t="s">
        <v>27</v>
      </c>
      <c r="C103" s="1" t="s">
        <v>28</v>
      </c>
      <c r="D103" s="2">
        <v>44103</v>
      </c>
      <c r="E103" s="1" t="s">
        <v>811</v>
      </c>
      <c r="F103">
        <v>1855615</v>
      </c>
      <c r="G103" s="3">
        <v>42</v>
      </c>
      <c r="H103" s="1" t="s">
        <v>812</v>
      </c>
      <c r="I103" s="1" t="s">
        <v>813</v>
      </c>
      <c r="J103" s="1" t="s">
        <v>814</v>
      </c>
      <c r="K103" s="1" t="s">
        <v>815</v>
      </c>
      <c r="L103" s="4" t="s">
        <v>816</v>
      </c>
      <c r="M103" s="1" t="s">
        <v>35</v>
      </c>
      <c r="N103" s="3">
        <v>42</v>
      </c>
      <c r="O103" s="2">
        <v>44119</v>
      </c>
      <c r="P103" s="1" t="s">
        <v>36</v>
      </c>
      <c r="Q103" s="2">
        <v>44071</v>
      </c>
      <c r="R103" s="2">
        <v>44103</v>
      </c>
      <c r="S103" s="2">
        <v>44104</v>
      </c>
      <c r="T103" s="1" t="s">
        <v>37</v>
      </c>
      <c r="U103" s="1" t="s">
        <v>443</v>
      </c>
      <c r="V103" s="1" t="s">
        <v>75</v>
      </c>
      <c r="W103" s="3">
        <v>1</v>
      </c>
      <c r="X103" s="1" t="s">
        <v>445</v>
      </c>
      <c r="Y103">
        <f>VLOOKUP(F103,[1]应付款管理!$A$1:$B$65536,2,FALSE)</f>
        <v>42.13</v>
      </c>
      <c r="Z103" t="e">
        <f>VLOOKUP(F103,[2]订单数据统计!$A$1:$A$65536,1,0)</f>
        <v>#N/A</v>
      </c>
      <c r="AA103" t="str">
        <f t="shared" si="3"/>
        <v>,1855615</v>
      </c>
      <c r="AB103" t="e">
        <f t="shared" si="2"/>
        <v>#VALUE!</v>
      </c>
    </row>
    <row r="104" spans="1:28">
      <c r="A104" s="1" t="s">
        <v>26</v>
      </c>
      <c r="B104" s="1" t="s">
        <v>27</v>
      </c>
      <c r="C104" s="1" t="s">
        <v>28</v>
      </c>
      <c r="D104" s="2">
        <v>44103</v>
      </c>
      <c r="E104" s="1" t="s">
        <v>817</v>
      </c>
      <c r="F104">
        <v>1865884</v>
      </c>
      <c r="G104" s="3">
        <v>32</v>
      </c>
      <c r="H104" s="1" t="s">
        <v>818</v>
      </c>
      <c r="I104" s="1" t="s">
        <v>819</v>
      </c>
      <c r="J104" s="1" t="s">
        <v>820</v>
      </c>
      <c r="K104" s="1" t="s">
        <v>791</v>
      </c>
      <c r="L104" s="4" t="s">
        <v>821</v>
      </c>
      <c r="M104" s="1" t="s">
        <v>35</v>
      </c>
      <c r="N104" s="3">
        <v>32</v>
      </c>
      <c r="O104" s="2">
        <v>44119</v>
      </c>
      <c r="P104" s="1" t="s">
        <v>36</v>
      </c>
      <c r="Q104" s="2">
        <v>44093</v>
      </c>
      <c r="R104" s="2">
        <v>44103</v>
      </c>
      <c r="S104" s="2">
        <v>44104</v>
      </c>
      <c r="T104" s="1" t="s">
        <v>37</v>
      </c>
      <c r="U104" s="1" t="s">
        <v>793</v>
      </c>
      <c r="V104" s="1" t="s">
        <v>75</v>
      </c>
      <c r="W104" s="3">
        <v>1</v>
      </c>
      <c r="X104" s="1" t="s">
        <v>795</v>
      </c>
      <c r="Y104">
        <f>VLOOKUP(F104,[1]应付款管理!$A$1:$B$65536,2,FALSE)</f>
        <v>32.3</v>
      </c>
      <c r="Z104" t="e">
        <f>VLOOKUP(F104,[2]订单数据统计!$A$1:$A$65536,1,0)</f>
        <v>#N/A</v>
      </c>
      <c r="AA104" t="str">
        <f t="shared" si="3"/>
        <v>,1865884</v>
      </c>
      <c r="AB104" t="e">
        <f t="shared" si="2"/>
        <v>#VALUE!</v>
      </c>
    </row>
    <row r="105" spans="1:28">
      <c r="A105" s="1" t="s">
        <v>26</v>
      </c>
      <c r="B105" s="1" t="s">
        <v>27</v>
      </c>
      <c r="C105" s="1" t="s">
        <v>28</v>
      </c>
      <c r="D105" s="2">
        <v>44104</v>
      </c>
      <c r="E105" s="1" t="s">
        <v>822</v>
      </c>
      <c r="F105">
        <v>1871838</v>
      </c>
      <c r="G105" s="3">
        <v>34</v>
      </c>
      <c r="H105" s="1" t="s">
        <v>823</v>
      </c>
      <c r="I105" s="1" t="s">
        <v>824</v>
      </c>
      <c r="J105" s="1" t="s">
        <v>825</v>
      </c>
      <c r="K105" s="1" t="s">
        <v>826</v>
      </c>
      <c r="L105" s="4" t="s">
        <v>827</v>
      </c>
      <c r="M105" s="1" t="s">
        <v>35</v>
      </c>
      <c r="N105" s="3">
        <v>34</v>
      </c>
      <c r="O105" s="2">
        <v>44119</v>
      </c>
      <c r="P105" s="1" t="s">
        <v>36</v>
      </c>
      <c r="Q105" s="2">
        <v>44102</v>
      </c>
      <c r="R105" s="2">
        <v>44104</v>
      </c>
      <c r="S105" s="2">
        <v>44106</v>
      </c>
      <c r="T105" s="1" t="s">
        <v>37</v>
      </c>
      <c r="U105" s="1" t="s">
        <v>828</v>
      </c>
      <c r="V105" s="1" t="s">
        <v>75</v>
      </c>
      <c r="W105" s="3">
        <v>1</v>
      </c>
      <c r="X105" s="1" t="s">
        <v>829</v>
      </c>
      <c r="Y105">
        <f>VLOOKUP(F105,[1]应付款管理!$A$1:$B$65536,2,FALSE)</f>
        <v>33.84</v>
      </c>
      <c r="Z105" t="e">
        <f>VLOOKUP(F105,[2]订单数据统计!$A$1:$A$65536,1,0)</f>
        <v>#N/A</v>
      </c>
      <c r="AA105" t="str">
        <f t="shared" si="3"/>
        <v>,1871838</v>
      </c>
      <c r="AB105" t="e">
        <f t="shared" si="2"/>
        <v>#VALUE!</v>
      </c>
    </row>
    <row r="106" spans="1:28">
      <c r="A106" s="1" t="s">
        <v>26</v>
      </c>
      <c r="B106" s="1" t="s">
        <v>27</v>
      </c>
      <c r="C106" s="1" t="s">
        <v>28</v>
      </c>
      <c r="D106" s="2">
        <v>44104</v>
      </c>
      <c r="E106" s="1" t="s">
        <v>830</v>
      </c>
      <c r="F106">
        <v>1861073</v>
      </c>
      <c r="G106" s="3">
        <v>33</v>
      </c>
      <c r="H106" s="1" t="s">
        <v>831</v>
      </c>
      <c r="I106" s="1" t="s">
        <v>832</v>
      </c>
      <c r="J106" s="1" t="s">
        <v>833</v>
      </c>
      <c r="K106" s="1" t="s">
        <v>834</v>
      </c>
      <c r="L106" s="4" t="s">
        <v>835</v>
      </c>
      <c r="M106" s="1" t="s">
        <v>35</v>
      </c>
      <c r="N106" s="3">
        <v>33</v>
      </c>
      <c r="O106" s="2">
        <v>44119</v>
      </c>
      <c r="P106" s="1" t="s">
        <v>36</v>
      </c>
      <c r="Q106" s="2">
        <v>44084</v>
      </c>
      <c r="R106" s="2">
        <v>44104</v>
      </c>
      <c r="S106" s="2">
        <v>44105</v>
      </c>
      <c r="T106" s="1" t="s">
        <v>37</v>
      </c>
      <c r="U106" s="1" t="s">
        <v>836</v>
      </c>
      <c r="V106" s="1" t="s">
        <v>75</v>
      </c>
      <c r="W106" s="3">
        <v>1</v>
      </c>
      <c r="X106" s="1" t="s">
        <v>837</v>
      </c>
      <c r="Y106">
        <f>VLOOKUP(F106,[1]应付款管理!$A$1:$B$65536,2,FALSE)</f>
        <v>32.57</v>
      </c>
      <c r="Z106" t="e">
        <f>VLOOKUP(F106,[2]订单数据统计!$A$1:$A$65536,1,0)</f>
        <v>#N/A</v>
      </c>
      <c r="AA106" t="str">
        <f t="shared" si="3"/>
        <v>,1861073</v>
      </c>
      <c r="AB106" t="e">
        <f t="shared" si="2"/>
        <v>#VALUE!</v>
      </c>
    </row>
    <row r="107" spans="1:28">
      <c r="A107" s="1" t="s">
        <v>26</v>
      </c>
      <c r="B107" s="1" t="s">
        <v>27</v>
      </c>
      <c r="C107" s="1" t="s">
        <v>28</v>
      </c>
      <c r="D107" s="2">
        <v>44104</v>
      </c>
      <c r="E107" s="1" t="s">
        <v>838</v>
      </c>
      <c r="F107">
        <v>1859053</v>
      </c>
      <c r="G107" s="3">
        <v>56</v>
      </c>
      <c r="H107" s="1" t="s">
        <v>839</v>
      </c>
      <c r="I107" s="1" t="s">
        <v>840</v>
      </c>
      <c r="J107" s="1" t="s">
        <v>841</v>
      </c>
      <c r="K107" s="1" t="s">
        <v>842</v>
      </c>
      <c r="L107" s="4" t="s">
        <v>843</v>
      </c>
      <c r="M107" s="1" t="s">
        <v>35</v>
      </c>
      <c r="N107" s="3">
        <v>56</v>
      </c>
      <c r="O107" s="2">
        <v>44119</v>
      </c>
      <c r="P107" s="1" t="s">
        <v>36</v>
      </c>
      <c r="Q107" s="2">
        <v>44079</v>
      </c>
      <c r="R107" s="2">
        <v>44104</v>
      </c>
      <c r="S107" s="2">
        <v>44105</v>
      </c>
      <c r="T107" s="1" t="s">
        <v>37</v>
      </c>
      <c r="U107" s="1" t="s">
        <v>443</v>
      </c>
      <c r="V107" s="1" t="s">
        <v>444</v>
      </c>
      <c r="W107" s="3">
        <v>1</v>
      </c>
      <c r="X107" s="1" t="s">
        <v>445</v>
      </c>
      <c r="Y107">
        <f>VLOOKUP(F107,[1]应付款管理!$A$1:$B$65536,2,FALSE)</f>
        <v>55.82</v>
      </c>
      <c r="Z107" t="e">
        <f>VLOOKUP(F107,[2]订单数据统计!$A$1:$A$65536,1,0)</f>
        <v>#N/A</v>
      </c>
      <c r="AA107" t="str">
        <f t="shared" si="3"/>
        <v>,1859053</v>
      </c>
      <c r="AB107" t="e">
        <f t="shared" si="2"/>
        <v>#VALUE!</v>
      </c>
    </row>
    <row r="108" spans="1:28">
      <c r="A108" s="1" t="s">
        <v>844</v>
      </c>
      <c r="L108" s="4">
        <v>6575</v>
      </c>
      <c r="M108" s="4"/>
      <c r="AB108">
        <f t="shared" si="2"/>
        <v>0</v>
      </c>
    </row>
  </sheetData>
  <autoFilter ref="A1:Z108">
    <extLst/>
  </autoFilter>
  <mergeCells count="2">
    <mergeCell ref="A108:K108"/>
    <mergeCell ref="L108:M10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BillingStatement-MGH-01Sep2020-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BillingStatement-MGH-01Sep2020-30Sep2020</dc:title>
  <cp:lastModifiedBy>Lucky</cp:lastModifiedBy>
  <dcterms:created xsi:type="dcterms:W3CDTF">2020-10-20T06:23:00Z</dcterms:created>
  <dcterms:modified xsi:type="dcterms:W3CDTF">2020-10-23T03:34:06Z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