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订单明细" sheetId="1" r:id="rId1"/>
  </sheets>
  <externalReferences>
    <externalReference r:id="rId2"/>
  </externalReferences>
  <definedNames>
    <definedName name="_xlnm._FilterDatabase" localSheetId="0" hidden="1">订单明细!$A$1:$V$87</definedName>
  </definedNames>
  <calcPr calcId="144525"/>
</workbook>
</file>

<file path=xl/sharedStrings.xml><?xml version="1.0" encoding="utf-8"?>
<sst xmlns="http://schemas.openxmlformats.org/spreadsheetml/2006/main" count="1466" uniqueCount="416">
  <si>
    <t>订单编号</t>
  </si>
  <si>
    <t>酒店名</t>
  </si>
  <si>
    <t>房型名</t>
  </si>
  <si>
    <t>报价计划</t>
  </si>
  <si>
    <t>落单时间</t>
  </si>
  <si>
    <t>付款时间</t>
  </si>
  <si>
    <t>入离日期</t>
  </si>
  <si>
    <t>房间数</t>
  </si>
  <si>
    <t>币种</t>
  </si>
  <si>
    <t>总成本</t>
  </si>
  <si>
    <t>入住人</t>
  </si>
  <si>
    <t>酒店确认号</t>
  </si>
  <si>
    <t>备注</t>
  </si>
  <si>
    <t>订单状态</t>
  </si>
  <si>
    <t>间夜数</t>
  </si>
  <si>
    <t>入离明细</t>
  </si>
  <si>
    <t>成本明细</t>
  </si>
  <si>
    <t>总成本明细</t>
  </si>
  <si>
    <t>结算状态</t>
  </si>
  <si>
    <t>，</t>
  </si>
  <si>
    <t>1894543</t>
  </si>
  <si>
    <t>广州圣丰索菲特酒店</t>
  </si>
  <si>
    <t>高级双床房</t>
  </si>
  <si>
    <t>双人单早</t>
  </si>
  <si>
    <t>2020-10-29 19:24:35</t>
  </si>
  <si>
    <t>2020-10-29 19:24:22</t>
  </si>
  <si>
    <t>2020-10-29~2020-10-30</t>
  </si>
  <si>
    <t>1</t>
  </si>
  <si>
    <t>RMB</t>
  </si>
  <si>
    <t>韩学琴</t>
  </si>
  <si>
    <t/>
  </si>
  <si>
    <t>已关闭</t>
  </si>
  <si>
    <t>700.00</t>
  </si>
  <si>
    <t>结算中</t>
  </si>
  <si>
    <t>1894493</t>
  </si>
  <si>
    <t>高级大床房</t>
  </si>
  <si>
    <t>2020-10-29 18:18:30</t>
  </si>
  <si>
    <t>2020-10-29 18:18:20</t>
  </si>
  <si>
    <t>比里亚尔·阿木提</t>
  </si>
  <si>
    <t>已确认</t>
  </si>
  <si>
    <t>1894142</t>
  </si>
  <si>
    <t>2020-10-29 08:08:05</t>
  </si>
  <si>
    <t>2020-10-29 08:08:01</t>
  </si>
  <si>
    <t>唐由先</t>
  </si>
  <si>
    <t>1894073</t>
  </si>
  <si>
    <t>2020-10-28 22:59:20</t>
  </si>
  <si>
    <t>2020-10-28 22:59:09</t>
  </si>
  <si>
    <t>王怀荣</t>
  </si>
  <si>
    <t>1894415</t>
  </si>
  <si>
    <t>2020-10-29 16:12:00</t>
  </si>
  <si>
    <t>2020-10-29 16:11:01</t>
  </si>
  <si>
    <t>张丽花</t>
  </si>
  <si>
    <t>1894180</t>
  </si>
  <si>
    <t>豪华大床房</t>
  </si>
  <si>
    <t>2020-10-29 09:21:01</t>
  </si>
  <si>
    <t>2020-10-29 09:20:26</t>
  </si>
  <si>
    <t>邹洋</t>
  </si>
  <si>
    <t>886.00</t>
  </si>
  <si>
    <t>1893854</t>
  </si>
  <si>
    <t>2020-10-28 16:47:15</t>
  </si>
  <si>
    <t>2020-10-28 16:47:01</t>
  </si>
  <si>
    <t>沈仁胜</t>
  </si>
  <si>
    <t>1893839</t>
  </si>
  <si>
    <t>2020-10-28 16:26:00</t>
  </si>
  <si>
    <t>2020-10-28 16:25:16</t>
  </si>
  <si>
    <t>2020-10-28~2020-10-29</t>
  </si>
  <si>
    <t>1893639</t>
  </si>
  <si>
    <t>2020-10-28 10:11:00</t>
  </si>
  <si>
    <t>2020-10-28 10:10:52</t>
  </si>
  <si>
    <t>沈泉</t>
  </si>
  <si>
    <t>1893464</t>
  </si>
  <si>
    <t>2020-10-27 22:27:33</t>
  </si>
  <si>
    <t>2020-10-27 22:27:19</t>
  </si>
  <si>
    <t>2020-10-30~2020-10-31</t>
  </si>
  <si>
    <t>伍泳林</t>
  </si>
  <si>
    <t>1894045</t>
  </si>
  <si>
    <t>2020-10-28 22:02:29</t>
  </si>
  <si>
    <t>2020-10-28 22:02:18</t>
  </si>
  <si>
    <t>张尚轩</t>
  </si>
  <si>
    <t>1894053</t>
  </si>
  <si>
    <t>2020-10-28 22:24:43</t>
  </si>
  <si>
    <t>2020-10-28 22:24:32</t>
  </si>
  <si>
    <t>刘新建</t>
  </si>
  <si>
    <t>1894055</t>
  </si>
  <si>
    <t>尊尚大床房</t>
  </si>
  <si>
    <t>2020-10-28 22:31:01</t>
  </si>
  <si>
    <t>2020-10-28 22:30:27</t>
  </si>
  <si>
    <t>793.00</t>
  </si>
  <si>
    <t>1894044</t>
  </si>
  <si>
    <t>2020-10-28 22:01:29</t>
  </si>
  <si>
    <t>2020-10-28 22:01:06</t>
  </si>
  <si>
    <t>2</t>
  </si>
  <si>
    <t>吴伟宾,许占贤</t>
  </si>
  <si>
    <t>1586.00</t>
  </si>
  <si>
    <t>1891850</t>
  </si>
  <si>
    <t>2020-10-24 16:36:04</t>
  </si>
  <si>
    <t>2020-10-24 16:35:49</t>
  </si>
  <si>
    <t>2020-10-26~2020-10-27</t>
  </si>
  <si>
    <t>陈彤</t>
  </si>
  <si>
    <t>1891756</t>
  </si>
  <si>
    <t>2020-10-24 13:05:03</t>
  </si>
  <si>
    <t>2020-10-24 13:04:36</t>
  </si>
  <si>
    <t>2020-10-24~2020-10-25</t>
  </si>
  <si>
    <t>崔睿颀</t>
  </si>
  <si>
    <t>1891739</t>
  </si>
  <si>
    <t>2020-10-24 12:24:46</t>
  </si>
  <si>
    <t>2020-10-24 12:24:14</t>
  </si>
  <si>
    <t>3</t>
  </si>
  <si>
    <t>徐慧,易野,李正夫</t>
  </si>
  <si>
    <t>2100.00</t>
  </si>
  <si>
    <t>1893068</t>
  </si>
  <si>
    <t>2020-10-27 08:44:00</t>
  </si>
  <si>
    <t>2020-10-27 08:43:45</t>
  </si>
  <si>
    <t>2020-10-27~2020-10-28</t>
  </si>
  <si>
    <t>沈辉</t>
  </si>
  <si>
    <t>1893066</t>
  </si>
  <si>
    <t>2020-10-27 08:31:01</t>
  </si>
  <si>
    <t>2020-10-27 08:30:51</t>
  </si>
  <si>
    <t>陈奇</t>
  </si>
  <si>
    <t>1893400</t>
  </si>
  <si>
    <t>2020-10-27 20:33:02</t>
  </si>
  <si>
    <t>2020-10-27 20:32:53</t>
  </si>
  <si>
    <t>马梁,孙高璐</t>
  </si>
  <si>
    <t>1400.00</t>
  </si>
  <si>
    <t>1893362</t>
  </si>
  <si>
    <t>2020-10-27 19:08:51</t>
  </si>
  <si>
    <t>2020-10-27 19:08:35</t>
  </si>
  <si>
    <t>许魁</t>
  </si>
  <si>
    <t>1893249</t>
  </si>
  <si>
    <t>2020-10-27 15:32:00</t>
  </si>
  <si>
    <t>2020-10-27 15:31:28</t>
  </si>
  <si>
    <t>池运强</t>
  </si>
  <si>
    <t>1892494</t>
  </si>
  <si>
    <t>2020-10-25 22:31:00</t>
  </si>
  <si>
    <t>2020-10-25 22:30:19</t>
  </si>
  <si>
    <t>陈治雄</t>
  </si>
  <si>
    <t>1891730</t>
  </si>
  <si>
    <t>尊尚双床房</t>
  </si>
  <si>
    <t>2020-10-24 12:16:27</t>
  </si>
  <si>
    <t>2020-10-24 12:15:58</t>
  </si>
  <si>
    <t>易野,李正夫,徐慧</t>
  </si>
  <si>
    <t>2379.00</t>
  </si>
  <si>
    <t>1892817</t>
  </si>
  <si>
    <t>2020-10-26 16:47:00</t>
  </si>
  <si>
    <t>2020-10-26 16:46:13</t>
  </si>
  <si>
    <t>宋稚牛</t>
  </si>
  <si>
    <t>1892367</t>
  </si>
  <si>
    <t>双人双早</t>
  </si>
  <si>
    <t>2020-10-25 18:17:50</t>
  </si>
  <si>
    <t>2020-10-25 18:17:45</t>
  </si>
  <si>
    <t>文秀清</t>
  </si>
  <si>
    <t>780.00</t>
  </si>
  <si>
    <t>1891644</t>
  </si>
  <si>
    <t>2020-10-24 10:22:37</t>
  </si>
  <si>
    <t>2020-10-24 10:22:29</t>
  </si>
  <si>
    <t>唐生</t>
  </si>
  <si>
    <t>1893201</t>
  </si>
  <si>
    <t>2020-10-27 14:03:06</t>
  </si>
  <si>
    <t>2020-10-27 14:02:00</t>
  </si>
  <si>
    <t>873.00</t>
  </si>
  <si>
    <t>1892366</t>
  </si>
  <si>
    <t>2020-10-25 18:17:15</t>
  </si>
  <si>
    <t>2020-10-25 18:16:42</t>
  </si>
  <si>
    <t>文浩庭,文秀珍</t>
  </si>
  <si>
    <t>1560.00</t>
  </si>
  <si>
    <t>1891635</t>
  </si>
  <si>
    <t>双早</t>
  </si>
  <si>
    <t>2020-10-24 10:06:20</t>
  </si>
  <si>
    <t>2020-10-24 10:06:04</t>
  </si>
  <si>
    <t>1888033</t>
  </si>
  <si>
    <t>2020-10-18 14:05:00</t>
  </si>
  <si>
    <t>2020-10-18 14:04:16</t>
  </si>
  <si>
    <t>2020-10-20~2020-10-21</t>
  </si>
  <si>
    <t>戴政</t>
  </si>
  <si>
    <t>746.00</t>
  </si>
  <si>
    <t>1886758</t>
  </si>
  <si>
    <t>2020-10-16 14:50:02</t>
  </si>
  <si>
    <t>2020-10-16 14:49:47</t>
  </si>
  <si>
    <t>2020-10-16~2020-10-18</t>
  </si>
  <si>
    <t>梅德生</t>
  </si>
  <si>
    <t>2020-10-16~2020-10-17</t>
  </si>
  <si>
    <t>1887583</t>
  </si>
  <si>
    <t>2020-10-17 17:30:01</t>
  </si>
  <si>
    <t>2020-10-17 17:29:06</t>
  </si>
  <si>
    <t>2020-10-17~2020-10-18</t>
  </si>
  <si>
    <t>周慧娴</t>
  </si>
  <si>
    <t>653.00</t>
  </si>
  <si>
    <t>1887479</t>
  </si>
  <si>
    <t>2020-10-17 14:47:01</t>
  </si>
  <si>
    <t>2020-10-17 14:46:22</t>
  </si>
  <si>
    <t>2020-10-18~2020-10-20</t>
  </si>
  <si>
    <t>马骏</t>
  </si>
  <si>
    <t>2020-10-18~2020-10-19</t>
  </si>
  <si>
    <t>1887299</t>
  </si>
  <si>
    <t>2020-10-17 10:01:01</t>
  </si>
  <si>
    <t>2020-10-17 10:00:25</t>
  </si>
  <si>
    <t>祝开敏</t>
  </si>
  <si>
    <t>1888702</t>
  </si>
  <si>
    <t>2020-10-19 18:19:01</t>
  </si>
  <si>
    <t>2020-10-19 18:18:23</t>
  </si>
  <si>
    <t>2020-10-19~2020-10-20</t>
  </si>
  <si>
    <t>CHOI ANNA</t>
  </si>
  <si>
    <t>1888094</t>
  </si>
  <si>
    <t>2020-10-18 16:16:01</t>
  </si>
  <si>
    <t>2020-10-18 16:15:56</t>
  </si>
  <si>
    <t>1888052</t>
  </si>
  <si>
    <t>2020-10-18 14:39:00</t>
  </si>
  <si>
    <t>2020-10-18 14:38:17</t>
  </si>
  <si>
    <t>范鹰</t>
  </si>
  <si>
    <t>1886706</t>
  </si>
  <si>
    <t>2020-10-16 13:28:00</t>
  </si>
  <si>
    <t>2020-10-16 13:27:29</t>
  </si>
  <si>
    <t>1886590</t>
  </si>
  <si>
    <t>2020-10-16 10:54:02</t>
  </si>
  <si>
    <t>2020-10-16 10:53:52</t>
  </si>
  <si>
    <t>冯子明</t>
  </si>
  <si>
    <t>1889296</t>
  </si>
  <si>
    <t>2020-10-20 18:47:01</t>
  </si>
  <si>
    <t>2020-10-20 18:46:02</t>
  </si>
  <si>
    <t>2020-10-21~2020-10-22</t>
  </si>
  <si>
    <t>王军</t>
  </si>
  <si>
    <t>1886568</t>
  </si>
  <si>
    <t>2020-10-16 10:26:00</t>
  </si>
  <si>
    <t>2020-10-16 10:25:09</t>
  </si>
  <si>
    <t>1888096</t>
  </si>
  <si>
    <t>2020-10-18 16:20:01</t>
  </si>
  <si>
    <t>2020-10-18 16:19:13</t>
  </si>
  <si>
    <t>747.00</t>
  </si>
  <si>
    <t>1889068</t>
  </si>
  <si>
    <t>2020-10-20 11:56:00</t>
  </si>
  <si>
    <t>2020-10-20 11:55:55</t>
  </si>
  <si>
    <t>2020-10-20~2020-10-22</t>
  </si>
  <si>
    <t>哈迪且那尔格孜·木拉提</t>
  </si>
  <si>
    <t>1887908</t>
  </si>
  <si>
    <t>2020-10-18 09:37:00</t>
  </si>
  <si>
    <t>2020-10-18 09:36:45</t>
  </si>
  <si>
    <t>刘大鹏</t>
  </si>
  <si>
    <t>1887649</t>
  </si>
  <si>
    <t>2020-10-17 19:24:00</t>
  </si>
  <si>
    <t>2020-10-17 19:23:14</t>
  </si>
  <si>
    <t>杨杰峰,孙涛</t>
  </si>
  <si>
    <t>1494.00</t>
  </si>
  <si>
    <t>1891631</t>
  </si>
  <si>
    <t>2020-10-24 09:58:34</t>
  </si>
  <si>
    <t>2020-10-24 09:58:10</t>
  </si>
  <si>
    <t>张海燕</t>
  </si>
  <si>
    <t>1891317</t>
  </si>
  <si>
    <t>2020-10-23 19:28:46</t>
  </si>
  <si>
    <t>2020-10-23 19:28:34</t>
  </si>
  <si>
    <t>齐光</t>
  </si>
  <si>
    <t>1886254</t>
  </si>
  <si>
    <t>2020-10-15 21:00:01</t>
  </si>
  <si>
    <t>2020-10-15 20:59:16</t>
  </si>
  <si>
    <t>2020-10-15~2020-10-16</t>
  </si>
  <si>
    <t>陈祥景</t>
  </si>
  <si>
    <t>1886224</t>
  </si>
  <si>
    <t>2020-10-15 20:10:02</t>
  </si>
  <si>
    <t>2020-10-15 20:09:17</t>
  </si>
  <si>
    <t>李登宇</t>
  </si>
  <si>
    <t>1888247</t>
  </si>
  <si>
    <t>2020-10-18 21:20:01</t>
  </si>
  <si>
    <t>2020-10-18 21:19:58</t>
  </si>
  <si>
    <t>黄杰欣</t>
  </si>
  <si>
    <t>1888037</t>
  </si>
  <si>
    <t>2020-10-18 14:07:01</t>
  </si>
  <si>
    <t>2020-10-18 14:06:29</t>
  </si>
  <si>
    <t>826.00</t>
  </si>
  <si>
    <t>1888437</t>
  </si>
  <si>
    <t>2020-10-19 10:44:01</t>
  </si>
  <si>
    <t>2020-10-19 10:43:16</t>
  </si>
  <si>
    <t>陈跃麒</t>
  </si>
  <si>
    <t>1885971</t>
  </si>
  <si>
    <t>2020-10-15 13:26:01</t>
  </si>
  <si>
    <t>2020-10-15 13:25:57</t>
  </si>
  <si>
    <t>陈鲁遥,战铭泽</t>
  </si>
  <si>
    <t>1888253</t>
  </si>
  <si>
    <t>双人单早 连住2晚起</t>
  </si>
  <si>
    <t>2020-10-18 21:27:00</t>
  </si>
  <si>
    <t>2020-10-18 21:26:24</t>
  </si>
  <si>
    <t>时明生</t>
  </si>
  <si>
    <t>816.60</t>
  </si>
  <si>
    <t>1886720</t>
  </si>
  <si>
    <t>2020-10-16 13:56:01</t>
  </si>
  <si>
    <t>2020-10-16 13:55:13</t>
  </si>
  <si>
    <t>2020-10-19~2020-10-21</t>
  </si>
  <si>
    <t>吴敌</t>
  </si>
  <si>
    <t>1889088</t>
  </si>
  <si>
    <t>2020-10-20 12:42:00</t>
  </si>
  <si>
    <t>2020-10-20 12:41:19</t>
  </si>
  <si>
    <t>2020-10-21~2020-10-23</t>
  </si>
  <si>
    <t>1889761</t>
  </si>
  <si>
    <t>2020-10-21 14:00:01</t>
  </si>
  <si>
    <t>2020-10-21 13:59:35</t>
  </si>
  <si>
    <t>2020-10-22~2020-10-24</t>
  </si>
  <si>
    <t>王晓艳</t>
  </si>
  <si>
    <t>2020-10-22~2020-10-23</t>
  </si>
  <si>
    <t>1888108</t>
  </si>
  <si>
    <t>2020-10-18 16:47:01</t>
  </si>
  <si>
    <t>2020-10-18 16:46:14</t>
  </si>
  <si>
    <t>2020-10-19~2020-10-22</t>
  </si>
  <si>
    <t>宋德忠</t>
  </si>
  <si>
    <t>0.00</t>
  </si>
  <si>
    <t>1889664</t>
  </si>
  <si>
    <t>2020-10-21 11:49:02</t>
  </si>
  <si>
    <t>2020-10-21 11:48:43</t>
  </si>
  <si>
    <t>蔡薇</t>
  </si>
  <si>
    <t>1886722</t>
  </si>
  <si>
    <t>2020-10-16 13:58:00</t>
  </si>
  <si>
    <t>2020-10-16 13:57:34</t>
  </si>
  <si>
    <t>张华荣</t>
  </si>
  <si>
    <t>1886949</t>
  </si>
  <si>
    <t>2020-10-16 18:24:01</t>
  </si>
  <si>
    <t>2020-10-16 18:23:48</t>
  </si>
  <si>
    <t>徐明珠,罗莹</t>
  </si>
  <si>
    <t>4</t>
  </si>
  <si>
    <t>1633.20</t>
  </si>
  <si>
    <t>1880738</t>
  </si>
  <si>
    <t>2020-10-09 20:29:36</t>
  </si>
  <si>
    <t>2020-10-09 20:20:11</t>
  </si>
  <si>
    <t>2020-10-09~2020-10-10</t>
  </si>
  <si>
    <t>张明</t>
  </si>
  <si>
    <t>1881789</t>
  </si>
  <si>
    <t>2020-10-10 22:15:22</t>
  </si>
  <si>
    <t>2020-10-10 22:14:59</t>
  </si>
  <si>
    <t>2020-10-10~2020-10-11</t>
  </si>
  <si>
    <t>陈杰锋</t>
  </si>
  <si>
    <t>1880969</t>
  </si>
  <si>
    <t>2020-10-10 08:07:10</t>
  </si>
  <si>
    <t>2020-10-10 08:06:38</t>
  </si>
  <si>
    <t>李纪</t>
  </si>
  <si>
    <t>1882047</t>
  </si>
  <si>
    <t>2020-10-11 10:32:07</t>
  </si>
  <si>
    <t>2020-10-11 10:31:54</t>
  </si>
  <si>
    <t>2020-10-11~2020-10-12</t>
  </si>
  <si>
    <t>陶婷婷</t>
  </si>
  <si>
    <t>1882406</t>
  </si>
  <si>
    <t>2020-10-11 16:18:28</t>
  </si>
  <si>
    <t>2020-10-11 16:18:06</t>
  </si>
  <si>
    <t>DE ASSIS/JOSE ANTONIO</t>
  </si>
  <si>
    <t>1882396</t>
  </si>
  <si>
    <t>2020-10-11 16:13:36</t>
  </si>
  <si>
    <t>2020-10-11 16:13:12</t>
  </si>
  <si>
    <t>徐晓雅</t>
  </si>
  <si>
    <t>1882319</t>
  </si>
  <si>
    <t>2020-10-11 15:03:20</t>
  </si>
  <si>
    <t>2020-10-11 15:03:05</t>
  </si>
  <si>
    <t>2020-10-12~2020-10-13</t>
  </si>
  <si>
    <t>孔德毅</t>
  </si>
  <si>
    <t>1882316</t>
  </si>
  <si>
    <t>2020-10-11 15:03:04</t>
  </si>
  <si>
    <t>2020-10-11 15:02:19</t>
  </si>
  <si>
    <t>杨怡欧</t>
  </si>
  <si>
    <t>1880389</t>
  </si>
  <si>
    <t>2020-10-09 14:11:13</t>
  </si>
  <si>
    <t>2020-10-09 13:59:34</t>
  </si>
  <si>
    <t>李泊翰</t>
  </si>
  <si>
    <t>1880367</t>
  </si>
  <si>
    <t>2020-10-09 13:31:51</t>
  </si>
  <si>
    <t>2020-10-09 13:26:26</t>
  </si>
  <si>
    <t>沈晨</t>
  </si>
  <si>
    <t>1880315</t>
  </si>
  <si>
    <t>2020-10-09 12:10:14</t>
  </si>
  <si>
    <t>2020-10-09 12:08:55</t>
  </si>
  <si>
    <t>肖云</t>
  </si>
  <si>
    <t>1875219</t>
  </si>
  <si>
    <t>2020-10-02 20:06:20</t>
  </si>
  <si>
    <t>2020-10-02 20:06:05</t>
  </si>
  <si>
    <t>2020-10-03~2020-10-04</t>
  </si>
  <si>
    <t>吴艾莎</t>
  </si>
  <si>
    <t>1875215</t>
  </si>
  <si>
    <t>2020-10-02 20:02:52</t>
  </si>
  <si>
    <t>2020-10-02 20:01:33</t>
  </si>
  <si>
    <t>廖烽</t>
  </si>
  <si>
    <t>1874787</t>
  </si>
  <si>
    <t>2020-10-02 09:33:39</t>
  </si>
  <si>
    <t>2020-10-02 09:32:41</t>
  </si>
  <si>
    <t>2020-10-02~2020-10-03</t>
  </si>
  <si>
    <t>陈少芬</t>
  </si>
  <si>
    <t>840.00</t>
  </si>
  <si>
    <t>1874780</t>
  </si>
  <si>
    <t>2020-10-02 09:24:02</t>
  </si>
  <si>
    <t>2020-10-02 09:22:38</t>
  </si>
  <si>
    <t>杜叶松</t>
  </si>
  <si>
    <t>1873113</t>
  </si>
  <si>
    <t>2020-09-30 10:52:04</t>
  </si>
  <si>
    <t>2020-09-30 00:21:12</t>
  </si>
  <si>
    <t>刘家豪</t>
  </si>
  <si>
    <t>1026.00</t>
  </si>
  <si>
    <t>1885940</t>
  </si>
  <si>
    <t>2020-10-15 12:32:04</t>
  </si>
  <si>
    <t>2020-10-15 12:31:25</t>
  </si>
  <si>
    <t>柯志民</t>
  </si>
  <si>
    <t>1885602</t>
  </si>
  <si>
    <t>2020-10-14 22:00:01</t>
  </si>
  <si>
    <t>2020-10-14 21:59:58</t>
  </si>
  <si>
    <t>2020-10-14~2020-10-15</t>
  </si>
  <si>
    <t>王宇西</t>
  </si>
  <si>
    <t>1882586</t>
  </si>
  <si>
    <t>2020-10-11 19:08:10</t>
  </si>
  <si>
    <t>2020-10-11 19:07:49</t>
  </si>
  <si>
    <t>何侃</t>
  </si>
  <si>
    <t>1882195</t>
  </si>
  <si>
    <t>2020-10-11 13:08:21</t>
  </si>
  <si>
    <t>2020-10-11 13:07:35</t>
  </si>
  <si>
    <t>余安</t>
  </si>
  <si>
    <t>1882031</t>
  </si>
  <si>
    <t>2020-10-11 10:08:56</t>
  </si>
  <si>
    <t>2020-10-11 10:08:38</t>
  </si>
  <si>
    <t>沈明非</t>
  </si>
  <si>
    <t>1880795</t>
  </si>
  <si>
    <t>2020-10-09 21:06:16</t>
  </si>
  <si>
    <t>2020-10-09 21:05:26</t>
  </si>
  <si>
    <t>周德忠,白超运</t>
  </si>
  <si>
    <t>应付款金额</t>
  </si>
  <si>
    <t>付款单编号</t>
  </si>
  <si>
    <t>P201110101710708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</si>
</sst>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0"/>
      <name val="Arial"/>
      <charset val="134"/>
    </font>
    <font>
      <b/>
      <sz val="11"/>
      <color indexed="53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.5"/>
      <color rgb="FF333333"/>
      <name val="Helvetica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8" borderId="4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8" fillId="4" borderId="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24212;&#20184;&#27454;&#31649;&#29702;&#25968;&#25454;_2020111010095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酒店确认号</v>
          </cell>
          <cell r="B1" t="str">
            <v>单号</v>
          </cell>
          <cell r="C1" t="str">
            <v>酒店名</v>
          </cell>
          <cell r="D1" t="str">
            <v>采购单号</v>
          </cell>
          <cell r="E1" t="str">
            <v>酒店确认号</v>
          </cell>
          <cell r="F1" t="str">
            <v>出账银行</v>
          </cell>
          <cell r="G1" t="str">
            <v>出账金额</v>
          </cell>
          <cell r="H1" t="str">
            <v>出账币种</v>
          </cell>
          <cell r="I1" t="str">
            <v>出账汇率</v>
          </cell>
          <cell r="J1" t="str">
            <v>原币金额</v>
          </cell>
        </row>
        <row r="2">
          <cell r="A2">
            <v>7690154</v>
          </cell>
          <cell r="B2">
            <v>1896166</v>
          </cell>
          <cell r="C2" t="str">
            <v>广州圣丰索菲特酒店</v>
          </cell>
          <cell r="D2" t="str">
            <v/>
          </cell>
          <cell r="E2">
            <v>7690154</v>
          </cell>
          <cell r="F2" t="str">
            <v/>
          </cell>
          <cell r="G2">
            <v>886</v>
          </cell>
          <cell r="H2" t="str">
            <v>RMB</v>
          </cell>
          <cell r="I2">
            <v>1</v>
          </cell>
          <cell r="J2">
            <v>886</v>
          </cell>
        </row>
        <row r="3">
          <cell r="A3">
            <v>7684062</v>
          </cell>
          <cell r="B3">
            <v>1888108</v>
          </cell>
          <cell r="C3" t="str">
            <v>广州圣丰索菲特酒店</v>
          </cell>
          <cell r="D3" t="str">
            <v/>
          </cell>
          <cell r="E3">
            <v>7684062</v>
          </cell>
          <cell r="F3" t="str">
            <v/>
          </cell>
          <cell r="G3">
            <v>1400</v>
          </cell>
          <cell r="H3" t="str">
            <v>RMB</v>
          </cell>
          <cell r="I3">
            <v>1</v>
          </cell>
          <cell r="J3">
            <v>1400</v>
          </cell>
        </row>
        <row r="4">
          <cell r="A4">
            <v>7683906</v>
          </cell>
          <cell r="B4">
            <v>1887908</v>
          </cell>
          <cell r="C4" t="str">
            <v>广州圣丰索菲特酒店</v>
          </cell>
          <cell r="D4" t="str">
            <v/>
          </cell>
          <cell r="E4">
            <v>7683906</v>
          </cell>
          <cell r="F4" t="str">
            <v/>
          </cell>
          <cell r="G4">
            <v>747</v>
          </cell>
          <cell r="H4" t="str">
            <v>RMB</v>
          </cell>
          <cell r="I4">
            <v>1</v>
          </cell>
          <cell r="J4">
            <v>747</v>
          </cell>
        </row>
        <row r="5">
          <cell r="A5">
            <v>7685038</v>
          </cell>
          <cell r="B5">
            <v>1889296</v>
          </cell>
          <cell r="C5" t="str">
            <v>广州圣丰索菲特酒店</v>
          </cell>
          <cell r="D5" t="str">
            <v/>
          </cell>
          <cell r="E5">
            <v>7685038</v>
          </cell>
          <cell r="F5" t="str">
            <v/>
          </cell>
          <cell r="G5">
            <v>700</v>
          </cell>
          <cell r="H5" t="str">
            <v>RMB</v>
          </cell>
          <cell r="I5">
            <v>1</v>
          </cell>
          <cell r="J5">
            <v>700</v>
          </cell>
        </row>
        <row r="6">
          <cell r="A6">
            <v>7688001</v>
          </cell>
          <cell r="B6">
            <v>1893066</v>
          </cell>
          <cell r="C6" t="str">
            <v>广州圣丰索菲特酒店</v>
          </cell>
          <cell r="D6" t="str">
            <v/>
          </cell>
          <cell r="E6">
            <v>7688001</v>
          </cell>
          <cell r="F6" t="str">
            <v/>
          </cell>
          <cell r="G6">
            <v>700</v>
          </cell>
          <cell r="H6" t="str">
            <v>RMB</v>
          </cell>
          <cell r="I6">
            <v>1</v>
          </cell>
          <cell r="J6">
            <v>700</v>
          </cell>
        </row>
        <row r="7">
          <cell r="A7">
            <v>7686573</v>
          </cell>
          <cell r="B7">
            <v>1891317</v>
          </cell>
          <cell r="C7" t="str">
            <v>广州圣丰索菲特酒店</v>
          </cell>
          <cell r="D7" t="str">
            <v/>
          </cell>
          <cell r="E7">
            <v>7686573</v>
          </cell>
          <cell r="F7" t="str">
            <v/>
          </cell>
          <cell r="G7">
            <v>780</v>
          </cell>
          <cell r="H7" t="str">
            <v>RMB</v>
          </cell>
          <cell r="I7">
            <v>1</v>
          </cell>
          <cell r="J7">
            <v>780</v>
          </cell>
        </row>
        <row r="8">
          <cell r="A8">
            <v>7689004</v>
          </cell>
          <cell r="B8">
            <v>1894142</v>
          </cell>
          <cell r="C8" t="str">
            <v>广州圣丰索菲特酒店</v>
          </cell>
          <cell r="D8" t="str">
            <v/>
          </cell>
          <cell r="E8">
            <v>7689004</v>
          </cell>
          <cell r="F8" t="str">
            <v/>
          </cell>
          <cell r="G8">
            <v>700</v>
          </cell>
          <cell r="H8" t="str">
            <v>RMB</v>
          </cell>
          <cell r="I8">
            <v>1</v>
          </cell>
          <cell r="J8">
            <v>700</v>
          </cell>
        </row>
        <row r="9">
          <cell r="A9">
            <v>7.69310976931107e+27</v>
          </cell>
          <cell r="B9">
            <v>1900763</v>
          </cell>
          <cell r="C9" t="str">
            <v>广州圣丰索菲特酒店</v>
          </cell>
          <cell r="D9" t="str">
            <v/>
          </cell>
          <cell r="E9">
            <v>7.69310976931107e+27</v>
          </cell>
          <cell r="F9" t="str">
            <v/>
          </cell>
          <cell r="G9">
            <v>6904</v>
          </cell>
          <cell r="H9" t="str">
            <v>RMB</v>
          </cell>
          <cell r="I9">
            <v>1</v>
          </cell>
          <cell r="J9">
            <v>6904</v>
          </cell>
        </row>
        <row r="10">
          <cell r="A10">
            <v>7684050</v>
          </cell>
          <cell r="B10">
            <v>1888094</v>
          </cell>
          <cell r="C10" t="str">
            <v>广州圣丰索菲特酒店</v>
          </cell>
          <cell r="D10" t="str">
            <v/>
          </cell>
          <cell r="E10">
            <v>7684050</v>
          </cell>
          <cell r="F10" t="str">
            <v/>
          </cell>
          <cell r="G10">
            <v>653</v>
          </cell>
          <cell r="H10" t="str">
            <v>RMB</v>
          </cell>
          <cell r="I10">
            <v>1</v>
          </cell>
          <cell r="J10">
            <v>653</v>
          </cell>
        </row>
        <row r="11">
          <cell r="A11">
            <v>76831127683113</v>
          </cell>
          <cell r="B11">
            <v>1886949</v>
          </cell>
          <cell r="C11" t="str">
            <v>广州圣丰索菲特酒店</v>
          </cell>
          <cell r="D11" t="str">
            <v/>
          </cell>
          <cell r="E11">
            <v>76831127683113</v>
          </cell>
          <cell r="F11" t="str">
            <v/>
          </cell>
          <cell r="G11">
            <v>3266.4</v>
          </cell>
          <cell r="H11" t="str">
            <v>RMB</v>
          </cell>
          <cell r="I11">
            <v>1</v>
          </cell>
          <cell r="J11">
            <v>3266.4</v>
          </cell>
        </row>
        <row r="12">
          <cell r="A12">
            <v>7688152</v>
          </cell>
          <cell r="B12">
            <v>1893249</v>
          </cell>
          <cell r="C12" t="str">
            <v>广州圣丰索菲特酒店</v>
          </cell>
          <cell r="D12" t="str">
            <v/>
          </cell>
          <cell r="E12">
            <v>7688152</v>
          </cell>
          <cell r="F12" t="str">
            <v/>
          </cell>
          <cell r="G12">
            <v>700</v>
          </cell>
          <cell r="H12" t="str">
            <v>RMB</v>
          </cell>
          <cell r="I12">
            <v>1</v>
          </cell>
          <cell r="J12">
            <v>700</v>
          </cell>
        </row>
        <row r="13">
          <cell r="A13">
            <v>7688452</v>
          </cell>
          <cell r="B13">
            <v>1893416</v>
          </cell>
          <cell r="C13" t="str">
            <v>广州圣丰索菲特酒店</v>
          </cell>
          <cell r="D13" t="str">
            <v/>
          </cell>
          <cell r="E13">
            <v>7688452</v>
          </cell>
          <cell r="F13" t="str">
            <v/>
          </cell>
          <cell r="G13">
            <v>826</v>
          </cell>
          <cell r="H13" t="str">
            <v>RMB</v>
          </cell>
          <cell r="I13">
            <v>1</v>
          </cell>
          <cell r="J13">
            <v>826</v>
          </cell>
        </row>
        <row r="14">
          <cell r="A14">
            <v>7684013</v>
          </cell>
          <cell r="B14">
            <v>1888052</v>
          </cell>
          <cell r="C14" t="str">
            <v>广州圣丰索菲特酒店</v>
          </cell>
          <cell r="D14" t="str">
            <v/>
          </cell>
          <cell r="E14">
            <v>7684013</v>
          </cell>
          <cell r="F14" t="str">
            <v/>
          </cell>
          <cell r="G14">
            <v>746</v>
          </cell>
          <cell r="H14" t="str">
            <v>RMB</v>
          </cell>
          <cell r="I14">
            <v>1</v>
          </cell>
          <cell r="J14">
            <v>746</v>
          </cell>
        </row>
        <row r="15">
          <cell r="A15">
            <v>7690249</v>
          </cell>
          <cell r="B15">
            <v>1896258</v>
          </cell>
          <cell r="C15" t="str">
            <v>广州圣丰索菲特酒店</v>
          </cell>
          <cell r="D15" t="str">
            <v/>
          </cell>
          <cell r="E15">
            <v>7690249</v>
          </cell>
          <cell r="F15" t="str">
            <v/>
          </cell>
          <cell r="G15">
            <v>700</v>
          </cell>
          <cell r="H15" t="str">
            <v>RMB</v>
          </cell>
          <cell r="I15">
            <v>1</v>
          </cell>
          <cell r="J15">
            <v>700</v>
          </cell>
        </row>
        <row r="16">
          <cell r="A16">
            <v>7682643</v>
          </cell>
          <cell r="B16">
            <v>1886254</v>
          </cell>
          <cell r="C16" t="str">
            <v>广州圣丰索菲特酒店</v>
          </cell>
          <cell r="D16" t="str">
            <v/>
          </cell>
          <cell r="E16">
            <v>7682643</v>
          </cell>
          <cell r="F16" t="str">
            <v/>
          </cell>
          <cell r="G16">
            <v>700</v>
          </cell>
          <cell r="H16" t="str">
            <v>RMB</v>
          </cell>
          <cell r="I16">
            <v>1</v>
          </cell>
          <cell r="J16">
            <v>700</v>
          </cell>
        </row>
        <row r="17">
          <cell r="A17">
            <v>7680256</v>
          </cell>
          <cell r="B17">
            <v>1882195</v>
          </cell>
          <cell r="C17" t="str">
            <v>广州圣丰索菲特酒店</v>
          </cell>
          <cell r="D17" t="str">
            <v/>
          </cell>
          <cell r="E17">
            <v>7680256</v>
          </cell>
          <cell r="F17" t="str">
            <v/>
          </cell>
          <cell r="G17">
            <v>653</v>
          </cell>
          <cell r="H17" t="str">
            <v>RMB</v>
          </cell>
          <cell r="I17">
            <v>1</v>
          </cell>
          <cell r="J17">
            <v>653</v>
          </cell>
        </row>
        <row r="18">
          <cell r="A18">
            <v>7679055</v>
          </cell>
          <cell r="B18">
            <v>1880389</v>
          </cell>
          <cell r="C18" t="str">
            <v>广州圣丰索菲特酒店</v>
          </cell>
          <cell r="D18" t="str">
            <v/>
          </cell>
          <cell r="E18">
            <v>7679055</v>
          </cell>
          <cell r="F18" t="str">
            <v/>
          </cell>
          <cell r="G18">
            <v>653</v>
          </cell>
          <cell r="H18" t="str">
            <v>RMB</v>
          </cell>
          <cell r="I18">
            <v>1</v>
          </cell>
          <cell r="J18">
            <v>653</v>
          </cell>
        </row>
        <row r="19">
          <cell r="A19">
            <v>7679397</v>
          </cell>
          <cell r="B19">
            <v>1880738</v>
          </cell>
          <cell r="C19" t="str">
            <v>广州圣丰索菲特酒店</v>
          </cell>
          <cell r="D19" t="str">
            <v/>
          </cell>
          <cell r="E19">
            <v>7679397</v>
          </cell>
          <cell r="F19" t="str">
            <v/>
          </cell>
          <cell r="G19">
            <v>653</v>
          </cell>
          <cell r="H19" t="str">
            <v>RMB</v>
          </cell>
          <cell r="I19">
            <v>1</v>
          </cell>
          <cell r="J19">
            <v>653</v>
          </cell>
        </row>
        <row r="20">
          <cell r="A20">
            <v>7683407</v>
          </cell>
          <cell r="B20">
            <v>1887299</v>
          </cell>
          <cell r="C20" t="str">
            <v>广州圣丰索菲特酒店</v>
          </cell>
          <cell r="D20" t="str">
            <v/>
          </cell>
          <cell r="E20">
            <v>7683407</v>
          </cell>
          <cell r="F20" t="str">
            <v/>
          </cell>
          <cell r="G20">
            <v>653</v>
          </cell>
          <cell r="H20" t="str">
            <v>RMB</v>
          </cell>
          <cell r="I20">
            <v>1</v>
          </cell>
          <cell r="J20">
            <v>653</v>
          </cell>
        </row>
        <row r="21">
          <cell r="A21">
            <v>7682973</v>
          </cell>
          <cell r="B21">
            <v>1886758</v>
          </cell>
          <cell r="C21" t="str">
            <v>广州圣丰索菲特酒店</v>
          </cell>
          <cell r="D21" t="str">
            <v/>
          </cell>
          <cell r="E21">
            <v>7682973</v>
          </cell>
          <cell r="F21" t="str">
            <v/>
          </cell>
          <cell r="G21">
            <v>1353</v>
          </cell>
          <cell r="H21" t="str">
            <v>RMB</v>
          </cell>
          <cell r="I21">
            <v>1</v>
          </cell>
          <cell r="J21">
            <v>1353</v>
          </cell>
        </row>
        <row r="22">
          <cell r="A22">
            <v>7686765</v>
          </cell>
          <cell r="B22">
            <v>1891644</v>
          </cell>
          <cell r="C22" t="str">
            <v>广州圣丰索菲特酒店</v>
          </cell>
          <cell r="D22" t="str">
            <v/>
          </cell>
          <cell r="E22">
            <v>7686765</v>
          </cell>
          <cell r="F22" t="str">
            <v/>
          </cell>
          <cell r="G22">
            <v>780</v>
          </cell>
          <cell r="H22" t="str">
            <v>RMB</v>
          </cell>
          <cell r="I22">
            <v>1</v>
          </cell>
          <cell r="J22">
            <v>780</v>
          </cell>
        </row>
        <row r="23">
          <cell r="A23">
            <v>7684875</v>
          </cell>
          <cell r="B23">
            <v>1889088</v>
          </cell>
          <cell r="C23" t="str">
            <v>广州圣丰索菲特酒店</v>
          </cell>
          <cell r="D23" t="str">
            <v/>
          </cell>
          <cell r="E23">
            <v>7684875</v>
          </cell>
          <cell r="F23" t="str">
            <v/>
          </cell>
          <cell r="G23">
            <v>1633.2</v>
          </cell>
          <cell r="H23" t="str">
            <v>RMB</v>
          </cell>
          <cell r="I23">
            <v>1</v>
          </cell>
          <cell r="J23">
            <v>1633.2</v>
          </cell>
        </row>
        <row r="24">
          <cell r="A24">
            <v>7682391</v>
          </cell>
          <cell r="B24">
            <v>1885971</v>
          </cell>
          <cell r="C24" t="str">
            <v>广州圣丰索菲特酒店</v>
          </cell>
          <cell r="D24" t="str">
            <v/>
          </cell>
          <cell r="E24">
            <v>7682391</v>
          </cell>
          <cell r="F24" t="str">
            <v/>
          </cell>
          <cell r="G24">
            <v>873</v>
          </cell>
          <cell r="H24" t="str">
            <v>RMB</v>
          </cell>
          <cell r="I24">
            <v>1</v>
          </cell>
          <cell r="J24">
            <v>873</v>
          </cell>
        </row>
        <row r="25">
          <cell r="A25">
            <v>7680322</v>
          </cell>
          <cell r="B25">
            <v>1882406</v>
          </cell>
          <cell r="C25" t="str">
            <v>广州圣丰索菲特酒店</v>
          </cell>
          <cell r="D25" t="str">
            <v/>
          </cell>
          <cell r="E25">
            <v>7680322</v>
          </cell>
          <cell r="F25" t="str">
            <v/>
          </cell>
          <cell r="G25">
            <v>826</v>
          </cell>
          <cell r="H25" t="str">
            <v>RMB</v>
          </cell>
          <cell r="I25">
            <v>1</v>
          </cell>
          <cell r="J25">
            <v>826</v>
          </cell>
        </row>
        <row r="26">
          <cell r="A26">
            <v>7694382</v>
          </cell>
          <cell r="B26">
            <v>1903683</v>
          </cell>
          <cell r="C26" t="str">
            <v>广州圣丰索菲特酒店</v>
          </cell>
          <cell r="D26" t="str">
            <v/>
          </cell>
          <cell r="E26">
            <v>7694382</v>
          </cell>
          <cell r="F26" t="str">
            <v/>
          </cell>
          <cell r="G26">
            <v>873</v>
          </cell>
          <cell r="H26" t="str">
            <v>RMB</v>
          </cell>
          <cell r="I26">
            <v>1</v>
          </cell>
          <cell r="J26">
            <v>873</v>
          </cell>
        </row>
        <row r="27">
          <cell r="A27">
            <v>7688455</v>
          </cell>
          <cell r="B27">
            <v>1893464</v>
          </cell>
          <cell r="C27" t="str">
            <v>广州圣丰索菲特酒店</v>
          </cell>
          <cell r="D27" t="str">
            <v/>
          </cell>
          <cell r="E27">
            <v>7688455</v>
          </cell>
          <cell r="F27" t="str">
            <v/>
          </cell>
          <cell r="G27">
            <v>700</v>
          </cell>
          <cell r="H27" t="str">
            <v>RMB</v>
          </cell>
          <cell r="I27">
            <v>1</v>
          </cell>
          <cell r="J27">
            <v>700</v>
          </cell>
        </row>
        <row r="28">
          <cell r="A28">
            <v>7687762</v>
          </cell>
          <cell r="B28">
            <v>1892817</v>
          </cell>
          <cell r="C28" t="str">
            <v>广州圣丰索菲特酒店</v>
          </cell>
          <cell r="D28" t="str">
            <v/>
          </cell>
          <cell r="E28">
            <v>7687762</v>
          </cell>
          <cell r="F28" t="str">
            <v/>
          </cell>
          <cell r="G28">
            <v>793</v>
          </cell>
          <cell r="H28" t="str">
            <v>RMB</v>
          </cell>
          <cell r="I28">
            <v>1</v>
          </cell>
          <cell r="J28">
            <v>793</v>
          </cell>
        </row>
        <row r="29">
          <cell r="A29">
            <v>7679539</v>
          </cell>
          <cell r="B29">
            <v>1880969</v>
          </cell>
          <cell r="C29" t="str">
            <v>广州圣丰索菲特酒店</v>
          </cell>
          <cell r="D29" t="str">
            <v/>
          </cell>
          <cell r="E29">
            <v>7679539</v>
          </cell>
          <cell r="F29" t="str">
            <v/>
          </cell>
          <cell r="G29">
            <v>653</v>
          </cell>
          <cell r="H29" t="str">
            <v>RMB</v>
          </cell>
          <cell r="I29">
            <v>1</v>
          </cell>
          <cell r="J29">
            <v>653</v>
          </cell>
        </row>
        <row r="30">
          <cell r="A30">
            <v>7694193</v>
          </cell>
          <cell r="B30">
            <v>1903405</v>
          </cell>
          <cell r="C30" t="str">
            <v>广州圣丰索菲特酒店</v>
          </cell>
          <cell r="D30" t="str">
            <v/>
          </cell>
          <cell r="E30">
            <v>7694193</v>
          </cell>
          <cell r="F30" t="str">
            <v/>
          </cell>
          <cell r="G30">
            <v>700</v>
          </cell>
          <cell r="H30" t="str">
            <v>RMB</v>
          </cell>
          <cell r="I30">
            <v>1</v>
          </cell>
          <cell r="J30">
            <v>700</v>
          </cell>
        </row>
        <row r="31">
          <cell r="A31">
            <v>76901307690129</v>
          </cell>
          <cell r="B31">
            <v>1896126</v>
          </cell>
          <cell r="C31" t="str">
            <v>广州圣丰索菲特酒店</v>
          </cell>
          <cell r="D31" t="str">
            <v/>
          </cell>
          <cell r="E31">
            <v>76901307690129</v>
          </cell>
          <cell r="F31" t="str">
            <v/>
          </cell>
          <cell r="G31">
            <v>1400</v>
          </cell>
          <cell r="H31" t="str">
            <v>RMB</v>
          </cell>
          <cell r="I31">
            <v>1</v>
          </cell>
          <cell r="J31">
            <v>1400</v>
          </cell>
        </row>
        <row r="32">
          <cell r="A32">
            <v>76939687693969</v>
          </cell>
          <cell r="B32">
            <v>1902655</v>
          </cell>
          <cell r="C32" t="str">
            <v>广州圣丰索菲特酒店</v>
          </cell>
          <cell r="D32" t="str">
            <v/>
          </cell>
          <cell r="E32">
            <v>76939687693969</v>
          </cell>
          <cell r="F32" t="str">
            <v/>
          </cell>
          <cell r="G32">
            <v>1492</v>
          </cell>
          <cell r="H32" t="str">
            <v>RMB</v>
          </cell>
          <cell r="I32">
            <v>1</v>
          </cell>
          <cell r="J32">
            <v>1492</v>
          </cell>
        </row>
        <row r="33">
          <cell r="A33">
            <v>76837127683712</v>
          </cell>
          <cell r="B33">
            <v>1887649</v>
          </cell>
          <cell r="C33" t="str">
            <v>广州圣丰索菲特酒店</v>
          </cell>
          <cell r="D33" t="str">
            <v/>
          </cell>
          <cell r="E33">
            <v>76837127683712</v>
          </cell>
          <cell r="F33" t="str">
            <v/>
          </cell>
          <cell r="G33">
            <v>1494</v>
          </cell>
          <cell r="H33" t="str">
            <v>RMB</v>
          </cell>
          <cell r="I33">
            <v>1</v>
          </cell>
          <cell r="J33">
            <v>1494</v>
          </cell>
        </row>
        <row r="34">
          <cell r="A34">
            <v>7682859</v>
          </cell>
          <cell r="B34">
            <v>1886590</v>
          </cell>
          <cell r="C34" t="str">
            <v>广州圣丰索菲特酒店</v>
          </cell>
          <cell r="D34" t="str">
            <v/>
          </cell>
          <cell r="E34">
            <v>7682859</v>
          </cell>
          <cell r="F34" t="str">
            <v/>
          </cell>
          <cell r="G34">
            <v>700</v>
          </cell>
          <cell r="H34" t="str">
            <v>RMB</v>
          </cell>
          <cell r="I34">
            <v>1</v>
          </cell>
          <cell r="J34">
            <v>700</v>
          </cell>
        </row>
        <row r="35">
          <cell r="A35">
            <v>7689998</v>
          </cell>
          <cell r="B35">
            <v>1895798</v>
          </cell>
          <cell r="C35" t="str">
            <v>广州圣丰索菲特酒店</v>
          </cell>
          <cell r="D35" t="str">
            <v/>
          </cell>
          <cell r="E35">
            <v>7689998</v>
          </cell>
          <cell r="F35" t="str">
            <v/>
          </cell>
          <cell r="G35">
            <v>873</v>
          </cell>
          <cell r="H35" t="str">
            <v>RMB</v>
          </cell>
          <cell r="I35">
            <v>1</v>
          </cell>
          <cell r="J35">
            <v>873</v>
          </cell>
        </row>
        <row r="36">
          <cell r="A36">
            <v>7689297</v>
          </cell>
          <cell r="B36">
            <v>1894493</v>
          </cell>
          <cell r="C36" t="str">
            <v>广州圣丰索菲特酒店</v>
          </cell>
          <cell r="D36" t="str">
            <v/>
          </cell>
          <cell r="E36">
            <v>7689297</v>
          </cell>
          <cell r="F36" t="str">
            <v/>
          </cell>
          <cell r="G36">
            <v>700</v>
          </cell>
          <cell r="H36" t="str">
            <v>RMB</v>
          </cell>
          <cell r="I36">
            <v>1</v>
          </cell>
          <cell r="J36">
            <v>700</v>
          </cell>
        </row>
        <row r="37">
          <cell r="A37">
            <v>7691419</v>
          </cell>
          <cell r="B37">
            <v>1897713</v>
          </cell>
          <cell r="C37" t="str">
            <v>广州圣丰索菲特酒店</v>
          </cell>
          <cell r="D37" t="str">
            <v/>
          </cell>
          <cell r="E37">
            <v>7691419</v>
          </cell>
          <cell r="F37" t="str">
            <v/>
          </cell>
          <cell r="G37">
            <v>840</v>
          </cell>
          <cell r="H37" t="str">
            <v>RMB</v>
          </cell>
          <cell r="I37">
            <v>1</v>
          </cell>
          <cell r="J37">
            <v>840</v>
          </cell>
        </row>
        <row r="38">
          <cell r="A38">
            <v>7692291</v>
          </cell>
          <cell r="B38">
            <v>1899648</v>
          </cell>
          <cell r="C38" t="str">
            <v>广州圣丰索菲特酒店</v>
          </cell>
          <cell r="D38" t="str">
            <v/>
          </cell>
          <cell r="E38">
            <v>7692291</v>
          </cell>
          <cell r="F38" t="str">
            <v/>
          </cell>
          <cell r="G38">
            <v>979</v>
          </cell>
          <cell r="H38" t="str">
            <v>RMB</v>
          </cell>
          <cell r="I38">
            <v>1</v>
          </cell>
          <cell r="J38">
            <v>979</v>
          </cell>
        </row>
        <row r="39">
          <cell r="A39">
            <v>7683666</v>
          </cell>
          <cell r="B39">
            <v>1887583</v>
          </cell>
          <cell r="C39" t="str">
            <v>广州圣丰索菲特酒店</v>
          </cell>
          <cell r="D39" t="str">
            <v/>
          </cell>
          <cell r="E39">
            <v>7683666</v>
          </cell>
          <cell r="F39" t="str">
            <v/>
          </cell>
          <cell r="G39">
            <v>653</v>
          </cell>
          <cell r="H39" t="str">
            <v>RMB</v>
          </cell>
          <cell r="I39">
            <v>1</v>
          </cell>
          <cell r="J39">
            <v>653</v>
          </cell>
        </row>
        <row r="40">
          <cell r="A40">
            <v>7682836</v>
          </cell>
          <cell r="B40">
            <v>1886568</v>
          </cell>
          <cell r="C40" t="str">
            <v>广州圣丰索菲特酒店</v>
          </cell>
          <cell r="D40" t="str">
            <v/>
          </cell>
          <cell r="E40">
            <v>7682836</v>
          </cell>
          <cell r="F40" t="str">
            <v/>
          </cell>
          <cell r="G40">
            <v>1540</v>
          </cell>
          <cell r="H40" t="str">
            <v>RMB</v>
          </cell>
          <cell r="I40">
            <v>1</v>
          </cell>
          <cell r="J40">
            <v>1540</v>
          </cell>
        </row>
        <row r="41">
          <cell r="A41">
            <v>7680207</v>
          </cell>
          <cell r="B41">
            <v>1882031</v>
          </cell>
          <cell r="C41" t="str">
            <v>广州圣丰索菲特酒店</v>
          </cell>
          <cell r="D41" t="str">
            <v/>
          </cell>
          <cell r="E41">
            <v>7680207</v>
          </cell>
          <cell r="F41" t="str">
            <v/>
          </cell>
          <cell r="G41">
            <v>653</v>
          </cell>
          <cell r="H41" t="str">
            <v>RMB</v>
          </cell>
          <cell r="I41">
            <v>1</v>
          </cell>
          <cell r="J41">
            <v>653</v>
          </cell>
        </row>
        <row r="42">
          <cell r="A42">
            <v>7693513</v>
          </cell>
          <cell r="B42">
            <v>1901811</v>
          </cell>
          <cell r="C42" t="str">
            <v>广州圣丰索菲特酒店</v>
          </cell>
          <cell r="D42" t="str">
            <v/>
          </cell>
          <cell r="E42">
            <v>7693513</v>
          </cell>
          <cell r="F42" t="str">
            <v/>
          </cell>
          <cell r="G42">
            <v>746</v>
          </cell>
          <cell r="H42" t="str">
            <v>RMB</v>
          </cell>
          <cell r="I42">
            <v>1</v>
          </cell>
          <cell r="J42">
            <v>746</v>
          </cell>
        </row>
        <row r="43">
          <cell r="A43">
            <v>7679412</v>
          </cell>
          <cell r="B43">
            <v>1880795</v>
          </cell>
          <cell r="C43" t="str">
            <v>广州圣丰索菲特酒店</v>
          </cell>
          <cell r="D43" t="str">
            <v/>
          </cell>
          <cell r="E43">
            <v>7679412</v>
          </cell>
          <cell r="F43" t="str">
            <v/>
          </cell>
          <cell r="G43">
            <v>653</v>
          </cell>
          <cell r="H43" t="str">
            <v>RMB</v>
          </cell>
          <cell r="I43">
            <v>1</v>
          </cell>
          <cell r="J43">
            <v>653</v>
          </cell>
        </row>
        <row r="44">
          <cell r="A44">
            <v>7689011</v>
          </cell>
          <cell r="B44">
            <v>1894045</v>
          </cell>
          <cell r="C44" t="str">
            <v>广州圣丰索菲特酒店</v>
          </cell>
          <cell r="D44" t="str">
            <v/>
          </cell>
          <cell r="E44">
            <v>7689011</v>
          </cell>
          <cell r="F44" t="str">
            <v/>
          </cell>
          <cell r="G44">
            <v>700</v>
          </cell>
          <cell r="H44" t="str">
            <v>RMB</v>
          </cell>
          <cell r="I44">
            <v>1</v>
          </cell>
          <cell r="J44">
            <v>700</v>
          </cell>
        </row>
        <row r="45">
          <cell r="A45">
            <v>7682951</v>
          </cell>
          <cell r="B45">
            <v>1886720</v>
          </cell>
          <cell r="C45" t="str">
            <v>广州圣丰索菲特酒店</v>
          </cell>
          <cell r="D45" t="str">
            <v/>
          </cell>
          <cell r="E45">
            <v>7682951</v>
          </cell>
          <cell r="F45" t="str">
            <v/>
          </cell>
          <cell r="G45">
            <v>1633.2</v>
          </cell>
          <cell r="H45" t="str">
            <v>RMB</v>
          </cell>
          <cell r="I45">
            <v>1</v>
          </cell>
          <cell r="J45">
            <v>1633.2</v>
          </cell>
        </row>
        <row r="46">
          <cell r="A46">
            <v>7684042</v>
          </cell>
          <cell r="B46">
            <v>1888037</v>
          </cell>
          <cell r="C46" t="str">
            <v>广州圣丰索菲特酒店</v>
          </cell>
          <cell r="D46" t="str">
            <v/>
          </cell>
          <cell r="E46">
            <v>7684042</v>
          </cell>
          <cell r="F46" t="str">
            <v/>
          </cell>
          <cell r="G46">
            <v>826</v>
          </cell>
          <cell r="H46" t="str">
            <v>RMB</v>
          </cell>
          <cell r="I46">
            <v>1</v>
          </cell>
          <cell r="J46">
            <v>826</v>
          </cell>
        </row>
        <row r="47">
          <cell r="A47">
            <v>7688123</v>
          </cell>
          <cell r="B47">
            <v>1893201</v>
          </cell>
          <cell r="C47" t="str">
            <v>广州圣丰索菲特酒店</v>
          </cell>
          <cell r="D47" t="str">
            <v/>
          </cell>
          <cell r="E47">
            <v>7688123</v>
          </cell>
          <cell r="F47" t="str">
            <v/>
          </cell>
          <cell r="G47">
            <v>873</v>
          </cell>
          <cell r="H47" t="str">
            <v>RMB</v>
          </cell>
          <cell r="I47">
            <v>1</v>
          </cell>
          <cell r="J47">
            <v>873</v>
          </cell>
        </row>
        <row r="48">
          <cell r="A48">
            <v>7686934</v>
          </cell>
          <cell r="B48">
            <v>1891873</v>
          </cell>
          <cell r="C48" t="str">
            <v>广州圣丰索菲特酒店</v>
          </cell>
          <cell r="D48" t="str">
            <v/>
          </cell>
          <cell r="E48">
            <v>7686934</v>
          </cell>
          <cell r="F48" t="str">
            <v/>
          </cell>
          <cell r="G48">
            <v>7137</v>
          </cell>
          <cell r="H48" t="str">
            <v>RMB</v>
          </cell>
          <cell r="I48">
            <v>1</v>
          </cell>
          <cell r="J48">
            <v>7137</v>
          </cell>
        </row>
        <row r="49">
          <cell r="A49">
            <v>7686923</v>
          </cell>
          <cell r="B49">
            <v>1891850</v>
          </cell>
          <cell r="C49" t="str">
            <v>广州圣丰索菲特酒店</v>
          </cell>
          <cell r="D49" t="str">
            <v/>
          </cell>
          <cell r="E49">
            <v>7686923</v>
          </cell>
          <cell r="F49" t="str">
            <v/>
          </cell>
          <cell r="G49">
            <v>700</v>
          </cell>
          <cell r="H49" t="str">
            <v>RMB</v>
          </cell>
          <cell r="I49">
            <v>1</v>
          </cell>
          <cell r="J49">
            <v>700</v>
          </cell>
        </row>
        <row r="50">
          <cell r="A50">
            <v>7686829</v>
          </cell>
          <cell r="B50">
            <v>1891756</v>
          </cell>
          <cell r="C50" t="str">
            <v>广州圣丰索菲特酒店</v>
          </cell>
          <cell r="D50" t="str">
            <v/>
          </cell>
          <cell r="E50">
            <v>7686829</v>
          </cell>
          <cell r="F50" t="str">
            <v/>
          </cell>
          <cell r="G50">
            <v>700</v>
          </cell>
          <cell r="H50" t="str">
            <v>RMB</v>
          </cell>
          <cell r="I50">
            <v>1</v>
          </cell>
          <cell r="J50">
            <v>700</v>
          </cell>
        </row>
        <row r="51">
          <cell r="A51">
            <v>7675981</v>
          </cell>
          <cell r="B51">
            <v>1875219</v>
          </cell>
          <cell r="C51" t="str">
            <v>广州圣丰索菲特酒店</v>
          </cell>
          <cell r="D51" t="str">
            <v/>
          </cell>
          <cell r="E51">
            <v>7675981</v>
          </cell>
          <cell r="F51" t="str">
            <v/>
          </cell>
          <cell r="G51">
            <v>886</v>
          </cell>
          <cell r="H51" t="str">
            <v>RMB</v>
          </cell>
          <cell r="I51">
            <v>1</v>
          </cell>
          <cell r="J51">
            <v>886</v>
          </cell>
        </row>
        <row r="52">
          <cell r="A52">
            <v>7688684</v>
          </cell>
          <cell r="B52">
            <v>1893854</v>
          </cell>
          <cell r="C52" t="str">
            <v>广州圣丰索菲特酒店</v>
          </cell>
          <cell r="D52" t="str">
            <v/>
          </cell>
          <cell r="E52">
            <v>7688684</v>
          </cell>
          <cell r="F52" t="str">
            <v/>
          </cell>
          <cell r="G52">
            <v>700</v>
          </cell>
          <cell r="H52" t="str">
            <v>RMB</v>
          </cell>
          <cell r="I52">
            <v>1</v>
          </cell>
          <cell r="J52">
            <v>700</v>
          </cell>
        </row>
        <row r="53">
          <cell r="A53">
            <v>7675577</v>
          </cell>
          <cell r="B53">
            <v>1874787</v>
          </cell>
          <cell r="C53" t="str">
            <v>广州圣丰索菲特酒店</v>
          </cell>
          <cell r="D53" t="str">
            <v/>
          </cell>
          <cell r="E53">
            <v>7675577</v>
          </cell>
          <cell r="F53" t="str">
            <v/>
          </cell>
          <cell r="G53">
            <v>840</v>
          </cell>
          <cell r="H53" t="str">
            <v>RMB</v>
          </cell>
          <cell r="I53">
            <v>1</v>
          </cell>
          <cell r="J53">
            <v>840</v>
          </cell>
        </row>
        <row r="54">
          <cell r="A54">
            <v>7693870</v>
          </cell>
          <cell r="B54">
            <v>1902504</v>
          </cell>
          <cell r="C54" t="str">
            <v>广州圣丰索菲特酒店</v>
          </cell>
          <cell r="D54" t="str">
            <v/>
          </cell>
          <cell r="E54">
            <v>7693870</v>
          </cell>
          <cell r="F54" t="str">
            <v/>
          </cell>
          <cell r="G54">
            <v>1130</v>
          </cell>
          <cell r="H54" t="str">
            <v>RMB</v>
          </cell>
          <cell r="I54">
            <v>1</v>
          </cell>
          <cell r="J54">
            <v>1130</v>
          </cell>
        </row>
        <row r="55">
          <cell r="A55">
            <v>7680046</v>
          </cell>
          <cell r="B55">
            <v>1881789</v>
          </cell>
          <cell r="C55" t="str">
            <v>广州圣丰索菲特酒店</v>
          </cell>
          <cell r="D55" t="str">
            <v/>
          </cell>
          <cell r="E55">
            <v>7680046</v>
          </cell>
          <cell r="F55" t="str">
            <v/>
          </cell>
          <cell r="G55">
            <v>653</v>
          </cell>
          <cell r="H55" t="str">
            <v>RMB</v>
          </cell>
          <cell r="I55">
            <v>1</v>
          </cell>
          <cell r="J55">
            <v>653</v>
          </cell>
        </row>
        <row r="56">
          <cell r="A56">
            <v>7689221</v>
          </cell>
          <cell r="B56">
            <v>1894415</v>
          </cell>
          <cell r="C56" t="str">
            <v>广州圣丰索菲特酒店</v>
          </cell>
          <cell r="D56" t="str">
            <v/>
          </cell>
          <cell r="E56">
            <v>7689221</v>
          </cell>
          <cell r="F56" t="str">
            <v/>
          </cell>
          <cell r="G56">
            <v>700</v>
          </cell>
          <cell r="H56" t="str">
            <v>RMB</v>
          </cell>
          <cell r="I56">
            <v>1</v>
          </cell>
          <cell r="J56">
            <v>700</v>
          </cell>
        </row>
        <row r="57">
          <cell r="A57">
            <v>7683571</v>
          </cell>
          <cell r="B57">
            <v>1887479</v>
          </cell>
          <cell r="C57" t="str">
            <v>广州圣丰索菲特酒店</v>
          </cell>
          <cell r="D57" t="str">
            <v/>
          </cell>
          <cell r="E57">
            <v>7683571</v>
          </cell>
          <cell r="F57" t="str">
            <v/>
          </cell>
          <cell r="G57">
            <v>1353</v>
          </cell>
          <cell r="H57" t="str">
            <v>RMB</v>
          </cell>
          <cell r="I57">
            <v>1</v>
          </cell>
          <cell r="J57">
            <v>1353</v>
          </cell>
        </row>
        <row r="58">
          <cell r="A58">
            <v>7687481</v>
          </cell>
          <cell r="B58">
            <v>1892494</v>
          </cell>
          <cell r="C58" t="str">
            <v>广州圣丰索菲特酒店</v>
          </cell>
          <cell r="D58" t="str">
            <v/>
          </cell>
          <cell r="E58">
            <v>7687481</v>
          </cell>
          <cell r="F58" t="str">
            <v/>
          </cell>
          <cell r="G58">
            <v>700</v>
          </cell>
          <cell r="H58" t="str">
            <v>RMB</v>
          </cell>
          <cell r="I58">
            <v>1</v>
          </cell>
          <cell r="J58">
            <v>700</v>
          </cell>
        </row>
        <row r="59">
          <cell r="A59">
            <v>7688498</v>
          </cell>
          <cell r="B59">
            <v>1893639</v>
          </cell>
          <cell r="C59" t="str">
            <v>广州圣丰索菲特酒店</v>
          </cell>
          <cell r="D59" t="str">
            <v/>
          </cell>
          <cell r="E59">
            <v>7688498</v>
          </cell>
          <cell r="F59" t="str">
            <v/>
          </cell>
          <cell r="G59">
            <v>700</v>
          </cell>
          <cell r="H59" t="str">
            <v>RMB</v>
          </cell>
          <cell r="I59">
            <v>1</v>
          </cell>
          <cell r="J59">
            <v>700</v>
          </cell>
        </row>
        <row r="60">
          <cell r="A60">
            <v>7689038</v>
          </cell>
          <cell r="B60">
            <v>1894180</v>
          </cell>
          <cell r="C60" t="str">
            <v>广州圣丰索菲特酒店</v>
          </cell>
          <cell r="D60" t="str">
            <v/>
          </cell>
          <cell r="E60">
            <v>7689038</v>
          </cell>
          <cell r="F60" t="str">
            <v/>
          </cell>
          <cell r="G60">
            <v>886</v>
          </cell>
          <cell r="H60" t="str">
            <v>RMB</v>
          </cell>
          <cell r="I60">
            <v>1</v>
          </cell>
          <cell r="J60">
            <v>886</v>
          </cell>
        </row>
        <row r="61">
          <cell r="A61">
            <v>7688683</v>
          </cell>
          <cell r="B61">
            <v>1893845</v>
          </cell>
          <cell r="C61" t="str">
            <v>广州圣丰索菲特酒店</v>
          </cell>
          <cell r="D61" t="str">
            <v/>
          </cell>
          <cell r="E61">
            <v>7688683</v>
          </cell>
          <cell r="F61" t="str">
            <v/>
          </cell>
          <cell r="G61">
            <v>746</v>
          </cell>
          <cell r="H61" t="str">
            <v>RMB</v>
          </cell>
          <cell r="I61">
            <v>1</v>
          </cell>
          <cell r="J61">
            <v>746</v>
          </cell>
        </row>
        <row r="62">
          <cell r="A62">
            <v>7684846</v>
          </cell>
          <cell r="B62">
            <v>1889068</v>
          </cell>
          <cell r="C62" t="str">
            <v>广州圣丰索菲特酒店</v>
          </cell>
          <cell r="D62" t="str">
            <v/>
          </cell>
          <cell r="E62">
            <v>7684846</v>
          </cell>
          <cell r="F62" t="str">
            <v/>
          </cell>
          <cell r="G62">
            <v>1586</v>
          </cell>
          <cell r="H62" t="str">
            <v>RMB</v>
          </cell>
          <cell r="I62">
            <v>1</v>
          </cell>
          <cell r="J62">
            <v>1586</v>
          </cell>
        </row>
        <row r="63">
          <cell r="A63">
            <v>7688896</v>
          </cell>
          <cell r="B63">
            <v>1894055</v>
          </cell>
          <cell r="C63" t="str">
            <v>广州圣丰索菲特酒店</v>
          </cell>
          <cell r="D63" t="str">
            <v/>
          </cell>
          <cell r="E63">
            <v>7688896</v>
          </cell>
          <cell r="F63" t="str">
            <v/>
          </cell>
          <cell r="G63">
            <v>793</v>
          </cell>
          <cell r="H63" t="str">
            <v>RMB</v>
          </cell>
          <cell r="I63">
            <v>1</v>
          </cell>
          <cell r="J63">
            <v>793</v>
          </cell>
        </row>
        <row r="64">
          <cell r="A64">
            <v>7680297</v>
          </cell>
          <cell r="B64">
            <v>1882316</v>
          </cell>
          <cell r="C64" t="str">
            <v>广州圣丰索菲特酒店</v>
          </cell>
          <cell r="D64" t="str">
            <v/>
          </cell>
          <cell r="E64">
            <v>7680297</v>
          </cell>
          <cell r="F64" t="str">
            <v/>
          </cell>
          <cell r="G64">
            <v>653</v>
          </cell>
          <cell r="H64" t="str">
            <v>RMB</v>
          </cell>
          <cell r="I64">
            <v>1</v>
          </cell>
          <cell r="J64">
            <v>653</v>
          </cell>
        </row>
        <row r="65">
          <cell r="A65">
            <v>7688272</v>
          </cell>
          <cell r="B65">
            <v>1893362</v>
          </cell>
          <cell r="C65" t="str">
            <v>广州圣丰索菲特酒店</v>
          </cell>
          <cell r="D65" t="str">
            <v/>
          </cell>
          <cell r="E65">
            <v>7688272</v>
          </cell>
          <cell r="F65" t="str">
            <v/>
          </cell>
          <cell r="G65">
            <v>700</v>
          </cell>
          <cell r="H65" t="str">
            <v>RMB</v>
          </cell>
          <cell r="I65">
            <v>1</v>
          </cell>
          <cell r="J65">
            <v>700</v>
          </cell>
        </row>
        <row r="66">
          <cell r="A66">
            <v>7.68681276868137e+20</v>
          </cell>
          <cell r="B66">
            <v>1891739</v>
          </cell>
          <cell r="C66" t="str">
            <v>广州圣丰索菲特酒店</v>
          </cell>
          <cell r="D66" t="str">
            <v/>
          </cell>
          <cell r="E66">
            <v>7.68681276868137e+20</v>
          </cell>
          <cell r="F66" t="str">
            <v/>
          </cell>
          <cell r="G66">
            <v>2100</v>
          </cell>
          <cell r="H66" t="str">
            <v>RMB</v>
          </cell>
          <cell r="I66">
            <v>1</v>
          </cell>
          <cell r="J66">
            <v>2100</v>
          </cell>
        </row>
        <row r="67">
          <cell r="A67">
            <v>76874797687478</v>
          </cell>
          <cell r="B67">
            <v>1892366</v>
          </cell>
          <cell r="C67" t="str">
            <v>广州圣丰索菲特酒店</v>
          </cell>
          <cell r="D67" t="str">
            <v/>
          </cell>
          <cell r="E67">
            <v>76874797687478</v>
          </cell>
          <cell r="F67" t="str">
            <v/>
          </cell>
          <cell r="G67">
            <v>1560</v>
          </cell>
          <cell r="H67" t="str">
            <v>RMB</v>
          </cell>
          <cell r="I67">
            <v>1</v>
          </cell>
          <cell r="J67">
            <v>1560</v>
          </cell>
        </row>
        <row r="68">
          <cell r="A68">
            <v>7689010</v>
          </cell>
          <cell r="B68">
            <v>1893989</v>
          </cell>
          <cell r="C68" t="str">
            <v>广州圣丰索菲特酒店</v>
          </cell>
          <cell r="D68" t="str">
            <v/>
          </cell>
          <cell r="E68">
            <v>7689010</v>
          </cell>
          <cell r="F68" t="str">
            <v/>
          </cell>
          <cell r="G68">
            <v>873</v>
          </cell>
          <cell r="H68" t="str">
            <v>RMB</v>
          </cell>
          <cell r="I68">
            <v>1</v>
          </cell>
          <cell r="J68">
            <v>873</v>
          </cell>
        </row>
        <row r="69">
          <cell r="A69">
            <v>7690246</v>
          </cell>
          <cell r="B69">
            <v>1896253</v>
          </cell>
          <cell r="C69" t="str">
            <v>广州圣丰索菲特酒店</v>
          </cell>
          <cell r="D69" t="str">
            <v/>
          </cell>
          <cell r="E69">
            <v>7690246</v>
          </cell>
          <cell r="F69" t="str">
            <v/>
          </cell>
          <cell r="G69">
            <v>780</v>
          </cell>
          <cell r="H69" t="str">
            <v>RMB</v>
          </cell>
          <cell r="I69">
            <v>1</v>
          </cell>
          <cell r="J69">
            <v>780</v>
          </cell>
        </row>
        <row r="70">
          <cell r="A70">
            <v>7685292</v>
          </cell>
          <cell r="B70">
            <v>1889761</v>
          </cell>
          <cell r="C70" t="str">
            <v>广州圣丰索菲特酒店</v>
          </cell>
          <cell r="D70" t="str">
            <v/>
          </cell>
          <cell r="E70">
            <v>7685292</v>
          </cell>
          <cell r="F70" t="str">
            <v/>
          </cell>
          <cell r="G70">
            <v>1400</v>
          </cell>
          <cell r="H70" t="str">
            <v>RMB</v>
          </cell>
          <cell r="I70">
            <v>1</v>
          </cell>
          <cell r="J70">
            <v>1400</v>
          </cell>
        </row>
        <row r="71">
          <cell r="A71">
            <v>7674349</v>
          </cell>
          <cell r="B71">
            <v>1873113</v>
          </cell>
          <cell r="C71" t="str">
            <v>广州圣丰索菲特酒店</v>
          </cell>
          <cell r="D71" t="str">
            <v/>
          </cell>
          <cell r="E71">
            <v>7674349</v>
          </cell>
          <cell r="F71" t="str">
            <v/>
          </cell>
          <cell r="G71">
            <v>1026</v>
          </cell>
          <cell r="H71" t="str">
            <v>RMB</v>
          </cell>
          <cell r="I71">
            <v>1</v>
          </cell>
          <cell r="J71">
            <v>1026</v>
          </cell>
        </row>
        <row r="72">
          <cell r="A72">
            <v>7684126</v>
          </cell>
          <cell r="B72">
            <v>1888247</v>
          </cell>
          <cell r="C72" t="str">
            <v>广州圣丰索菲特酒店</v>
          </cell>
          <cell r="D72" t="str">
            <v/>
          </cell>
          <cell r="E72">
            <v>7684126</v>
          </cell>
          <cell r="F72" t="str">
            <v/>
          </cell>
          <cell r="G72">
            <v>653</v>
          </cell>
          <cell r="H72" t="str">
            <v>RMB</v>
          </cell>
          <cell r="I72">
            <v>1</v>
          </cell>
          <cell r="J72">
            <v>653</v>
          </cell>
        </row>
        <row r="73">
          <cell r="A73">
            <v>7682319</v>
          </cell>
          <cell r="B73">
            <v>1885940</v>
          </cell>
          <cell r="C73" t="str">
            <v>广州圣丰索菲特酒店</v>
          </cell>
          <cell r="D73" t="str">
            <v/>
          </cell>
          <cell r="E73">
            <v>7682319</v>
          </cell>
          <cell r="F73" t="str">
            <v/>
          </cell>
          <cell r="G73">
            <v>700</v>
          </cell>
          <cell r="H73" t="str">
            <v>RMB</v>
          </cell>
          <cell r="I73">
            <v>1</v>
          </cell>
          <cell r="J73">
            <v>700</v>
          </cell>
        </row>
        <row r="74">
          <cell r="A74">
            <v>7680213</v>
          </cell>
          <cell r="B74">
            <v>1882047</v>
          </cell>
          <cell r="C74" t="str">
            <v>广州圣丰索菲特酒店</v>
          </cell>
          <cell r="D74" t="str">
            <v/>
          </cell>
          <cell r="E74">
            <v>7680213</v>
          </cell>
          <cell r="F74" t="str">
            <v/>
          </cell>
          <cell r="G74">
            <v>653</v>
          </cell>
          <cell r="H74" t="str">
            <v>RMB</v>
          </cell>
          <cell r="I74">
            <v>1</v>
          </cell>
          <cell r="J74">
            <v>653</v>
          </cell>
        </row>
        <row r="75">
          <cell r="A75">
            <v>7679037</v>
          </cell>
          <cell r="B75">
            <v>1880367</v>
          </cell>
          <cell r="C75" t="str">
            <v>广州圣丰索菲特酒店</v>
          </cell>
          <cell r="D75" t="str">
            <v/>
          </cell>
          <cell r="E75">
            <v>7679037</v>
          </cell>
          <cell r="F75" t="str">
            <v/>
          </cell>
          <cell r="G75">
            <v>653</v>
          </cell>
          <cell r="H75" t="str">
            <v>RMB</v>
          </cell>
          <cell r="I75">
            <v>1</v>
          </cell>
          <cell r="J75">
            <v>653</v>
          </cell>
        </row>
        <row r="76">
          <cell r="A76">
            <v>7691059</v>
          </cell>
          <cell r="B76">
            <v>1897356</v>
          </cell>
          <cell r="C76" t="str">
            <v>广州圣丰索菲特酒店</v>
          </cell>
          <cell r="D76" t="str">
            <v/>
          </cell>
          <cell r="E76">
            <v>7691059</v>
          </cell>
          <cell r="F76" t="str">
            <v/>
          </cell>
          <cell r="G76">
            <v>1680</v>
          </cell>
          <cell r="H76" t="str">
            <v>RMB</v>
          </cell>
          <cell r="I76">
            <v>1</v>
          </cell>
          <cell r="J76">
            <v>1680</v>
          </cell>
        </row>
        <row r="77">
          <cell r="A77">
            <v>7688002</v>
          </cell>
          <cell r="B77">
            <v>1893068</v>
          </cell>
          <cell r="C77" t="str">
            <v>广州圣丰索菲特酒店</v>
          </cell>
          <cell r="D77" t="str">
            <v/>
          </cell>
          <cell r="E77">
            <v>7688002</v>
          </cell>
          <cell r="F77" t="str">
            <v/>
          </cell>
          <cell r="G77">
            <v>700</v>
          </cell>
          <cell r="H77" t="str">
            <v>RMB</v>
          </cell>
          <cell r="I77">
            <v>1</v>
          </cell>
          <cell r="J77">
            <v>700</v>
          </cell>
        </row>
        <row r="78">
          <cell r="A78">
            <v>7689005</v>
          </cell>
          <cell r="B78">
            <v>1894073</v>
          </cell>
          <cell r="C78" t="str">
            <v>广州圣丰索菲特酒店</v>
          </cell>
          <cell r="D78" t="str">
            <v/>
          </cell>
          <cell r="E78">
            <v>7689005</v>
          </cell>
          <cell r="F78" t="str">
            <v/>
          </cell>
          <cell r="G78">
            <v>700</v>
          </cell>
          <cell r="H78" t="str">
            <v>RMB</v>
          </cell>
          <cell r="I78">
            <v>1</v>
          </cell>
          <cell r="J78">
            <v>700</v>
          </cell>
        </row>
        <row r="79">
          <cell r="A79">
            <v>7686769</v>
          </cell>
          <cell r="B79">
            <v>1891631</v>
          </cell>
          <cell r="C79" t="str">
            <v>广州圣丰索菲特酒店</v>
          </cell>
          <cell r="D79" t="str">
            <v/>
          </cell>
          <cell r="E79">
            <v>7686769</v>
          </cell>
          <cell r="F79" t="str">
            <v/>
          </cell>
          <cell r="G79">
            <v>780</v>
          </cell>
          <cell r="H79" t="str">
            <v>RMB</v>
          </cell>
          <cell r="I79">
            <v>1</v>
          </cell>
          <cell r="J79">
            <v>780</v>
          </cell>
        </row>
        <row r="80">
          <cell r="A80">
            <v>7690360</v>
          </cell>
          <cell r="B80">
            <v>1896403</v>
          </cell>
          <cell r="C80" t="str">
            <v>广州圣丰索菲特酒店</v>
          </cell>
          <cell r="D80" t="str">
            <v/>
          </cell>
          <cell r="E80">
            <v>7690360</v>
          </cell>
          <cell r="F80" t="str">
            <v/>
          </cell>
          <cell r="G80">
            <v>933</v>
          </cell>
          <cell r="H80" t="str">
            <v>RMB</v>
          </cell>
          <cell r="I80">
            <v>1</v>
          </cell>
          <cell r="J80">
            <v>933</v>
          </cell>
        </row>
        <row r="81">
          <cell r="A81">
            <v>7688000</v>
          </cell>
          <cell r="B81">
            <v>1893045</v>
          </cell>
          <cell r="C81" t="str">
            <v>广州圣丰索菲特酒店</v>
          </cell>
          <cell r="D81" t="str">
            <v/>
          </cell>
          <cell r="E81">
            <v>7688000</v>
          </cell>
          <cell r="F81" t="str">
            <v/>
          </cell>
          <cell r="G81">
            <v>746</v>
          </cell>
          <cell r="H81" t="str">
            <v>RMB</v>
          </cell>
          <cell r="I81">
            <v>1</v>
          </cell>
          <cell r="J81">
            <v>746</v>
          </cell>
        </row>
        <row r="82">
          <cell r="A82">
            <v>7684051</v>
          </cell>
          <cell r="B82">
            <v>1888096</v>
          </cell>
          <cell r="C82" t="str">
            <v>广州圣丰索菲特酒店</v>
          </cell>
          <cell r="D82" t="str">
            <v/>
          </cell>
          <cell r="E82">
            <v>7684051</v>
          </cell>
          <cell r="F82" t="str">
            <v/>
          </cell>
          <cell r="G82">
            <v>747</v>
          </cell>
          <cell r="H82" t="str">
            <v>RMB</v>
          </cell>
          <cell r="I82">
            <v>1</v>
          </cell>
          <cell r="J82">
            <v>747</v>
          </cell>
        </row>
        <row r="83">
          <cell r="A83">
            <v>7682632</v>
          </cell>
          <cell r="B83">
            <v>1886224</v>
          </cell>
          <cell r="C83" t="str">
            <v>广州圣丰索菲特酒店</v>
          </cell>
          <cell r="D83" t="str">
            <v/>
          </cell>
          <cell r="E83">
            <v>7682632</v>
          </cell>
          <cell r="F83" t="str">
            <v/>
          </cell>
          <cell r="G83">
            <v>700</v>
          </cell>
          <cell r="H83" t="str">
            <v>RMB</v>
          </cell>
          <cell r="I83">
            <v>1</v>
          </cell>
          <cell r="J83">
            <v>700</v>
          </cell>
        </row>
        <row r="84">
          <cell r="A84">
            <v>7687480</v>
          </cell>
          <cell r="B84">
            <v>1892367</v>
          </cell>
          <cell r="C84" t="str">
            <v>广州圣丰索菲特酒店</v>
          </cell>
          <cell r="D84" t="str">
            <v/>
          </cell>
          <cell r="E84">
            <v>7687480</v>
          </cell>
          <cell r="F84" t="str">
            <v/>
          </cell>
          <cell r="G84">
            <v>780</v>
          </cell>
          <cell r="H84" t="str">
            <v>RMB</v>
          </cell>
          <cell r="I84">
            <v>1</v>
          </cell>
          <cell r="J84">
            <v>780</v>
          </cell>
        </row>
        <row r="85">
          <cell r="A85">
            <v>7690248</v>
          </cell>
          <cell r="B85">
            <v>1896254</v>
          </cell>
          <cell r="C85" t="str">
            <v>广州圣丰索菲特酒店</v>
          </cell>
          <cell r="D85" t="str">
            <v/>
          </cell>
          <cell r="E85">
            <v>7690248</v>
          </cell>
          <cell r="F85" t="str">
            <v/>
          </cell>
          <cell r="G85">
            <v>780</v>
          </cell>
          <cell r="H85" t="str">
            <v>RMB</v>
          </cell>
          <cell r="I85">
            <v>1</v>
          </cell>
          <cell r="J85">
            <v>780</v>
          </cell>
        </row>
        <row r="86">
          <cell r="A86">
            <v>7694344</v>
          </cell>
          <cell r="B86">
            <v>1903653</v>
          </cell>
          <cell r="C86" t="str">
            <v>广州圣丰索菲特酒店</v>
          </cell>
          <cell r="D86" t="str">
            <v/>
          </cell>
          <cell r="E86">
            <v>7694344</v>
          </cell>
          <cell r="F86" t="str">
            <v/>
          </cell>
          <cell r="G86">
            <v>746</v>
          </cell>
          <cell r="H86" t="str">
            <v>RMB</v>
          </cell>
          <cell r="I86">
            <v>1</v>
          </cell>
          <cell r="J86">
            <v>746</v>
          </cell>
        </row>
        <row r="87">
          <cell r="A87">
            <v>7684544</v>
          </cell>
          <cell r="B87">
            <v>1888702</v>
          </cell>
          <cell r="C87" t="str">
            <v>广州圣丰索菲特酒店</v>
          </cell>
          <cell r="D87" t="str">
            <v/>
          </cell>
          <cell r="E87">
            <v>7684544</v>
          </cell>
          <cell r="F87" t="str">
            <v/>
          </cell>
          <cell r="G87">
            <v>700</v>
          </cell>
          <cell r="H87" t="str">
            <v>RMB</v>
          </cell>
          <cell r="I87">
            <v>1</v>
          </cell>
          <cell r="J87">
            <v>700</v>
          </cell>
        </row>
        <row r="88">
          <cell r="A88">
            <v>7684224</v>
          </cell>
          <cell r="B88">
            <v>1888253</v>
          </cell>
          <cell r="C88" t="str">
            <v>广州圣丰索菲特酒店</v>
          </cell>
          <cell r="D88" t="str">
            <v/>
          </cell>
          <cell r="E88">
            <v>7684224</v>
          </cell>
          <cell r="F88" t="str">
            <v/>
          </cell>
          <cell r="G88">
            <v>1633.2</v>
          </cell>
          <cell r="H88" t="str">
            <v>RMB</v>
          </cell>
          <cell r="I88">
            <v>1</v>
          </cell>
          <cell r="J88">
            <v>1633.2</v>
          </cell>
        </row>
        <row r="89">
          <cell r="A89">
            <v>7680320</v>
          </cell>
          <cell r="B89">
            <v>1882396</v>
          </cell>
          <cell r="C89" t="str">
            <v>广州圣丰索菲特酒店</v>
          </cell>
          <cell r="D89" t="str">
            <v/>
          </cell>
          <cell r="E89">
            <v>7680320</v>
          </cell>
          <cell r="F89" t="str">
            <v/>
          </cell>
          <cell r="G89">
            <v>653</v>
          </cell>
          <cell r="H89" t="str">
            <v>RMB</v>
          </cell>
          <cell r="I89">
            <v>1</v>
          </cell>
          <cell r="J89">
            <v>653</v>
          </cell>
        </row>
        <row r="90">
          <cell r="A90">
            <v>7685232</v>
          </cell>
          <cell r="B90">
            <v>1889664</v>
          </cell>
          <cell r="C90" t="str">
            <v>广州圣丰索菲特酒店</v>
          </cell>
          <cell r="D90" t="str">
            <v/>
          </cell>
          <cell r="E90">
            <v>7685232</v>
          </cell>
          <cell r="F90" t="str">
            <v/>
          </cell>
          <cell r="G90">
            <v>1400</v>
          </cell>
          <cell r="H90" t="str">
            <v>RMB</v>
          </cell>
          <cell r="I90">
            <v>1</v>
          </cell>
          <cell r="J90">
            <v>1400</v>
          </cell>
        </row>
        <row r="91">
          <cell r="A91">
            <v>7682952</v>
          </cell>
          <cell r="B91">
            <v>1886722</v>
          </cell>
          <cell r="C91" t="str">
            <v>广州圣丰索菲特酒店</v>
          </cell>
          <cell r="D91" t="str">
            <v/>
          </cell>
          <cell r="E91">
            <v>7682952</v>
          </cell>
          <cell r="F91" t="str">
            <v/>
          </cell>
          <cell r="G91">
            <v>1400</v>
          </cell>
          <cell r="H91" t="str">
            <v>RMB</v>
          </cell>
          <cell r="I91">
            <v>1</v>
          </cell>
          <cell r="J91">
            <v>1400</v>
          </cell>
        </row>
        <row r="92">
          <cell r="A92">
            <v>7675567</v>
          </cell>
          <cell r="B92">
            <v>1874780</v>
          </cell>
          <cell r="C92" t="str">
            <v>广州圣丰索菲特酒店</v>
          </cell>
          <cell r="D92" t="str">
            <v/>
          </cell>
          <cell r="E92">
            <v>7675567</v>
          </cell>
          <cell r="F92" t="str">
            <v/>
          </cell>
          <cell r="G92">
            <v>840</v>
          </cell>
          <cell r="H92" t="str">
            <v>RMB</v>
          </cell>
          <cell r="I92">
            <v>1</v>
          </cell>
          <cell r="J92">
            <v>840</v>
          </cell>
        </row>
        <row r="93">
          <cell r="A93">
            <v>76888997688898</v>
          </cell>
          <cell r="B93">
            <v>1894044</v>
          </cell>
          <cell r="C93" t="str">
            <v>广州圣丰索菲特酒店</v>
          </cell>
          <cell r="D93" t="str">
            <v/>
          </cell>
          <cell r="E93">
            <v>76888997688898</v>
          </cell>
          <cell r="F93" t="str">
            <v/>
          </cell>
          <cell r="G93">
            <v>1586</v>
          </cell>
          <cell r="H93" t="str">
            <v>RMB</v>
          </cell>
          <cell r="I93">
            <v>1</v>
          </cell>
          <cell r="J93">
            <v>1586</v>
          </cell>
        </row>
        <row r="94">
          <cell r="A94">
            <v>7675980</v>
          </cell>
          <cell r="B94">
            <v>1875215</v>
          </cell>
          <cell r="C94" t="str">
            <v>广州圣丰索菲特酒店</v>
          </cell>
          <cell r="D94" t="str">
            <v/>
          </cell>
          <cell r="E94">
            <v>7675980</v>
          </cell>
          <cell r="F94" t="str">
            <v/>
          </cell>
          <cell r="G94">
            <v>886</v>
          </cell>
          <cell r="H94" t="str">
            <v>RMB</v>
          </cell>
          <cell r="I94">
            <v>1</v>
          </cell>
          <cell r="J94">
            <v>886</v>
          </cell>
        </row>
        <row r="95">
          <cell r="A95">
            <v>7684284</v>
          </cell>
          <cell r="B95">
            <v>1888437</v>
          </cell>
          <cell r="C95" t="str">
            <v>广州圣丰索菲特酒店</v>
          </cell>
          <cell r="D95" t="str">
            <v/>
          </cell>
          <cell r="E95">
            <v>7684284</v>
          </cell>
          <cell r="F95" t="str">
            <v/>
          </cell>
          <cell r="G95">
            <v>873</v>
          </cell>
          <cell r="H95" t="str">
            <v>RMB</v>
          </cell>
          <cell r="I95">
            <v>1</v>
          </cell>
          <cell r="J95">
            <v>873</v>
          </cell>
        </row>
        <row r="96">
          <cell r="A96">
            <v>7680365</v>
          </cell>
          <cell r="B96">
            <v>1882586</v>
          </cell>
          <cell r="C96" t="str">
            <v>广州圣丰索菲特酒店</v>
          </cell>
          <cell r="D96" t="str">
            <v/>
          </cell>
          <cell r="E96">
            <v>7680365</v>
          </cell>
          <cell r="F96" t="str">
            <v/>
          </cell>
          <cell r="G96">
            <v>653</v>
          </cell>
          <cell r="H96" t="str">
            <v>RMB</v>
          </cell>
          <cell r="I96">
            <v>1</v>
          </cell>
          <cell r="J96">
            <v>653</v>
          </cell>
        </row>
        <row r="97">
          <cell r="A97">
            <v>76884317688432</v>
          </cell>
          <cell r="B97">
            <v>1893400</v>
          </cell>
          <cell r="C97" t="str">
            <v>广州圣丰索菲特酒店</v>
          </cell>
          <cell r="D97" t="str">
            <v/>
          </cell>
          <cell r="E97">
            <v>76884317688432</v>
          </cell>
          <cell r="F97" t="str">
            <v/>
          </cell>
          <cell r="G97">
            <v>1400</v>
          </cell>
          <cell r="H97" t="str">
            <v>RMB</v>
          </cell>
          <cell r="I97">
            <v>1</v>
          </cell>
          <cell r="J97">
            <v>1400</v>
          </cell>
        </row>
        <row r="98">
          <cell r="A98">
            <v>7684040</v>
          </cell>
          <cell r="B98">
            <v>1888033</v>
          </cell>
          <cell r="C98" t="str">
            <v>广州圣丰索菲特酒店</v>
          </cell>
          <cell r="D98" t="str">
            <v/>
          </cell>
          <cell r="E98">
            <v>7684040</v>
          </cell>
          <cell r="F98" t="str">
            <v/>
          </cell>
          <cell r="G98">
            <v>746</v>
          </cell>
          <cell r="H98" t="str">
            <v>RMB</v>
          </cell>
          <cell r="I98">
            <v>1</v>
          </cell>
          <cell r="J98">
            <v>746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  <pageSetUpPr fitToPage="1" autoPageBreaks="0"/>
  </sheetPr>
  <dimension ref="A1:W90"/>
  <sheetViews>
    <sheetView tabSelected="1" topLeftCell="H54" workbookViewId="0">
      <selection activeCell="K92" sqref="K92"/>
    </sheetView>
  </sheetViews>
  <sheetFormatPr defaultColWidth="9" defaultRowHeight="12.75"/>
  <cols>
    <col min="1" max="1" width="15" customWidth="1"/>
    <col min="2" max="2" width="30" customWidth="1"/>
    <col min="3" max="7" width="25" customWidth="1"/>
    <col min="8" max="8" width="15" customWidth="1"/>
    <col min="9" max="9" width="13.4285714285714" customWidth="1"/>
    <col min="10" max="10" width="17.4285714285714" customWidth="1"/>
    <col min="11" max="11" width="20" customWidth="1"/>
    <col min="12" max="12" width="30.1428571428571" style="1" customWidth="1"/>
    <col min="13" max="13" width="25" customWidth="1"/>
    <col min="14" max="15" width="15" customWidth="1"/>
    <col min="16" max="16" width="25" customWidth="1"/>
    <col min="17" max="19" width="15" customWidth="1"/>
  </cols>
  <sheetData>
    <row r="1" ht="20.1" customHeight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W1" s="9" t="s">
        <v>19</v>
      </c>
    </row>
    <row r="2" ht="16.5" hidden="1" spans="1:21">
      <c r="A2" s="3" t="s">
        <v>20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5">
        <v>700</v>
      </c>
      <c r="K2" s="3" t="s">
        <v>29</v>
      </c>
      <c r="L2" s="5">
        <v>7689311</v>
      </c>
      <c r="M2" s="3" t="s">
        <v>30</v>
      </c>
      <c r="N2" s="3" t="s">
        <v>31</v>
      </c>
      <c r="O2" s="3" t="s">
        <v>27</v>
      </c>
      <c r="P2" s="3" t="s">
        <v>26</v>
      </c>
      <c r="Q2" s="3" t="s">
        <v>32</v>
      </c>
      <c r="R2" s="3" t="s">
        <v>32</v>
      </c>
      <c r="S2" s="3" t="s">
        <v>33</v>
      </c>
      <c r="T2" t="e">
        <f>VLOOKUP(L2,[1]应付款管理!$A$1:$B$65536,2,FALSE)</f>
        <v>#N/A</v>
      </c>
      <c r="U2" t="e">
        <f>VLOOKUP(L2,[1]应付款管理!$A$1:$J$65536,10,FALSE)</f>
        <v>#N/A</v>
      </c>
    </row>
    <row r="3" ht="16.5" spans="1:23">
      <c r="A3" s="3" t="s">
        <v>34</v>
      </c>
      <c r="B3" s="3" t="s">
        <v>21</v>
      </c>
      <c r="C3" s="3" t="s">
        <v>35</v>
      </c>
      <c r="D3" s="3" t="s">
        <v>23</v>
      </c>
      <c r="E3" s="3" t="s">
        <v>36</v>
      </c>
      <c r="F3" s="3" t="s">
        <v>37</v>
      </c>
      <c r="G3" s="3" t="s">
        <v>26</v>
      </c>
      <c r="H3" s="3" t="s">
        <v>27</v>
      </c>
      <c r="I3" s="3" t="s">
        <v>28</v>
      </c>
      <c r="J3" s="5">
        <v>700</v>
      </c>
      <c r="K3" s="3" t="s">
        <v>38</v>
      </c>
      <c r="L3" s="6">
        <v>7689297</v>
      </c>
      <c r="M3" s="3" t="s">
        <v>30</v>
      </c>
      <c r="N3" s="3" t="s">
        <v>39</v>
      </c>
      <c r="O3" s="3" t="s">
        <v>27</v>
      </c>
      <c r="P3" s="3" t="s">
        <v>26</v>
      </c>
      <c r="Q3" s="3" t="s">
        <v>32</v>
      </c>
      <c r="R3" s="3" t="s">
        <v>32</v>
      </c>
      <c r="S3" s="3" t="s">
        <v>33</v>
      </c>
      <c r="T3">
        <f>VLOOKUP(L3,[1]应付款管理!$A$1:$B$65536,2,FALSE)</f>
        <v>1894493</v>
      </c>
      <c r="U3">
        <f>VLOOKUP(L3,[1]应付款管理!$A$1:$J$65536,10,FALSE)</f>
        <v>700</v>
      </c>
      <c r="V3">
        <f>J3-U3</f>
        <v>0</v>
      </c>
      <c r="W3" t="str">
        <f>$W$1&amp;T3</f>
        <v>，1894493</v>
      </c>
    </row>
    <row r="4" ht="16.5" spans="1:23">
      <c r="A4" s="3" t="s">
        <v>40</v>
      </c>
      <c r="B4" s="3" t="s">
        <v>21</v>
      </c>
      <c r="C4" s="3" t="s">
        <v>35</v>
      </c>
      <c r="D4" s="3" t="s">
        <v>23</v>
      </c>
      <c r="E4" s="3" t="s">
        <v>41</v>
      </c>
      <c r="F4" s="3" t="s">
        <v>42</v>
      </c>
      <c r="G4" s="3" t="s">
        <v>26</v>
      </c>
      <c r="H4" s="3" t="s">
        <v>27</v>
      </c>
      <c r="I4" s="3" t="s">
        <v>28</v>
      </c>
      <c r="J4" s="5">
        <v>700</v>
      </c>
      <c r="K4" s="3" t="s">
        <v>43</v>
      </c>
      <c r="L4" s="7">
        <v>7689004</v>
      </c>
      <c r="M4" s="3" t="s">
        <v>30</v>
      </c>
      <c r="N4" s="3" t="s">
        <v>39</v>
      </c>
      <c r="O4" s="3" t="s">
        <v>27</v>
      </c>
      <c r="P4" s="3" t="s">
        <v>26</v>
      </c>
      <c r="Q4" s="3" t="s">
        <v>32</v>
      </c>
      <c r="R4" s="3" t="s">
        <v>32</v>
      </c>
      <c r="S4" s="3" t="s">
        <v>33</v>
      </c>
      <c r="T4">
        <f>VLOOKUP(L4,[1]应付款管理!$A$1:$B$65536,2,FALSE)</f>
        <v>1894142</v>
      </c>
      <c r="U4">
        <f>VLOOKUP(L4,[1]应付款管理!$A$1:$J$65536,10,FALSE)</f>
        <v>700</v>
      </c>
      <c r="V4">
        <f>J4-U4</f>
        <v>0</v>
      </c>
      <c r="W4" t="str">
        <f>$W$1&amp;T4</f>
        <v>，1894142</v>
      </c>
    </row>
    <row r="5" ht="16.5" spans="1:23">
      <c r="A5" s="3" t="s">
        <v>44</v>
      </c>
      <c r="B5" s="3" t="s">
        <v>21</v>
      </c>
      <c r="C5" s="3" t="s">
        <v>35</v>
      </c>
      <c r="D5" s="3" t="s">
        <v>23</v>
      </c>
      <c r="E5" s="3" t="s">
        <v>45</v>
      </c>
      <c r="F5" s="3" t="s">
        <v>46</v>
      </c>
      <c r="G5" s="3" t="s">
        <v>26</v>
      </c>
      <c r="H5" s="3" t="s">
        <v>27</v>
      </c>
      <c r="I5" s="3" t="s">
        <v>28</v>
      </c>
      <c r="J5" s="5">
        <v>700</v>
      </c>
      <c r="K5" s="3" t="s">
        <v>47</v>
      </c>
      <c r="L5" s="7">
        <v>7689005</v>
      </c>
      <c r="M5" s="3" t="s">
        <v>30</v>
      </c>
      <c r="N5" s="3" t="s">
        <v>39</v>
      </c>
      <c r="O5" s="3" t="s">
        <v>27</v>
      </c>
      <c r="P5" s="3" t="s">
        <v>26</v>
      </c>
      <c r="Q5" s="3" t="s">
        <v>32</v>
      </c>
      <c r="R5" s="3" t="s">
        <v>32</v>
      </c>
      <c r="S5" s="3" t="s">
        <v>33</v>
      </c>
      <c r="T5">
        <f>VLOOKUP(L5,[1]应付款管理!$A$1:$B$65536,2,FALSE)</f>
        <v>1894073</v>
      </c>
      <c r="U5">
        <f>VLOOKUP(L5,[1]应付款管理!$A$1:$J$65536,10,FALSE)</f>
        <v>700</v>
      </c>
      <c r="V5">
        <f>J5-U5</f>
        <v>0</v>
      </c>
      <c r="W5" t="str">
        <f>$W$1&amp;T5</f>
        <v>，1894073</v>
      </c>
    </row>
    <row r="6" ht="16.5" spans="1:23">
      <c r="A6" s="3" t="s">
        <v>48</v>
      </c>
      <c r="B6" s="3" t="s">
        <v>21</v>
      </c>
      <c r="C6" s="3" t="s">
        <v>35</v>
      </c>
      <c r="D6" s="3" t="s">
        <v>23</v>
      </c>
      <c r="E6" s="3" t="s">
        <v>49</v>
      </c>
      <c r="F6" s="3" t="s">
        <v>50</v>
      </c>
      <c r="G6" s="3" t="s">
        <v>26</v>
      </c>
      <c r="H6" s="3" t="s">
        <v>27</v>
      </c>
      <c r="I6" s="3" t="s">
        <v>28</v>
      </c>
      <c r="J6" s="5">
        <v>700</v>
      </c>
      <c r="K6" s="3" t="s">
        <v>51</v>
      </c>
      <c r="L6" s="7">
        <v>7689221</v>
      </c>
      <c r="M6" s="3" t="s">
        <v>30</v>
      </c>
      <c r="N6" s="3" t="s">
        <v>39</v>
      </c>
      <c r="O6" s="3" t="s">
        <v>27</v>
      </c>
      <c r="P6" s="3" t="s">
        <v>26</v>
      </c>
      <c r="Q6" s="3" t="s">
        <v>32</v>
      </c>
      <c r="R6" s="3" t="s">
        <v>32</v>
      </c>
      <c r="S6" s="3" t="s">
        <v>33</v>
      </c>
      <c r="T6">
        <f>VLOOKUP(L6,[1]应付款管理!$A$1:$B$65536,2,FALSE)</f>
        <v>1894415</v>
      </c>
      <c r="U6">
        <f>VLOOKUP(L6,[1]应付款管理!$A$1:$J$65536,10,FALSE)</f>
        <v>700</v>
      </c>
      <c r="V6">
        <f>J6-U6</f>
        <v>0</v>
      </c>
      <c r="W6" t="str">
        <f>$W$1&amp;T6</f>
        <v>，1894415</v>
      </c>
    </row>
    <row r="7" ht="16.5" spans="1:23">
      <c r="A7" s="3" t="s">
        <v>52</v>
      </c>
      <c r="B7" s="3" t="s">
        <v>21</v>
      </c>
      <c r="C7" s="3" t="s">
        <v>53</v>
      </c>
      <c r="D7" s="3" t="s">
        <v>23</v>
      </c>
      <c r="E7" s="3" t="s">
        <v>54</v>
      </c>
      <c r="F7" s="3" t="s">
        <v>55</v>
      </c>
      <c r="G7" s="3" t="s">
        <v>26</v>
      </c>
      <c r="H7" s="3" t="s">
        <v>27</v>
      </c>
      <c r="I7" s="3" t="s">
        <v>28</v>
      </c>
      <c r="J7" s="5">
        <v>886</v>
      </c>
      <c r="K7" s="3" t="s">
        <v>56</v>
      </c>
      <c r="L7" s="7">
        <v>7689038</v>
      </c>
      <c r="M7" s="3" t="s">
        <v>30</v>
      </c>
      <c r="N7" s="3" t="s">
        <v>39</v>
      </c>
      <c r="O7" s="3" t="s">
        <v>27</v>
      </c>
      <c r="P7" s="3" t="s">
        <v>26</v>
      </c>
      <c r="Q7" s="3" t="s">
        <v>57</v>
      </c>
      <c r="R7" s="3" t="s">
        <v>57</v>
      </c>
      <c r="S7" s="3" t="s">
        <v>33</v>
      </c>
      <c r="T7">
        <f>VLOOKUP(L7,[1]应付款管理!$A$1:$B$65536,2,FALSE)</f>
        <v>1894180</v>
      </c>
      <c r="U7">
        <f>VLOOKUP(L7,[1]应付款管理!$A$1:$J$65536,10,FALSE)</f>
        <v>886</v>
      </c>
      <c r="V7">
        <f>J7-U7</f>
        <v>0</v>
      </c>
      <c r="W7" t="str">
        <f>$W$1&amp;T7</f>
        <v>，1894180</v>
      </c>
    </row>
    <row r="8" ht="16.5" spans="1:23">
      <c r="A8" s="3" t="s">
        <v>58</v>
      </c>
      <c r="B8" s="3" t="s">
        <v>21</v>
      </c>
      <c r="C8" s="3" t="s">
        <v>35</v>
      </c>
      <c r="D8" s="3" t="s">
        <v>23</v>
      </c>
      <c r="E8" s="3" t="s">
        <v>59</v>
      </c>
      <c r="F8" s="3" t="s">
        <v>60</v>
      </c>
      <c r="G8" s="3" t="s">
        <v>26</v>
      </c>
      <c r="H8" s="3" t="s">
        <v>27</v>
      </c>
      <c r="I8" s="3" t="s">
        <v>28</v>
      </c>
      <c r="J8" s="5">
        <v>700</v>
      </c>
      <c r="K8" s="3" t="s">
        <v>61</v>
      </c>
      <c r="L8" s="7">
        <v>7688684</v>
      </c>
      <c r="M8" s="3" t="s">
        <v>30</v>
      </c>
      <c r="N8" s="3" t="s">
        <v>39</v>
      </c>
      <c r="O8" s="3" t="s">
        <v>27</v>
      </c>
      <c r="P8" s="3" t="s">
        <v>26</v>
      </c>
      <c r="Q8" s="3" t="s">
        <v>32</v>
      </c>
      <c r="R8" s="3" t="s">
        <v>32</v>
      </c>
      <c r="S8" s="3" t="s">
        <v>33</v>
      </c>
      <c r="T8">
        <f>VLOOKUP(L8,[1]应付款管理!$A$1:$B$65536,2,FALSE)</f>
        <v>1893854</v>
      </c>
      <c r="U8">
        <f>VLOOKUP(L8,[1]应付款管理!$A$1:$J$65536,10,FALSE)</f>
        <v>700</v>
      </c>
      <c r="V8">
        <f>J8-U8</f>
        <v>0</v>
      </c>
      <c r="W8" t="str">
        <f>$W$1&amp;T8</f>
        <v>，1893854</v>
      </c>
    </row>
    <row r="9" ht="16.5" hidden="1" spans="1:21">
      <c r="A9" s="3" t="s">
        <v>62</v>
      </c>
      <c r="B9" s="3" t="s">
        <v>21</v>
      </c>
      <c r="C9" s="3" t="s">
        <v>35</v>
      </c>
      <c r="D9" s="3" t="s">
        <v>23</v>
      </c>
      <c r="E9" s="3" t="s">
        <v>63</v>
      </c>
      <c r="F9" s="3" t="s">
        <v>64</v>
      </c>
      <c r="G9" s="3" t="s">
        <v>65</v>
      </c>
      <c r="H9" s="3" t="s">
        <v>27</v>
      </c>
      <c r="I9" s="3" t="s">
        <v>28</v>
      </c>
      <c r="J9" s="5">
        <v>700</v>
      </c>
      <c r="K9" s="3" t="s">
        <v>61</v>
      </c>
      <c r="L9" s="3" t="s">
        <v>30</v>
      </c>
      <c r="M9" s="3" t="s">
        <v>30</v>
      </c>
      <c r="N9" s="3" t="s">
        <v>31</v>
      </c>
      <c r="O9" s="3" t="s">
        <v>27</v>
      </c>
      <c r="P9" s="3" t="s">
        <v>65</v>
      </c>
      <c r="Q9" s="3" t="s">
        <v>32</v>
      </c>
      <c r="R9" s="3" t="s">
        <v>32</v>
      </c>
      <c r="S9" s="3" t="s">
        <v>33</v>
      </c>
      <c r="T9" t="e">
        <f>VLOOKUP(L9,[1]应付款管理!$A$1:$B$65536,2,FALSE)</f>
        <v>#N/A</v>
      </c>
      <c r="U9" t="e">
        <f>VLOOKUP(L9,[1]应付款管理!$A$1:$J$65536,10,FALSE)</f>
        <v>#N/A</v>
      </c>
    </row>
    <row r="10" ht="16.5" spans="1:23">
      <c r="A10" s="3" t="s">
        <v>66</v>
      </c>
      <c r="B10" s="3" t="s">
        <v>21</v>
      </c>
      <c r="C10" s="3" t="s">
        <v>35</v>
      </c>
      <c r="D10" s="3" t="s">
        <v>23</v>
      </c>
      <c r="E10" s="3" t="s">
        <v>67</v>
      </c>
      <c r="F10" s="3" t="s">
        <v>68</v>
      </c>
      <c r="G10" s="3" t="s">
        <v>65</v>
      </c>
      <c r="H10" s="3" t="s">
        <v>27</v>
      </c>
      <c r="I10" s="3" t="s">
        <v>28</v>
      </c>
      <c r="J10" s="5">
        <v>700</v>
      </c>
      <c r="K10" s="3" t="s">
        <v>69</v>
      </c>
      <c r="L10" s="7">
        <v>7688498</v>
      </c>
      <c r="M10" s="3" t="s">
        <v>30</v>
      </c>
      <c r="N10" s="3" t="s">
        <v>39</v>
      </c>
      <c r="O10" s="3" t="s">
        <v>27</v>
      </c>
      <c r="P10" s="3" t="s">
        <v>65</v>
      </c>
      <c r="Q10" s="3" t="s">
        <v>32</v>
      </c>
      <c r="R10" s="3" t="s">
        <v>32</v>
      </c>
      <c r="S10" s="3" t="s">
        <v>33</v>
      </c>
      <c r="T10">
        <f>VLOOKUP(L10,[1]应付款管理!$A$1:$B$65536,2,FALSE)</f>
        <v>1893639</v>
      </c>
      <c r="U10">
        <f>VLOOKUP(L10,[1]应付款管理!$A$1:$J$65536,10,FALSE)</f>
        <v>700</v>
      </c>
      <c r="V10">
        <f>J10-U10</f>
        <v>0</v>
      </c>
      <c r="W10" t="str">
        <f>$W$1&amp;T10</f>
        <v>，1893639</v>
      </c>
    </row>
    <row r="11" ht="16.5" spans="1:23">
      <c r="A11" s="3" t="s">
        <v>70</v>
      </c>
      <c r="B11" s="3" t="s">
        <v>21</v>
      </c>
      <c r="C11" s="3" t="s">
        <v>35</v>
      </c>
      <c r="D11" s="3" t="s">
        <v>23</v>
      </c>
      <c r="E11" s="3" t="s">
        <v>71</v>
      </c>
      <c r="F11" s="3" t="s">
        <v>72</v>
      </c>
      <c r="G11" s="3" t="s">
        <v>73</v>
      </c>
      <c r="H11" s="3" t="s">
        <v>27</v>
      </c>
      <c r="I11" s="3" t="s">
        <v>28</v>
      </c>
      <c r="J11" s="5">
        <v>700</v>
      </c>
      <c r="K11" s="3" t="s">
        <v>74</v>
      </c>
      <c r="L11" s="7">
        <v>7688455</v>
      </c>
      <c r="M11" s="3" t="s">
        <v>30</v>
      </c>
      <c r="N11" s="3" t="s">
        <v>39</v>
      </c>
      <c r="O11" s="3" t="s">
        <v>27</v>
      </c>
      <c r="P11" s="3" t="s">
        <v>73</v>
      </c>
      <c r="Q11" s="3" t="s">
        <v>32</v>
      </c>
      <c r="R11" s="3" t="s">
        <v>32</v>
      </c>
      <c r="S11" s="3" t="s">
        <v>33</v>
      </c>
      <c r="T11">
        <f>VLOOKUP(L11,[1]应付款管理!$A$1:$B$65536,2,FALSE)</f>
        <v>1893464</v>
      </c>
      <c r="U11">
        <f>VLOOKUP(L11,[1]应付款管理!$A$1:$J$65536,10,FALSE)</f>
        <v>700</v>
      </c>
      <c r="V11">
        <f>J11-U11</f>
        <v>0</v>
      </c>
      <c r="W11" t="str">
        <f>$W$1&amp;T11</f>
        <v>，1893464</v>
      </c>
    </row>
    <row r="12" ht="16.5" spans="1:23">
      <c r="A12" s="3" t="s">
        <v>75</v>
      </c>
      <c r="B12" s="3" t="s">
        <v>21</v>
      </c>
      <c r="C12" s="3" t="s">
        <v>35</v>
      </c>
      <c r="D12" s="3" t="s">
        <v>23</v>
      </c>
      <c r="E12" s="3" t="s">
        <v>76</v>
      </c>
      <c r="F12" s="3" t="s">
        <v>77</v>
      </c>
      <c r="G12" s="3" t="s">
        <v>26</v>
      </c>
      <c r="H12" s="3" t="s">
        <v>27</v>
      </c>
      <c r="I12" s="3" t="s">
        <v>28</v>
      </c>
      <c r="J12" s="5">
        <v>700</v>
      </c>
      <c r="K12" s="3" t="s">
        <v>78</v>
      </c>
      <c r="L12" s="7">
        <v>7689011</v>
      </c>
      <c r="M12" s="3" t="s">
        <v>30</v>
      </c>
      <c r="N12" s="3" t="s">
        <v>39</v>
      </c>
      <c r="O12" s="3" t="s">
        <v>27</v>
      </c>
      <c r="P12" s="3" t="s">
        <v>26</v>
      </c>
      <c r="Q12" s="3" t="s">
        <v>32</v>
      </c>
      <c r="R12" s="3" t="s">
        <v>32</v>
      </c>
      <c r="S12" s="3" t="s">
        <v>33</v>
      </c>
      <c r="T12">
        <f>VLOOKUP(L12,[1]应付款管理!$A$1:$B$65536,2,FALSE)</f>
        <v>1894045</v>
      </c>
      <c r="U12">
        <f>VLOOKUP(L12,[1]应付款管理!$A$1:$J$65536,10,FALSE)</f>
        <v>700</v>
      </c>
      <c r="V12">
        <f>J12-U12</f>
        <v>0</v>
      </c>
      <c r="W12" t="str">
        <f>$W$1&amp;T12</f>
        <v>，1894045</v>
      </c>
    </row>
    <row r="13" ht="16.5" hidden="1" spans="1:21">
      <c r="A13" s="3" t="s">
        <v>79</v>
      </c>
      <c r="B13" s="3" t="s">
        <v>21</v>
      </c>
      <c r="C13" s="3" t="s">
        <v>53</v>
      </c>
      <c r="D13" s="3" t="s">
        <v>23</v>
      </c>
      <c r="E13" s="3" t="s">
        <v>80</v>
      </c>
      <c r="F13" s="3" t="s">
        <v>81</v>
      </c>
      <c r="G13" s="3" t="s">
        <v>65</v>
      </c>
      <c r="H13" s="3" t="s">
        <v>27</v>
      </c>
      <c r="I13" s="3" t="s">
        <v>28</v>
      </c>
      <c r="J13" s="5">
        <v>886</v>
      </c>
      <c r="K13" s="3" t="s">
        <v>82</v>
      </c>
      <c r="L13" s="3" t="s">
        <v>30</v>
      </c>
      <c r="M13" s="3" t="s">
        <v>30</v>
      </c>
      <c r="N13" s="3" t="s">
        <v>31</v>
      </c>
      <c r="O13" s="3" t="s">
        <v>27</v>
      </c>
      <c r="P13" s="3" t="s">
        <v>65</v>
      </c>
      <c r="Q13" s="3" t="s">
        <v>57</v>
      </c>
      <c r="R13" s="3" t="s">
        <v>57</v>
      </c>
      <c r="S13" s="3" t="s">
        <v>33</v>
      </c>
      <c r="T13" t="e">
        <f>VLOOKUP(L13,[1]应付款管理!$A$1:$B$65536,2,FALSE)</f>
        <v>#N/A</v>
      </c>
      <c r="U13" t="e">
        <f>VLOOKUP(L13,[1]应付款管理!$A$1:$J$65536,10,FALSE)</f>
        <v>#N/A</v>
      </c>
    </row>
    <row r="14" ht="16.5" spans="1:23">
      <c r="A14" s="3" t="s">
        <v>83</v>
      </c>
      <c r="B14" s="3" t="s">
        <v>21</v>
      </c>
      <c r="C14" s="3" t="s">
        <v>84</v>
      </c>
      <c r="D14" s="3" t="s">
        <v>23</v>
      </c>
      <c r="E14" s="3" t="s">
        <v>85</v>
      </c>
      <c r="F14" s="3" t="s">
        <v>86</v>
      </c>
      <c r="G14" s="3" t="s">
        <v>65</v>
      </c>
      <c r="H14" s="3" t="s">
        <v>27</v>
      </c>
      <c r="I14" s="3" t="s">
        <v>28</v>
      </c>
      <c r="J14" s="5">
        <v>793</v>
      </c>
      <c r="K14" s="3" t="s">
        <v>82</v>
      </c>
      <c r="L14" s="7">
        <v>7688896</v>
      </c>
      <c r="M14" s="3" t="s">
        <v>30</v>
      </c>
      <c r="N14" s="3" t="s">
        <v>39</v>
      </c>
      <c r="O14" s="3" t="s">
        <v>27</v>
      </c>
      <c r="P14" s="3" t="s">
        <v>65</v>
      </c>
      <c r="Q14" s="3" t="s">
        <v>87</v>
      </c>
      <c r="R14" s="3" t="s">
        <v>87</v>
      </c>
      <c r="S14" s="3" t="s">
        <v>33</v>
      </c>
      <c r="T14">
        <f>VLOOKUP(L14,[1]应付款管理!$A$1:$B$65536,2,FALSE)</f>
        <v>1894055</v>
      </c>
      <c r="U14">
        <f>VLOOKUP(L14,[1]应付款管理!$A$1:$J$65536,10,FALSE)</f>
        <v>793</v>
      </c>
      <c r="V14">
        <f t="shared" ref="V14:V24" si="0">J14-U14</f>
        <v>0</v>
      </c>
      <c r="W14" t="str">
        <f t="shared" ref="W14:W24" si="1">$W$1&amp;T14</f>
        <v>，1894055</v>
      </c>
    </row>
    <row r="15" ht="16.5" spans="1:23">
      <c r="A15" s="3" t="s">
        <v>88</v>
      </c>
      <c r="B15" s="3" t="s">
        <v>21</v>
      </c>
      <c r="C15" s="3" t="s">
        <v>84</v>
      </c>
      <c r="D15" s="3" t="s">
        <v>23</v>
      </c>
      <c r="E15" s="3" t="s">
        <v>89</v>
      </c>
      <c r="F15" s="3" t="s">
        <v>90</v>
      </c>
      <c r="G15" s="3" t="s">
        <v>65</v>
      </c>
      <c r="H15" s="3" t="s">
        <v>91</v>
      </c>
      <c r="I15" s="3" t="s">
        <v>28</v>
      </c>
      <c r="J15" s="5">
        <v>1586</v>
      </c>
      <c r="K15" s="3" t="s">
        <v>92</v>
      </c>
      <c r="L15" s="8">
        <v>76888997688898</v>
      </c>
      <c r="M15" s="3" t="s">
        <v>30</v>
      </c>
      <c r="N15" s="3" t="s">
        <v>39</v>
      </c>
      <c r="O15" s="3" t="s">
        <v>91</v>
      </c>
      <c r="P15" s="3" t="s">
        <v>65</v>
      </c>
      <c r="Q15" s="3" t="s">
        <v>87</v>
      </c>
      <c r="R15" s="3" t="s">
        <v>93</v>
      </c>
      <c r="S15" s="3" t="s">
        <v>33</v>
      </c>
      <c r="T15">
        <f>VLOOKUP(L15,[1]应付款管理!$A$1:$B$65536,2,FALSE)</f>
        <v>1894044</v>
      </c>
      <c r="U15">
        <f>VLOOKUP(L15,[1]应付款管理!$A$1:$J$65536,10,FALSE)</f>
        <v>1586</v>
      </c>
      <c r="V15">
        <f t="shared" si="0"/>
        <v>0</v>
      </c>
      <c r="W15" t="str">
        <f t="shared" si="1"/>
        <v>，1894044</v>
      </c>
    </row>
    <row r="16" ht="16.5" spans="1:23">
      <c r="A16" s="3" t="s">
        <v>94</v>
      </c>
      <c r="B16" s="3" t="s">
        <v>21</v>
      </c>
      <c r="C16" s="3" t="s">
        <v>35</v>
      </c>
      <c r="D16" s="3" t="s">
        <v>23</v>
      </c>
      <c r="E16" s="3" t="s">
        <v>95</v>
      </c>
      <c r="F16" s="3" t="s">
        <v>96</v>
      </c>
      <c r="G16" s="3" t="s">
        <v>97</v>
      </c>
      <c r="H16" s="3" t="s">
        <v>27</v>
      </c>
      <c r="I16" s="3" t="s">
        <v>28</v>
      </c>
      <c r="J16" s="5">
        <v>700</v>
      </c>
      <c r="K16" s="3" t="s">
        <v>98</v>
      </c>
      <c r="L16" s="7">
        <v>7686923</v>
      </c>
      <c r="M16" s="3" t="s">
        <v>30</v>
      </c>
      <c r="N16" s="3" t="s">
        <v>39</v>
      </c>
      <c r="O16" s="3" t="s">
        <v>27</v>
      </c>
      <c r="P16" s="3" t="s">
        <v>97</v>
      </c>
      <c r="Q16" s="3" t="s">
        <v>32</v>
      </c>
      <c r="R16" s="3" t="s">
        <v>32</v>
      </c>
      <c r="S16" s="3" t="s">
        <v>33</v>
      </c>
      <c r="T16">
        <f>VLOOKUP(L16,[1]应付款管理!$A$1:$B$65536,2,FALSE)</f>
        <v>1891850</v>
      </c>
      <c r="U16">
        <f>VLOOKUP(L16,[1]应付款管理!$A$1:$J$65536,10,FALSE)</f>
        <v>700</v>
      </c>
      <c r="V16">
        <f t="shared" si="0"/>
        <v>0</v>
      </c>
      <c r="W16" t="str">
        <f t="shared" si="1"/>
        <v>，1891850</v>
      </c>
    </row>
    <row r="17" ht="16.5" spans="1:23">
      <c r="A17" s="3" t="s">
        <v>99</v>
      </c>
      <c r="B17" s="3" t="s">
        <v>21</v>
      </c>
      <c r="C17" s="3" t="s">
        <v>35</v>
      </c>
      <c r="D17" s="3" t="s">
        <v>23</v>
      </c>
      <c r="E17" s="3" t="s">
        <v>100</v>
      </c>
      <c r="F17" s="3" t="s">
        <v>101</v>
      </c>
      <c r="G17" s="3" t="s">
        <v>102</v>
      </c>
      <c r="H17" s="3" t="s">
        <v>27</v>
      </c>
      <c r="I17" s="3" t="s">
        <v>28</v>
      </c>
      <c r="J17" s="5">
        <v>700</v>
      </c>
      <c r="K17" s="3" t="s">
        <v>103</v>
      </c>
      <c r="L17" s="7">
        <v>7686829</v>
      </c>
      <c r="M17" s="3" t="s">
        <v>30</v>
      </c>
      <c r="N17" s="3" t="s">
        <v>39</v>
      </c>
      <c r="O17" s="3" t="s">
        <v>27</v>
      </c>
      <c r="P17" s="3" t="s">
        <v>102</v>
      </c>
      <c r="Q17" s="3" t="s">
        <v>32</v>
      </c>
      <c r="R17" s="3" t="s">
        <v>32</v>
      </c>
      <c r="S17" s="3" t="s">
        <v>33</v>
      </c>
      <c r="T17">
        <f>VLOOKUP(L17,[1]应付款管理!$A$1:$B$65536,2,FALSE)</f>
        <v>1891756</v>
      </c>
      <c r="U17">
        <f>VLOOKUP(L17,[1]应付款管理!$A$1:$J$65536,10,FALSE)</f>
        <v>700</v>
      </c>
      <c r="V17">
        <f t="shared" si="0"/>
        <v>0</v>
      </c>
      <c r="W17" t="str">
        <f t="shared" si="1"/>
        <v>，1891756</v>
      </c>
    </row>
    <row r="18" ht="16.5" spans="1:23">
      <c r="A18" s="3" t="s">
        <v>104</v>
      </c>
      <c r="B18" s="3" t="s">
        <v>21</v>
      </c>
      <c r="C18" s="3" t="s">
        <v>35</v>
      </c>
      <c r="D18" s="3" t="s">
        <v>23</v>
      </c>
      <c r="E18" s="3" t="s">
        <v>105</v>
      </c>
      <c r="F18" s="3" t="s">
        <v>106</v>
      </c>
      <c r="G18" s="3" t="s">
        <v>102</v>
      </c>
      <c r="H18" s="3" t="s">
        <v>107</v>
      </c>
      <c r="I18" s="3" t="s">
        <v>28</v>
      </c>
      <c r="J18" s="5">
        <v>2100</v>
      </c>
      <c r="K18" s="3" t="s">
        <v>108</v>
      </c>
      <c r="L18" s="8">
        <v>7.68681276868137e+20</v>
      </c>
      <c r="M18" s="3" t="s">
        <v>30</v>
      </c>
      <c r="N18" s="3" t="s">
        <v>39</v>
      </c>
      <c r="O18" s="3" t="s">
        <v>107</v>
      </c>
      <c r="P18" s="3" t="s">
        <v>102</v>
      </c>
      <c r="Q18" s="3" t="s">
        <v>32</v>
      </c>
      <c r="R18" s="3" t="s">
        <v>109</v>
      </c>
      <c r="S18" s="3" t="s">
        <v>33</v>
      </c>
      <c r="T18">
        <f>VLOOKUP(L18,[1]应付款管理!$A$1:$B$65536,2,FALSE)</f>
        <v>1891739</v>
      </c>
      <c r="U18">
        <f>VLOOKUP(L18,[1]应付款管理!$A$1:$J$65536,10,FALSE)</f>
        <v>2100</v>
      </c>
      <c r="V18">
        <f t="shared" si="0"/>
        <v>0</v>
      </c>
      <c r="W18" t="str">
        <f t="shared" si="1"/>
        <v>，1891739</v>
      </c>
    </row>
    <row r="19" ht="16.5" spans="1:23">
      <c r="A19" s="3" t="s">
        <v>110</v>
      </c>
      <c r="B19" s="3" t="s">
        <v>21</v>
      </c>
      <c r="C19" s="3" t="s">
        <v>35</v>
      </c>
      <c r="D19" s="3" t="s">
        <v>23</v>
      </c>
      <c r="E19" s="3" t="s">
        <v>111</v>
      </c>
      <c r="F19" s="3" t="s">
        <v>112</v>
      </c>
      <c r="G19" s="3" t="s">
        <v>113</v>
      </c>
      <c r="H19" s="3" t="s">
        <v>27</v>
      </c>
      <c r="I19" s="3" t="s">
        <v>28</v>
      </c>
      <c r="J19" s="5">
        <v>700</v>
      </c>
      <c r="K19" s="3" t="s">
        <v>114</v>
      </c>
      <c r="L19" s="7">
        <v>7688002</v>
      </c>
      <c r="M19" s="3" t="s">
        <v>30</v>
      </c>
      <c r="N19" s="3" t="s">
        <v>39</v>
      </c>
      <c r="O19" s="3" t="s">
        <v>27</v>
      </c>
      <c r="P19" s="3" t="s">
        <v>113</v>
      </c>
      <c r="Q19" s="3" t="s">
        <v>32</v>
      </c>
      <c r="R19" s="3" t="s">
        <v>32</v>
      </c>
      <c r="S19" s="3" t="s">
        <v>33</v>
      </c>
      <c r="T19">
        <f>VLOOKUP(L19,[1]应付款管理!$A$1:$B$65536,2,FALSE)</f>
        <v>1893068</v>
      </c>
      <c r="U19">
        <f>VLOOKUP(L19,[1]应付款管理!$A$1:$J$65536,10,FALSE)</f>
        <v>700</v>
      </c>
      <c r="V19">
        <f t="shared" si="0"/>
        <v>0</v>
      </c>
      <c r="W19" t="str">
        <f t="shared" si="1"/>
        <v>，1893068</v>
      </c>
    </row>
    <row r="20" ht="16.5" spans="1:23">
      <c r="A20" s="3" t="s">
        <v>115</v>
      </c>
      <c r="B20" s="3" t="s">
        <v>21</v>
      </c>
      <c r="C20" s="3" t="s">
        <v>35</v>
      </c>
      <c r="D20" s="3" t="s">
        <v>23</v>
      </c>
      <c r="E20" s="3" t="s">
        <v>116</v>
      </c>
      <c r="F20" s="3" t="s">
        <v>117</v>
      </c>
      <c r="G20" s="3" t="s">
        <v>113</v>
      </c>
      <c r="H20" s="3" t="s">
        <v>27</v>
      </c>
      <c r="I20" s="3" t="s">
        <v>28</v>
      </c>
      <c r="J20" s="5">
        <v>700</v>
      </c>
      <c r="K20" s="3" t="s">
        <v>118</v>
      </c>
      <c r="L20" s="7">
        <v>7688001</v>
      </c>
      <c r="M20" s="3" t="s">
        <v>30</v>
      </c>
      <c r="N20" s="3" t="s">
        <v>39</v>
      </c>
      <c r="O20" s="3" t="s">
        <v>27</v>
      </c>
      <c r="P20" s="3" t="s">
        <v>113</v>
      </c>
      <c r="Q20" s="3" t="s">
        <v>32</v>
      </c>
      <c r="R20" s="3" t="s">
        <v>32</v>
      </c>
      <c r="S20" s="3" t="s">
        <v>33</v>
      </c>
      <c r="T20">
        <f>VLOOKUP(L20,[1]应付款管理!$A$1:$B$65536,2,FALSE)</f>
        <v>1893066</v>
      </c>
      <c r="U20">
        <f>VLOOKUP(L20,[1]应付款管理!$A$1:$J$65536,10,FALSE)</f>
        <v>700</v>
      </c>
      <c r="V20">
        <f t="shared" si="0"/>
        <v>0</v>
      </c>
      <c r="W20" t="str">
        <f t="shared" si="1"/>
        <v>，1893066</v>
      </c>
    </row>
    <row r="21" ht="16.5" spans="1:23">
      <c r="A21" s="3" t="s">
        <v>119</v>
      </c>
      <c r="B21" s="3" t="s">
        <v>21</v>
      </c>
      <c r="C21" s="3" t="s">
        <v>35</v>
      </c>
      <c r="D21" s="3" t="s">
        <v>23</v>
      </c>
      <c r="E21" s="3" t="s">
        <v>120</v>
      </c>
      <c r="F21" s="3" t="s">
        <v>121</v>
      </c>
      <c r="G21" s="3" t="s">
        <v>65</v>
      </c>
      <c r="H21" s="3" t="s">
        <v>91</v>
      </c>
      <c r="I21" s="3" t="s">
        <v>28</v>
      </c>
      <c r="J21" s="5">
        <v>1400</v>
      </c>
      <c r="K21" s="3" t="s">
        <v>122</v>
      </c>
      <c r="L21" s="8">
        <v>76884317688432</v>
      </c>
      <c r="M21" s="3" t="s">
        <v>30</v>
      </c>
      <c r="N21" s="3" t="s">
        <v>39</v>
      </c>
      <c r="O21" s="3" t="s">
        <v>91</v>
      </c>
      <c r="P21" s="3" t="s">
        <v>65</v>
      </c>
      <c r="Q21" s="3" t="s">
        <v>32</v>
      </c>
      <c r="R21" s="3" t="s">
        <v>123</v>
      </c>
      <c r="S21" s="3" t="s">
        <v>33</v>
      </c>
      <c r="T21">
        <f>VLOOKUP(L21,[1]应付款管理!$A$1:$B$65536,2,FALSE)</f>
        <v>1893400</v>
      </c>
      <c r="U21">
        <f>VLOOKUP(L21,[1]应付款管理!$A$1:$J$65536,10,FALSE)</f>
        <v>1400</v>
      </c>
      <c r="V21">
        <f t="shared" si="0"/>
        <v>0</v>
      </c>
      <c r="W21" t="str">
        <f t="shared" si="1"/>
        <v>，1893400</v>
      </c>
    </row>
    <row r="22" ht="16.5" spans="1:23">
      <c r="A22" s="3" t="s">
        <v>124</v>
      </c>
      <c r="B22" s="3" t="s">
        <v>21</v>
      </c>
      <c r="C22" s="3" t="s">
        <v>35</v>
      </c>
      <c r="D22" s="3" t="s">
        <v>23</v>
      </c>
      <c r="E22" s="3" t="s">
        <v>125</v>
      </c>
      <c r="F22" s="3" t="s">
        <v>126</v>
      </c>
      <c r="G22" s="3" t="s">
        <v>65</v>
      </c>
      <c r="H22" s="3" t="s">
        <v>27</v>
      </c>
      <c r="I22" s="3" t="s">
        <v>28</v>
      </c>
      <c r="J22" s="5">
        <v>700</v>
      </c>
      <c r="K22" s="3" t="s">
        <v>127</v>
      </c>
      <c r="L22" s="7">
        <v>7688272</v>
      </c>
      <c r="M22" s="3" t="s">
        <v>30</v>
      </c>
      <c r="N22" s="3" t="s">
        <v>39</v>
      </c>
      <c r="O22" s="3" t="s">
        <v>27</v>
      </c>
      <c r="P22" s="3" t="s">
        <v>65</v>
      </c>
      <c r="Q22" s="3" t="s">
        <v>32</v>
      </c>
      <c r="R22" s="3" t="s">
        <v>32</v>
      </c>
      <c r="S22" s="3" t="s">
        <v>33</v>
      </c>
      <c r="T22">
        <f>VLOOKUP(L22,[1]应付款管理!$A$1:$B$65536,2,FALSE)</f>
        <v>1893362</v>
      </c>
      <c r="U22">
        <f>VLOOKUP(L22,[1]应付款管理!$A$1:$J$65536,10,FALSE)</f>
        <v>700</v>
      </c>
      <c r="V22">
        <f t="shared" si="0"/>
        <v>0</v>
      </c>
      <c r="W22" t="str">
        <f t="shared" si="1"/>
        <v>，1893362</v>
      </c>
    </row>
    <row r="23" ht="16.5" spans="1:23">
      <c r="A23" s="3" t="s">
        <v>128</v>
      </c>
      <c r="B23" s="3" t="s">
        <v>21</v>
      </c>
      <c r="C23" s="3" t="s">
        <v>35</v>
      </c>
      <c r="D23" s="3" t="s">
        <v>23</v>
      </c>
      <c r="E23" s="3" t="s">
        <v>129</v>
      </c>
      <c r="F23" s="3" t="s">
        <v>130</v>
      </c>
      <c r="G23" s="3" t="s">
        <v>65</v>
      </c>
      <c r="H23" s="3" t="s">
        <v>27</v>
      </c>
      <c r="I23" s="3" t="s">
        <v>28</v>
      </c>
      <c r="J23" s="5">
        <v>700</v>
      </c>
      <c r="K23" s="3" t="s">
        <v>131</v>
      </c>
      <c r="L23" s="7">
        <v>7688152</v>
      </c>
      <c r="M23" s="3" t="s">
        <v>30</v>
      </c>
      <c r="N23" s="3" t="s">
        <v>39</v>
      </c>
      <c r="O23" s="3" t="s">
        <v>27</v>
      </c>
      <c r="P23" s="3" t="s">
        <v>65</v>
      </c>
      <c r="Q23" s="3" t="s">
        <v>32</v>
      </c>
      <c r="R23" s="3" t="s">
        <v>32</v>
      </c>
      <c r="S23" s="3" t="s">
        <v>33</v>
      </c>
      <c r="T23">
        <f>VLOOKUP(L23,[1]应付款管理!$A$1:$B$65536,2,FALSE)</f>
        <v>1893249</v>
      </c>
      <c r="U23">
        <f>VLOOKUP(L23,[1]应付款管理!$A$1:$J$65536,10,FALSE)</f>
        <v>700</v>
      </c>
      <c r="V23">
        <f t="shared" si="0"/>
        <v>0</v>
      </c>
      <c r="W23" t="str">
        <f t="shared" si="1"/>
        <v>，1893249</v>
      </c>
    </row>
    <row r="24" ht="16.5" spans="1:23">
      <c r="A24" s="3" t="s">
        <v>132</v>
      </c>
      <c r="B24" s="3" t="s">
        <v>21</v>
      </c>
      <c r="C24" s="3" t="s">
        <v>35</v>
      </c>
      <c r="D24" s="3" t="s">
        <v>23</v>
      </c>
      <c r="E24" s="3" t="s">
        <v>133</v>
      </c>
      <c r="F24" s="3" t="s">
        <v>134</v>
      </c>
      <c r="G24" s="3" t="s">
        <v>113</v>
      </c>
      <c r="H24" s="3" t="s">
        <v>27</v>
      </c>
      <c r="I24" s="3" t="s">
        <v>28</v>
      </c>
      <c r="J24" s="5">
        <v>700</v>
      </c>
      <c r="K24" s="3" t="s">
        <v>135</v>
      </c>
      <c r="L24" s="7">
        <v>7687481</v>
      </c>
      <c r="M24" s="3" t="s">
        <v>30</v>
      </c>
      <c r="N24" s="3" t="s">
        <v>39</v>
      </c>
      <c r="O24" s="3" t="s">
        <v>27</v>
      </c>
      <c r="P24" s="3" t="s">
        <v>113</v>
      </c>
      <c r="Q24" s="3" t="s">
        <v>32</v>
      </c>
      <c r="R24" s="3" t="s">
        <v>32</v>
      </c>
      <c r="S24" s="3" t="s">
        <v>33</v>
      </c>
      <c r="T24">
        <f>VLOOKUP(L24,[1]应付款管理!$A$1:$B$65536,2,FALSE)</f>
        <v>1892494</v>
      </c>
      <c r="U24">
        <f>VLOOKUP(L24,[1]应付款管理!$A$1:$J$65536,10,FALSE)</f>
        <v>700</v>
      </c>
      <c r="V24">
        <f t="shared" si="0"/>
        <v>0</v>
      </c>
      <c r="W24" t="str">
        <f t="shared" si="1"/>
        <v>，1892494</v>
      </c>
    </row>
    <row r="25" ht="16.5" hidden="1" spans="1:21">
      <c r="A25" s="3" t="s">
        <v>136</v>
      </c>
      <c r="B25" s="3" t="s">
        <v>21</v>
      </c>
      <c r="C25" s="3" t="s">
        <v>137</v>
      </c>
      <c r="D25" s="3" t="s">
        <v>23</v>
      </c>
      <c r="E25" s="3" t="s">
        <v>138</v>
      </c>
      <c r="F25" s="3" t="s">
        <v>139</v>
      </c>
      <c r="G25" s="3" t="s">
        <v>102</v>
      </c>
      <c r="H25" s="3" t="s">
        <v>107</v>
      </c>
      <c r="I25" s="3" t="s">
        <v>28</v>
      </c>
      <c r="J25" s="5">
        <v>2379</v>
      </c>
      <c r="K25" s="3" t="s">
        <v>140</v>
      </c>
      <c r="L25" s="3" t="s">
        <v>30</v>
      </c>
      <c r="M25" s="3" t="s">
        <v>30</v>
      </c>
      <c r="N25" s="3" t="s">
        <v>31</v>
      </c>
      <c r="O25" s="3" t="s">
        <v>107</v>
      </c>
      <c r="P25" s="3" t="s">
        <v>102</v>
      </c>
      <c r="Q25" s="3" t="s">
        <v>87</v>
      </c>
      <c r="R25" s="3" t="s">
        <v>141</v>
      </c>
      <c r="S25" s="3" t="s">
        <v>33</v>
      </c>
      <c r="T25" t="e">
        <f>VLOOKUP(L25,[1]应付款管理!$A$1:$B$65536,2,FALSE)</f>
        <v>#N/A</v>
      </c>
      <c r="U25" t="e">
        <f>VLOOKUP(L25,[1]应付款管理!$A$1:$J$65536,10,FALSE)</f>
        <v>#N/A</v>
      </c>
    </row>
    <row r="26" ht="16.5" spans="1:23">
      <c r="A26" s="3" t="s">
        <v>142</v>
      </c>
      <c r="B26" s="3" t="s">
        <v>21</v>
      </c>
      <c r="C26" s="3" t="s">
        <v>84</v>
      </c>
      <c r="D26" s="3" t="s">
        <v>23</v>
      </c>
      <c r="E26" s="3" t="s">
        <v>143</v>
      </c>
      <c r="F26" s="3" t="s">
        <v>144</v>
      </c>
      <c r="G26" s="3" t="s">
        <v>97</v>
      </c>
      <c r="H26" s="3" t="s">
        <v>27</v>
      </c>
      <c r="I26" s="3" t="s">
        <v>28</v>
      </c>
      <c r="J26" s="5">
        <v>793</v>
      </c>
      <c r="K26" s="3" t="s">
        <v>145</v>
      </c>
      <c r="L26" s="7">
        <v>7687762</v>
      </c>
      <c r="M26" s="3" t="s">
        <v>30</v>
      </c>
      <c r="N26" s="3" t="s">
        <v>39</v>
      </c>
      <c r="O26" s="3" t="s">
        <v>27</v>
      </c>
      <c r="P26" s="3" t="s">
        <v>97</v>
      </c>
      <c r="Q26" s="3" t="s">
        <v>87</v>
      </c>
      <c r="R26" s="3" t="s">
        <v>87</v>
      </c>
      <c r="S26" s="3" t="s">
        <v>33</v>
      </c>
      <c r="T26">
        <f>VLOOKUP(L26,[1]应付款管理!$A$1:$B$65536,2,FALSE)</f>
        <v>1892817</v>
      </c>
      <c r="U26">
        <f>VLOOKUP(L26,[1]应付款管理!$A$1:$J$65536,10,FALSE)</f>
        <v>793</v>
      </c>
      <c r="V26">
        <f>J26-U26</f>
        <v>0</v>
      </c>
      <c r="W26" t="str">
        <f>$W$1&amp;T26</f>
        <v>，1892817</v>
      </c>
    </row>
    <row r="27" ht="16.5" spans="1:23">
      <c r="A27" s="3" t="s">
        <v>146</v>
      </c>
      <c r="B27" s="3" t="s">
        <v>21</v>
      </c>
      <c r="C27" s="3" t="s">
        <v>35</v>
      </c>
      <c r="D27" s="3" t="s">
        <v>147</v>
      </c>
      <c r="E27" s="3" t="s">
        <v>148</v>
      </c>
      <c r="F27" s="3" t="s">
        <v>149</v>
      </c>
      <c r="G27" s="3" t="s">
        <v>97</v>
      </c>
      <c r="H27" s="3" t="s">
        <v>27</v>
      </c>
      <c r="I27" s="3" t="s">
        <v>28</v>
      </c>
      <c r="J27" s="5">
        <v>780</v>
      </c>
      <c r="K27" s="3" t="s">
        <v>150</v>
      </c>
      <c r="L27" s="7">
        <v>7687480</v>
      </c>
      <c r="M27" s="3" t="s">
        <v>30</v>
      </c>
      <c r="N27" s="3" t="s">
        <v>39</v>
      </c>
      <c r="O27" s="3" t="s">
        <v>27</v>
      </c>
      <c r="P27" s="3" t="s">
        <v>97</v>
      </c>
      <c r="Q27" s="3" t="s">
        <v>151</v>
      </c>
      <c r="R27" s="3" t="s">
        <v>151</v>
      </c>
      <c r="S27" s="3" t="s">
        <v>33</v>
      </c>
      <c r="T27">
        <f>VLOOKUP(L27,[1]应付款管理!$A$1:$B$65536,2,FALSE)</f>
        <v>1892367</v>
      </c>
      <c r="U27">
        <f>VLOOKUP(L27,[1]应付款管理!$A$1:$J$65536,10,FALSE)</f>
        <v>780</v>
      </c>
      <c r="V27">
        <f>J27-U27</f>
        <v>0</v>
      </c>
      <c r="W27" t="str">
        <f>$W$1&amp;T27</f>
        <v>，1892367</v>
      </c>
    </row>
    <row r="28" ht="16.5" spans="1:23">
      <c r="A28" s="3" t="s">
        <v>152</v>
      </c>
      <c r="B28" s="3" t="s">
        <v>21</v>
      </c>
      <c r="C28" s="3" t="s">
        <v>35</v>
      </c>
      <c r="D28" s="3" t="s">
        <v>147</v>
      </c>
      <c r="E28" s="3" t="s">
        <v>153</v>
      </c>
      <c r="F28" s="3" t="s">
        <v>154</v>
      </c>
      <c r="G28" s="3" t="s">
        <v>102</v>
      </c>
      <c r="H28" s="3" t="s">
        <v>27</v>
      </c>
      <c r="I28" s="3" t="s">
        <v>28</v>
      </c>
      <c r="J28" s="5">
        <v>780</v>
      </c>
      <c r="K28" s="3" t="s">
        <v>155</v>
      </c>
      <c r="L28" s="7">
        <v>7686765</v>
      </c>
      <c r="M28" s="3" t="s">
        <v>30</v>
      </c>
      <c r="N28" s="3" t="s">
        <v>39</v>
      </c>
      <c r="O28" s="3" t="s">
        <v>27</v>
      </c>
      <c r="P28" s="3" t="s">
        <v>102</v>
      </c>
      <c r="Q28" s="3" t="s">
        <v>151</v>
      </c>
      <c r="R28" s="3" t="s">
        <v>151</v>
      </c>
      <c r="S28" s="3" t="s">
        <v>33</v>
      </c>
      <c r="T28">
        <f>VLOOKUP(L28,[1]应付款管理!$A$1:$B$65536,2,FALSE)</f>
        <v>1891644</v>
      </c>
      <c r="U28">
        <f>VLOOKUP(L28,[1]应付款管理!$A$1:$J$65536,10,FALSE)</f>
        <v>780</v>
      </c>
      <c r="V28">
        <f>J28-U28</f>
        <v>0</v>
      </c>
      <c r="W28" t="str">
        <f>$W$1&amp;T28</f>
        <v>，1891644</v>
      </c>
    </row>
    <row r="29" ht="16.5" spans="1:23">
      <c r="A29" s="3" t="s">
        <v>156</v>
      </c>
      <c r="B29" s="3" t="s">
        <v>21</v>
      </c>
      <c r="C29" s="3" t="s">
        <v>84</v>
      </c>
      <c r="D29" s="3" t="s">
        <v>147</v>
      </c>
      <c r="E29" s="3" t="s">
        <v>157</v>
      </c>
      <c r="F29" s="3" t="s">
        <v>158</v>
      </c>
      <c r="G29" s="3" t="s">
        <v>113</v>
      </c>
      <c r="H29" s="3" t="s">
        <v>27</v>
      </c>
      <c r="I29" s="3" t="s">
        <v>28</v>
      </c>
      <c r="J29" s="5">
        <v>873</v>
      </c>
      <c r="K29" s="3" t="s">
        <v>145</v>
      </c>
      <c r="L29" s="7">
        <v>7688123</v>
      </c>
      <c r="M29" s="3" t="s">
        <v>30</v>
      </c>
      <c r="N29" s="3" t="s">
        <v>39</v>
      </c>
      <c r="O29" s="3" t="s">
        <v>27</v>
      </c>
      <c r="P29" s="3" t="s">
        <v>113</v>
      </c>
      <c r="Q29" s="3" t="s">
        <v>159</v>
      </c>
      <c r="R29" s="3" t="s">
        <v>159</v>
      </c>
      <c r="S29" s="3" t="s">
        <v>33</v>
      </c>
      <c r="T29">
        <f>VLOOKUP(L29,[1]应付款管理!$A$1:$B$65536,2,FALSE)</f>
        <v>1893201</v>
      </c>
      <c r="U29">
        <f>VLOOKUP(L29,[1]应付款管理!$A$1:$J$65536,10,FALSE)</f>
        <v>873</v>
      </c>
      <c r="V29">
        <f>J29-U29</f>
        <v>0</v>
      </c>
      <c r="W29" t="str">
        <f>$W$1&amp;T29</f>
        <v>，1893201</v>
      </c>
    </row>
    <row r="30" ht="16.5" spans="1:23">
      <c r="A30" s="3" t="s">
        <v>160</v>
      </c>
      <c r="B30" s="3" t="s">
        <v>21</v>
      </c>
      <c r="C30" s="3" t="s">
        <v>22</v>
      </c>
      <c r="D30" s="3" t="s">
        <v>147</v>
      </c>
      <c r="E30" s="3" t="s">
        <v>161</v>
      </c>
      <c r="F30" s="3" t="s">
        <v>162</v>
      </c>
      <c r="G30" s="3" t="s">
        <v>97</v>
      </c>
      <c r="H30" s="3" t="s">
        <v>91</v>
      </c>
      <c r="I30" s="3" t="s">
        <v>28</v>
      </c>
      <c r="J30" s="5">
        <v>1560</v>
      </c>
      <c r="K30" s="3" t="s">
        <v>163</v>
      </c>
      <c r="L30" s="8">
        <v>76874797687478</v>
      </c>
      <c r="M30" s="3" t="s">
        <v>30</v>
      </c>
      <c r="N30" s="3" t="s">
        <v>39</v>
      </c>
      <c r="O30" s="3" t="s">
        <v>91</v>
      </c>
      <c r="P30" s="3" t="s">
        <v>97</v>
      </c>
      <c r="Q30" s="3" t="s">
        <v>151</v>
      </c>
      <c r="R30" s="3" t="s">
        <v>164</v>
      </c>
      <c r="S30" s="3" t="s">
        <v>33</v>
      </c>
      <c r="T30">
        <f>VLOOKUP(L30,[1]应付款管理!$A$1:$B$65536,2,FALSE)</f>
        <v>1892366</v>
      </c>
      <c r="U30">
        <f>VLOOKUP(L30,[1]应付款管理!$A$1:$J$65536,10,FALSE)</f>
        <v>1560</v>
      </c>
      <c r="V30">
        <f>J30-U30</f>
        <v>0</v>
      </c>
      <c r="W30" t="str">
        <f>$W$1&amp;T30</f>
        <v>，1892366</v>
      </c>
    </row>
    <row r="31" ht="16.5" hidden="1" spans="1:21">
      <c r="A31" s="3" t="s">
        <v>165</v>
      </c>
      <c r="B31" s="3" t="s">
        <v>21</v>
      </c>
      <c r="C31" s="3" t="s">
        <v>35</v>
      </c>
      <c r="D31" s="3" t="s">
        <v>166</v>
      </c>
      <c r="E31" s="3" t="s">
        <v>167</v>
      </c>
      <c r="F31" s="3" t="s">
        <v>168</v>
      </c>
      <c r="G31" s="3" t="s">
        <v>102</v>
      </c>
      <c r="H31" s="3" t="s">
        <v>27</v>
      </c>
      <c r="I31" s="3" t="s">
        <v>28</v>
      </c>
      <c r="J31" s="5">
        <v>780</v>
      </c>
      <c r="K31" s="3" t="s">
        <v>155</v>
      </c>
      <c r="L31" s="5">
        <v>7686765</v>
      </c>
      <c r="M31" s="3" t="s">
        <v>30</v>
      </c>
      <c r="N31" s="3" t="s">
        <v>31</v>
      </c>
      <c r="O31" s="3" t="s">
        <v>27</v>
      </c>
      <c r="P31" s="3" t="s">
        <v>102</v>
      </c>
      <c r="Q31" s="3" t="s">
        <v>151</v>
      </c>
      <c r="R31" s="3" t="s">
        <v>151</v>
      </c>
      <c r="S31" s="3" t="s">
        <v>33</v>
      </c>
      <c r="T31">
        <f>VLOOKUP(L31,[1]应付款管理!$A$1:$B$65536,2,FALSE)</f>
        <v>1891644</v>
      </c>
      <c r="U31">
        <f>VLOOKUP(L31,[1]应付款管理!$A$1:$J$65536,10,FALSE)</f>
        <v>780</v>
      </c>
    </row>
    <row r="32" ht="16.5" spans="1:23">
      <c r="A32" s="3" t="s">
        <v>169</v>
      </c>
      <c r="B32" s="3" t="s">
        <v>21</v>
      </c>
      <c r="C32" s="3" t="s">
        <v>35</v>
      </c>
      <c r="D32" s="3" t="s">
        <v>23</v>
      </c>
      <c r="E32" s="3" t="s">
        <v>170</v>
      </c>
      <c r="F32" s="3" t="s">
        <v>171</v>
      </c>
      <c r="G32" s="3" t="s">
        <v>172</v>
      </c>
      <c r="H32" s="3" t="s">
        <v>27</v>
      </c>
      <c r="I32" s="3" t="s">
        <v>28</v>
      </c>
      <c r="J32" s="5">
        <v>746</v>
      </c>
      <c r="K32" s="3" t="s">
        <v>173</v>
      </c>
      <c r="L32" s="7">
        <v>7684040</v>
      </c>
      <c r="M32" s="3" t="s">
        <v>30</v>
      </c>
      <c r="N32" s="3" t="s">
        <v>39</v>
      </c>
      <c r="O32" s="3" t="s">
        <v>27</v>
      </c>
      <c r="P32" s="3" t="s">
        <v>172</v>
      </c>
      <c r="Q32" s="3" t="s">
        <v>174</v>
      </c>
      <c r="R32" s="3" t="s">
        <v>174</v>
      </c>
      <c r="S32" s="3" t="s">
        <v>33</v>
      </c>
      <c r="T32">
        <f>VLOOKUP(L32,[1]应付款管理!$A$1:$B$65536,2,FALSE)</f>
        <v>1888033</v>
      </c>
      <c r="U32">
        <f>VLOOKUP(L32,[1]应付款管理!$A$1:$J$65536,10,FALSE)</f>
        <v>746</v>
      </c>
      <c r="V32">
        <f>J32-U32</f>
        <v>0</v>
      </c>
      <c r="W32" t="str">
        <f t="shared" ref="W32:W39" si="2">$W$1&amp;T32</f>
        <v>，1888033</v>
      </c>
    </row>
    <row r="33" ht="16.5" spans="1:23">
      <c r="A33" s="3" t="s">
        <v>175</v>
      </c>
      <c r="B33" s="3" t="s">
        <v>21</v>
      </c>
      <c r="C33" s="3" t="s">
        <v>35</v>
      </c>
      <c r="D33" s="3" t="s">
        <v>23</v>
      </c>
      <c r="E33" s="3" t="s">
        <v>176</v>
      </c>
      <c r="F33" s="3" t="s">
        <v>177</v>
      </c>
      <c r="G33" s="3" t="s">
        <v>178</v>
      </c>
      <c r="H33" s="3" t="s">
        <v>27</v>
      </c>
      <c r="I33" s="3" t="s">
        <v>28</v>
      </c>
      <c r="J33" s="5">
        <v>1353</v>
      </c>
      <c r="K33" s="3" t="s">
        <v>179</v>
      </c>
      <c r="L33" s="7">
        <v>7682973</v>
      </c>
      <c r="M33" s="3" t="s">
        <v>30</v>
      </c>
      <c r="N33" s="3" t="s">
        <v>39</v>
      </c>
      <c r="O33" s="3" t="s">
        <v>91</v>
      </c>
      <c r="P33" s="3" t="s">
        <v>180</v>
      </c>
      <c r="Q33" s="3" t="s">
        <v>32</v>
      </c>
      <c r="R33" s="3" t="s">
        <v>32</v>
      </c>
      <c r="S33" s="3" t="s">
        <v>33</v>
      </c>
      <c r="T33">
        <f>VLOOKUP(L33,[1]应付款管理!$A$1:$B$65536,2,FALSE)</f>
        <v>1886758</v>
      </c>
      <c r="U33">
        <f>VLOOKUP(L33,[1]应付款管理!$A$1:$J$65536,10,FALSE)</f>
        <v>1353</v>
      </c>
      <c r="V33">
        <f>J33-U33</f>
        <v>0</v>
      </c>
      <c r="W33" t="str">
        <f t="shared" si="2"/>
        <v>，1886758</v>
      </c>
    </row>
    <row r="34" ht="16.5" spans="1:23">
      <c r="A34" s="3" t="s">
        <v>181</v>
      </c>
      <c r="B34" s="3" t="s">
        <v>21</v>
      </c>
      <c r="C34" s="3" t="s">
        <v>35</v>
      </c>
      <c r="D34" s="3" t="s">
        <v>23</v>
      </c>
      <c r="E34" s="3" t="s">
        <v>182</v>
      </c>
      <c r="F34" s="3" t="s">
        <v>183</v>
      </c>
      <c r="G34" s="3" t="s">
        <v>184</v>
      </c>
      <c r="H34" s="3" t="s">
        <v>27</v>
      </c>
      <c r="I34" s="3" t="s">
        <v>28</v>
      </c>
      <c r="J34" s="5">
        <v>653</v>
      </c>
      <c r="K34" s="3" t="s">
        <v>185</v>
      </c>
      <c r="L34" s="7">
        <v>7683666</v>
      </c>
      <c r="M34" s="3" t="s">
        <v>30</v>
      </c>
      <c r="N34" s="3" t="s">
        <v>39</v>
      </c>
      <c r="O34" s="3" t="s">
        <v>27</v>
      </c>
      <c r="P34" s="3" t="s">
        <v>184</v>
      </c>
      <c r="Q34" s="3" t="s">
        <v>186</v>
      </c>
      <c r="R34" s="3" t="s">
        <v>186</v>
      </c>
      <c r="S34" s="3" t="s">
        <v>33</v>
      </c>
      <c r="T34">
        <f>VLOOKUP(L34,[1]应付款管理!$A$1:$B$65536,2,FALSE)</f>
        <v>1887583</v>
      </c>
      <c r="U34">
        <f>VLOOKUP(L34,[1]应付款管理!$A$1:$J$65536,10,FALSE)</f>
        <v>653</v>
      </c>
      <c r="V34">
        <f>J34-U34</f>
        <v>0</v>
      </c>
      <c r="W34" t="str">
        <f t="shared" si="2"/>
        <v>，1887583</v>
      </c>
    </row>
    <row r="35" ht="16.5" spans="1:23">
      <c r="A35" s="3" t="s">
        <v>187</v>
      </c>
      <c r="B35" s="3" t="s">
        <v>21</v>
      </c>
      <c r="C35" s="3" t="s">
        <v>35</v>
      </c>
      <c r="D35" s="3" t="s">
        <v>23</v>
      </c>
      <c r="E35" s="3" t="s">
        <v>188</v>
      </c>
      <c r="F35" s="3" t="s">
        <v>189</v>
      </c>
      <c r="G35" s="3" t="s">
        <v>190</v>
      </c>
      <c r="H35" s="3" t="s">
        <v>27</v>
      </c>
      <c r="I35" s="3" t="s">
        <v>28</v>
      </c>
      <c r="J35" s="5">
        <v>1353</v>
      </c>
      <c r="K35" s="3" t="s">
        <v>191</v>
      </c>
      <c r="L35" s="7">
        <v>7683571</v>
      </c>
      <c r="M35" s="3" t="s">
        <v>30</v>
      </c>
      <c r="N35" s="3" t="s">
        <v>39</v>
      </c>
      <c r="O35" s="3" t="s">
        <v>91</v>
      </c>
      <c r="P35" s="3" t="s">
        <v>192</v>
      </c>
      <c r="Q35" s="3" t="s">
        <v>186</v>
      </c>
      <c r="R35" s="3" t="s">
        <v>186</v>
      </c>
      <c r="S35" s="3" t="s">
        <v>33</v>
      </c>
      <c r="T35">
        <f>VLOOKUP(L35,[1]应付款管理!$A$1:$B$65536,2,FALSE)</f>
        <v>1887479</v>
      </c>
      <c r="U35">
        <f>VLOOKUP(L35,[1]应付款管理!$A$1:$J$65536,10,FALSE)</f>
        <v>1353</v>
      </c>
      <c r="V35">
        <f>J35-U35</f>
        <v>0</v>
      </c>
      <c r="W35" t="str">
        <f t="shared" si="2"/>
        <v>，1887479</v>
      </c>
    </row>
    <row r="36" ht="16.5" spans="1:23">
      <c r="A36" s="3" t="s">
        <v>193</v>
      </c>
      <c r="B36" s="3" t="s">
        <v>21</v>
      </c>
      <c r="C36" s="3" t="s">
        <v>35</v>
      </c>
      <c r="D36" s="3" t="s">
        <v>23</v>
      </c>
      <c r="E36" s="3" t="s">
        <v>194</v>
      </c>
      <c r="F36" s="3" t="s">
        <v>195</v>
      </c>
      <c r="G36" s="3" t="s">
        <v>184</v>
      </c>
      <c r="H36" s="3" t="s">
        <v>27</v>
      </c>
      <c r="I36" s="3" t="s">
        <v>28</v>
      </c>
      <c r="J36" s="5">
        <v>653</v>
      </c>
      <c r="K36" s="3" t="s">
        <v>196</v>
      </c>
      <c r="L36" s="7">
        <v>7683407</v>
      </c>
      <c r="M36" s="3" t="s">
        <v>30</v>
      </c>
      <c r="N36" s="3" t="s">
        <v>39</v>
      </c>
      <c r="O36" s="3" t="s">
        <v>27</v>
      </c>
      <c r="P36" s="3" t="s">
        <v>184</v>
      </c>
      <c r="Q36" s="3" t="s">
        <v>186</v>
      </c>
      <c r="R36" s="3" t="s">
        <v>186</v>
      </c>
      <c r="S36" s="3" t="s">
        <v>33</v>
      </c>
      <c r="T36">
        <f>VLOOKUP(L36,[1]应付款管理!$A$1:$B$65536,2,FALSE)</f>
        <v>1887299</v>
      </c>
      <c r="U36">
        <f>VLOOKUP(L36,[1]应付款管理!$A$1:$J$65536,10,FALSE)</f>
        <v>653</v>
      </c>
      <c r="V36">
        <f>J36-U36</f>
        <v>0</v>
      </c>
      <c r="W36" t="str">
        <f t="shared" si="2"/>
        <v>，1887299</v>
      </c>
    </row>
    <row r="37" ht="16.5" spans="1:23">
      <c r="A37" s="3" t="s">
        <v>197</v>
      </c>
      <c r="B37" s="3" t="s">
        <v>21</v>
      </c>
      <c r="C37" s="3" t="s">
        <v>35</v>
      </c>
      <c r="D37" s="3" t="s">
        <v>23</v>
      </c>
      <c r="E37" s="3" t="s">
        <v>198</v>
      </c>
      <c r="F37" s="3" t="s">
        <v>199</v>
      </c>
      <c r="G37" s="3" t="s">
        <v>200</v>
      </c>
      <c r="H37" s="3" t="s">
        <v>27</v>
      </c>
      <c r="I37" s="3" t="s">
        <v>28</v>
      </c>
      <c r="J37" s="5">
        <v>700</v>
      </c>
      <c r="K37" s="3" t="s">
        <v>201</v>
      </c>
      <c r="L37" s="7">
        <v>7684544</v>
      </c>
      <c r="M37" s="3" t="s">
        <v>30</v>
      </c>
      <c r="N37" s="3" t="s">
        <v>39</v>
      </c>
      <c r="O37" s="3" t="s">
        <v>27</v>
      </c>
      <c r="P37" s="3" t="s">
        <v>200</v>
      </c>
      <c r="Q37" s="3" t="s">
        <v>32</v>
      </c>
      <c r="R37" s="3" t="s">
        <v>32</v>
      </c>
      <c r="S37" s="3" t="s">
        <v>33</v>
      </c>
      <c r="T37">
        <f>VLOOKUP(L37,[1]应付款管理!$A$1:$B$65536,2,FALSE)</f>
        <v>1888702</v>
      </c>
      <c r="U37">
        <f>VLOOKUP(L37,[1]应付款管理!$A$1:$J$65536,10,FALSE)</f>
        <v>700</v>
      </c>
      <c r="V37">
        <f>J37-U37</f>
        <v>0</v>
      </c>
      <c r="W37" t="str">
        <f t="shared" si="2"/>
        <v>，1888702</v>
      </c>
    </row>
    <row r="38" ht="16.5" spans="1:23">
      <c r="A38" s="3" t="s">
        <v>202</v>
      </c>
      <c r="B38" s="3" t="s">
        <v>21</v>
      </c>
      <c r="C38" s="3" t="s">
        <v>35</v>
      </c>
      <c r="D38" s="3" t="s">
        <v>23</v>
      </c>
      <c r="E38" s="3" t="s">
        <v>203</v>
      </c>
      <c r="F38" s="3" t="s">
        <v>204</v>
      </c>
      <c r="G38" s="3" t="s">
        <v>192</v>
      </c>
      <c r="H38" s="3" t="s">
        <v>27</v>
      </c>
      <c r="I38" s="3" t="s">
        <v>28</v>
      </c>
      <c r="J38" s="5">
        <v>653</v>
      </c>
      <c r="K38" s="3" t="s">
        <v>196</v>
      </c>
      <c r="L38" s="7">
        <v>7684050</v>
      </c>
      <c r="M38" s="3" t="s">
        <v>30</v>
      </c>
      <c r="N38" s="3" t="s">
        <v>39</v>
      </c>
      <c r="O38" s="3" t="s">
        <v>27</v>
      </c>
      <c r="P38" s="3" t="s">
        <v>192</v>
      </c>
      <c r="Q38" s="3" t="s">
        <v>186</v>
      </c>
      <c r="R38" s="3" t="s">
        <v>186</v>
      </c>
      <c r="S38" s="3" t="s">
        <v>33</v>
      </c>
      <c r="T38">
        <f>VLOOKUP(L38,[1]应付款管理!$A$1:$B$65536,2,FALSE)</f>
        <v>1888094</v>
      </c>
      <c r="U38">
        <f>VLOOKUP(L38,[1]应付款管理!$A$1:$J$65536,10,FALSE)</f>
        <v>653</v>
      </c>
      <c r="V38">
        <f>J38-U38</f>
        <v>0</v>
      </c>
      <c r="W38" t="str">
        <f t="shared" si="2"/>
        <v>，1888094</v>
      </c>
    </row>
    <row r="39" ht="16.5" spans="1:23">
      <c r="A39" s="3" t="s">
        <v>205</v>
      </c>
      <c r="B39" s="3" t="s">
        <v>21</v>
      </c>
      <c r="C39" s="3" t="s">
        <v>35</v>
      </c>
      <c r="D39" s="3" t="s">
        <v>23</v>
      </c>
      <c r="E39" s="3" t="s">
        <v>206</v>
      </c>
      <c r="F39" s="3" t="s">
        <v>207</v>
      </c>
      <c r="G39" s="3" t="s">
        <v>102</v>
      </c>
      <c r="H39" s="3" t="s">
        <v>27</v>
      </c>
      <c r="I39" s="3" t="s">
        <v>28</v>
      </c>
      <c r="J39" s="5">
        <v>746</v>
      </c>
      <c r="K39" s="3" t="s">
        <v>208</v>
      </c>
      <c r="L39" s="7">
        <v>7684013</v>
      </c>
      <c r="M39" s="3" t="s">
        <v>30</v>
      </c>
      <c r="N39" s="3" t="s">
        <v>39</v>
      </c>
      <c r="O39" s="3" t="s">
        <v>27</v>
      </c>
      <c r="P39" s="3" t="s">
        <v>102</v>
      </c>
      <c r="Q39" s="3" t="s">
        <v>174</v>
      </c>
      <c r="R39" s="3" t="s">
        <v>174</v>
      </c>
      <c r="S39" s="3" t="s">
        <v>33</v>
      </c>
      <c r="T39">
        <f>VLOOKUP(L39,[1]应付款管理!$A$1:$B$65536,2,FALSE)</f>
        <v>1888052</v>
      </c>
      <c r="U39">
        <f>VLOOKUP(L39,[1]应付款管理!$A$1:$J$65536,10,FALSE)</f>
        <v>746</v>
      </c>
      <c r="V39">
        <f>J39-U39</f>
        <v>0</v>
      </c>
      <c r="W39" t="str">
        <f t="shared" si="2"/>
        <v>，1888052</v>
      </c>
    </row>
    <row r="40" ht="16.5" hidden="1" spans="1:21">
      <c r="A40" s="3" t="s">
        <v>209</v>
      </c>
      <c r="B40" s="3" t="s">
        <v>21</v>
      </c>
      <c r="C40" s="3" t="s">
        <v>35</v>
      </c>
      <c r="D40" s="3" t="s">
        <v>23</v>
      </c>
      <c r="E40" s="3" t="s">
        <v>210</v>
      </c>
      <c r="F40" s="3" t="s">
        <v>211</v>
      </c>
      <c r="G40" s="3" t="s">
        <v>178</v>
      </c>
      <c r="H40" s="3" t="s">
        <v>27</v>
      </c>
      <c r="I40" s="3" t="s">
        <v>28</v>
      </c>
      <c r="J40" s="5">
        <v>1353</v>
      </c>
      <c r="K40" s="3" t="s">
        <v>179</v>
      </c>
      <c r="L40" s="3" t="s">
        <v>30</v>
      </c>
      <c r="M40" s="3" t="s">
        <v>30</v>
      </c>
      <c r="N40" s="3" t="s">
        <v>31</v>
      </c>
      <c r="O40" s="3" t="s">
        <v>91</v>
      </c>
      <c r="P40" s="3" t="s">
        <v>180</v>
      </c>
      <c r="Q40" s="3" t="s">
        <v>32</v>
      </c>
      <c r="R40" s="3" t="s">
        <v>32</v>
      </c>
      <c r="S40" s="3" t="s">
        <v>33</v>
      </c>
      <c r="T40" t="e">
        <f>VLOOKUP(L40,[1]应付款管理!$A$1:$B$65536,2,FALSE)</f>
        <v>#N/A</v>
      </c>
      <c r="U40" t="e">
        <f>VLOOKUP(L40,[1]应付款管理!$A$1:$J$65536,10,FALSE)</f>
        <v>#N/A</v>
      </c>
    </row>
    <row r="41" ht="16.5" hidden="1" spans="12:21">
      <c r="L41"/>
      <c r="P41" s="3" t="s">
        <v>184</v>
      </c>
      <c r="Q41" s="3" t="s">
        <v>186</v>
      </c>
      <c r="R41" s="3" t="s">
        <v>186</v>
      </c>
      <c r="S41" s="3" t="s">
        <v>33</v>
      </c>
      <c r="T41" t="e">
        <f>VLOOKUP(L41,[1]应付款管理!$A$1:$B$65536,2,FALSE)</f>
        <v>#N/A</v>
      </c>
      <c r="U41" t="e">
        <f>VLOOKUP(L41,[1]应付款管理!$A$1:$J$65536,10,FALSE)</f>
        <v>#N/A</v>
      </c>
    </row>
    <row r="42" ht="16.5" spans="1:23">
      <c r="A42" s="3" t="s">
        <v>212</v>
      </c>
      <c r="B42" s="3" t="s">
        <v>21</v>
      </c>
      <c r="C42" s="3" t="s">
        <v>35</v>
      </c>
      <c r="D42" s="3" t="s">
        <v>23</v>
      </c>
      <c r="E42" s="3" t="s">
        <v>213</v>
      </c>
      <c r="F42" s="3" t="s">
        <v>214</v>
      </c>
      <c r="G42" s="3" t="s">
        <v>180</v>
      </c>
      <c r="H42" s="3" t="s">
        <v>27</v>
      </c>
      <c r="I42" s="3" t="s">
        <v>28</v>
      </c>
      <c r="J42" s="5">
        <v>700</v>
      </c>
      <c r="K42" s="3" t="s">
        <v>215</v>
      </c>
      <c r="L42" s="7">
        <v>7682859</v>
      </c>
      <c r="M42" s="3" t="s">
        <v>30</v>
      </c>
      <c r="N42" s="3" t="s">
        <v>39</v>
      </c>
      <c r="O42" s="3" t="s">
        <v>27</v>
      </c>
      <c r="P42" s="3" t="s">
        <v>180</v>
      </c>
      <c r="Q42" s="3" t="s">
        <v>32</v>
      </c>
      <c r="R42" s="3" t="s">
        <v>32</v>
      </c>
      <c r="S42" s="3" t="s">
        <v>33</v>
      </c>
      <c r="T42">
        <f>VLOOKUP(L42,[1]应付款管理!$A$1:$B$65536,2,FALSE)</f>
        <v>1886590</v>
      </c>
      <c r="U42">
        <f>VLOOKUP(L42,[1]应付款管理!$A$1:$J$65536,10,FALSE)</f>
        <v>700</v>
      </c>
      <c r="V42">
        <f>J42-U42</f>
        <v>0</v>
      </c>
      <c r="W42" t="str">
        <f t="shared" ref="W42:W61" si="3">$W$1&amp;T42</f>
        <v>，1886590</v>
      </c>
    </row>
    <row r="43" ht="16.5" spans="1:23">
      <c r="A43" s="3" t="s">
        <v>216</v>
      </c>
      <c r="B43" s="3" t="s">
        <v>21</v>
      </c>
      <c r="C43" s="3" t="s">
        <v>35</v>
      </c>
      <c r="D43" s="3" t="s">
        <v>23</v>
      </c>
      <c r="E43" s="3" t="s">
        <v>217</v>
      </c>
      <c r="F43" s="3" t="s">
        <v>218</v>
      </c>
      <c r="G43" s="3" t="s">
        <v>219</v>
      </c>
      <c r="H43" s="3" t="s">
        <v>27</v>
      </c>
      <c r="I43" s="3" t="s">
        <v>28</v>
      </c>
      <c r="J43" s="5">
        <v>700</v>
      </c>
      <c r="K43" s="3" t="s">
        <v>220</v>
      </c>
      <c r="L43" s="7">
        <v>7685038</v>
      </c>
      <c r="M43" s="3" t="s">
        <v>30</v>
      </c>
      <c r="N43" s="3" t="s">
        <v>39</v>
      </c>
      <c r="O43" s="3" t="s">
        <v>27</v>
      </c>
      <c r="P43" s="3" t="s">
        <v>219</v>
      </c>
      <c r="Q43" s="3" t="s">
        <v>32</v>
      </c>
      <c r="R43" s="3" t="s">
        <v>32</v>
      </c>
      <c r="S43" s="3" t="s">
        <v>33</v>
      </c>
      <c r="T43">
        <f>VLOOKUP(L43,[1]应付款管理!$A$1:$B$65536,2,FALSE)</f>
        <v>1889296</v>
      </c>
      <c r="U43">
        <f>VLOOKUP(L43,[1]应付款管理!$A$1:$J$65536,10,FALSE)</f>
        <v>700</v>
      </c>
      <c r="V43">
        <f>J43-U43</f>
        <v>0</v>
      </c>
      <c r="W43" t="str">
        <f t="shared" si="3"/>
        <v>，1889296</v>
      </c>
    </row>
    <row r="44" ht="16.5" spans="1:23">
      <c r="A44" s="3" t="s">
        <v>221</v>
      </c>
      <c r="B44" s="3" t="s">
        <v>21</v>
      </c>
      <c r="C44" s="3" t="s">
        <v>137</v>
      </c>
      <c r="D44" s="3" t="s">
        <v>23</v>
      </c>
      <c r="E44" s="3" t="s">
        <v>222</v>
      </c>
      <c r="F44" s="3" t="s">
        <v>223</v>
      </c>
      <c r="G44" s="3" t="s">
        <v>178</v>
      </c>
      <c r="H44" s="3" t="s">
        <v>27</v>
      </c>
      <c r="I44" s="3" t="s">
        <v>28</v>
      </c>
      <c r="J44" s="5">
        <v>1540</v>
      </c>
      <c r="K44" s="3" t="s">
        <v>196</v>
      </c>
      <c r="L44" s="7">
        <v>7682836</v>
      </c>
      <c r="M44" s="3" t="s">
        <v>30</v>
      </c>
      <c r="N44" s="3" t="s">
        <v>39</v>
      </c>
      <c r="O44" s="3" t="s">
        <v>91</v>
      </c>
      <c r="P44" s="3" t="s">
        <v>180</v>
      </c>
      <c r="Q44" s="3" t="s">
        <v>87</v>
      </c>
      <c r="R44" s="3" t="s">
        <v>87</v>
      </c>
      <c r="S44" s="3" t="s">
        <v>33</v>
      </c>
      <c r="T44">
        <f>VLOOKUP(L44,[1]应付款管理!$A$1:$B$65536,2,FALSE)</f>
        <v>1886568</v>
      </c>
      <c r="U44">
        <f>VLOOKUP(L44,[1]应付款管理!$A$1:$J$65536,10,FALSE)</f>
        <v>1540</v>
      </c>
      <c r="V44">
        <f>J44-U44</f>
        <v>0</v>
      </c>
      <c r="W44" t="str">
        <f t="shared" si="3"/>
        <v>，1886568</v>
      </c>
    </row>
    <row r="45" ht="16.5" spans="1:23">
      <c r="A45" s="3" t="s">
        <v>224</v>
      </c>
      <c r="B45" s="3" t="s">
        <v>21</v>
      </c>
      <c r="C45" s="3" t="s">
        <v>137</v>
      </c>
      <c r="D45" s="3" t="s">
        <v>23</v>
      </c>
      <c r="E45" s="3" t="s">
        <v>225</v>
      </c>
      <c r="F45" s="3" t="s">
        <v>226</v>
      </c>
      <c r="G45" s="3" t="s">
        <v>192</v>
      </c>
      <c r="H45" s="3" t="s">
        <v>27</v>
      </c>
      <c r="I45" s="3" t="s">
        <v>28</v>
      </c>
      <c r="J45" s="5">
        <v>747</v>
      </c>
      <c r="K45" s="3" t="s">
        <v>196</v>
      </c>
      <c r="L45" s="7">
        <v>7684051</v>
      </c>
      <c r="M45" s="3" t="s">
        <v>30</v>
      </c>
      <c r="N45" s="3" t="s">
        <v>39</v>
      </c>
      <c r="O45" s="3" t="s">
        <v>27</v>
      </c>
      <c r="P45" s="3" t="s">
        <v>192</v>
      </c>
      <c r="Q45" s="3" t="s">
        <v>227</v>
      </c>
      <c r="R45" s="3" t="s">
        <v>227</v>
      </c>
      <c r="S45" s="3" t="s">
        <v>33</v>
      </c>
      <c r="T45">
        <f>VLOOKUP(L45,[1]应付款管理!$A$1:$B$65536,2,FALSE)</f>
        <v>1888096</v>
      </c>
      <c r="U45">
        <f>VLOOKUP(L45,[1]应付款管理!$A$1:$J$65536,10,FALSE)</f>
        <v>747</v>
      </c>
      <c r="V45">
        <f>J45-U45</f>
        <v>0</v>
      </c>
      <c r="W45" t="str">
        <f t="shared" si="3"/>
        <v>，1888096</v>
      </c>
    </row>
    <row r="46" ht="16.5" spans="1:23">
      <c r="A46" s="3" t="s">
        <v>228</v>
      </c>
      <c r="B46" s="3" t="s">
        <v>21</v>
      </c>
      <c r="C46" s="3" t="s">
        <v>84</v>
      </c>
      <c r="D46" s="3" t="s">
        <v>23</v>
      </c>
      <c r="E46" s="3" t="s">
        <v>229</v>
      </c>
      <c r="F46" s="3" t="s">
        <v>230</v>
      </c>
      <c r="G46" s="3" t="s">
        <v>231</v>
      </c>
      <c r="H46" s="3" t="s">
        <v>27</v>
      </c>
      <c r="I46" s="3" t="s">
        <v>28</v>
      </c>
      <c r="J46" s="5">
        <v>1586</v>
      </c>
      <c r="K46" s="3" t="s">
        <v>232</v>
      </c>
      <c r="L46" s="7">
        <v>7684846</v>
      </c>
      <c r="M46" s="3" t="s">
        <v>30</v>
      </c>
      <c r="N46" s="3" t="s">
        <v>39</v>
      </c>
      <c r="O46" s="3" t="s">
        <v>91</v>
      </c>
      <c r="P46" s="3" t="s">
        <v>172</v>
      </c>
      <c r="Q46" s="3" t="s">
        <v>87</v>
      </c>
      <c r="R46" s="3" t="s">
        <v>87</v>
      </c>
      <c r="S46" s="3" t="s">
        <v>33</v>
      </c>
      <c r="T46">
        <f>VLOOKUP(L46,[1]应付款管理!$A$1:$B$65536,2,FALSE)</f>
        <v>1889068</v>
      </c>
      <c r="U46">
        <f>VLOOKUP(L46,[1]应付款管理!$A$1:$J$65536,10,FALSE)</f>
        <v>1586</v>
      </c>
      <c r="V46">
        <f>J46-U46</f>
        <v>0</v>
      </c>
      <c r="W46" t="str">
        <f t="shared" si="3"/>
        <v>，1889068</v>
      </c>
    </row>
    <row r="47" ht="16.5" spans="1:23">
      <c r="A47" s="3" t="s">
        <v>233</v>
      </c>
      <c r="B47" s="3" t="s">
        <v>21</v>
      </c>
      <c r="C47" s="3" t="s">
        <v>84</v>
      </c>
      <c r="D47" s="3" t="s">
        <v>23</v>
      </c>
      <c r="E47" s="3" t="s">
        <v>234</v>
      </c>
      <c r="F47" s="3" t="s">
        <v>235</v>
      </c>
      <c r="G47" s="3" t="s">
        <v>192</v>
      </c>
      <c r="H47" s="3" t="s">
        <v>27</v>
      </c>
      <c r="I47" s="3" t="s">
        <v>28</v>
      </c>
      <c r="J47" s="5">
        <v>747</v>
      </c>
      <c r="K47" s="3" t="s">
        <v>236</v>
      </c>
      <c r="L47" s="7">
        <v>7683906</v>
      </c>
      <c r="M47" s="3" t="s">
        <v>30</v>
      </c>
      <c r="N47" s="3" t="s">
        <v>39</v>
      </c>
      <c r="O47" s="3" t="s">
        <v>27</v>
      </c>
      <c r="P47" s="3" t="s">
        <v>192</v>
      </c>
      <c r="Q47" s="3" t="s">
        <v>227</v>
      </c>
      <c r="R47" s="3" t="s">
        <v>227</v>
      </c>
      <c r="S47" s="3" t="s">
        <v>33</v>
      </c>
      <c r="T47">
        <f>VLOOKUP(L47,[1]应付款管理!$A$1:$B$65536,2,FALSE)</f>
        <v>1887908</v>
      </c>
      <c r="U47">
        <f>VLOOKUP(L47,[1]应付款管理!$A$1:$J$65536,10,FALSE)</f>
        <v>747</v>
      </c>
      <c r="V47">
        <f t="shared" ref="V47:V57" si="4">J47-U47</f>
        <v>0</v>
      </c>
      <c r="W47" t="str">
        <f t="shared" si="3"/>
        <v>，1887908</v>
      </c>
    </row>
    <row r="48" ht="16.5" spans="1:23">
      <c r="A48" s="3" t="s">
        <v>237</v>
      </c>
      <c r="B48" s="3" t="s">
        <v>21</v>
      </c>
      <c r="C48" s="3" t="s">
        <v>84</v>
      </c>
      <c r="D48" s="3" t="s">
        <v>23</v>
      </c>
      <c r="E48" s="3" t="s">
        <v>238</v>
      </c>
      <c r="F48" s="3" t="s">
        <v>239</v>
      </c>
      <c r="G48" s="3" t="s">
        <v>184</v>
      </c>
      <c r="H48" s="3" t="s">
        <v>91</v>
      </c>
      <c r="I48" s="3" t="s">
        <v>28</v>
      </c>
      <c r="J48" s="5">
        <v>1494</v>
      </c>
      <c r="K48" s="3" t="s">
        <v>240</v>
      </c>
      <c r="L48" s="8">
        <v>76837127683712</v>
      </c>
      <c r="M48" s="3" t="s">
        <v>30</v>
      </c>
      <c r="N48" s="3" t="s">
        <v>39</v>
      </c>
      <c r="O48" s="3" t="s">
        <v>91</v>
      </c>
      <c r="P48" s="3" t="s">
        <v>184</v>
      </c>
      <c r="Q48" s="3" t="s">
        <v>227</v>
      </c>
      <c r="R48" s="3" t="s">
        <v>241</v>
      </c>
      <c r="S48" s="3" t="s">
        <v>33</v>
      </c>
      <c r="T48">
        <f>VLOOKUP(L48,[1]应付款管理!$A$1:$B$65536,2,FALSE)</f>
        <v>1887649</v>
      </c>
      <c r="U48">
        <f>VLOOKUP(L48,[1]应付款管理!$A$1:$J$65536,10,FALSE)</f>
        <v>1494</v>
      </c>
      <c r="V48">
        <f t="shared" si="4"/>
        <v>0</v>
      </c>
      <c r="W48" t="str">
        <f t="shared" si="3"/>
        <v>，1887649</v>
      </c>
    </row>
    <row r="49" ht="16.5" spans="1:23">
      <c r="A49" s="3" t="s">
        <v>242</v>
      </c>
      <c r="B49" s="3" t="s">
        <v>21</v>
      </c>
      <c r="C49" s="3" t="s">
        <v>35</v>
      </c>
      <c r="D49" s="3" t="s">
        <v>147</v>
      </c>
      <c r="E49" s="3" t="s">
        <v>243</v>
      </c>
      <c r="F49" s="3" t="s">
        <v>244</v>
      </c>
      <c r="G49" s="3" t="s">
        <v>102</v>
      </c>
      <c r="H49" s="3" t="s">
        <v>27</v>
      </c>
      <c r="I49" s="3" t="s">
        <v>28</v>
      </c>
      <c r="J49" s="5">
        <v>780</v>
      </c>
      <c r="K49" s="3" t="s">
        <v>245</v>
      </c>
      <c r="L49" s="7">
        <v>7686769</v>
      </c>
      <c r="M49" s="3" t="s">
        <v>30</v>
      </c>
      <c r="N49" s="3" t="s">
        <v>39</v>
      </c>
      <c r="O49" s="3" t="s">
        <v>27</v>
      </c>
      <c r="P49" s="3" t="s">
        <v>102</v>
      </c>
      <c r="Q49" s="3" t="s">
        <v>151</v>
      </c>
      <c r="R49" s="3" t="s">
        <v>151</v>
      </c>
      <c r="S49" s="3" t="s">
        <v>33</v>
      </c>
      <c r="T49">
        <f>VLOOKUP(L49,[1]应付款管理!$A$1:$B$65536,2,FALSE)</f>
        <v>1891631</v>
      </c>
      <c r="U49">
        <f>VLOOKUP(L49,[1]应付款管理!$A$1:$J$65536,10,FALSE)</f>
        <v>780</v>
      </c>
      <c r="V49">
        <f t="shared" si="4"/>
        <v>0</v>
      </c>
      <c r="W49" t="str">
        <f t="shared" si="3"/>
        <v>，1891631</v>
      </c>
    </row>
    <row r="50" ht="16.5" spans="1:23">
      <c r="A50" s="3" t="s">
        <v>246</v>
      </c>
      <c r="B50" s="3" t="s">
        <v>21</v>
      </c>
      <c r="C50" s="3" t="s">
        <v>22</v>
      </c>
      <c r="D50" s="3" t="s">
        <v>147</v>
      </c>
      <c r="E50" s="3" t="s">
        <v>247</v>
      </c>
      <c r="F50" s="3" t="s">
        <v>248</v>
      </c>
      <c r="G50" s="3" t="s">
        <v>102</v>
      </c>
      <c r="H50" s="3" t="s">
        <v>27</v>
      </c>
      <c r="I50" s="3" t="s">
        <v>28</v>
      </c>
      <c r="J50" s="5">
        <v>780</v>
      </c>
      <c r="K50" s="3" t="s">
        <v>249</v>
      </c>
      <c r="L50" s="7">
        <v>7686573</v>
      </c>
      <c r="M50" s="3" t="s">
        <v>30</v>
      </c>
      <c r="N50" s="3" t="s">
        <v>39</v>
      </c>
      <c r="O50" s="3" t="s">
        <v>27</v>
      </c>
      <c r="P50" s="3" t="s">
        <v>102</v>
      </c>
      <c r="Q50" s="3" t="s">
        <v>151</v>
      </c>
      <c r="R50" s="3" t="s">
        <v>151</v>
      </c>
      <c r="S50" s="3" t="s">
        <v>33</v>
      </c>
      <c r="T50">
        <f>VLOOKUP(L50,[1]应付款管理!$A$1:$B$65536,2,FALSE)</f>
        <v>1891317</v>
      </c>
      <c r="U50">
        <f>VLOOKUP(L50,[1]应付款管理!$A$1:$J$65536,10,FALSE)</f>
        <v>780</v>
      </c>
      <c r="V50">
        <f t="shared" si="4"/>
        <v>0</v>
      </c>
      <c r="W50" t="str">
        <f t="shared" si="3"/>
        <v>，1891317</v>
      </c>
    </row>
    <row r="51" ht="16.5" spans="1:23">
      <c r="A51" s="3" t="s">
        <v>250</v>
      </c>
      <c r="B51" s="3" t="s">
        <v>21</v>
      </c>
      <c r="C51" s="3" t="s">
        <v>22</v>
      </c>
      <c r="D51" s="3" t="s">
        <v>23</v>
      </c>
      <c r="E51" s="3" t="s">
        <v>251</v>
      </c>
      <c r="F51" s="3" t="s">
        <v>252</v>
      </c>
      <c r="G51" s="3" t="s">
        <v>253</v>
      </c>
      <c r="H51" s="3" t="s">
        <v>27</v>
      </c>
      <c r="I51" s="3" t="s">
        <v>28</v>
      </c>
      <c r="J51" s="5">
        <v>700</v>
      </c>
      <c r="K51" s="3" t="s">
        <v>254</v>
      </c>
      <c r="L51" s="7">
        <v>7682643</v>
      </c>
      <c r="M51" s="3" t="s">
        <v>30</v>
      </c>
      <c r="N51" s="3" t="s">
        <v>39</v>
      </c>
      <c r="O51" s="3" t="s">
        <v>27</v>
      </c>
      <c r="P51" s="3" t="s">
        <v>253</v>
      </c>
      <c r="Q51" s="3" t="s">
        <v>32</v>
      </c>
      <c r="R51" s="3" t="s">
        <v>32</v>
      </c>
      <c r="S51" s="3" t="s">
        <v>33</v>
      </c>
      <c r="T51">
        <f>VLOOKUP(L51,[1]应付款管理!$A$1:$B$65536,2,FALSE)</f>
        <v>1886254</v>
      </c>
      <c r="U51">
        <f>VLOOKUP(L51,[1]应付款管理!$A$1:$J$65536,10,FALSE)</f>
        <v>700</v>
      </c>
      <c r="V51">
        <f t="shared" si="4"/>
        <v>0</v>
      </c>
      <c r="W51" t="str">
        <f t="shared" si="3"/>
        <v>，1886254</v>
      </c>
    </row>
    <row r="52" ht="16.5" spans="1:23">
      <c r="A52" s="3" t="s">
        <v>255</v>
      </c>
      <c r="B52" s="3" t="s">
        <v>21</v>
      </c>
      <c r="C52" s="3" t="s">
        <v>22</v>
      </c>
      <c r="D52" s="3" t="s">
        <v>23</v>
      </c>
      <c r="E52" s="3" t="s">
        <v>256</v>
      </c>
      <c r="F52" s="3" t="s">
        <v>257</v>
      </c>
      <c r="G52" s="3" t="s">
        <v>253</v>
      </c>
      <c r="H52" s="3" t="s">
        <v>27</v>
      </c>
      <c r="I52" s="3" t="s">
        <v>28</v>
      </c>
      <c r="J52" s="5">
        <v>700</v>
      </c>
      <c r="K52" s="3" t="s">
        <v>258</v>
      </c>
      <c r="L52" s="7">
        <v>7682632</v>
      </c>
      <c r="M52" s="3" t="s">
        <v>30</v>
      </c>
      <c r="N52" s="3" t="s">
        <v>39</v>
      </c>
      <c r="O52" s="3" t="s">
        <v>27</v>
      </c>
      <c r="P52" s="3" t="s">
        <v>253</v>
      </c>
      <c r="Q52" s="3" t="s">
        <v>32</v>
      </c>
      <c r="R52" s="3" t="s">
        <v>32</v>
      </c>
      <c r="S52" s="3" t="s">
        <v>33</v>
      </c>
      <c r="T52">
        <f>VLOOKUP(L52,[1]应付款管理!$A$1:$B$65536,2,FALSE)</f>
        <v>1886224</v>
      </c>
      <c r="U52">
        <f>VLOOKUP(L52,[1]应付款管理!$A$1:$J$65536,10,FALSE)</f>
        <v>700</v>
      </c>
      <c r="V52">
        <f t="shared" si="4"/>
        <v>0</v>
      </c>
      <c r="W52" t="str">
        <f t="shared" si="3"/>
        <v>，1886224</v>
      </c>
    </row>
    <row r="53" ht="16.5" spans="1:23">
      <c r="A53" s="3" t="s">
        <v>259</v>
      </c>
      <c r="B53" s="3" t="s">
        <v>21</v>
      </c>
      <c r="C53" s="3" t="s">
        <v>22</v>
      </c>
      <c r="D53" s="3" t="s">
        <v>23</v>
      </c>
      <c r="E53" s="3" t="s">
        <v>260</v>
      </c>
      <c r="F53" s="3" t="s">
        <v>261</v>
      </c>
      <c r="G53" s="3" t="s">
        <v>192</v>
      </c>
      <c r="H53" s="3" t="s">
        <v>27</v>
      </c>
      <c r="I53" s="3" t="s">
        <v>28</v>
      </c>
      <c r="J53" s="5">
        <v>653</v>
      </c>
      <c r="K53" s="3" t="s">
        <v>262</v>
      </c>
      <c r="L53" s="7">
        <v>7684126</v>
      </c>
      <c r="M53" s="3" t="s">
        <v>30</v>
      </c>
      <c r="N53" s="3" t="s">
        <v>39</v>
      </c>
      <c r="O53" s="3" t="s">
        <v>27</v>
      </c>
      <c r="P53" s="3" t="s">
        <v>192</v>
      </c>
      <c r="Q53" s="3" t="s">
        <v>186</v>
      </c>
      <c r="R53" s="3" t="s">
        <v>186</v>
      </c>
      <c r="S53" s="3" t="s">
        <v>33</v>
      </c>
      <c r="T53">
        <f>VLOOKUP(L53,[1]应付款管理!$A$1:$B$65536,2,FALSE)</f>
        <v>1888247</v>
      </c>
      <c r="U53">
        <f>VLOOKUP(L53,[1]应付款管理!$A$1:$J$65536,10,FALSE)</f>
        <v>653</v>
      </c>
      <c r="V53">
        <f t="shared" si="4"/>
        <v>0</v>
      </c>
      <c r="W53" t="str">
        <f t="shared" si="3"/>
        <v>，1888247</v>
      </c>
    </row>
    <row r="54" ht="16.5" spans="1:23">
      <c r="A54" s="3" t="s">
        <v>263</v>
      </c>
      <c r="B54" s="3" t="s">
        <v>21</v>
      </c>
      <c r="C54" s="3" t="s">
        <v>22</v>
      </c>
      <c r="D54" s="3" t="s">
        <v>147</v>
      </c>
      <c r="E54" s="3" t="s">
        <v>264</v>
      </c>
      <c r="F54" s="3" t="s">
        <v>265</v>
      </c>
      <c r="G54" s="3" t="s">
        <v>172</v>
      </c>
      <c r="H54" s="3" t="s">
        <v>27</v>
      </c>
      <c r="I54" s="3" t="s">
        <v>28</v>
      </c>
      <c r="J54" s="5">
        <v>826</v>
      </c>
      <c r="K54" s="3" t="s">
        <v>173</v>
      </c>
      <c r="L54" s="7">
        <v>7684042</v>
      </c>
      <c r="M54" s="3" t="s">
        <v>30</v>
      </c>
      <c r="N54" s="3" t="s">
        <v>39</v>
      </c>
      <c r="O54" s="3" t="s">
        <v>27</v>
      </c>
      <c r="P54" s="3" t="s">
        <v>172</v>
      </c>
      <c r="Q54" s="3" t="s">
        <v>266</v>
      </c>
      <c r="R54" s="3" t="s">
        <v>266</v>
      </c>
      <c r="S54" s="3" t="s">
        <v>33</v>
      </c>
      <c r="T54">
        <f>VLOOKUP(L54,[1]应付款管理!$A$1:$B$65536,2,FALSE)</f>
        <v>1888037</v>
      </c>
      <c r="U54">
        <f>VLOOKUP(L54,[1]应付款管理!$A$1:$J$65536,10,FALSE)</f>
        <v>826</v>
      </c>
      <c r="V54">
        <f t="shared" si="4"/>
        <v>0</v>
      </c>
      <c r="W54" t="str">
        <f t="shared" si="3"/>
        <v>，1888037</v>
      </c>
    </row>
    <row r="55" ht="16.5" spans="1:23">
      <c r="A55" s="3" t="s">
        <v>267</v>
      </c>
      <c r="B55" s="3" t="s">
        <v>21</v>
      </c>
      <c r="C55" s="3" t="s">
        <v>137</v>
      </c>
      <c r="D55" s="3" t="s">
        <v>147</v>
      </c>
      <c r="E55" s="3" t="s">
        <v>268</v>
      </c>
      <c r="F55" s="3" t="s">
        <v>269</v>
      </c>
      <c r="G55" s="3" t="s">
        <v>200</v>
      </c>
      <c r="H55" s="3" t="s">
        <v>27</v>
      </c>
      <c r="I55" s="3" t="s">
        <v>28</v>
      </c>
      <c r="J55" s="5">
        <v>873</v>
      </c>
      <c r="K55" s="3" t="s">
        <v>270</v>
      </c>
      <c r="L55" s="7">
        <v>7684284</v>
      </c>
      <c r="M55" s="3" t="s">
        <v>30</v>
      </c>
      <c r="N55" s="3" t="s">
        <v>39</v>
      </c>
      <c r="O55" s="3" t="s">
        <v>27</v>
      </c>
      <c r="P55" s="3" t="s">
        <v>200</v>
      </c>
      <c r="Q55" s="3" t="s">
        <v>159</v>
      </c>
      <c r="R55" s="3" t="s">
        <v>159</v>
      </c>
      <c r="S55" s="3" t="s">
        <v>33</v>
      </c>
      <c r="T55">
        <f>VLOOKUP(L55,[1]应付款管理!$A$1:$B$65536,2,FALSE)</f>
        <v>1888437</v>
      </c>
      <c r="U55">
        <f>VLOOKUP(L55,[1]应付款管理!$A$1:$J$65536,10,FALSE)</f>
        <v>873</v>
      </c>
      <c r="V55">
        <f t="shared" si="4"/>
        <v>0</v>
      </c>
      <c r="W55" t="str">
        <f t="shared" si="3"/>
        <v>，1888437</v>
      </c>
    </row>
    <row r="56" ht="16.5" spans="1:23">
      <c r="A56" s="3" t="s">
        <v>271</v>
      </c>
      <c r="B56" s="3" t="s">
        <v>21</v>
      </c>
      <c r="C56" s="3" t="s">
        <v>137</v>
      </c>
      <c r="D56" s="3" t="s">
        <v>147</v>
      </c>
      <c r="E56" s="3" t="s">
        <v>272</v>
      </c>
      <c r="F56" s="3" t="s">
        <v>273</v>
      </c>
      <c r="G56" s="3" t="s">
        <v>200</v>
      </c>
      <c r="H56" s="3" t="s">
        <v>27</v>
      </c>
      <c r="I56" s="3" t="s">
        <v>28</v>
      </c>
      <c r="J56" s="5">
        <v>873</v>
      </c>
      <c r="K56" s="3" t="s">
        <v>274</v>
      </c>
      <c r="L56" s="7">
        <v>7682391</v>
      </c>
      <c r="M56" s="3" t="s">
        <v>30</v>
      </c>
      <c r="N56" s="3" t="s">
        <v>39</v>
      </c>
      <c r="O56" s="3" t="s">
        <v>27</v>
      </c>
      <c r="P56" s="3" t="s">
        <v>200</v>
      </c>
      <c r="Q56" s="3" t="s">
        <v>159</v>
      </c>
      <c r="R56" s="3" t="s">
        <v>159</v>
      </c>
      <c r="S56" s="3" t="s">
        <v>33</v>
      </c>
      <c r="T56">
        <f>VLOOKUP(L56,[1]应付款管理!$A$1:$B$65536,2,FALSE)</f>
        <v>1885971</v>
      </c>
      <c r="U56">
        <f>VLOOKUP(L56,[1]应付款管理!$A$1:$J$65536,10,FALSE)</f>
        <v>873</v>
      </c>
      <c r="V56">
        <f t="shared" si="4"/>
        <v>0</v>
      </c>
      <c r="W56" t="str">
        <f t="shared" si="3"/>
        <v>，1885971</v>
      </c>
    </row>
    <row r="57" ht="16.5" spans="1:23">
      <c r="A57" s="3" t="s">
        <v>275</v>
      </c>
      <c r="B57" s="3" t="s">
        <v>21</v>
      </c>
      <c r="C57" s="3" t="s">
        <v>84</v>
      </c>
      <c r="D57" s="3" t="s">
        <v>276</v>
      </c>
      <c r="E57" s="3" t="s">
        <v>277</v>
      </c>
      <c r="F57" s="3" t="s">
        <v>278</v>
      </c>
      <c r="G57" s="3" t="s">
        <v>231</v>
      </c>
      <c r="H57" s="3" t="s">
        <v>27</v>
      </c>
      <c r="I57" s="3" t="s">
        <v>28</v>
      </c>
      <c r="J57" s="5">
        <v>1633.2</v>
      </c>
      <c r="K57" s="3" t="s">
        <v>279</v>
      </c>
      <c r="L57" s="7">
        <v>7684224</v>
      </c>
      <c r="M57" s="3" t="s">
        <v>30</v>
      </c>
      <c r="N57" s="3" t="s">
        <v>39</v>
      </c>
      <c r="O57" s="3" t="s">
        <v>91</v>
      </c>
      <c r="P57" s="3" t="s">
        <v>172</v>
      </c>
      <c r="Q57" s="3" t="s">
        <v>280</v>
      </c>
      <c r="R57" s="3" t="s">
        <v>280</v>
      </c>
      <c r="S57" s="3" t="s">
        <v>33</v>
      </c>
      <c r="T57">
        <f>VLOOKUP(L57,[1]应付款管理!$A$1:$B$65536,2,FALSE)</f>
        <v>1888253</v>
      </c>
      <c r="U57">
        <f>VLOOKUP(L57,[1]应付款管理!$A$1:$J$65536,10,FALSE)</f>
        <v>1633.2</v>
      </c>
      <c r="V57">
        <f t="shared" si="4"/>
        <v>0</v>
      </c>
      <c r="W57" t="str">
        <f t="shared" si="3"/>
        <v>，1888253</v>
      </c>
    </row>
    <row r="58" ht="16.5" spans="1:23">
      <c r="A58" s="3" t="s">
        <v>281</v>
      </c>
      <c r="B58" s="3" t="s">
        <v>21</v>
      </c>
      <c r="C58" s="3" t="s">
        <v>84</v>
      </c>
      <c r="D58" s="3" t="s">
        <v>276</v>
      </c>
      <c r="E58" s="3" t="s">
        <v>282</v>
      </c>
      <c r="F58" s="3" t="s">
        <v>283</v>
      </c>
      <c r="G58" s="3" t="s">
        <v>284</v>
      </c>
      <c r="H58" s="3" t="s">
        <v>27</v>
      </c>
      <c r="I58" s="3" t="s">
        <v>28</v>
      </c>
      <c r="J58" s="5">
        <v>1633.2</v>
      </c>
      <c r="K58" s="3" t="s">
        <v>285</v>
      </c>
      <c r="L58" s="7">
        <v>7682951</v>
      </c>
      <c r="M58" s="3" t="s">
        <v>30</v>
      </c>
      <c r="N58" s="3" t="s">
        <v>39</v>
      </c>
      <c r="O58" s="3" t="s">
        <v>91</v>
      </c>
      <c r="P58" s="3" t="s">
        <v>200</v>
      </c>
      <c r="Q58" s="3" t="s">
        <v>280</v>
      </c>
      <c r="R58" s="3" t="s">
        <v>280</v>
      </c>
      <c r="S58" s="3" t="s">
        <v>33</v>
      </c>
      <c r="T58">
        <f>VLOOKUP(L58,[1]应付款管理!$A$1:$B$65536,2,FALSE)</f>
        <v>1886720</v>
      </c>
      <c r="U58">
        <f>VLOOKUP(L58,[1]应付款管理!$A$1:$J$65536,10,FALSE)</f>
        <v>1633.2</v>
      </c>
      <c r="V58">
        <f>J58-U58</f>
        <v>0</v>
      </c>
      <c r="W58" t="str">
        <f t="shared" si="3"/>
        <v>，1886720</v>
      </c>
    </row>
    <row r="59" ht="16.5" spans="1:23">
      <c r="A59" s="3" t="s">
        <v>286</v>
      </c>
      <c r="B59" s="3" t="s">
        <v>21</v>
      </c>
      <c r="C59" s="3" t="s">
        <v>84</v>
      </c>
      <c r="D59" s="3" t="s">
        <v>276</v>
      </c>
      <c r="E59" s="3" t="s">
        <v>287</v>
      </c>
      <c r="F59" s="3" t="s">
        <v>288</v>
      </c>
      <c r="G59" s="3" t="s">
        <v>289</v>
      </c>
      <c r="H59" s="3" t="s">
        <v>27</v>
      </c>
      <c r="I59" s="3" t="s">
        <v>28</v>
      </c>
      <c r="J59" s="5">
        <v>1633.2</v>
      </c>
      <c r="K59" s="3" t="s">
        <v>98</v>
      </c>
      <c r="L59" s="7">
        <v>7684875</v>
      </c>
      <c r="M59" s="3" t="s">
        <v>30</v>
      </c>
      <c r="N59" s="3" t="s">
        <v>39</v>
      </c>
      <c r="O59" s="3" t="s">
        <v>91</v>
      </c>
      <c r="P59" s="3" t="s">
        <v>219</v>
      </c>
      <c r="Q59" s="3" t="s">
        <v>280</v>
      </c>
      <c r="R59" s="3" t="s">
        <v>280</v>
      </c>
      <c r="S59" s="3" t="s">
        <v>33</v>
      </c>
      <c r="T59">
        <f>VLOOKUP(L59,[1]应付款管理!$A$1:$B$65536,2,FALSE)</f>
        <v>1889088</v>
      </c>
      <c r="U59">
        <f>VLOOKUP(L59,[1]应付款管理!$A$1:$J$65536,10,FALSE)</f>
        <v>1633.2</v>
      </c>
      <c r="V59">
        <f>J59-U59</f>
        <v>0</v>
      </c>
      <c r="W59" t="str">
        <f t="shared" si="3"/>
        <v>，1889088</v>
      </c>
    </row>
    <row r="60" ht="16.5" spans="1:23">
      <c r="A60" s="3" t="s">
        <v>290</v>
      </c>
      <c r="B60" s="3" t="s">
        <v>21</v>
      </c>
      <c r="C60" s="3" t="s">
        <v>35</v>
      </c>
      <c r="D60" s="3" t="s">
        <v>276</v>
      </c>
      <c r="E60" s="3" t="s">
        <v>291</v>
      </c>
      <c r="F60" s="3" t="s">
        <v>292</v>
      </c>
      <c r="G60" s="3" t="s">
        <v>293</v>
      </c>
      <c r="H60" s="3" t="s">
        <v>27</v>
      </c>
      <c r="I60" s="3" t="s">
        <v>28</v>
      </c>
      <c r="J60" s="5">
        <v>1400</v>
      </c>
      <c r="K60" s="3" t="s">
        <v>294</v>
      </c>
      <c r="L60" s="7">
        <v>7685292</v>
      </c>
      <c r="M60" s="3" t="s">
        <v>30</v>
      </c>
      <c r="N60" s="3" t="s">
        <v>39</v>
      </c>
      <c r="O60" s="3" t="s">
        <v>91</v>
      </c>
      <c r="P60" s="3" t="s">
        <v>295</v>
      </c>
      <c r="Q60" s="3" t="s">
        <v>32</v>
      </c>
      <c r="R60" s="3" t="s">
        <v>32</v>
      </c>
      <c r="S60" s="3" t="s">
        <v>33</v>
      </c>
      <c r="T60">
        <f>VLOOKUP(L60,[1]应付款管理!$A$1:$B$65536,2,FALSE)</f>
        <v>1889761</v>
      </c>
      <c r="U60">
        <f>VLOOKUP(L60,[1]应付款管理!$A$1:$J$65536,10,FALSE)</f>
        <v>1400</v>
      </c>
      <c r="V60">
        <f>J60-U60</f>
        <v>0</v>
      </c>
      <c r="W60" t="str">
        <f t="shared" si="3"/>
        <v>，1889761</v>
      </c>
    </row>
    <row r="61" ht="16.5" spans="1:23">
      <c r="A61" s="3" t="s">
        <v>296</v>
      </c>
      <c r="B61" s="3" t="s">
        <v>21</v>
      </c>
      <c r="C61" s="3" t="s">
        <v>35</v>
      </c>
      <c r="D61" s="3" t="s">
        <v>276</v>
      </c>
      <c r="E61" s="3" t="s">
        <v>297</v>
      </c>
      <c r="F61" s="3" t="s">
        <v>298</v>
      </c>
      <c r="G61" s="3" t="s">
        <v>299</v>
      </c>
      <c r="H61" s="3" t="s">
        <v>27</v>
      </c>
      <c r="I61" s="3" t="s">
        <v>28</v>
      </c>
      <c r="J61" s="5">
        <v>1400</v>
      </c>
      <c r="K61" s="3" t="s">
        <v>300</v>
      </c>
      <c r="L61" s="7">
        <v>7684062</v>
      </c>
      <c r="M61" s="3" t="s">
        <v>30</v>
      </c>
      <c r="N61" s="3" t="s">
        <v>39</v>
      </c>
      <c r="O61" s="3" t="s">
        <v>107</v>
      </c>
      <c r="P61" s="3" t="s">
        <v>200</v>
      </c>
      <c r="Q61" s="3" t="s">
        <v>32</v>
      </c>
      <c r="R61" s="3" t="s">
        <v>32</v>
      </c>
      <c r="S61" s="3" t="s">
        <v>33</v>
      </c>
      <c r="T61">
        <f>VLOOKUP(L61,[1]应付款管理!$A$1:$B$65536,2,FALSE)</f>
        <v>1888108</v>
      </c>
      <c r="U61">
        <f>VLOOKUP(L61,[1]应付款管理!$A$1:$J$65536,10,FALSE)</f>
        <v>1400</v>
      </c>
      <c r="V61">
        <f>J61-U61</f>
        <v>0</v>
      </c>
      <c r="W61" t="str">
        <f t="shared" si="3"/>
        <v>，1888108</v>
      </c>
    </row>
    <row r="62" ht="16.5" hidden="1" spans="12:21">
      <c r="L62"/>
      <c r="P62" s="3" t="s">
        <v>219</v>
      </c>
      <c r="Q62" s="3" t="s">
        <v>301</v>
      </c>
      <c r="R62" s="3" t="s">
        <v>301</v>
      </c>
      <c r="S62" s="3" t="s">
        <v>33</v>
      </c>
      <c r="T62" t="e">
        <f>VLOOKUP(L62,[1]应付款管理!$A$1:$B$65536,2,FALSE)</f>
        <v>#N/A</v>
      </c>
      <c r="U62" t="e">
        <f>VLOOKUP(L62,[1]应付款管理!$A$1:$J$65536,10,FALSE)</f>
        <v>#N/A</v>
      </c>
    </row>
    <row r="63" ht="16.5" spans="1:23">
      <c r="A63" s="3" t="s">
        <v>302</v>
      </c>
      <c r="B63" s="3" t="s">
        <v>21</v>
      </c>
      <c r="C63" s="3" t="s">
        <v>22</v>
      </c>
      <c r="D63" s="3" t="s">
        <v>276</v>
      </c>
      <c r="E63" s="3" t="s">
        <v>303</v>
      </c>
      <c r="F63" s="3" t="s">
        <v>304</v>
      </c>
      <c r="G63" s="3" t="s">
        <v>289</v>
      </c>
      <c r="H63" s="3" t="s">
        <v>27</v>
      </c>
      <c r="I63" s="3" t="s">
        <v>28</v>
      </c>
      <c r="J63" s="5">
        <v>1400</v>
      </c>
      <c r="K63" s="3" t="s">
        <v>305</v>
      </c>
      <c r="L63" s="7">
        <v>7685232</v>
      </c>
      <c r="M63" s="3" t="s">
        <v>30</v>
      </c>
      <c r="N63" s="3" t="s">
        <v>39</v>
      </c>
      <c r="O63" s="3" t="s">
        <v>91</v>
      </c>
      <c r="P63" s="3" t="s">
        <v>219</v>
      </c>
      <c r="Q63" s="3" t="s">
        <v>32</v>
      </c>
      <c r="R63" s="3" t="s">
        <v>32</v>
      </c>
      <c r="S63" s="3" t="s">
        <v>33</v>
      </c>
      <c r="T63">
        <f>VLOOKUP(L63,[1]应付款管理!$A$1:$B$65536,2,FALSE)</f>
        <v>1889664</v>
      </c>
      <c r="U63">
        <f>VLOOKUP(L63,[1]应付款管理!$A$1:$J$65536,10,FALSE)</f>
        <v>1400</v>
      </c>
      <c r="V63">
        <f>J63-U63</f>
        <v>0</v>
      </c>
      <c r="W63" t="str">
        <f t="shared" ref="W63:W71" si="5">$W$1&amp;T63</f>
        <v>，1889664</v>
      </c>
    </row>
    <row r="64" ht="16.5" spans="1:23">
      <c r="A64" s="3" t="s">
        <v>306</v>
      </c>
      <c r="B64" s="3" t="s">
        <v>21</v>
      </c>
      <c r="C64" s="3" t="s">
        <v>22</v>
      </c>
      <c r="D64" s="3" t="s">
        <v>276</v>
      </c>
      <c r="E64" s="3" t="s">
        <v>307</v>
      </c>
      <c r="F64" s="3" t="s">
        <v>308</v>
      </c>
      <c r="G64" s="3" t="s">
        <v>284</v>
      </c>
      <c r="H64" s="3" t="s">
        <v>27</v>
      </c>
      <c r="I64" s="3" t="s">
        <v>28</v>
      </c>
      <c r="J64" s="5">
        <v>1400</v>
      </c>
      <c r="K64" s="3" t="s">
        <v>309</v>
      </c>
      <c r="L64" s="7">
        <v>7682952</v>
      </c>
      <c r="M64" s="3" t="s">
        <v>30</v>
      </c>
      <c r="N64" s="3" t="s">
        <v>39</v>
      </c>
      <c r="O64" s="3" t="s">
        <v>91</v>
      </c>
      <c r="P64" s="3" t="s">
        <v>200</v>
      </c>
      <c r="Q64" s="3" t="s">
        <v>32</v>
      </c>
      <c r="R64" s="3" t="s">
        <v>32</v>
      </c>
      <c r="S64" s="3" t="s">
        <v>33</v>
      </c>
      <c r="T64">
        <f>VLOOKUP(L64,[1]应付款管理!$A$1:$B$65536,2,FALSE)</f>
        <v>1886722</v>
      </c>
      <c r="U64">
        <f>VLOOKUP(L64,[1]应付款管理!$A$1:$J$65536,10,FALSE)</f>
        <v>1400</v>
      </c>
      <c r="V64">
        <f>J64-U64</f>
        <v>0</v>
      </c>
      <c r="W64" t="str">
        <f t="shared" si="5"/>
        <v>，1886722</v>
      </c>
    </row>
    <row r="65" ht="16.5" spans="1:23">
      <c r="A65" s="3" t="s">
        <v>310</v>
      </c>
      <c r="B65" s="3" t="s">
        <v>21</v>
      </c>
      <c r="C65" s="3" t="s">
        <v>137</v>
      </c>
      <c r="D65" s="3" t="s">
        <v>276</v>
      </c>
      <c r="E65" s="3" t="s">
        <v>311</v>
      </c>
      <c r="F65" s="3" t="s">
        <v>312</v>
      </c>
      <c r="G65" s="3" t="s">
        <v>284</v>
      </c>
      <c r="H65" s="3" t="s">
        <v>91</v>
      </c>
      <c r="I65" s="3" t="s">
        <v>28</v>
      </c>
      <c r="J65" s="5">
        <v>3266.4</v>
      </c>
      <c r="K65" s="3" t="s">
        <v>313</v>
      </c>
      <c r="L65" s="8">
        <v>76831127683113</v>
      </c>
      <c r="M65" s="3" t="s">
        <v>30</v>
      </c>
      <c r="N65" s="3" t="s">
        <v>39</v>
      </c>
      <c r="O65" s="3" t="s">
        <v>314</v>
      </c>
      <c r="P65" s="3" t="s">
        <v>200</v>
      </c>
      <c r="Q65" s="3" t="s">
        <v>280</v>
      </c>
      <c r="R65" s="3" t="s">
        <v>315</v>
      </c>
      <c r="S65" s="3" t="s">
        <v>33</v>
      </c>
      <c r="T65">
        <f>VLOOKUP(L65,[1]应付款管理!$A$1:$B$65536,2,FALSE)</f>
        <v>1886949</v>
      </c>
      <c r="U65">
        <f>VLOOKUP(L65,[1]应付款管理!$A$1:$J$65536,10,FALSE)</f>
        <v>3266.4</v>
      </c>
      <c r="V65">
        <f>J65-U65</f>
        <v>0</v>
      </c>
      <c r="W65" t="str">
        <f t="shared" si="5"/>
        <v>，1886949</v>
      </c>
    </row>
    <row r="66" ht="16.5" spans="1:23">
      <c r="A66" s="3" t="s">
        <v>316</v>
      </c>
      <c r="B66" s="3" t="s">
        <v>21</v>
      </c>
      <c r="C66" s="3" t="s">
        <v>35</v>
      </c>
      <c r="D66" s="3" t="s">
        <v>23</v>
      </c>
      <c r="E66" s="3" t="s">
        <v>317</v>
      </c>
      <c r="F66" s="3" t="s">
        <v>318</v>
      </c>
      <c r="G66" s="3" t="s">
        <v>319</v>
      </c>
      <c r="H66" s="3" t="s">
        <v>27</v>
      </c>
      <c r="I66" s="3" t="s">
        <v>28</v>
      </c>
      <c r="J66" s="5">
        <v>653</v>
      </c>
      <c r="K66" s="3" t="s">
        <v>320</v>
      </c>
      <c r="L66" s="7">
        <v>7679397</v>
      </c>
      <c r="M66" s="3" t="s">
        <v>30</v>
      </c>
      <c r="N66" s="3" t="s">
        <v>39</v>
      </c>
      <c r="O66" s="3" t="s">
        <v>27</v>
      </c>
      <c r="P66" s="3" t="s">
        <v>319</v>
      </c>
      <c r="Q66" s="3" t="s">
        <v>186</v>
      </c>
      <c r="R66" s="3" t="s">
        <v>186</v>
      </c>
      <c r="S66" s="3" t="s">
        <v>33</v>
      </c>
      <c r="T66">
        <f>VLOOKUP(L66,[1]应付款管理!$A$1:$B$65536,2,FALSE)</f>
        <v>1880738</v>
      </c>
      <c r="U66">
        <f>VLOOKUP(L66,[1]应付款管理!$A$1:$J$65536,10,FALSE)</f>
        <v>653</v>
      </c>
      <c r="V66">
        <f t="shared" ref="V66:V71" si="6">J66-U66</f>
        <v>0</v>
      </c>
      <c r="W66" t="str">
        <f t="shared" si="5"/>
        <v>，1880738</v>
      </c>
    </row>
    <row r="67" ht="16.5" spans="1:23">
      <c r="A67" s="3" t="s">
        <v>321</v>
      </c>
      <c r="B67" s="3" t="s">
        <v>21</v>
      </c>
      <c r="C67" s="3" t="s">
        <v>35</v>
      </c>
      <c r="D67" s="3" t="s">
        <v>23</v>
      </c>
      <c r="E67" s="3" t="s">
        <v>322</v>
      </c>
      <c r="F67" s="3" t="s">
        <v>323</v>
      </c>
      <c r="G67" s="3" t="s">
        <v>324</v>
      </c>
      <c r="H67" s="3" t="s">
        <v>27</v>
      </c>
      <c r="I67" s="3" t="s">
        <v>28</v>
      </c>
      <c r="J67" s="5">
        <v>653</v>
      </c>
      <c r="K67" s="3" t="s">
        <v>325</v>
      </c>
      <c r="L67" s="7">
        <v>7680046</v>
      </c>
      <c r="M67" s="3" t="s">
        <v>30</v>
      </c>
      <c r="N67" s="3" t="s">
        <v>39</v>
      </c>
      <c r="O67" s="3" t="s">
        <v>27</v>
      </c>
      <c r="P67" s="3" t="s">
        <v>324</v>
      </c>
      <c r="Q67" s="3" t="s">
        <v>186</v>
      </c>
      <c r="R67" s="3" t="s">
        <v>186</v>
      </c>
      <c r="S67" s="3" t="s">
        <v>33</v>
      </c>
      <c r="T67">
        <f>VLOOKUP(L67,[1]应付款管理!$A$1:$B$65536,2,FALSE)</f>
        <v>1881789</v>
      </c>
      <c r="U67">
        <f>VLOOKUP(L67,[1]应付款管理!$A$1:$J$65536,10,FALSE)</f>
        <v>653</v>
      </c>
      <c r="V67">
        <f t="shared" si="6"/>
        <v>0</v>
      </c>
      <c r="W67" t="str">
        <f t="shared" si="5"/>
        <v>，1881789</v>
      </c>
    </row>
    <row r="68" ht="16.5" spans="1:23">
      <c r="A68" s="3" t="s">
        <v>326</v>
      </c>
      <c r="B68" s="3" t="s">
        <v>21</v>
      </c>
      <c r="C68" s="3" t="s">
        <v>35</v>
      </c>
      <c r="D68" s="3" t="s">
        <v>147</v>
      </c>
      <c r="E68" s="3" t="s">
        <v>327</v>
      </c>
      <c r="F68" s="3" t="s">
        <v>328</v>
      </c>
      <c r="G68" s="3" t="s">
        <v>324</v>
      </c>
      <c r="H68" s="3" t="s">
        <v>27</v>
      </c>
      <c r="I68" s="3" t="s">
        <v>28</v>
      </c>
      <c r="J68" s="5">
        <v>653</v>
      </c>
      <c r="K68" s="3" t="s">
        <v>329</v>
      </c>
      <c r="L68" s="7">
        <v>7679539</v>
      </c>
      <c r="M68" s="3" t="s">
        <v>30</v>
      </c>
      <c r="N68" s="3" t="s">
        <v>39</v>
      </c>
      <c r="O68" s="3" t="s">
        <v>27</v>
      </c>
      <c r="P68" s="3" t="s">
        <v>324</v>
      </c>
      <c r="Q68" s="3" t="s">
        <v>186</v>
      </c>
      <c r="R68" s="3" t="s">
        <v>186</v>
      </c>
      <c r="S68" s="3" t="s">
        <v>33</v>
      </c>
      <c r="T68">
        <f>VLOOKUP(L68,[1]应付款管理!$A$1:$B$65536,2,FALSE)</f>
        <v>1880969</v>
      </c>
      <c r="U68">
        <f>VLOOKUP(L68,[1]应付款管理!$A$1:$J$65536,10,FALSE)</f>
        <v>653</v>
      </c>
      <c r="V68">
        <f t="shared" si="6"/>
        <v>0</v>
      </c>
      <c r="W68" t="str">
        <f t="shared" si="5"/>
        <v>，1880969</v>
      </c>
    </row>
    <row r="69" ht="16.5" spans="1:23">
      <c r="A69" s="3" t="s">
        <v>330</v>
      </c>
      <c r="B69" s="3" t="s">
        <v>21</v>
      </c>
      <c r="C69" s="3" t="s">
        <v>35</v>
      </c>
      <c r="D69" s="3" t="s">
        <v>147</v>
      </c>
      <c r="E69" s="3" t="s">
        <v>331</v>
      </c>
      <c r="F69" s="3" t="s">
        <v>332</v>
      </c>
      <c r="G69" s="3" t="s">
        <v>333</v>
      </c>
      <c r="H69" s="3" t="s">
        <v>27</v>
      </c>
      <c r="I69" s="3" t="s">
        <v>28</v>
      </c>
      <c r="J69" s="5">
        <v>653</v>
      </c>
      <c r="K69" s="3" t="s">
        <v>334</v>
      </c>
      <c r="L69" s="7">
        <v>7680213</v>
      </c>
      <c r="M69" s="3" t="s">
        <v>30</v>
      </c>
      <c r="N69" s="3" t="s">
        <v>39</v>
      </c>
      <c r="O69" s="3" t="s">
        <v>27</v>
      </c>
      <c r="P69" s="3" t="s">
        <v>333</v>
      </c>
      <c r="Q69" s="3" t="s">
        <v>186</v>
      </c>
      <c r="R69" s="3" t="s">
        <v>186</v>
      </c>
      <c r="S69" s="3" t="s">
        <v>33</v>
      </c>
      <c r="T69">
        <f>VLOOKUP(L69,[1]应付款管理!$A$1:$B$65536,2,FALSE)</f>
        <v>1882047</v>
      </c>
      <c r="U69">
        <f>VLOOKUP(L69,[1]应付款管理!$A$1:$J$65536,10,FALSE)</f>
        <v>653</v>
      </c>
      <c r="V69">
        <f t="shared" si="6"/>
        <v>0</v>
      </c>
      <c r="W69" t="str">
        <f t="shared" si="5"/>
        <v>，1882047</v>
      </c>
    </row>
    <row r="70" ht="16.5" spans="1:23">
      <c r="A70" s="3" t="s">
        <v>335</v>
      </c>
      <c r="B70" s="3" t="s">
        <v>21</v>
      </c>
      <c r="C70" s="3" t="s">
        <v>35</v>
      </c>
      <c r="D70" s="3" t="s">
        <v>147</v>
      </c>
      <c r="E70" s="3" t="s">
        <v>336</v>
      </c>
      <c r="F70" s="3" t="s">
        <v>337</v>
      </c>
      <c r="G70" s="3" t="s">
        <v>172</v>
      </c>
      <c r="H70" s="3" t="s">
        <v>27</v>
      </c>
      <c r="I70" s="3" t="s">
        <v>28</v>
      </c>
      <c r="J70" s="5">
        <v>826</v>
      </c>
      <c r="K70" s="3" t="s">
        <v>338</v>
      </c>
      <c r="L70" s="7">
        <v>7680322</v>
      </c>
      <c r="M70" s="3" t="s">
        <v>30</v>
      </c>
      <c r="N70" s="3" t="s">
        <v>39</v>
      </c>
      <c r="O70" s="3" t="s">
        <v>27</v>
      </c>
      <c r="P70" s="3" t="s">
        <v>172</v>
      </c>
      <c r="Q70" s="3" t="s">
        <v>266</v>
      </c>
      <c r="R70" s="3" t="s">
        <v>266</v>
      </c>
      <c r="S70" s="3" t="s">
        <v>33</v>
      </c>
      <c r="T70">
        <f>VLOOKUP(L70,[1]应付款管理!$A$1:$B$65536,2,FALSE)</f>
        <v>1882406</v>
      </c>
      <c r="U70">
        <f>VLOOKUP(L70,[1]应付款管理!$A$1:$J$65536,10,FALSE)</f>
        <v>826</v>
      </c>
      <c r="V70">
        <f t="shared" si="6"/>
        <v>0</v>
      </c>
      <c r="W70" t="str">
        <f t="shared" si="5"/>
        <v>，1882406</v>
      </c>
    </row>
    <row r="71" ht="16.5" spans="1:23">
      <c r="A71" s="3" t="s">
        <v>339</v>
      </c>
      <c r="B71" s="3" t="s">
        <v>21</v>
      </c>
      <c r="C71" s="3" t="s">
        <v>35</v>
      </c>
      <c r="D71" s="3" t="s">
        <v>147</v>
      </c>
      <c r="E71" s="3" t="s">
        <v>340</v>
      </c>
      <c r="F71" s="3" t="s">
        <v>341</v>
      </c>
      <c r="G71" s="3" t="s">
        <v>333</v>
      </c>
      <c r="H71" s="3" t="s">
        <v>27</v>
      </c>
      <c r="I71" s="3" t="s">
        <v>28</v>
      </c>
      <c r="J71" s="5">
        <v>653</v>
      </c>
      <c r="K71" s="3" t="s">
        <v>342</v>
      </c>
      <c r="L71" s="7">
        <v>7680320</v>
      </c>
      <c r="M71" s="3" t="s">
        <v>30</v>
      </c>
      <c r="N71" s="3" t="s">
        <v>39</v>
      </c>
      <c r="O71" s="3" t="s">
        <v>27</v>
      </c>
      <c r="P71" s="3" t="s">
        <v>333</v>
      </c>
      <c r="Q71" s="3" t="s">
        <v>186</v>
      </c>
      <c r="R71" s="3" t="s">
        <v>186</v>
      </c>
      <c r="S71" s="3" t="s">
        <v>33</v>
      </c>
      <c r="T71">
        <f>VLOOKUP(L71,[1]应付款管理!$A$1:$B$65536,2,FALSE)</f>
        <v>1882396</v>
      </c>
      <c r="U71">
        <f>VLOOKUP(L71,[1]应付款管理!$A$1:$J$65536,10,FALSE)</f>
        <v>653</v>
      </c>
      <c r="V71">
        <f t="shared" si="6"/>
        <v>0</v>
      </c>
      <c r="W71" t="str">
        <f t="shared" si="5"/>
        <v>，1882396</v>
      </c>
    </row>
    <row r="72" ht="16.5" hidden="1" spans="1:21">
      <c r="A72" s="3" t="s">
        <v>343</v>
      </c>
      <c r="B72" s="3" t="s">
        <v>21</v>
      </c>
      <c r="C72" s="3" t="s">
        <v>35</v>
      </c>
      <c r="D72" s="3" t="s">
        <v>147</v>
      </c>
      <c r="E72" s="3" t="s">
        <v>344</v>
      </c>
      <c r="F72" s="3" t="s">
        <v>345</v>
      </c>
      <c r="G72" s="3" t="s">
        <v>346</v>
      </c>
      <c r="H72" s="3" t="s">
        <v>27</v>
      </c>
      <c r="I72" s="3" t="s">
        <v>28</v>
      </c>
      <c r="J72" s="5">
        <v>653</v>
      </c>
      <c r="K72" s="3" t="s">
        <v>347</v>
      </c>
      <c r="L72" s="3" t="s">
        <v>30</v>
      </c>
      <c r="M72" s="3" t="s">
        <v>30</v>
      </c>
      <c r="N72" s="3" t="s">
        <v>31</v>
      </c>
      <c r="O72" s="3" t="s">
        <v>27</v>
      </c>
      <c r="P72" s="3" t="s">
        <v>346</v>
      </c>
      <c r="Q72" s="3" t="s">
        <v>186</v>
      </c>
      <c r="R72" s="3" t="s">
        <v>186</v>
      </c>
      <c r="S72" s="3" t="s">
        <v>33</v>
      </c>
      <c r="T72" t="e">
        <f>VLOOKUP(L72,[1]应付款管理!$A$1:$B$65536,2,FALSE)</f>
        <v>#N/A</v>
      </c>
      <c r="U72" t="e">
        <f>VLOOKUP(L72,[1]应付款管理!$A$1:$J$65536,10,FALSE)</f>
        <v>#N/A</v>
      </c>
    </row>
    <row r="73" ht="16.5" spans="1:23">
      <c r="A73" s="3" t="s">
        <v>348</v>
      </c>
      <c r="B73" s="3" t="s">
        <v>21</v>
      </c>
      <c r="C73" s="3" t="s">
        <v>35</v>
      </c>
      <c r="D73" s="3" t="s">
        <v>147</v>
      </c>
      <c r="E73" s="3" t="s">
        <v>349</v>
      </c>
      <c r="F73" s="3" t="s">
        <v>350</v>
      </c>
      <c r="G73" s="3" t="s">
        <v>333</v>
      </c>
      <c r="H73" s="3" t="s">
        <v>27</v>
      </c>
      <c r="I73" s="3" t="s">
        <v>28</v>
      </c>
      <c r="J73" s="5">
        <v>653</v>
      </c>
      <c r="K73" s="3" t="s">
        <v>351</v>
      </c>
      <c r="L73" s="7">
        <v>7680297</v>
      </c>
      <c r="M73" s="3" t="s">
        <v>30</v>
      </c>
      <c r="N73" s="3" t="s">
        <v>39</v>
      </c>
      <c r="O73" s="3" t="s">
        <v>27</v>
      </c>
      <c r="P73" s="3" t="s">
        <v>333</v>
      </c>
      <c r="Q73" s="3" t="s">
        <v>186</v>
      </c>
      <c r="R73" s="3" t="s">
        <v>186</v>
      </c>
      <c r="S73" s="3" t="s">
        <v>33</v>
      </c>
      <c r="T73">
        <f>VLOOKUP(L73,[1]应付款管理!$A$1:$B$65536,2,FALSE)</f>
        <v>1882316</v>
      </c>
      <c r="U73">
        <f>VLOOKUP(L73,[1]应付款管理!$A$1:$J$65536,10,FALSE)</f>
        <v>653</v>
      </c>
      <c r="V73">
        <f>J73-U73</f>
        <v>0</v>
      </c>
      <c r="W73" t="str">
        <f>$W$1&amp;T73</f>
        <v>，1882316</v>
      </c>
    </row>
    <row r="74" ht="16.5" spans="1:23">
      <c r="A74" s="3" t="s">
        <v>352</v>
      </c>
      <c r="B74" s="3" t="s">
        <v>21</v>
      </c>
      <c r="C74" s="3" t="s">
        <v>35</v>
      </c>
      <c r="D74" s="3" t="s">
        <v>147</v>
      </c>
      <c r="E74" s="3" t="s">
        <v>353</v>
      </c>
      <c r="F74" s="3" t="s">
        <v>354</v>
      </c>
      <c r="G74" s="3" t="s">
        <v>319</v>
      </c>
      <c r="H74" s="3" t="s">
        <v>27</v>
      </c>
      <c r="I74" s="3" t="s">
        <v>28</v>
      </c>
      <c r="J74" s="5">
        <v>653</v>
      </c>
      <c r="K74" s="3" t="s">
        <v>355</v>
      </c>
      <c r="L74" s="7">
        <v>7679055</v>
      </c>
      <c r="M74" s="3" t="s">
        <v>30</v>
      </c>
      <c r="N74" s="3" t="s">
        <v>39</v>
      </c>
      <c r="O74" s="3" t="s">
        <v>27</v>
      </c>
      <c r="P74" s="3" t="s">
        <v>319</v>
      </c>
      <c r="Q74" s="3" t="s">
        <v>186</v>
      </c>
      <c r="R74" s="3" t="s">
        <v>186</v>
      </c>
      <c r="S74" s="3" t="s">
        <v>33</v>
      </c>
      <c r="T74">
        <f>VLOOKUP(L74,[1]应付款管理!$A$1:$B$65536,2,FALSE)</f>
        <v>1880389</v>
      </c>
      <c r="U74">
        <f>VLOOKUP(L74,[1]应付款管理!$A$1:$J$65536,10,FALSE)</f>
        <v>653</v>
      </c>
      <c r="V74">
        <f>J74-U74</f>
        <v>0</v>
      </c>
      <c r="W74" t="str">
        <f>$W$1&amp;T74</f>
        <v>，1880389</v>
      </c>
    </row>
    <row r="75" ht="16.5" spans="1:23">
      <c r="A75" s="3" t="s">
        <v>356</v>
      </c>
      <c r="B75" s="3" t="s">
        <v>21</v>
      </c>
      <c r="C75" s="3" t="s">
        <v>35</v>
      </c>
      <c r="D75" s="3" t="s">
        <v>147</v>
      </c>
      <c r="E75" s="3" t="s">
        <v>357</v>
      </c>
      <c r="F75" s="3" t="s">
        <v>358</v>
      </c>
      <c r="G75" s="3" t="s">
        <v>319</v>
      </c>
      <c r="H75" s="3" t="s">
        <v>27</v>
      </c>
      <c r="I75" s="3" t="s">
        <v>28</v>
      </c>
      <c r="J75" s="5">
        <v>653</v>
      </c>
      <c r="K75" s="3" t="s">
        <v>359</v>
      </c>
      <c r="L75" s="7">
        <v>7679037</v>
      </c>
      <c r="M75" s="3" t="s">
        <v>30</v>
      </c>
      <c r="N75" s="3" t="s">
        <v>39</v>
      </c>
      <c r="O75" s="3" t="s">
        <v>27</v>
      </c>
      <c r="P75" s="3" t="s">
        <v>319</v>
      </c>
      <c r="Q75" s="3" t="s">
        <v>186</v>
      </c>
      <c r="R75" s="3" t="s">
        <v>186</v>
      </c>
      <c r="S75" s="3" t="s">
        <v>33</v>
      </c>
      <c r="T75">
        <f>VLOOKUP(L75,[1]应付款管理!$A$1:$B$65536,2,FALSE)</f>
        <v>1880367</v>
      </c>
      <c r="U75">
        <f>VLOOKUP(L75,[1]应付款管理!$A$1:$J$65536,10,FALSE)</f>
        <v>653</v>
      </c>
      <c r="V75">
        <f>J75-U75</f>
        <v>0</v>
      </c>
      <c r="W75" t="str">
        <f>$W$1&amp;T75</f>
        <v>，1880367</v>
      </c>
    </row>
    <row r="76" ht="16.5" hidden="1" spans="1:21">
      <c r="A76" s="3" t="s">
        <v>360</v>
      </c>
      <c r="B76" s="3" t="s">
        <v>21</v>
      </c>
      <c r="C76" s="3" t="s">
        <v>35</v>
      </c>
      <c r="D76" s="3" t="s">
        <v>147</v>
      </c>
      <c r="E76" s="3" t="s">
        <v>361</v>
      </c>
      <c r="F76" s="3" t="s">
        <v>362</v>
      </c>
      <c r="G76" s="3" t="s">
        <v>319</v>
      </c>
      <c r="H76" s="3" t="s">
        <v>27</v>
      </c>
      <c r="I76" s="3" t="s">
        <v>28</v>
      </c>
      <c r="J76" s="5">
        <v>653</v>
      </c>
      <c r="K76" s="3" t="s">
        <v>363</v>
      </c>
      <c r="L76" s="3" t="s">
        <v>30</v>
      </c>
      <c r="M76" s="3" t="s">
        <v>30</v>
      </c>
      <c r="N76" s="3" t="s">
        <v>31</v>
      </c>
      <c r="O76" s="3" t="s">
        <v>27</v>
      </c>
      <c r="P76" s="3" t="s">
        <v>319</v>
      </c>
      <c r="Q76" s="3" t="s">
        <v>186</v>
      </c>
      <c r="R76" s="3" t="s">
        <v>186</v>
      </c>
      <c r="S76" s="3" t="s">
        <v>33</v>
      </c>
      <c r="T76" t="e">
        <f>VLOOKUP(L76,[1]应付款管理!$A$1:$B$65536,2,FALSE)</f>
        <v>#N/A</v>
      </c>
      <c r="U76" t="e">
        <f>VLOOKUP(L76,[1]应付款管理!$A$1:$J$65536,10,FALSE)</f>
        <v>#N/A</v>
      </c>
    </row>
    <row r="77" ht="16.5" spans="1:23">
      <c r="A77" s="3" t="s">
        <v>364</v>
      </c>
      <c r="B77" s="3" t="s">
        <v>21</v>
      </c>
      <c r="C77" s="3" t="s">
        <v>35</v>
      </c>
      <c r="D77" s="3" t="s">
        <v>147</v>
      </c>
      <c r="E77" s="3" t="s">
        <v>365</v>
      </c>
      <c r="F77" s="3" t="s">
        <v>366</v>
      </c>
      <c r="G77" s="3" t="s">
        <v>367</v>
      </c>
      <c r="H77" s="3" t="s">
        <v>27</v>
      </c>
      <c r="I77" s="3" t="s">
        <v>28</v>
      </c>
      <c r="J77" s="5">
        <v>886</v>
      </c>
      <c r="K77" s="3" t="s">
        <v>368</v>
      </c>
      <c r="L77" s="7">
        <v>7675981</v>
      </c>
      <c r="M77" s="3" t="s">
        <v>30</v>
      </c>
      <c r="N77" s="3" t="s">
        <v>39</v>
      </c>
      <c r="O77" s="3" t="s">
        <v>27</v>
      </c>
      <c r="P77" s="3" t="s">
        <v>367</v>
      </c>
      <c r="Q77" s="3" t="s">
        <v>57</v>
      </c>
      <c r="R77" s="3" t="s">
        <v>57</v>
      </c>
      <c r="S77" s="3" t="s">
        <v>33</v>
      </c>
      <c r="T77">
        <f>VLOOKUP(L77,[1]应付款管理!$A$1:$B$65536,2,FALSE)</f>
        <v>1875219</v>
      </c>
      <c r="U77">
        <f>VLOOKUP(L77,[1]应付款管理!$A$1:$J$65536,10,FALSE)</f>
        <v>886</v>
      </c>
      <c r="V77">
        <f t="shared" ref="V77:V82" si="7">J77-U77</f>
        <v>0</v>
      </c>
      <c r="W77" t="str">
        <f t="shared" ref="W77:W82" si="8">$W$1&amp;T77</f>
        <v>，1875219</v>
      </c>
    </row>
    <row r="78" ht="16.5" spans="1:23">
      <c r="A78" s="3" t="s">
        <v>369</v>
      </c>
      <c r="B78" s="3" t="s">
        <v>21</v>
      </c>
      <c r="C78" s="3" t="s">
        <v>35</v>
      </c>
      <c r="D78" s="3" t="s">
        <v>147</v>
      </c>
      <c r="E78" s="3" t="s">
        <v>370</v>
      </c>
      <c r="F78" s="3" t="s">
        <v>371</v>
      </c>
      <c r="G78" s="3" t="s">
        <v>367</v>
      </c>
      <c r="H78" s="3" t="s">
        <v>27</v>
      </c>
      <c r="I78" s="3" t="s">
        <v>28</v>
      </c>
      <c r="J78" s="5">
        <v>886</v>
      </c>
      <c r="K78" s="3" t="s">
        <v>372</v>
      </c>
      <c r="L78" s="7">
        <v>7675980</v>
      </c>
      <c r="M78" s="3" t="s">
        <v>30</v>
      </c>
      <c r="N78" s="3" t="s">
        <v>39</v>
      </c>
      <c r="O78" s="3" t="s">
        <v>27</v>
      </c>
      <c r="P78" s="3" t="s">
        <v>367</v>
      </c>
      <c r="Q78" s="3" t="s">
        <v>57</v>
      </c>
      <c r="R78" s="3" t="s">
        <v>57</v>
      </c>
      <c r="S78" s="3" t="s">
        <v>33</v>
      </c>
      <c r="T78">
        <f>VLOOKUP(L78,[1]应付款管理!$A$1:$B$65536,2,FALSE)</f>
        <v>1875215</v>
      </c>
      <c r="U78">
        <f>VLOOKUP(L78,[1]应付款管理!$A$1:$J$65536,10,FALSE)</f>
        <v>886</v>
      </c>
      <c r="V78">
        <f t="shared" si="7"/>
        <v>0</v>
      </c>
      <c r="W78" t="str">
        <f t="shared" si="8"/>
        <v>，1875215</v>
      </c>
    </row>
    <row r="79" ht="16.5" spans="1:23">
      <c r="A79" s="3" t="s">
        <v>373</v>
      </c>
      <c r="B79" s="3" t="s">
        <v>21</v>
      </c>
      <c r="C79" s="3" t="s">
        <v>35</v>
      </c>
      <c r="D79" s="3" t="s">
        <v>147</v>
      </c>
      <c r="E79" s="3" t="s">
        <v>374</v>
      </c>
      <c r="F79" s="3" t="s">
        <v>375</v>
      </c>
      <c r="G79" s="3" t="s">
        <v>376</v>
      </c>
      <c r="H79" s="3" t="s">
        <v>27</v>
      </c>
      <c r="I79" s="3" t="s">
        <v>28</v>
      </c>
      <c r="J79" s="5">
        <v>840</v>
      </c>
      <c r="K79" s="3" t="s">
        <v>377</v>
      </c>
      <c r="L79" s="7">
        <v>7675577</v>
      </c>
      <c r="M79" s="3" t="s">
        <v>30</v>
      </c>
      <c r="N79" s="3" t="s">
        <v>39</v>
      </c>
      <c r="O79" s="3" t="s">
        <v>27</v>
      </c>
      <c r="P79" s="3" t="s">
        <v>376</v>
      </c>
      <c r="Q79" s="3" t="s">
        <v>378</v>
      </c>
      <c r="R79" s="3" t="s">
        <v>378</v>
      </c>
      <c r="S79" s="3" t="s">
        <v>33</v>
      </c>
      <c r="T79">
        <f>VLOOKUP(L79,[1]应付款管理!$A$1:$B$65536,2,FALSE)</f>
        <v>1874787</v>
      </c>
      <c r="U79">
        <f>VLOOKUP(L79,[1]应付款管理!$A$1:$J$65536,10,FALSE)</f>
        <v>840</v>
      </c>
      <c r="V79">
        <f t="shared" si="7"/>
        <v>0</v>
      </c>
      <c r="W79" t="str">
        <f t="shared" si="8"/>
        <v>，1874787</v>
      </c>
    </row>
    <row r="80" ht="16.5" spans="1:23">
      <c r="A80" s="3" t="s">
        <v>379</v>
      </c>
      <c r="B80" s="3" t="s">
        <v>21</v>
      </c>
      <c r="C80" s="3" t="s">
        <v>35</v>
      </c>
      <c r="D80" s="3" t="s">
        <v>147</v>
      </c>
      <c r="E80" s="3" t="s">
        <v>380</v>
      </c>
      <c r="F80" s="3" t="s">
        <v>381</v>
      </c>
      <c r="G80" s="3" t="s">
        <v>376</v>
      </c>
      <c r="H80" s="3" t="s">
        <v>27</v>
      </c>
      <c r="I80" s="3" t="s">
        <v>28</v>
      </c>
      <c r="J80" s="5">
        <v>840</v>
      </c>
      <c r="K80" s="3" t="s">
        <v>382</v>
      </c>
      <c r="L80" s="7">
        <v>7675567</v>
      </c>
      <c r="M80" s="3" t="s">
        <v>30</v>
      </c>
      <c r="N80" s="3" t="s">
        <v>39</v>
      </c>
      <c r="O80" s="3" t="s">
        <v>27</v>
      </c>
      <c r="P80" s="3" t="s">
        <v>376</v>
      </c>
      <c r="Q80" s="3" t="s">
        <v>378</v>
      </c>
      <c r="R80" s="3" t="s">
        <v>378</v>
      </c>
      <c r="S80" s="3" t="s">
        <v>33</v>
      </c>
      <c r="T80">
        <f>VLOOKUP(L80,[1]应付款管理!$A$1:$B$65536,2,FALSE)</f>
        <v>1874780</v>
      </c>
      <c r="U80">
        <f>VLOOKUP(L80,[1]应付款管理!$A$1:$J$65536,10,FALSE)</f>
        <v>840</v>
      </c>
      <c r="V80">
        <f t="shared" si="7"/>
        <v>0</v>
      </c>
      <c r="W80" t="str">
        <f t="shared" si="8"/>
        <v>，1874780</v>
      </c>
    </row>
    <row r="81" ht="16.5" spans="1:23">
      <c r="A81" s="3" t="s">
        <v>383</v>
      </c>
      <c r="B81" s="3" t="s">
        <v>21</v>
      </c>
      <c r="C81" s="3" t="s">
        <v>53</v>
      </c>
      <c r="D81" s="3" t="s">
        <v>147</v>
      </c>
      <c r="E81" s="3" t="s">
        <v>384</v>
      </c>
      <c r="F81" s="3" t="s">
        <v>385</v>
      </c>
      <c r="G81" s="3" t="s">
        <v>376</v>
      </c>
      <c r="H81" s="3" t="s">
        <v>27</v>
      </c>
      <c r="I81" s="3" t="s">
        <v>28</v>
      </c>
      <c r="J81" s="5">
        <v>1026</v>
      </c>
      <c r="K81" s="3" t="s">
        <v>386</v>
      </c>
      <c r="L81" s="7">
        <v>7674349</v>
      </c>
      <c r="M81" s="3" t="s">
        <v>30</v>
      </c>
      <c r="N81" s="3" t="s">
        <v>39</v>
      </c>
      <c r="O81" s="3" t="s">
        <v>27</v>
      </c>
      <c r="P81" s="3" t="s">
        <v>376</v>
      </c>
      <c r="Q81" s="3" t="s">
        <v>387</v>
      </c>
      <c r="R81" s="3" t="s">
        <v>387</v>
      </c>
      <c r="S81" s="3" t="s">
        <v>33</v>
      </c>
      <c r="T81">
        <f>VLOOKUP(L81,[1]应付款管理!$A$1:$B$65536,2,FALSE)</f>
        <v>1873113</v>
      </c>
      <c r="U81">
        <f>VLOOKUP(L81,[1]应付款管理!$A$1:$J$65536,10,FALSE)</f>
        <v>1026</v>
      </c>
      <c r="V81">
        <f t="shared" si="7"/>
        <v>0</v>
      </c>
      <c r="W81" t="str">
        <f t="shared" si="8"/>
        <v>，1873113</v>
      </c>
    </row>
    <row r="82" ht="16.5" spans="1:23">
      <c r="A82" s="3" t="s">
        <v>388</v>
      </c>
      <c r="B82" s="3" t="s">
        <v>21</v>
      </c>
      <c r="C82" s="3" t="s">
        <v>22</v>
      </c>
      <c r="D82" s="3" t="s">
        <v>23</v>
      </c>
      <c r="E82" s="3" t="s">
        <v>389</v>
      </c>
      <c r="F82" s="3" t="s">
        <v>390</v>
      </c>
      <c r="G82" s="3" t="s">
        <v>253</v>
      </c>
      <c r="H82" s="3" t="s">
        <v>27</v>
      </c>
      <c r="I82" s="3" t="s">
        <v>28</v>
      </c>
      <c r="J82" s="5">
        <v>700</v>
      </c>
      <c r="K82" s="3" t="s">
        <v>391</v>
      </c>
      <c r="L82" s="7">
        <v>7682319</v>
      </c>
      <c r="M82" s="3" t="s">
        <v>30</v>
      </c>
      <c r="N82" s="3" t="s">
        <v>39</v>
      </c>
      <c r="O82" s="3" t="s">
        <v>27</v>
      </c>
      <c r="P82" s="3" t="s">
        <v>253</v>
      </c>
      <c r="Q82" s="3" t="s">
        <v>32</v>
      </c>
      <c r="R82" s="3" t="s">
        <v>32</v>
      </c>
      <c r="S82" s="3" t="s">
        <v>33</v>
      </c>
      <c r="T82">
        <f>VLOOKUP(L82,[1]应付款管理!$A$1:$B$65536,2,FALSE)</f>
        <v>1885940</v>
      </c>
      <c r="U82">
        <f>VLOOKUP(L82,[1]应付款管理!$A$1:$J$65536,10,FALSE)</f>
        <v>700</v>
      </c>
      <c r="V82">
        <f t="shared" si="7"/>
        <v>0</v>
      </c>
      <c r="W82" t="str">
        <f t="shared" si="8"/>
        <v>，1885940</v>
      </c>
    </row>
    <row r="83" ht="16.5" hidden="1" spans="1:21">
      <c r="A83" s="3" t="s">
        <v>392</v>
      </c>
      <c r="B83" s="3" t="s">
        <v>21</v>
      </c>
      <c r="C83" s="3" t="s">
        <v>22</v>
      </c>
      <c r="D83" s="3" t="s">
        <v>23</v>
      </c>
      <c r="E83" s="3" t="s">
        <v>393</v>
      </c>
      <c r="F83" s="3" t="s">
        <v>394</v>
      </c>
      <c r="G83" s="3" t="s">
        <v>395</v>
      </c>
      <c r="H83" s="3" t="s">
        <v>27</v>
      </c>
      <c r="I83" s="3" t="s">
        <v>28</v>
      </c>
      <c r="J83" s="5">
        <v>793</v>
      </c>
      <c r="K83" s="3" t="s">
        <v>396</v>
      </c>
      <c r="L83" s="3" t="s">
        <v>30</v>
      </c>
      <c r="M83" s="3" t="s">
        <v>30</v>
      </c>
      <c r="N83" s="3" t="s">
        <v>31</v>
      </c>
      <c r="O83" s="3" t="s">
        <v>27</v>
      </c>
      <c r="P83" s="3" t="s">
        <v>395</v>
      </c>
      <c r="Q83" s="3" t="s">
        <v>87</v>
      </c>
      <c r="R83" s="3" t="s">
        <v>87</v>
      </c>
      <c r="S83" s="3" t="s">
        <v>33</v>
      </c>
      <c r="T83" t="e">
        <f>VLOOKUP(L83,[1]应付款管理!$A$1:$B$65536,2,FALSE)</f>
        <v>#N/A</v>
      </c>
      <c r="U83" t="e">
        <f>VLOOKUP(L83,[1]应付款管理!$A$1:$J$65536,10,FALSE)</f>
        <v>#N/A</v>
      </c>
    </row>
    <row r="84" ht="16.5" spans="1:23">
      <c r="A84" s="3" t="s">
        <v>397</v>
      </c>
      <c r="B84" s="3" t="s">
        <v>21</v>
      </c>
      <c r="C84" s="3" t="s">
        <v>22</v>
      </c>
      <c r="D84" s="3" t="s">
        <v>147</v>
      </c>
      <c r="E84" s="3" t="s">
        <v>398</v>
      </c>
      <c r="F84" s="3" t="s">
        <v>399</v>
      </c>
      <c r="G84" s="3" t="s">
        <v>333</v>
      </c>
      <c r="H84" s="3" t="s">
        <v>27</v>
      </c>
      <c r="I84" s="3" t="s">
        <v>28</v>
      </c>
      <c r="J84" s="5">
        <v>653</v>
      </c>
      <c r="K84" s="3" t="s">
        <v>400</v>
      </c>
      <c r="L84" s="7">
        <v>7680365</v>
      </c>
      <c r="M84" s="3" t="s">
        <v>30</v>
      </c>
      <c r="N84" s="3" t="s">
        <v>39</v>
      </c>
      <c r="O84" s="3" t="s">
        <v>27</v>
      </c>
      <c r="P84" s="3" t="s">
        <v>333</v>
      </c>
      <c r="Q84" s="3" t="s">
        <v>186</v>
      </c>
      <c r="R84" s="3" t="s">
        <v>186</v>
      </c>
      <c r="S84" s="3" t="s">
        <v>33</v>
      </c>
      <c r="T84">
        <f>VLOOKUP(L84,[1]应付款管理!$A$1:$B$65536,2,FALSE)</f>
        <v>1882586</v>
      </c>
      <c r="U84">
        <f>VLOOKUP(L84,[1]应付款管理!$A$1:$J$65536,10,FALSE)</f>
        <v>653</v>
      </c>
      <c r="V84">
        <f>J84-U84</f>
        <v>0</v>
      </c>
      <c r="W84" t="str">
        <f>$W$1&amp;T84</f>
        <v>，1882586</v>
      </c>
    </row>
    <row r="85" ht="16.5" spans="1:23">
      <c r="A85" s="3" t="s">
        <v>401</v>
      </c>
      <c r="B85" s="3" t="s">
        <v>21</v>
      </c>
      <c r="C85" s="3" t="s">
        <v>22</v>
      </c>
      <c r="D85" s="3" t="s">
        <v>147</v>
      </c>
      <c r="E85" s="3" t="s">
        <v>402</v>
      </c>
      <c r="F85" s="3" t="s">
        <v>403</v>
      </c>
      <c r="G85" s="3" t="s">
        <v>333</v>
      </c>
      <c r="H85" s="3" t="s">
        <v>27</v>
      </c>
      <c r="I85" s="3" t="s">
        <v>28</v>
      </c>
      <c r="J85" s="5">
        <v>653</v>
      </c>
      <c r="K85" s="3" t="s">
        <v>404</v>
      </c>
      <c r="L85" s="7">
        <v>7680256</v>
      </c>
      <c r="M85" s="3" t="s">
        <v>30</v>
      </c>
      <c r="N85" s="3" t="s">
        <v>39</v>
      </c>
      <c r="O85" s="3" t="s">
        <v>27</v>
      </c>
      <c r="P85" s="3" t="s">
        <v>333</v>
      </c>
      <c r="Q85" s="3" t="s">
        <v>186</v>
      </c>
      <c r="R85" s="3" t="s">
        <v>186</v>
      </c>
      <c r="S85" s="3" t="s">
        <v>33</v>
      </c>
      <c r="T85">
        <f>VLOOKUP(L85,[1]应付款管理!$A$1:$B$65536,2,FALSE)</f>
        <v>1882195</v>
      </c>
      <c r="U85">
        <f>VLOOKUP(L85,[1]应付款管理!$A$1:$J$65536,10,FALSE)</f>
        <v>653</v>
      </c>
      <c r="V85">
        <f>J85-U85</f>
        <v>0</v>
      </c>
      <c r="W85" t="str">
        <f>$W$1&amp;T85</f>
        <v>，1882195</v>
      </c>
    </row>
    <row r="86" ht="16.5" spans="1:23">
      <c r="A86" s="3" t="s">
        <v>405</v>
      </c>
      <c r="B86" s="3" t="s">
        <v>21</v>
      </c>
      <c r="C86" s="3" t="s">
        <v>22</v>
      </c>
      <c r="D86" s="3" t="s">
        <v>147</v>
      </c>
      <c r="E86" s="3" t="s">
        <v>406</v>
      </c>
      <c r="F86" s="3" t="s">
        <v>407</v>
      </c>
      <c r="G86" s="3" t="s">
        <v>333</v>
      </c>
      <c r="H86" s="3" t="s">
        <v>27</v>
      </c>
      <c r="I86" s="3" t="s">
        <v>28</v>
      </c>
      <c r="J86" s="5">
        <v>653</v>
      </c>
      <c r="K86" s="3" t="s">
        <v>408</v>
      </c>
      <c r="L86" s="7">
        <v>7680207</v>
      </c>
      <c r="M86" s="3" t="s">
        <v>30</v>
      </c>
      <c r="N86" s="3" t="s">
        <v>39</v>
      </c>
      <c r="O86" s="3" t="s">
        <v>27</v>
      </c>
      <c r="P86" s="3" t="s">
        <v>333</v>
      </c>
      <c r="Q86" s="3" t="s">
        <v>186</v>
      </c>
      <c r="R86" s="3" t="s">
        <v>186</v>
      </c>
      <c r="S86" s="3" t="s">
        <v>33</v>
      </c>
      <c r="T86">
        <f>VLOOKUP(L86,[1]应付款管理!$A$1:$B$65536,2,FALSE)</f>
        <v>1882031</v>
      </c>
      <c r="U86">
        <f>VLOOKUP(L86,[1]应付款管理!$A$1:$J$65536,10,FALSE)</f>
        <v>653</v>
      </c>
      <c r="V86">
        <f>J86-U86</f>
        <v>0</v>
      </c>
      <c r="W86" t="str">
        <f>$W$1&amp;T86</f>
        <v>，1882031</v>
      </c>
    </row>
    <row r="87" ht="16.5" spans="1:23">
      <c r="A87" s="3" t="s">
        <v>409</v>
      </c>
      <c r="B87" s="3" t="s">
        <v>21</v>
      </c>
      <c r="C87" s="3" t="s">
        <v>22</v>
      </c>
      <c r="D87" s="3" t="s">
        <v>147</v>
      </c>
      <c r="E87" s="3" t="s">
        <v>410</v>
      </c>
      <c r="F87" s="3" t="s">
        <v>411</v>
      </c>
      <c r="G87" s="3" t="s">
        <v>319</v>
      </c>
      <c r="H87" s="3" t="s">
        <v>27</v>
      </c>
      <c r="I87" s="3" t="s">
        <v>28</v>
      </c>
      <c r="J87" s="5">
        <v>653</v>
      </c>
      <c r="K87" s="3" t="s">
        <v>412</v>
      </c>
      <c r="L87" s="7">
        <v>7679412</v>
      </c>
      <c r="M87" s="3" t="s">
        <v>30</v>
      </c>
      <c r="N87" s="3" t="s">
        <v>39</v>
      </c>
      <c r="O87" s="3" t="s">
        <v>27</v>
      </c>
      <c r="P87" s="3" t="s">
        <v>319</v>
      </c>
      <c r="Q87" s="3" t="s">
        <v>186</v>
      </c>
      <c r="R87" s="3" t="s">
        <v>186</v>
      </c>
      <c r="S87" s="3" t="s">
        <v>33</v>
      </c>
      <c r="T87">
        <f>VLOOKUP(L87,[1]应付款管理!$A$1:$B$65536,2,FALSE)</f>
        <v>1880795</v>
      </c>
      <c r="U87">
        <f>VLOOKUP(L87,[1]应付款管理!$A$1:$J$65536,10,FALSE)</f>
        <v>653</v>
      </c>
      <c r="V87">
        <f>J87-U87</f>
        <v>0</v>
      </c>
      <c r="W87" t="str">
        <f>$W$1&amp;T87</f>
        <v>，1880795</v>
      </c>
    </row>
    <row r="89" spans="9:10">
      <c r="I89" s="10" t="s">
        <v>413</v>
      </c>
      <c r="J89" s="11">
        <f>SUBTOTAL(9,J3:J88)</f>
        <v>70213</v>
      </c>
    </row>
    <row r="90" ht="13.5" spans="9:10">
      <c r="I90" s="10" t="s">
        <v>414</v>
      </c>
      <c r="J90" s="12" t="s">
        <v>415</v>
      </c>
    </row>
  </sheetData>
  <autoFilter ref="A1:V87">
    <filterColumn colId="11">
      <colorFilter dxfId="0"/>
    </filterColumn>
    <extLst/>
  </autoFilter>
  <mergeCells count="15"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SOFITEL Guangzhou Sunrich GL5</dc:creator>
  <cp:lastModifiedBy>Lucky</cp:lastModifiedBy>
  <dcterms:created xsi:type="dcterms:W3CDTF">2020-11-09T01:10:00Z</dcterms:created>
  <dcterms:modified xsi:type="dcterms:W3CDTF">2020-11-10T02:19:34Z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2052-11.1.0.10132</vt:lpwstr>
  </property>
</Properties>
</file>