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订单明细" sheetId="1" r:id="rId1"/>
  </sheets>
  <externalReferences>
    <externalReference r:id="rId2"/>
  </externalReferences>
  <definedNames>
    <definedName name="_xlnm._FilterDatabase" localSheetId="0" hidden="1">订单明细!$A$1:$U$126</definedName>
  </definedNames>
  <calcPr calcId="144525"/>
</workbook>
</file>

<file path=xl/sharedStrings.xml><?xml version="1.0" encoding="utf-8"?>
<sst xmlns="http://schemas.openxmlformats.org/spreadsheetml/2006/main" count="1745" uniqueCount="421">
  <si>
    <t>订单编号</t>
  </si>
  <si>
    <t>酒店名</t>
  </si>
  <si>
    <t>房型名</t>
  </si>
  <si>
    <t>报价计划</t>
  </si>
  <si>
    <t>落单时间</t>
  </si>
  <si>
    <t>付款时间</t>
  </si>
  <si>
    <t>入离日期</t>
  </si>
  <si>
    <t>房间数</t>
  </si>
  <si>
    <t>币种</t>
  </si>
  <si>
    <t>总成本</t>
  </si>
  <si>
    <t>入住人</t>
  </si>
  <si>
    <t>酒店确认号</t>
  </si>
  <si>
    <t>备注</t>
  </si>
  <si>
    <t>订单状态</t>
  </si>
  <si>
    <t>间夜数</t>
  </si>
  <si>
    <t>入离明细</t>
  </si>
  <si>
    <t>成本明细</t>
  </si>
  <si>
    <t>总成本明细</t>
  </si>
  <si>
    <t>结算状态</t>
  </si>
  <si>
    <t>,</t>
  </si>
  <si>
    <t>广州圣丰索菲特酒店</t>
  </si>
  <si>
    <t>尊尚双床房</t>
  </si>
  <si>
    <t>双人单早</t>
  </si>
  <si>
    <t>2020-11-22 19:20:01</t>
  </si>
  <si>
    <t>2020-11-22 19:19:46</t>
  </si>
  <si>
    <t>2020-11-22~2020-11-23</t>
  </si>
  <si>
    <t>1</t>
  </si>
  <si>
    <t>RMB</t>
  </si>
  <si>
    <t>840.00</t>
  </si>
  <si>
    <t>阿塔尼·阿尔吐克</t>
  </si>
  <si>
    <t/>
  </si>
  <si>
    <t>已确认</t>
  </si>
  <si>
    <t>结算中</t>
  </si>
  <si>
    <t>高级大床房</t>
  </si>
  <si>
    <t>2020-11-22 19:15:01</t>
  </si>
  <si>
    <t>2020-11-22 19:14:19</t>
  </si>
  <si>
    <t>746.00</t>
  </si>
  <si>
    <t>刘国良</t>
  </si>
  <si>
    <t>2020-11-22 14:01:00</t>
  </si>
  <si>
    <t>2020-11-22 14:00:29</t>
  </si>
  <si>
    <t>刘超</t>
  </si>
  <si>
    <t>2020-11-22 13:31:48</t>
  </si>
  <si>
    <t>2020-11-22 13:31:26</t>
  </si>
  <si>
    <t>曹云杰</t>
  </si>
  <si>
    <t>尊尚大床房</t>
  </si>
  <si>
    <t>2020-11-22 08:11:55</t>
  </si>
  <si>
    <t>2020-11-22 08:11:17</t>
  </si>
  <si>
    <t>2</t>
  </si>
  <si>
    <t>1680.00</t>
  </si>
  <si>
    <t>顾向明,蒋前军</t>
  </si>
  <si>
    <t>2020-11-22 08:07:12</t>
  </si>
  <si>
    <t>2020-11-22 08:06:37</t>
  </si>
  <si>
    <t>孙琰</t>
  </si>
  <si>
    <t>高级双床房</t>
  </si>
  <si>
    <t>2020-11-21 22:58:00</t>
  </si>
  <si>
    <t>2020-11-21 22:57:13</t>
  </si>
  <si>
    <t>2020-11-21~2020-11-22</t>
  </si>
  <si>
    <t>886.00</t>
  </si>
  <si>
    <t>龚荔</t>
  </si>
  <si>
    <t>2020-11-21 21:58:01</t>
  </si>
  <si>
    <t>2020-11-21 21:57:19</t>
  </si>
  <si>
    <t>3</t>
  </si>
  <si>
    <t>2658.00</t>
  </si>
  <si>
    <t>聂延明,袁汉彪,叶奇灿</t>
  </si>
  <si>
    <t>2020-11-21 21:13:00</t>
  </si>
  <si>
    <t>2020-11-21 21:12:20</t>
  </si>
  <si>
    <t>王飞</t>
  </si>
  <si>
    <t>2020-11-21 21:03:02</t>
  </si>
  <si>
    <t>2020-11-21 21:02:20</t>
  </si>
  <si>
    <t>洪锦康</t>
  </si>
  <si>
    <t>2020-11-18 18:17:00</t>
  </si>
  <si>
    <t>2020-11-18 18:16:30</t>
  </si>
  <si>
    <t>2020-11-19~2020-11-20</t>
  </si>
  <si>
    <t>0.00</t>
  </si>
  <si>
    <t>卓海河</t>
  </si>
  <si>
    <t>豪华大床房</t>
  </si>
  <si>
    <t>2020-11-20 09:39:00</t>
  </si>
  <si>
    <t>2020-11-20 09:38:01</t>
  </si>
  <si>
    <t>2020-11-20~2020-11-21</t>
  </si>
  <si>
    <t>1586.00</t>
  </si>
  <si>
    <t>胡忠</t>
  </si>
  <si>
    <t>2020-11-20 09:09:00</t>
  </si>
  <si>
    <t>2020-11-20 09:08:32</t>
  </si>
  <si>
    <t>3172.00</t>
  </si>
  <si>
    <t>李键,李书伟</t>
  </si>
  <si>
    <t>2020-11-21 14:57:00</t>
  </si>
  <si>
    <t>2020-11-21 14:56:46</t>
  </si>
  <si>
    <t>1073.00</t>
  </si>
  <si>
    <t>郑钦绵</t>
  </si>
  <si>
    <t>2020-11-18 13:23:00</t>
  </si>
  <si>
    <t>2020-11-18 13:22:59</t>
  </si>
  <si>
    <t>2020-11-18~2020-11-19</t>
  </si>
  <si>
    <t>1119.00</t>
  </si>
  <si>
    <t>范基岳</t>
  </si>
  <si>
    <t>2020-11-17 21:48:00</t>
  </si>
  <si>
    <t>2020-11-17 21:47:46</t>
  </si>
  <si>
    <t>房士吉</t>
  </si>
  <si>
    <t>双人双早</t>
  </si>
  <si>
    <t>2020-11-18 12:15:02</t>
  </si>
  <si>
    <t>2020-11-18 12:14:16</t>
  </si>
  <si>
    <t>1199.00</t>
  </si>
  <si>
    <t>廖辉</t>
  </si>
  <si>
    <t>2020-11-21 13:45:00</t>
  </si>
  <si>
    <t>2020-11-21 13:44:22</t>
  </si>
  <si>
    <t>孙砚</t>
  </si>
  <si>
    <t>2020-11-21 11:13:00</t>
  </si>
  <si>
    <t>2020-11-21 11:12:04</t>
  </si>
  <si>
    <t>殷慧</t>
  </si>
  <si>
    <t>2020-11-21 17:03:00</t>
  </si>
  <si>
    <t>2020-11-21 17:02:35</t>
  </si>
  <si>
    <t>庞昆</t>
  </si>
  <si>
    <t>2020-11-18 12:49:01</t>
  </si>
  <si>
    <t>2020-11-18 12:48:24</t>
  </si>
  <si>
    <t>1013.00</t>
  </si>
  <si>
    <t>周丽琼</t>
  </si>
  <si>
    <t>2020-11-20 16:47:01</t>
  </si>
  <si>
    <t>2020-11-20 16:46:15</t>
  </si>
  <si>
    <t>1479.00</t>
  </si>
  <si>
    <t>徐想翔</t>
  </si>
  <si>
    <t>2020-11-18 15:56:43</t>
  </si>
  <si>
    <t>2020-11-18 15:56:34</t>
  </si>
  <si>
    <t>1026.00</t>
  </si>
  <si>
    <t>杨志强</t>
  </si>
  <si>
    <t>2020-11-18 13:29:34</t>
  </si>
  <si>
    <t>2020-11-18 13:28:29</t>
  </si>
  <si>
    <t>933.00</t>
  </si>
  <si>
    <t>张乐安</t>
  </si>
  <si>
    <t>2020-11-20 22:05:00</t>
  </si>
  <si>
    <t>2020-11-20 22:04:25</t>
  </si>
  <si>
    <t>1399.00</t>
  </si>
  <si>
    <t>陈琼</t>
  </si>
  <si>
    <t>2020-11-20 21:32:00</t>
  </si>
  <si>
    <t>2020-11-20 21:31:35</t>
  </si>
  <si>
    <t>吕伟</t>
  </si>
  <si>
    <t>2020-11-20 16:23:00</t>
  </si>
  <si>
    <t>2020-11-20 16:22:20</t>
  </si>
  <si>
    <t>林木炎</t>
  </si>
  <si>
    <t>2020-11-20 13:41:00</t>
  </si>
  <si>
    <t>2020-11-20 13:40:14</t>
  </si>
  <si>
    <t>黄明鑫</t>
  </si>
  <si>
    <t>2020-11-18 12:02:01</t>
  </si>
  <si>
    <t>2020-11-18 12:01:12</t>
  </si>
  <si>
    <t>黄成领</t>
  </si>
  <si>
    <t>2020-11-18 10:43:35</t>
  </si>
  <si>
    <t>2020-11-18 10:43:03</t>
  </si>
  <si>
    <t>吴兰萍</t>
  </si>
  <si>
    <t>2020-11-17 16:24:01</t>
  </si>
  <si>
    <t>2020-11-17 16:23:57</t>
  </si>
  <si>
    <t>2020-11-18~2020-11-20</t>
  </si>
  <si>
    <t>3825.00</t>
  </si>
  <si>
    <t>刘松</t>
  </si>
  <si>
    <t>2799.00</t>
  </si>
  <si>
    <t>2020-11-15 17:35:00</t>
  </si>
  <si>
    <t>2020-11-15 17:34:14</t>
  </si>
  <si>
    <t>2020-11-15~2020-11-16</t>
  </si>
  <si>
    <t>793.00</t>
  </si>
  <si>
    <t>陈媛,林海燕</t>
  </si>
  <si>
    <t>2020-11-17 19:41:01</t>
  </si>
  <si>
    <t>2020-11-17 19:40:08</t>
  </si>
  <si>
    <t>2020-11-17~2020-11-18</t>
  </si>
  <si>
    <t>瞿武</t>
  </si>
  <si>
    <t>2020-11-17 17:24:00</t>
  </si>
  <si>
    <t>2020-11-17 17:23:16</t>
  </si>
  <si>
    <t>2020-11-17~2020-11-20</t>
  </si>
  <si>
    <t>4711.00</t>
  </si>
  <si>
    <t>易学明</t>
  </si>
  <si>
    <t>2020-11-17 09:49:01</t>
  </si>
  <si>
    <t>2020-11-17 09:48:55</t>
  </si>
  <si>
    <t>林顺发</t>
  </si>
  <si>
    <t>2020-11-17 09:24:01</t>
  </si>
  <si>
    <t>2020-11-17 09:23:31</t>
  </si>
  <si>
    <t>郑威治</t>
  </si>
  <si>
    <t>2020-11-14 19:49:00</t>
  </si>
  <si>
    <t>2020-11-14 19:48:59</t>
  </si>
  <si>
    <t>2020-11-14~2020-11-15</t>
  </si>
  <si>
    <t>葛红</t>
  </si>
  <si>
    <t>2020-11-14 18:24:10</t>
  </si>
  <si>
    <t>2020-11-14 18:23:21</t>
  </si>
  <si>
    <t>2020-11-15~2020-11-17</t>
  </si>
  <si>
    <t>1819.00</t>
  </si>
  <si>
    <t>蒙玲玲</t>
  </si>
  <si>
    <t>2020-11-16~2020-11-17</t>
  </si>
  <si>
    <t>2020-11-14 17:20:01</t>
  </si>
  <si>
    <t>2020-11-14 17:19:59</t>
  </si>
  <si>
    <t>高岩</t>
  </si>
  <si>
    <t>2020-11-14 16:02:01</t>
  </si>
  <si>
    <t>2020-11-14 16:01:57</t>
  </si>
  <si>
    <t>刘嘉韵</t>
  </si>
  <si>
    <t>2020-11-13 22:09:04</t>
  </si>
  <si>
    <t>2020-11-13 22:08:17</t>
  </si>
  <si>
    <t>2020-11-13~2020-11-15</t>
  </si>
  <si>
    <t>2285.00</t>
  </si>
  <si>
    <t>张涛</t>
  </si>
  <si>
    <t>2020-11-13~2020-11-14</t>
  </si>
  <si>
    <t>1212.00</t>
  </si>
  <si>
    <t>2020-11-16 19:22:00</t>
  </si>
  <si>
    <t>2020-11-16 19:21:13</t>
  </si>
  <si>
    <t>方旭</t>
  </si>
  <si>
    <t>2020-11-15 23:20:00</t>
  </si>
  <si>
    <t>2020-11-15 23:19:15</t>
  </si>
  <si>
    <t>莫嘉鸣</t>
  </si>
  <si>
    <t>2020-11-15 12:45:01</t>
  </si>
  <si>
    <t>2020-11-15 12:44:41</t>
  </si>
  <si>
    <t>黄梓健</t>
  </si>
  <si>
    <t>2020-11-14 11:54:05</t>
  </si>
  <si>
    <t>2020-11-14 11:53:21</t>
  </si>
  <si>
    <t>周翔</t>
  </si>
  <si>
    <t>2020-11-14 18:13:12</t>
  </si>
  <si>
    <t>2020-11-14 18:12:47</t>
  </si>
  <si>
    <t>980.00</t>
  </si>
  <si>
    <t>Yang/Caimei</t>
  </si>
  <si>
    <t>2020-11-14 10:46:48</t>
  </si>
  <si>
    <t>2020-11-14 10:45:00</t>
  </si>
  <si>
    <t>1060.00</t>
  </si>
  <si>
    <t>郭英杰</t>
  </si>
  <si>
    <t>2020-11-14 09:00:31</t>
  </si>
  <si>
    <t>2020-11-14 09:00:10</t>
  </si>
  <si>
    <t>杨育新</t>
  </si>
  <si>
    <t>2020-11-13 21:21:06</t>
  </si>
  <si>
    <t>2020-11-13 21:20:30</t>
  </si>
  <si>
    <t>2020-11-14~2020-11-16</t>
  </si>
  <si>
    <t>1933.00</t>
  </si>
  <si>
    <t>873.00</t>
  </si>
  <si>
    <t>2020-11-15 12:44:30</t>
  </si>
  <si>
    <t>920.00</t>
  </si>
  <si>
    <t>2020-11-17 16:38:12</t>
  </si>
  <si>
    <t>2020-11-17 16:37:52</t>
  </si>
  <si>
    <t>蔡文旭</t>
  </si>
  <si>
    <t>2020-11-15 18:40:01</t>
  </si>
  <si>
    <t>2020-11-15 18:39:12</t>
  </si>
  <si>
    <t>700.00</t>
  </si>
  <si>
    <t>蓝斌男</t>
  </si>
  <si>
    <t>2020-11-15 18:35:00</t>
  </si>
  <si>
    <t>2020-11-15 18:34:14</t>
  </si>
  <si>
    <t>2020-11-15 18:28:01</t>
  </si>
  <si>
    <t>2020-11-15 18:27:41</t>
  </si>
  <si>
    <t>2020-11-16 18:34:01</t>
  </si>
  <si>
    <t>2020-11-16 18:33:37</t>
  </si>
  <si>
    <t>2520.00</t>
  </si>
  <si>
    <t>李永胜,吴静,嵇伟</t>
  </si>
  <si>
    <t>2020-11-16 16:51:00</t>
  </si>
  <si>
    <t>2020-11-16 16:50:32</t>
  </si>
  <si>
    <t>孟莉莉</t>
  </si>
  <si>
    <t>2020-11-14 19:55:01</t>
  </si>
  <si>
    <t>2020-11-14 19:54:12</t>
  </si>
  <si>
    <t>汪启明</t>
  </si>
  <si>
    <t>2020-11-17 15:01:42</t>
  </si>
  <si>
    <t>2020-11-17 15:00:30</t>
  </si>
  <si>
    <t>林剑锋</t>
  </si>
  <si>
    <t>2020-11-14 11:12:47</t>
  </si>
  <si>
    <t>2020-11-14 11:12:21</t>
  </si>
  <si>
    <t>杨文锋</t>
  </si>
  <si>
    <t>2020-11-14 15:50:13</t>
  </si>
  <si>
    <t>2020-11-14 15:50:01</t>
  </si>
  <si>
    <t>陈颢夫</t>
  </si>
  <si>
    <t>2020-11-14 08:25:37</t>
  </si>
  <si>
    <t>2020-11-14 08:24:12</t>
  </si>
  <si>
    <t>2020-11-17 12:22:01</t>
  </si>
  <si>
    <t>2020-11-17 12:21:38</t>
  </si>
  <si>
    <t>陈慧洪,翁智辉</t>
  </si>
  <si>
    <t>2020-11-17 10:56:58</t>
  </si>
  <si>
    <t>2020-11-17 10:56:15</t>
  </si>
  <si>
    <t>2020-11-14 22:30:10</t>
  </si>
  <si>
    <t>2020-11-14 22:29:31</t>
  </si>
  <si>
    <t>780.00</t>
  </si>
  <si>
    <t>余飞龙</t>
  </si>
  <si>
    <t>2020-11-17 10:05:56</t>
  </si>
  <si>
    <t>2020-11-17 10:05:41</t>
  </si>
  <si>
    <t>运军平</t>
  </si>
  <si>
    <t>2020-11-14 16:31:45</t>
  </si>
  <si>
    <t>2020-11-14 16:31:21</t>
  </si>
  <si>
    <t>陈粤</t>
  </si>
  <si>
    <t>2020-11-15 10:42:00</t>
  </si>
  <si>
    <t>2020-11-15 10:41:11</t>
  </si>
  <si>
    <t>刘德福</t>
  </si>
  <si>
    <t>2020-11-17 21:30:20</t>
  </si>
  <si>
    <t>2020-11-17 21:30:04</t>
  </si>
  <si>
    <t>蒲婕</t>
  </si>
  <si>
    <t>2020-11-17 20:15:42</t>
  </si>
  <si>
    <t>2020-11-17 20:15:13</t>
  </si>
  <si>
    <t>1866.00</t>
  </si>
  <si>
    <t>刘洁莹,彭洁玉</t>
  </si>
  <si>
    <t>2020-11-17 13:40:01</t>
  </si>
  <si>
    <t>2020-11-17 13:39:45</t>
  </si>
  <si>
    <t>邱丽贞</t>
  </si>
  <si>
    <t>2020-11-02 18:30:52</t>
  </si>
  <si>
    <t>2020-11-02 18:30:42</t>
  </si>
  <si>
    <t>2020-11-02~2020-11-03</t>
  </si>
  <si>
    <t>庞思鑫</t>
  </si>
  <si>
    <t>2020-11-11 22:44:04</t>
  </si>
  <si>
    <t>2020-11-11 22:43:02</t>
  </si>
  <si>
    <t>2020-11-11~2020-11-12</t>
  </si>
  <si>
    <t>979.00</t>
  </si>
  <si>
    <t>孙海涛</t>
  </si>
  <si>
    <t>2020-10-31 18:05:20</t>
  </si>
  <si>
    <t>2020-10-31 18:03:56</t>
  </si>
  <si>
    <t>2020-10-31~2020-11-01</t>
  </si>
  <si>
    <t>吴晓峰</t>
  </si>
  <si>
    <t>2020-11-04 15:33:47</t>
  </si>
  <si>
    <t>2020-11-04 15:33:02</t>
  </si>
  <si>
    <t>2020-11-04~2020-11-05</t>
  </si>
  <si>
    <t>陈创</t>
  </si>
  <si>
    <t>2020-10-31 14:10:35</t>
  </si>
  <si>
    <t>2020-10-31 14:10:22</t>
  </si>
  <si>
    <t>姜及秀</t>
  </si>
  <si>
    <t>2020-11-12 14:33:01</t>
  </si>
  <si>
    <t>2020-11-12 14:32:08</t>
  </si>
  <si>
    <t>王亮</t>
  </si>
  <si>
    <t>2020-11-02 11:16:00</t>
  </si>
  <si>
    <t>2020-11-02 11:15:48</t>
  </si>
  <si>
    <t>2020-11-02~2020-11-04</t>
  </si>
  <si>
    <t>黄亮</t>
  </si>
  <si>
    <t>2020-11-03~2020-11-04</t>
  </si>
  <si>
    <t>2020-11-05 18:06:03</t>
  </si>
  <si>
    <t>2020-11-05 18:05:59</t>
  </si>
  <si>
    <t>2020-11-09~2020-11-11</t>
  </si>
  <si>
    <t>4</t>
  </si>
  <si>
    <t>6904.00</t>
  </si>
  <si>
    <t>郭景伟,谷鹤,WANG YIFEI,杨浩</t>
  </si>
  <si>
    <t>8</t>
  </si>
  <si>
    <t>2020-11-09~2020-11-10</t>
  </si>
  <si>
    <t>2020-11-10~2020-11-11</t>
  </si>
  <si>
    <t>2020-11-07 15:29:46</t>
  </si>
  <si>
    <t>2020-11-07 15:29:29</t>
  </si>
  <si>
    <t>2020-11-07~2020-11-08</t>
  </si>
  <si>
    <t>1130.00</t>
  </si>
  <si>
    <t>赵晓林</t>
  </si>
  <si>
    <t>2020-10-31 08:12:11</t>
  </si>
  <si>
    <t>2020-10-31 08:11:04</t>
  </si>
  <si>
    <t>钟复宇</t>
  </si>
  <si>
    <t>2020-10-28 20:21:50</t>
  </si>
  <si>
    <t>2020-10-28 20:21:40</t>
  </si>
  <si>
    <t>耿昊宇</t>
  </si>
  <si>
    <t>2020-10-27 08:00:00</t>
  </si>
  <si>
    <t>2020-10-27 03:33:43</t>
  </si>
  <si>
    <t>范宝轶</t>
  </si>
  <si>
    <t>2020-10-24 17:27:01</t>
  </si>
  <si>
    <t>2020-10-24 17:26:13</t>
  </si>
  <si>
    <t>2020-10-25~2020-11-04</t>
  </si>
  <si>
    <t>7137.00</t>
  </si>
  <si>
    <t>VALENTINI ALESSANDRO</t>
  </si>
  <si>
    <t>10</t>
  </si>
  <si>
    <t>2020-10-25~2020-10-26</t>
  </si>
  <si>
    <t>653.00</t>
  </si>
  <si>
    <t>2020-10-26~2020-10-27</t>
  </si>
  <si>
    <t>2020-10-27~2020-10-28</t>
  </si>
  <si>
    <t>2020-10-28~2020-10-29</t>
  </si>
  <si>
    <t>2020-10-29~2020-10-30</t>
  </si>
  <si>
    <t>2020-10-30~2020-10-31</t>
  </si>
  <si>
    <t>2020-11-01~2020-11-02</t>
  </si>
  <si>
    <t>2020-10-31 13:30:53</t>
  </si>
  <si>
    <t>2020-10-31 13:30:21</t>
  </si>
  <si>
    <t>1400.00</t>
  </si>
  <si>
    <t>李维鸿,李植鹏</t>
  </si>
  <si>
    <t>2020-10-28 16:38:28</t>
  </si>
  <si>
    <t>2020-10-28 16:38:14</t>
  </si>
  <si>
    <t>殷韶彦</t>
  </si>
  <si>
    <t>2020-11-09 10:14:48</t>
  </si>
  <si>
    <t>2020-11-09 10:14:34</t>
  </si>
  <si>
    <t>李植鹏</t>
  </si>
  <si>
    <t>2020-11-08 19:56:48</t>
  </si>
  <si>
    <t>2020-11-08 19:56:28</t>
  </si>
  <si>
    <t>2020-11-08~2020-11-09</t>
  </si>
  <si>
    <t>荆亚茹</t>
  </si>
  <si>
    <t>2020-11-07 18:06:00</t>
  </si>
  <si>
    <t>2020-11-07 18:05:09</t>
  </si>
  <si>
    <t>1492.00</t>
  </si>
  <si>
    <t>徐百群</t>
  </si>
  <si>
    <t>2020-11-13 21:17:16</t>
  </si>
  <si>
    <t>2020-11-13 21:16:57</t>
  </si>
  <si>
    <t>林敏</t>
  </si>
  <si>
    <t>2020-11-13 18:32:05</t>
  </si>
  <si>
    <t>2020-11-13 18:31:47</t>
  </si>
  <si>
    <t>1912.00</t>
  </si>
  <si>
    <t>何毅</t>
  </si>
  <si>
    <t>2020-11-13 10:46:52</t>
  </si>
  <si>
    <t>2020-11-13 10:46:24</t>
  </si>
  <si>
    <t>2052.00</t>
  </si>
  <si>
    <t>罗璨邺,袁丽</t>
  </si>
  <si>
    <t>2020-11-13 10:46:12</t>
  </si>
  <si>
    <t>2020-11-13 10:45:49</t>
  </si>
  <si>
    <t>秦其伟</t>
  </si>
  <si>
    <t>2020-11-12 20:57:42</t>
  </si>
  <si>
    <t>2020-11-12 20:57:19</t>
  </si>
  <si>
    <t>2020-11-12~2020-11-13</t>
  </si>
  <si>
    <t>2379.00</t>
  </si>
  <si>
    <t>吴裕婷,王干湘,吴裕薇</t>
  </si>
  <si>
    <t>2020-11-12 18:11:04</t>
  </si>
  <si>
    <t>2020-11-12 18:10:38</t>
  </si>
  <si>
    <t>林陈斌</t>
  </si>
  <si>
    <t>2020-11-06 17:19:52</t>
  </si>
  <si>
    <t>2020-11-06 17:19:49</t>
  </si>
  <si>
    <t>孔德嗣</t>
  </si>
  <si>
    <t>2020-11-12 14:12:21</t>
  </si>
  <si>
    <t>2020-11-12 14:12:19</t>
  </si>
  <si>
    <t>黄靖淳</t>
  </si>
  <si>
    <t>2020-11-12 10:17:14</t>
  </si>
  <si>
    <t>2020-11-12 10:16:51</t>
  </si>
  <si>
    <t>2020-11-12~2020-11-14</t>
  </si>
  <si>
    <t>杨斌</t>
  </si>
  <si>
    <t>2020-11-11 21:56:00</t>
  </si>
  <si>
    <t>2020-11-11 21:55:05</t>
  </si>
  <si>
    <t>何斯敏</t>
  </si>
  <si>
    <t>2020-11-11 11:14:02</t>
  </si>
  <si>
    <t>2020-11-11 11:13:46</t>
  </si>
  <si>
    <t>白蕾</t>
  </si>
  <si>
    <t>2020-10-31 15:46:00</t>
  </si>
  <si>
    <t>2020-10-31 15:45:51</t>
  </si>
  <si>
    <t>赖铭辉</t>
  </si>
  <si>
    <t>2020-10-27 21:03:15</t>
  </si>
  <si>
    <t>2020-10-27 21:03:02</t>
  </si>
  <si>
    <t>826.00</t>
  </si>
  <si>
    <t>张学武</t>
  </si>
  <si>
    <t>2020-10-31 15:47:00</t>
  </si>
  <si>
    <t>2020-10-31 15:45:48</t>
  </si>
  <si>
    <t>2020-11-09 10:58:03</t>
  </si>
  <si>
    <t>2020-11-09 10:57:02</t>
  </si>
  <si>
    <t>池运强</t>
  </si>
  <si>
    <t>2020-10-31 15:51:19</t>
  </si>
  <si>
    <t>2020-10-31 15:50:43</t>
  </si>
  <si>
    <t>李小萍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</si>
</sst>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1"/>
      <color indexed="53"/>
      <name val="宋体"/>
      <charset val="134"/>
    </font>
    <font>
      <sz val="10"/>
      <name val="微软雅黑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1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12711064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  <cell r="C1" t="str">
            <v>抵冲单原币金额</v>
          </cell>
          <cell r="D1" t="str">
            <v>酒店名</v>
          </cell>
        </row>
        <row r="2">
          <cell r="A2">
            <v>1839977</v>
          </cell>
          <cell r="B2">
            <v>0</v>
          </cell>
          <cell r="C2">
            <v>0</v>
          </cell>
          <cell r="D2">
            <v>0</v>
          </cell>
        </row>
        <row r="3">
          <cell r="A3">
            <v>1833721</v>
          </cell>
          <cell r="B3">
            <v>0</v>
          </cell>
          <cell r="C3">
            <v>0</v>
          </cell>
          <cell r="D3">
            <v>0</v>
          </cell>
        </row>
        <row r="4">
          <cell r="A4">
            <v>1828354</v>
          </cell>
          <cell r="B4">
            <v>0</v>
          </cell>
          <cell r="C4">
            <v>0</v>
          </cell>
          <cell r="D4">
            <v>0</v>
          </cell>
        </row>
        <row r="5">
          <cell r="A5">
            <v>1906295</v>
          </cell>
          <cell r="B5">
            <v>1819</v>
          </cell>
          <cell r="C5">
            <v>0</v>
          </cell>
          <cell r="D5">
            <v>1819</v>
          </cell>
        </row>
        <row r="6">
          <cell r="A6">
            <v>1906052</v>
          </cell>
          <cell r="B6">
            <v>979</v>
          </cell>
          <cell r="C6">
            <v>0</v>
          </cell>
          <cell r="D6">
            <v>979</v>
          </cell>
        </row>
        <row r="7">
          <cell r="A7">
            <v>1906694</v>
          </cell>
          <cell r="B7">
            <v>700</v>
          </cell>
          <cell r="C7">
            <v>0</v>
          </cell>
          <cell r="D7">
            <v>700</v>
          </cell>
        </row>
        <row r="8">
          <cell r="A8">
            <v>1906878</v>
          </cell>
          <cell r="B8">
            <v>2379</v>
          </cell>
          <cell r="C8">
            <v>0</v>
          </cell>
          <cell r="D8">
            <v>2379</v>
          </cell>
        </row>
        <row r="9">
          <cell r="A9">
            <v>1903653</v>
          </cell>
          <cell r="B9">
            <v>746</v>
          </cell>
          <cell r="C9">
            <v>0</v>
          </cell>
          <cell r="D9">
            <v>746</v>
          </cell>
        </row>
        <row r="10">
          <cell r="A10">
            <v>1900763</v>
          </cell>
          <cell r="B10">
            <v>6904</v>
          </cell>
          <cell r="C10">
            <v>0</v>
          </cell>
          <cell r="D10">
            <v>6904</v>
          </cell>
        </row>
        <row r="11">
          <cell r="A11">
            <v>1893416</v>
          </cell>
          <cell r="B11">
            <v>826</v>
          </cell>
          <cell r="C11">
            <v>0</v>
          </cell>
          <cell r="D11">
            <v>826</v>
          </cell>
        </row>
        <row r="12">
          <cell r="A12">
            <v>1895798</v>
          </cell>
          <cell r="B12">
            <v>873</v>
          </cell>
          <cell r="C12">
            <v>0</v>
          </cell>
          <cell r="D12">
            <v>873</v>
          </cell>
        </row>
        <row r="13">
          <cell r="A13">
            <v>1896166</v>
          </cell>
          <cell r="B13">
            <v>886</v>
          </cell>
          <cell r="C13">
            <v>0</v>
          </cell>
          <cell r="D13">
            <v>886</v>
          </cell>
        </row>
        <row r="14">
          <cell r="A14">
            <v>1897713</v>
          </cell>
          <cell r="B14">
            <v>840</v>
          </cell>
          <cell r="C14">
            <v>0</v>
          </cell>
          <cell r="D14">
            <v>840</v>
          </cell>
        </row>
        <row r="15">
          <cell r="A15">
            <v>1899648</v>
          </cell>
          <cell r="B15">
            <v>979</v>
          </cell>
          <cell r="C15">
            <v>0</v>
          </cell>
          <cell r="D15">
            <v>979</v>
          </cell>
        </row>
        <row r="16">
          <cell r="A16">
            <v>1909662</v>
          </cell>
          <cell r="B16">
            <v>920</v>
          </cell>
          <cell r="C16">
            <v>0</v>
          </cell>
          <cell r="D16">
            <v>920</v>
          </cell>
        </row>
        <row r="17">
          <cell r="A17">
            <v>1908857</v>
          </cell>
          <cell r="B17">
            <v>886</v>
          </cell>
          <cell r="C17">
            <v>0</v>
          </cell>
          <cell r="D17">
            <v>886</v>
          </cell>
        </row>
        <row r="18">
          <cell r="A18">
            <v>1908606</v>
          </cell>
          <cell r="B18">
            <v>793</v>
          </cell>
          <cell r="C18">
            <v>0</v>
          </cell>
          <cell r="D18">
            <v>793</v>
          </cell>
        </row>
        <row r="19">
          <cell r="A19">
            <v>1908424</v>
          </cell>
          <cell r="B19">
            <v>886</v>
          </cell>
          <cell r="C19">
            <v>0</v>
          </cell>
          <cell r="D19">
            <v>886</v>
          </cell>
        </row>
        <row r="20">
          <cell r="A20">
            <v>1908556</v>
          </cell>
          <cell r="B20">
            <v>933</v>
          </cell>
          <cell r="C20">
            <v>0</v>
          </cell>
          <cell r="D20">
            <v>933</v>
          </cell>
        </row>
        <row r="21">
          <cell r="A21">
            <v>1908539</v>
          </cell>
          <cell r="B21">
            <v>1060</v>
          </cell>
          <cell r="C21">
            <v>0</v>
          </cell>
          <cell r="D21">
            <v>1060</v>
          </cell>
        </row>
        <row r="22">
          <cell r="A22">
            <v>1908156</v>
          </cell>
          <cell r="B22">
            <v>1026</v>
          </cell>
          <cell r="C22">
            <v>0</v>
          </cell>
          <cell r="D22">
            <v>1026</v>
          </cell>
        </row>
        <row r="23">
          <cell r="A23">
            <v>1907898</v>
          </cell>
          <cell r="B23">
            <v>1912</v>
          </cell>
          <cell r="C23">
            <v>0</v>
          </cell>
          <cell r="D23">
            <v>1912</v>
          </cell>
        </row>
        <row r="24">
          <cell r="A24">
            <v>1911867</v>
          </cell>
          <cell r="B24">
            <v>933</v>
          </cell>
          <cell r="C24">
            <v>0</v>
          </cell>
          <cell r="D24">
            <v>933</v>
          </cell>
        </row>
        <row r="25">
          <cell r="A25">
            <v>1911832</v>
          </cell>
          <cell r="B25">
            <v>1199</v>
          </cell>
          <cell r="C25">
            <v>0</v>
          </cell>
          <cell r="D25">
            <v>1199</v>
          </cell>
        </row>
        <row r="26">
          <cell r="A26">
            <v>1911823</v>
          </cell>
          <cell r="B26">
            <v>933</v>
          </cell>
          <cell r="C26">
            <v>0</v>
          </cell>
          <cell r="D26">
            <v>933</v>
          </cell>
        </row>
        <row r="27">
          <cell r="A27">
            <v>1911556</v>
          </cell>
          <cell r="B27">
            <v>1119</v>
          </cell>
          <cell r="C27">
            <v>0</v>
          </cell>
          <cell r="D27">
            <v>1119</v>
          </cell>
        </row>
        <row r="28">
          <cell r="A28">
            <v>1911951</v>
          </cell>
          <cell r="B28">
            <v>1026</v>
          </cell>
          <cell r="C28">
            <v>0</v>
          </cell>
          <cell r="D28">
            <v>1026</v>
          </cell>
        </row>
        <row r="29">
          <cell r="A29">
            <v>1911332</v>
          </cell>
          <cell r="B29">
            <v>793</v>
          </cell>
          <cell r="C29">
            <v>0</v>
          </cell>
          <cell r="D29">
            <v>793</v>
          </cell>
        </row>
        <row r="30">
          <cell r="A30">
            <v>1911366</v>
          </cell>
          <cell r="B30">
            <v>4711</v>
          </cell>
          <cell r="C30">
            <v>0</v>
          </cell>
          <cell r="D30">
            <v>4711</v>
          </cell>
        </row>
        <row r="31">
          <cell r="A31">
            <v>1911457</v>
          </cell>
          <cell r="B31">
            <v>886</v>
          </cell>
          <cell r="C31">
            <v>0</v>
          </cell>
          <cell r="D31">
            <v>886</v>
          </cell>
        </row>
        <row r="32">
          <cell r="A32">
            <v>1910737</v>
          </cell>
          <cell r="B32">
            <v>2520</v>
          </cell>
          <cell r="C32">
            <v>0</v>
          </cell>
          <cell r="D32">
            <v>2520</v>
          </cell>
        </row>
        <row r="33">
          <cell r="A33">
            <v>1911058</v>
          </cell>
          <cell r="B33">
            <v>1119</v>
          </cell>
          <cell r="C33">
            <v>0</v>
          </cell>
          <cell r="D33">
            <v>1119</v>
          </cell>
        </row>
        <row r="34">
          <cell r="A34">
            <v>1911071</v>
          </cell>
          <cell r="B34">
            <v>1119</v>
          </cell>
          <cell r="C34">
            <v>0</v>
          </cell>
          <cell r="D34">
            <v>1119</v>
          </cell>
        </row>
        <row r="35">
          <cell r="A35">
            <v>1913303</v>
          </cell>
          <cell r="B35">
            <v>886</v>
          </cell>
          <cell r="C35">
            <v>0</v>
          </cell>
          <cell r="D35">
            <v>886</v>
          </cell>
        </row>
        <row r="36">
          <cell r="A36">
            <v>1912887</v>
          </cell>
          <cell r="B36">
            <v>1399</v>
          </cell>
          <cell r="C36">
            <v>0</v>
          </cell>
          <cell r="D36">
            <v>1399</v>
          </cell>
        </row>
        <row r="37">
          <cell r="A37">
            <v>1912762</v>
          </cell>
          <cell r="B37">
            <v>3172</v>
          </cell>
          <cell r="C37">
            <v>0</v>
          </cell>
          <cell r="D37">
            <v>3172</v>
          </cell>
        </row>
        <row r="38">
          <cell r="A38">
            <v>1913431</v>
          </cell>
          <cell r="B38">
            <v>1073</v>
          </cell>
          <cell r="C38">
            <v>0</v>
          </cell>
          <cell r="D38">
            <v>1073</v>
          </cell>
        </row>
        <row r="39">
          <cell r="A39">
            <v>1913620</v>
          </cell>
          <cell r="B39">
            <v>886</v>
          </cell>
          <cell r="C39">
            <v>0</v>
          </cell>
          <cell r="D39">
            <v>886</v>
          </cell>
        </row>
        <row r="40">
          <cell r="A40">
            <v>1913615</v>
          </cell>
          <cell r="B40">
            <v>886</v>
          </cell>
          <cell r="C40">
            <v>0</v>
          </cell>
          <cell r="D40">
            <v>886</v>
          </cell>
        </row>
        <row r="41">
          <cell r="A41">
            <v>1913678</v>
          </cell>
          <cell r="B41">
            <v>886</v>
          </cell>
          <cell r="C41">
            <v>0</v>
          </cell>
          <cell r="D41">
            <v>886</v>
          </cell>
        </row>
        <row r="42">
          <cell r="A42">
            <v>1913646</v>
          </cell>
          <cell r="B42">
            <v>2658</v>
          </cell>
          <cell r="C42">
            <v>0</v>
          </cell>
          <cell r="D42">
            <v>2658</v>
          </cell>
        </row>
        <row r="43">
          <cell r="A43">
            <v>1913863</v>
          </cell>
          <cell r="B43">
            <v>746</v>
          </cell>
          <cell r="C43">
            <v>0</v>
          </cell>
          <cell r="D43">
            <v>746</v>
          </cell>
        </row>
        <row r="44">
          <cell r="A44">
            <v>1914364</v>
          </cell>
          <cell r="B44">
            <v>2612</v>
          </cell>
          <cell r="C44">
            <v>0</v>
          </cell>
          <cell r="D44">
            <v>2612</v>
          </cell>
        </row>
        <row r="45">
          <cell r="A45">
            <v>1914308</v>
          </cell>
          <cell r="B45">
            <v>793</v>
          </cell>
          <cell r="C45">
            <v>0</v>
          </cell>
          <cell r="D45">
            <v>793</v>
          </cell>
        </row>
        <row r="46">
          <cell r="A46">
            <v>1915577</v>
          </cell>
          <cell r="B46">
            <v>980</v>
          </cell>
          <cell r="C46">
            <v>0</v>
          </cell>
          <cell r="D46">
            <v>980</v>
          </cell>
        </row>
        <row r="47">
          <cell r="A47">
            <v>1914718</v>
          </cell>
          <cell r="B47">
            <v>1680</v>
          </cell>
          <cell r="C47">
            <v>0</v>
          </cell>
          <cell r="D47">
            <v>1680</v>
          </cell>
        </row>
        <row r="48">
          <cell r="A48">
            <v>1915619</v>
          </cell>
          <cell r="B48">
            <v>886</v>
          </cell>
          <cell r="C48">
            <v>0</v>
          </cell>
          <cell r="D48">
            <v>886</v>
          </cell>
        </row>
        <row r="49">
          <cell r="A49">
            <v>1915595</v>
          </cell>
          <cell r="B49">
            <v>1586</v>
          </cell>
          <cell r="C49">
            <v>0</v>
          </cell>
          <cell r="D49">
            <v>1586</v>
          </cell>
        </row>
        <row r="50">
          <cell r="A50">
            <v>1915594</v>
          </cell>
          <cell r="B50">
            <v>1073</v>
          </cell>
          <cell r="C50">
            <v>0</v>
          </cell>
          <cell r="D50">
            <v>1073</v>
          </cell>
        </row>
        <row r="51">
          <cell r="A51">
            <v>1915743</v>
          </cell>
          <cell r="B51">
            <v>793</v>
          </cell>
          <cell r="C51">
            <v>0</v>
          </cell>
          <cell r="D51">
            <v>793</v>
          </cell>
        </row>
        <row r="52">
          <cell r="A52">
            <v>1915778</v>
          </cell>
          <cell r="B52">
            <v>1586</v>
          </cell>
          <cell r="C52">
            <v>0</v>
          </cell>
          <cell r="D52">
            <v>1586</v>
          </cell>
        </row>
        <row r="53">
          <cell r="A53">
            <v>1916168</v>
          </cell>
          <cell r="B53">
            <v>1539</v>
          </cell>
          <cell r="C53">
            <v>0</v>
          </cell>
          <cell r="D53">
            <v>1539</v>
          </cell>
        </row>
        <row r="54">
          <cell r="A54">
            <v>1916054</v>
          </cell>
          <cell r="B54">
            <v>980</v>
          </cell>
          <cell r="C54">
            <v>0</v>
          </cell>
          <cell r="D54">
            <v>980</v>
          </cell>
        </row>
        <row r="55">
          <cell r="A55">
            <v>1916052</v>
          </cell>
          <cell r="B55">
            <v>1166</v>
          </cell>
          <cell r="C55">
            <v>0</v>
          </cell>
          <cell r="D55">
            <v>1166</v>
          </cell>
        </row>
        <row r="56">
          <cell r="A56">
            <v>1916094</v>
          </cell>
          <cell r="B56">
            <v>980</v>
          </cell>
          <cell r="C56">
            <v>0</v>
          </cell>
          <cell r="D56">
            <v>980</v>
          </cell>
        </row>
        <row r="57">
          <cell r="A57">
            <v>1916093</v>
          </cell>
          <cell r="B57">
            <v>980</v>
          </cell>
          <cell r="C57">
            <v>0</v>
          </cell>
          <cell r="D57">
            <v>980</v>
          </cell>
        </row>
        <row r="58">
          <cell r="A58">
            <v>1916105</v>
          </cell>
          <cell r="B58">
            <v>1060</v>
          </cell>
          <cell r="C58">
            <v>0</v>
          </cell>
          <cell r="D58">
            <v>1060</v>
          </cell>
        </row>
        <row r="59">
          <cell r="A59">
            <v>1907306</v>
          </cell>
          <cell r="B59">
            <v>2052</v>
          </cell>
          <cell r="C59">
            <v>0</v>
          </cell>
          <cell r="D59">
            <v>2052</v>
          </cell>
        </row>
        <row r="60">
          <cell r="A60">
            <v>1907305</v>
          </cell>
          <cell r="B60">
            <v>1912</v>
          </cell>
          <cell r="C60">
            <v>0</v>
          </cell>
          <cell r="D60">
            <v>1912</v>
          </cell>
        </row>
        <row r="61">
          <cell r="A61">
            <v>1906486</v>
          </cell>
          <cell r="B61">
            <v>1026</v>
          </cell>
          <cell r="C61">
            <v>0</v>
          </cell>
          <cell r="D61">
            <v>1026</v>
          </cell>
        </row>
        <row r="62">
          <cell r="A62">
            <v>1909200</v>
          </cell>
          <cell r="B62">
            <v>886</v>
          </cell>
          <cell r="C62">
            <v>0</v>
          </cell>
          <cell r="D62">
            <v>886</v>
          </cell>
        </row>
        <row r="63">
          <cell r="A63">
            <v>1909192</v>
          </cell>
          <cell r="B63">
            <v>1073</v>
          </cell>
          <cell r="C63">
            <v>0</v>
          </cell>
          <cell r="D63">
            <v>1073</v>
          </cell>
        </row>
        <row r="64">
          <cell r="A64">
            <v>1909951</v>
          </cell>
          <cell r="B64">
            <v>700</v>
          </cell>
          <cell r="C64">
            <v>0</v>
          </cell>
          <cell r="D64">
            <v>700</v>
          </cell>
        </row>
        <row r="65">
          <cell r="A65">
            <v>1909946</v>
          </cell>
          <cell r="B65">
            <v>700</v>
          </cell>
          <cell r="C65">
            <v>0</v>
          </cell>
          <cell r="D65">
            <v>700</v>
          </cell>
        </row>
        <row r="66">
          <cell r="A66">
            <v>1914601</v>
          </cell>
          <cell r="B66">
            <v>920</v>
          </cell>
          <cell r="C66">
            <v>0</v>
          </cell>
          <cell r="D66">
            <v>920</v>
          </cell>
        </row>
        <row r="67">
          <cell r="A67">
            <v>1915467</v>
          </cell>
          <cell r="B67">
            <v>1819</v>
          </cell>
          <cell r="C67">
            <v>0</v>
          </cell>
          <cell r="D67">
            <v>1819</v>
          </cell>
        </row>
        <row r="68">
          <cell r="A68">
            <v>1915451</v>
          </cell>
          <cell r="B68">
            <v>2658</v>
          </cell>
          <cell r="C68">
            <v>0</v>
          </cell>
          <cell r="D68">
            <v>2658</v>
          </cell>
        </row>
        <row r="69">
          <cell r="A69">
            <v>1915419</v>
          </cell>
          <cell r="B69">
            <v>793</v>
          </cell>
          <cell r="C69">
            <v>0</v>
          </cell>
          <cell r="D69">
            <v>793</v>
          </cell>
        </row>
        <row r="70">
          <cell r="A70">
            <v>1915394</v>
          </cell>
          <cell r="B70">
            <v>1866</v>
          </cell>
          <cell r="C70">
            <v>0</v>
          </cell>
          <cell r="D70">
            <v>1866</v>
          </cell>
        </row>
        <row r="71">
          <cell r="A71">
            <v>1915401</v>
          </cell>
          <cell r="B71">
            <v>873</v>
          </cell>
          <cell r="C71">
            <v>0</v>
          </cell>
          <cell r="D71">
            <v>873</v>
          </cell>
        </row>
        <row r="72">
          <cell r="A72">
            <v>1915361</v>
          </cell>
          <cell r="B72">
            <v>793</v>
          </cell>
          <cell r="C72">
            <v>0</v>
          </cell>
          <cell r="D72">
            <v>793</v>
          </cell>
        </row>
        <row r="73">
          <cell r="A73">
            <v>1915375</v>
          </cell>
          <cell r="B73">
            <v>793</v>
          </cell>
          <cell r="C73">
            <v>0</v>
          </cell>
          <cell r="D73">
            <v>793</v>
          </cell>
        </row>
        <row r="74">
          <cell r="A74">
            <v>1911157</v>
          </cell>
          <cell r="B74">
            <v>1586</v>
          </cell>
          <cell r="C74">
            <v>0</v>
          </cell>
          <cell r="D74">
            <v>1586</v>
          </cell>
        </row>
        <row r="75">
          <cell r="A75">
            <v>1911205</v>
          </cell>
          <cell r="B75">
            <v>793</v>
          </cell>
          <cell r="C75">
            <v>0</v>
          </cell>
          <cell r="D75">
            <v>793</v>
          </cell>
        </row>
        <row r="76">
          <cell r="A76">
            <v>1896258</v>
          </cell>
          <cell r="B76">
            <v>700</v>
          </cell>
          <cell r="C76">
            <v>0</v>
          </cell>
          <cell r="D76">
            <v>700</v>
          </cell>
        </row>
        <row r="77">
          <cell r="A77">
            <v>1839817</v>
          </cell>
          <cell r="B77">
            <v>0</v>
          </cell>
          <cell r="C77">
            <v>0</v>
          </cell>
          <cell r="D77">
            <v>0</v>
          </cell>
        </row>
        <row r="78">
          <cell r="A78">
            <v>1839803</v>
          </cell>
          <cell r="B78">
            <v>0</v>
          </cell>
          <cell r="C78">
            <v>0</v>
          </cell>
          <cell r="D78">
            <v>0</v>
          </cell>
        </row>
        <row r="79">
          <cell r="A79">
            <v>1840572</v>
          </cell>
          <cell r="B79">
            <v>0</v>
          </cell>
          <cell r="C79">
            <v>0</v>
          </cell>
          <cell r="D79">
            <v>0</v>
          </cell>
        </row>
        <row r="80">
          <cell r="A80">
            <v>1840160</v>
          </cell>
          <cell r="B80">
            <v>0</v>
          </cell>
          <cell r="C80">
            <v>0</v>
          </cell>
          <cell r="D80">
            <v>0</v>
          </cell>
        </row>
        <row r="81">
          <cell r="A81">
            <v>1838218</v>
          </cell>
          <cell r="B81">
            <v>0</v>
          </cell>
          <cell r="C81">
            <v>0</v>
          </cell>
          <cell r="D81">
            <v>0</v>
          </cell>
        </row>
        <row r="82">
          <cell r="A82">
            <v>1836240</v>
          </cell>
          <cell r="B82">
            <v>0</v>
          </cell>
          <cell r="C82">
            <v>0</v>
          </cell>
          <cell r="D82">
            <v>0</v>
          </cell>
        </row>
        <row r="83">
          <cell r="A83">
            <v>1905987</v>
          </cell>
          <cell r="B83">
            <v>793</v>
          </cell>
          <cell r="C83">
            <v>0</v>
          </cell>
          <cell r="D83">
            <v>793</v>
          </cell>
        </row>
        <row r="84">
          <cell r="A84">
            <v>1905376</v>
          </cell>
          <cell r="B84">
            <v>793</v>
          </cell>
          <cell r="C84">
            <v>0</v>
          </cell>
          <cell r="D84">
            <v>793</v>
          </cell>
        </row>
        <row r="85">
          <cell r="A85">
            <v>1903683</v>
          </cell>
          <cell r="B85">
            <v>873</v>
          </cell>
          <cell r="C85">
            <v>0</v>
          </cell>
          <cell r="D85">
            <v>873</v>
          </cell>
        </row>
        <row r="86">
          <cell r="A86">
            <v>1902504</v>
          </cell>
          <cell r="B86">
            <v>1130</v>
          </cell>
          <cell r="C86">
            <v>0</v>
          </cell>
          <cell r="D86">
            <v>1130</v>
          </cell>
        </row>
        <row r="87">
          <cell r="A87">
            <v>1893045</v>
          </cell>
          <cell r="B87">
            <v>746</v>
          </cell>
          <cell r="C87">
            <v>0</v>
          </cell>
          <cell r="D87">
            <v>746</v>
          </cell>
        </row>
        <row r="88">
          <cell r="A88">
            <v>1893989</v>
          </cell>
          <cell r="B88">
            <v>873</v>
          </cell>
          <cell r="C88">
            <v>0</v>
          </cell>
          <cell r="D88">
            <v>873</v>
          </cell>
        </row>
        <row r="89">
          <cell r="A89">
            <v>1896126</v>
          </cell>
          <cell r="B89">
            <v>1400</v>
          </cell>
          <cell r="C89">
            <v>0</v>
          </cell>
          <cell r="D89">
            <v>1400</v>
          </cell>
        </row>
        <row r="90">
          <cell r="A90">
            <v>1897356</v>
          </cell>
          <cell r="B90">
            <v>1680</v>
          </cell>
          <cell r="C90">
            <v>0</v>
          </cell>
          <cell r="D90">
            <v>1680</v>
          </cell>
        </row>
        <row r="91">
          <cell r="A91">
            <v>1909589</v>
          </cell>
          <cell r="B91">
            <v>700</v>
          </cell>
          <cell r="C91">
            <v>0</v>
          </cell>
          <cell r="D91">
            <v>700</v>
          </cell>
        </row>
        <row r="92">
          <cell r="A92">
            <v>1909663</v>
          </cell>
          <cell r="B92">
            <v>793</v>
          </cell>
          <cell r="C92">
            <v>0</v>
          </cell>
          <cell r="D92">
            <v>793</v>
          </cell>
        </row>
        <row r="93">
          <cell r="A93">
            <v>1908973</v>
          </cell>
          <cell r="B93">
            <v>1073</v>
          </cell>
          <cell r="C93">
            <v>0</v>
          </cell>
          <cell r="D93">
            <v>1073</v>
          </cell>
        </row>
        <row r="94">
          <cell r="A94">
            <v>1909061</v>
          </cell>
          <cell r="B94">
            <v>980</v>
          </cell>
          <cell r="C94">
            <v>0</v>
          </cell>
          <cell r="D94">
            <v>980</v>
          </cell>
        </row>
        <row r="95">
          <cell r="A95">
            <v>1908904</v>
          </cell>
          <cell r="B95">
            <v>886</v>
          </cell>
          <cell r="C95">
            <v>0</v>
          </cell>
          <cell r="D95">
            <v>886</v>
          </cell>
        </row>
        <row r="96">
          <cell r="A96">
            <v>1908870</v>
          </cell>
          <cell r="B96">
            <v>1073</v>
          </cell>
          <cell r="C96">
            <v>0</v>
          </cell>
          <cell r="D96">
            <v>1073</v>
          </cell>
        </row>
        <row r="97">
          <cell r="A97">
            <v>1908444</v>
          </cell>
          <cell r="B97">
            <v>1060</v>
          </cell>
          <cell r="C97">
            <v>0</v>
          </cell>
          <cell r="D97">
            <v>1060</v>
          </cell>
        </row>
        <row r="98">
          <cell r="A98">
            <v>1908159</v>
          </cell>
          <cell r="B98">
            <v>1933</v>
          </cell>
          <cell r="C98">
            <v>0</v>
          </cell>
          <cell r="D98">
            <v>1933</v>
          </cell>
        </row>
        <row r="99">
          <cell r="A99">
            <v>1911862</v>
          </cell>
          <cell r="B99">
            <v>1119</v>
          </cell>
          <cell r="C99">
            <v>0</v>
          </cell>
          <cell r="D99">
            <v>1119</v>
          </cell>
        </row>
        <row r="100">
          <cell r="A100">
            <v>1911847</v>
          </cell>
          <cell r="B100">
            <v>1013</v>
          </cell>
          <cell r="C100">
            <v>0</v>
          </cell>
          <cell r="D100">
            <v>1013</v>
          </cell>
        </row>
        <row r="101">
          <cell r="A101">
            <v>1911772</v>
          </cell>
          <cell r="B101">
            <v>933</v>
          </cell>
          <cell r="C101">
            <v>0</v>
          </cell>
          <cell r="D101">
            <v>933</v>
          </cell>
        </row>
        <row r="102">
          <cell r="A102">
            <v>1911487</v>
          </cell>
          <cell r="B102">
            <v>1866</v>
          </cell>
          <cell r="C102">
            <v>0</v>
          </cell>
          <cell r="D102">
            <v>1866</v>
          </cell>
        </row>
        <row r="103">
          <cell r="A103">
            <v>1911544</v>
          </cell>
          <cell r="B103">
            <v>933</v>
          </cell>
          <cell r="C103">
            <v>0</v>
          </cell>
          <cell r="D103">
            <v>933</v>
          </cell>
        </row>
        <row r="104">
          <cell r="A104">
            <v>1910651</v>
          </cell>
          <cell r="B104">
            <v>933</v>
          </cell>
          <cell r="C104">
            <v>0</v>
          </cell>
          <cell r="D104">
            <v>933</v>
          </cell>
        </row>
        <row r="105">
          <cell r="A105">
            <v>1910201</v>
          </cell>
          <cell r="B105">
            <v>840</v>
          </cell>
          <cell r="C105">
            <v>0</v>
          </cell>
          <cell r="D105">
            <v>840</v>
          </cell>
        </row>
        <row r="106">
          <cell r="A106">
            <v>1911320</v>
          </cell>
          <cell r="B106">
            <v>3825</v>
          </cell>
          <cell r="C106">
            <v>0</v>
          </cell>
          <cell r="D106">
            <v>3825</v>
          </cell>
        </row>
        <row r="107">
          <cell r="A107">
            <v>1910775</v>
          </cell>
          <cell r="B107">
            <v>933</v>
          </cell>
          <cell r="C107">
            <v>0</v>
          </cell>
          <cell r="D107">
            <v>933</v>
          </cell>
        </row>
        <row r="108">
          <cell r="A108">
            <v>1911077</v>
          </cell>
          <cell r="B108">
            <v>873</v>
          </cell>
          <cell r="C108">
            <v>0</v>
          </cell>
          <cell r="D108">
            <v>873</v>
          </cell>
        </row>
        <row r="109">
          <cell r="A109">
            <v>1911102</v>
          </cell>
          <cell r="B109">
            <v>793</v>
          </cell>
          <cell r="C109">
            <v>0</v>
          </cell>
          <cell r="D109">
            <v>793</v>
          </cell>
        </row>
        <row r="110">
          <cell r="A110">
            <v>1913159</v>
          </cell>
          <cell r="B110">
            <v>1399</v>
          </cell>
          <cell r="C110">
            <v>0</v>
          </cell>
          <cell r="D110">
            <v>1399</v>
          </cell>
        </row>
        <row r="111">
          <cell r="A111">
            <v>1913141</v>
          </cell>
          <cell r="B111">
            <v>1399</v>
          </cell>
          <cell r="C111">
            <v>0</v>
          </cell>
          <cell r="D111">
            <v>1399</v>
          </cell>
        </row>
        <row r="112">
          <cell r="A112">
            <v>1912974</v>
          </cell>
          <cell r="B112">
            <v>1479</v>
          </cell>
          <cell r="C112">
            <v>0</v>
          </cell>
          <cell r="D112">
            <v>1479</v>
          </cell>
        </row>
        <row r="113">
          <cell r="A113">
            <v>1912956</v>
          </cell>
          <cell r="B113">
            <v>1399</v>
          </cell>
          <cell r="C113">
            <v>0</v>
          </cell>
          <cell r="D113">
            <v>1399</v>
          </cell>
        </row>
        <row r="114">
          <cell r="A114">
            <v>1912775</v>
          </cell>
          <cell r="B114">
            <v>1586</v>
          </cell>
          <cell r="C114">
            <v>0</v>
          </cell>
          <cell r="D114">
            <v>1586</v>
          </cell>
        </row>
        <row r="115">
          <cell r="A115">
            <v>1913399</v>
          </cell>
          <cell r="B115">
            <v>886</v>
          </cell>
          <cell r="C115">
            <v>0</v>
          </cell>
          <cell r="D115">
            <v>886</v>
          </cell>
        </row>
        <row r="116">
          <cell r="A116">
            <v>1913500</v>
          </cell>
          <cell r="B116">
            <v>746</v>
          </cell>
          <cell r="C116">
            <v>0</v>
          </cell>
          <cell r="D116">
            <v>746</v>
          </cell>
        </row>
        <row r="117">
          <cell r="A117">
            <v>1913736</v>
          </cell>
          <cell r="B117">
            <v>1680</v>
          </cell>
          <cell r="C117">
            <v>0</v>
          </cell>
          <cell r="D117">
            <v>1680</v>
          </cell>
        </row>
        <row r="118">
          <cell r="A118">
            <v>1913733</v>
          </cell>
          <cell r="B118">
            <v>746</v>
          </cell>
          <cell r="C118">
            <v>0</v>
          </cell>
          <cell r="D118">
            <v>746</v>
          </cell>
        </row>
        <row r="119">
          <cell r="A119">
            <v>1913878</v>
          </cell>
          <cell r="B119">
            <v>746</v>
          </cell>
          <cell r="C119">
            <v>0</v>
          </cell>
          <cell r="D119">
            <v>746</v>
          </cell>
        </row>
        <row r="120">
          <cell r="A120">
            <v>1913894</v>
          </cell>
          <cell r="B120">
            <v>933</v>
          </cell>
          <cell r="C120">
            <v>0</v>
          </cell>
          <cell r="D120">
            <v>933</v>
          </cell>
        </row>
        <row r="121">
          <cell r="A121">
            <v>1914136</v>
          </cell>
          <cell r="B121">
            <v>1633</v>
          </cell>
          <cell r="C121">
            <v>0</v>
          </cell>
          <cell r="D121">
            <v>1633</v>
          </cell>
        </row>
        <row r="122">
          <cell r="A122">
            <v>1914036</v>
          </cell>
          <cell r="B122">
            <v>840</v>
          </cell>
          <cell r="C122">
            <v>0</v>
          </cell>
          <cell r="D122">
            <v>840</v>
          </cell>
        </row>
        <row r="123">
          <cell r="A123">
            <v>1914034</v>
          </cell>
          <cell r="B123">
            <v>746</v>
          </cell>
          <cell r="C123">
            <v>0</v>
          </cell>
          <cell r="D123">
            <v>746</v>
          </cell>
        </row>
        <row r="124">
          <cell r="A124">
            <v>1915539</v>
          </cell>
          <cell r="B124">
            <v>980</v>
          </cell>
          <cell r="C124">
            <v>0</v>
          </cell>
          <cell r="D124">
            <v>980</v>
          </cell>
        </row>
        <row r="125">
          <cell r="A125">
            <v>1915281</v>
          </cell>
          <cell r="B125">
            <v>840</v>
          </cell>
          <cell r="C125">
            <v>0</v>
          </cell>
          <cell r="D125">
            <v>840</v>
          </cell>
        </row>
        <row r="126">
          <cell r="A126">
            <v>1915290</v>
          </cell>
          <cell r="B126">
            <v>840</v>
          </cell>
          <cell r="C126">
            <v>0</v>
          </cell>
          <cell r="D126">
            <v>840</v>
          </cell>
        </row>
        <row r="127">
          <cell r="A127">
            <v>1915278</v>
          </cell>
          <cell r="B127">
            <v>1680</v>
          </cell>
          <cell r="C127">
            <v>0</v>
          </cell>
          <cell r="D127">
            <v>1680</v>
          </cell>
        </row>
        <row r="128">
          <cell r="A128">
            <v>1915055</v>
          </cell>
          <cell r="B128">
            <v>1106</v>
          </cell>
          <cell r="C128">
            <v>0</v>
          </cell>
          <cell r="D128">
            <v>1106</v>
          </cell>
        </row>
        <row r="129">
          <cell r="A129">
            <v>1914719</v>
          </cell>
          <cell r="B129">
            <v>2612</v>
          </cell>
          <cell r="C129">
            <v>0</v>
          </cell>
          <cell r="D129">
            <v>2612</v>
          </cell>
        </row>
        <row r="130">
          <cell r="A130">
            <v>1914981</v>
          </cell>
          <cell r="B130">
            <v>840</v>
          </cell>
          <cell r="C130">
            <v>0</v>
          </cell>
          <cell r="D130">
            <v>840</v>
          </cell>
        </row>
        <row r="131">
          <cell r="A131">
            <v>1914964</v>
          </cell>
          <cell r="B131">
            <v>2118</v>
          </cell>
          <cell r="C131">
            <v>0</v>
          </cell>
          <cell r="D131">
            <v>2118</v>
          </cell>
        </row>
        <row r="132">
          <cell r="A132">
            <v>1915683</v>
          </cell>
          <cell r="B132">
            <v>793</v>
          </cell>
          <cell r="C132">
            <v>0</v>
          </cell>
          <cell r="D132">
            <v>793</v>
          </cell>
        </row>
        <row r="133">
          <cell r="A133">
            <v>1915654</v>
          </cell>
          <cell r="B133">
            <v>1106</v>
          </cell>
          <cell r="C133">
            <v>0</v>
          </cell>
          <cell r="D133">
            <v>1106</v>
          </cell>
        </row>
        <row r="134">
          <cell r="A134">
            <v>1915780</v>
          </cell>
          <cell r="B134">
            <v>793</v>
          </cell>
          <cell r="C134">
            <v>0</v>
          </cell>
          <cell r="D134">
            <v>793</v>
          </cell>
        </row>
        <row r="135">
          <cell r="A135">
            <v>1915815</v>
          </cell>
          <cell r="B135">
            <v>886</v>
          </cell>
          <cell r="C135">
            <v>0</v>
          </cell>
          <cell r="D135">
            <v>886</v>
          </cell>
        </row>
        <row r="136">
          <cell r="A136">
            <v>1915775</v>
          </cell>
          <cell r="B136">
            <v>793</v>
          </cell>
          <cell r="C136">
            <v>0</v>
          </cell>
          <cell r="D136">
            <v>793</v>
          </cell>
        </row>
        <row r="137">
          <cell r="A137">
            <v>1916056</v>
          </cell>
          <cell r="B137">
            <v>980</v>
          </cell>
          <cell r="C137">
            <v>0</v>
          </cell>
          <cell r="D137">
            <v>980</v>
          </cell>
        </row>
        <row r="138">
          <cell r="A138">
            <v>1916083</v>
          </cell>
          <cell r="B138">
            <v>1060</v>
          </cell>
          <cell r="C138">
            <v>0</v>
          </cell>
          <cell r="D138">
            <v>1060</v>
          </cell>
        </row>
        <row r="139">
          <cell r="A139">
            <v>1916098</v>
          </cell>
          <cell r="B139">
            <v>980</v>
          </cell>
          <cell r="C139">
            <v>0</v>
          </cell>
          <cell r="D139">
            <v>980</v>
          </cell>
        </row>
        <row r="140">
          <cell r="A140">
            <v>1916109</v>
          </cell>
          <cell r="B140">
            <v>980</v>
          </cell>
          <cell r="C140">
            <v>0</v>
          </cell>
          <cell r="D140">
            <v>980</v>
          </cell>
        </row>
        <row r="141">
          <cell r="A141">
            <v>1916100</v>
          </cell>
          <cell r="B141">
            <v>980</v>
          </cell>
          <cell r="C141">
            <v>0</v>
          </cell>
          <cell r="D141">
            <v>980</v>
          </cell>
        </row>
        <row r="142">
          <cell r="A142">
            <v>1902655</v>
          </cell>
          <cell r="B142">
            <v>1492</v>
          </cell>
          <cell r="C142">
            <v>0</v>
          </cell>
          <cell r="D142">
            <v>1492</v>
          </cell>
        </row>
        <row r="143">
          <cell r="A143">
            <v>1903405</v>
          </cell>
          <cell r="B143">
            <v>700</v>
          </cell>
          <cell r="C143">
            <v>0</v>
          </cell>
          <cell r="D143">
            <v>700</v>
          </cell>
        </row>
        <row r="144">
          <cell r="A144">
            <v>1908218</v>
          </cell>
          <cell r="B144">
            <v>2285</v>
          </cell>
          <cell r="C144">
            <v>0</v>
          </cell>
          <cell r="D144">
            <v>2285</v>
          </cell>
        </row>
        <row r="145">
          <cell r="A145">
            <v>1906504</v>
          </cell>
          <cell r="B145">
            <v>1199</v>
          </cell>
          <cell r="C145">
            <v>0</v>
          </cell>
          <cell r="D145">
            <v>1199</v>
          </cell>
        </row>
        <row r="146">
          <cell r="A146">
            <v>1909079</v>
          </cell>
          <cell r="B146">
            <v>1819</v>
          </cell>
          <cell r="C146">
            <v>0</v>
          </cell>
          <cell r="D146">
            <v>1819</v>
          </cell>
        </row>
        <row r="147">
          <cell r="A147">
            <v>1909381</v>
          </cell>
          <cell r="B147">
            <v>780</v>
          </cell>
          <cell r="C147">
            <v>0</v>
          </cell>
          <cell r="D147">
            <v>780</v>
          </cell>
        </row>
        <row r="148">
          <cell r="A148">
            <v>1909890</v>
          </cell>
          <cell r="B148">
            <v>793</v>
          </cell>
          <cell r="C148">
            <v>0</v>
          </cell>
          <cell r="D148">
            <v>793</v>
          </cell>
        </row>
        <row r="149">
          <cell r="A149">
            <v>1909941</v>
          </cell>
          <cell r="B149">
            <v>700</v>
          </cell>
          <cell r="C149">
            <v>0</v>
          </cell>
          <cell r="D149">
            <v>700</v>
          </cell>
        </row>
        <row r="150">
          <cell r="A150">
            <v>1915464</v>
          </cell>
          <cell r="B150">
            <v>793</v>
          </cell>
          <cell r="C150">
            <v>0</v>
          </cell>
          <cell r="D150">
            <v>793</v>
          </cell>
        </row>
        <row r="151">
          <cell r="A151">
            <v>1915323</v>
          </cell>
          <cell r="B151">
            <v>840</v>
          </cell>
          <cell r="C151">
            <v>0</v>
          </cell>
          <cell r="D151">
            <v>840</v>
          </cell>
        </row>
        <row r="152">
          <cell r="A152">
            <v>1915374</v>
          </cell>
          <cell r="B152">
            <v>793</v>
          </cell>
          <cell r="C152">
            <v>0</v>
          </cell>
          <cell r="D152">
            <v>793</v>
          </cell>
        </row>
        <row r="153">
          <cell r="A153">
            <v>1915373</v>
          </cell>
          <cell r="B153">
            <v>793</v>
          </cell>
          <cell r="C153">
            <v>0</v>
          </cell>
          <cell r="D153">
            <v>793</v>
          </cell>
        </row>
        <row r="154">
          <cell r="A154">
            <v>1911253</v>
          </cell>
          <cell r="B154">
            <v>793</v>
          </cell>
          <cell r="C154">
            <v>0</v>
          </cell>
          <cell r="D154">
            <v>793</v>
          </cell>
        </row>
        <row r="155">
          <cell r="A155">
            <v>1914526</v>
          </cell>
          <cell r="B155">
            <v>2520</v>
          </cell>
          <cell r="C155">
            <v>0</v>
          </cell>
          <cell r="D155">
            <v>2520</v>
          </cell>
        </row>
        <row r="156">
          <cell r="A156">
            <v>1914529</v>
          </cell>
          <cell r="B156">
            <v>873</v>
          </cell>
          <cell r="C156">
            <v>0</v>
          </cell>
          <cell r="D156">
            <v>873</v>
          </cell>
        </row>
        <row r="157">
          <cell r="A157">
            <v>1896254</v>
          </cell>
          <cell r="B157">
            <v>780</v>
          </cell>
          <cell r="C157">
            <v>0</v>
          </cell>
          <cell r="D157">
            <v>780</v>
          </cell>
        </row>
        <row r="158">
          <cell r="A158">
            <v>1896253</v>
          </cell>
          <cell r="B158">
            <v>780</v>
          </cell>
          <cell r="C158">
            <v>0</v>
          </cell>
          <cell r="D158">
            <v>780</v>
          </cell>
        </row>
        <row r="159">
          <cell r="A159">
            <v>1896403</v>
          </cell>
          <cell r="B159">
            <v>933</v>
          </cell>
          <cell r="C159">
            <v>0</v>
          </cell>
          <cell r="D159">
            <v>933</v>
          </cell>
        </row>
        <row r="160">
          <cell r="A160">
            <v>1901811</v>
          </cell>
          <cell r="B160">
            <v>746</v>
          </cell>
          <cell r="C160">
            <v>0</v>
          </cell>
          <cell r="D160">
            <v>746</v>
          </cell>
        </row>
        <row r="161">
          <cell r="A161">
            <v>1891873</v>
          </cell>
          <cell r="B161">
            <v>7137</v>
          </cell>
          <cell r="C161">
            <v>0</v>
          </cell>
          <cell r="D161">
            <v>7137</v>
          </cell>
        </row>
        <row r="162">
          <cell r="A162">
            <v>1893845</v>
          </cell>
          <cell r="B162">
            <v>746</v>
          </cell>
          <cell r="C162">
            <v>0</v>
          </cell>
          <cell r="D162">
            <v>746</v>
          </cell>
        </row>
        <row r="163">
          <cell r="A163">
            <v>1836054</v>
          </cell>
          <cell r="B163">
            <v>0</v>
          </cell>
          <cell r="C163">
            <v>0</v>
          </cell>
          <cell r="D163">
            <v>0</v>
          </cell>
        </row>
        <row r="164">
          <cell r="A164">
            <v>1838078</v>
          </cell>
          <cell r="B164">
            <v>0</v>
          </cell>
          <cell r="C164">
            <v>0</v>
          </cell>
          <cell r="D164">
            <v>0</v>
          </cell>
        </row>
        <row r="165">
          <cell r="A165">
            <v>1838077</v>
          </cell>
          <cell r="B165">
            <v>0</v>
          </cell>
          <cell r="C165">
            <v>0</v>
          </cell>
          <cell r="D165">
            <v>0</v>
          </cell>
        </row>
        <row r="166">
          <cell r="A166">
            <v>1832880</v>
          </cell>
          <cell r="B166">
            <v>0</v>
          </cell>
          <cell r="C166">
            <v>0</v>
          </cell>
          <cell r="D1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 autoPageBreaks="0"/>
  </sheetPr>
  <dimension ref="A1:V126"/>
  <sheetViews>
    <sheetView tabSelected="1" topLeftCell="H103" workbookViewId="0">
      <selection activeCell="R126" sqref="R126"/>
    </sheetView>
  </sheetViews>
  <sheetFormatPr defaultColWidth="9" defaultRowHeight="12.75"/>
  <cols>
    <col min="1" max="1" width="15" customWidth="1"/>
    <col min="2" max="2" width="30" customWidth="1"/>
    <col min="3" max="7" width="25" customWidth="1"/>
    <col min="8" max="8" width="15" customWidth="1"/>
    <col min="9" max="9" width="12" customWidth="1"/>
    <col min="10" max="10" width="15" customWidth="1"/>
    <col min="11" max="11" width="20" customWidth="1"/>
    <col min="12" max="12" width="40.8571428571429" customWidth="1"/>
    <col min="13" max="13" width="25" customWidth="1"/>
    <col min="14" max="15" width="15" customWidth="1"/>
    <col min="16" max="16" width="25" customWidth="1"/>
    <col min="17" max="19" width="15" customWidth="1"/>
  </cols>
  <sheetData>
    <row r="1" ht="20.1" customHeight="1" spans="1:2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V1" t="s">
        <v>19</v>
      </c>
    </row>
    <row r="2" ht="16.5" spans="1:22">
      <c r="A2" s="4">
        <v>1914036</v>
      </c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  <c r="J2" s="5" t="s">
        <v>28</v>
      </c>
      <c r="K2" s="5" t="s">
        <v>29</v>
      </c>
      <c r="L2" s="4">
        <v>7701353</v>
      </c>
      <c r="M2" s="5" t="s">
        <v>30</v>
      </c>
      <c r="N2" s="5" t="s">
        <v>31</v>
      </c>
      <c r="O2" s="5" t="s">
        <v>26</v>
      </c>
      <c r="P2" s="5" t="s">
        <v>25</v>
      </c>
      <c r="Q2" s="5" t="s">
        <v>28</v>
      </c>
      <c r="R2" s="4">
        <v>840</v>
      </c>
      <c r="S2" s="5" t="s">
        <v>32</v>
      </c>
      <c r="T2">
        <f>VLOOKUP(A2,[1]应付款管理!$A$1:$D$65536,4,FALSE)</f>
        <v>840</v>
      </c>
      <c r="U2">
        <f>R2-T2</f>
        <v>0</v>
      </c>
      <c r="V2" t="str">
        <f>$V$1&amp;A2</f>
        <v>,1914036</v>
      </c>
    </row>
    <row r="3" ht="16.5" spans="1:22">
      <c r="A3" s="4">
        <v>1914034</v>
      </c>
      <c r="B3" s="5" t="s">
        <v>20</v>
      </c>
      <c r="C3" s="5" t="s">
        <v>33</v>
      </c>
      <c r="D3" s="5" t="s">
        <v>22</v>
      </c>
      <c r="E3" s="5" t="s">
        <v>34</v>
      </c>
      <c r="F3" s="5" t="s">
        <v>35</v>
      </c>
      <c r="G3" s="5" t="s">
        <v>25</v>
      </c>
      <c r="H3" s="5" t="s">
        <v>26</v>
      </c>
      <c r="I3" s="5" t="s">
        <v>27</v>
      </c>
      <c r="J3" s="5" t="s">
        <v>36</v>
      </c>
      <c r="K3" s="5" t="s">
        <v>37</v>
      </c>
      <c r="L3" s="4">
        <v>7701349</v>
      </c>
      <c r="M3" s="5" t="s">
        <v>30</v>
      </c>
      <c r="N3" s="5" t="s">
        <v>31</v>
      </c>
      <c r="O3" s="5" t="s">
        <v>26</v>
      </c>
      <c r="P3" s="5" t="s">
        <v>25</v>
      </c>
      <c r="Q3" s="5" t="s">
        <v>36</v>
      </c>
      <c r="R3" s="4">
        <v>746</v>
      </c>
      <c r="S3" s="5" t="s">
        <v>32</v>
      </c>
      <c r="T3">
        <f>VLOOKUP(A3,[1]应付款管理!$A$1:$D$65536,4,FALSE)</f>
        <v>746</v>
      </c>
      <c r="U3">
        <f t="shared" ref="U3:U34" si="0">R3-T3</f>
        <v>0</v>
      </c>
      <c r="V3" t="str">
        <f t="shared" ref="V3:V34" si="1">$V$1&amp;A3</f>
        <v>,1914034</v>
      </c>
    </row>
    <row r="4" ht="16.5" spans="1:22">
      <c r="A4" s="4">
        <v>1913878</v>
      </c>
      <c r="B4" s="5" t="s">
        <v>20</v>
      </c>
      <c r="C4" s="5" t="s">
        <v>33</v>
      </c>
      <c r="D4" s="5" t="s">
        <v>22</v>
      </c>
      <c r="E4" s="5" t="s">
        <v>38</v>
      </c>
      <c r="F4" s="5" t="s">
        <v>39</v>
      </c>
      <c r="G4" s="5" t="s">
        <v>25</v>
      </c>
      <c r="H4" s="5" t="s">
        <v>26</v>
      </c>
      <c r="I4" s="5" t="s">
        <v>27</v>
      </c>
      <c r="J4" s="5" t="s">
        <v>36</v>
      </c>
      <c r="K4" s="5" t="s">
        <v>40</v>
      </c>
      <c r="L4" s="4">
        <v>7701282</v>
      </c>
      <c r="M4" s="5" t="s">
        <v>30</v>
      </c>
      <c r="N4" s="5" t="s">
        <v>31</v>
      </c>
      <c r="O4" s="5" t="s">
        <v>26</v>
      </c>
      <c r="P4" s="5" t="s">
        <v>25</v>
      </c>
      <c r="Q4" s="5" t="s">
        <v>36</v>
      </c>
      <c r="R4" s="4">
        <v>746</v>
      </c>
      <c r="S4" s="5" t="s">
        <v>32</v>
      </c>
      <c r="T4">
        <f>VLOOKUP(A4,[1]应付款管理!$A$1:$D$65536,4,FALSE)</f>
        <v>746</v>
      </c>
      <c r="U4">
        <f t="shared" si="0"/>
        <v>0</v>
      </c>
      <c r="V4" t="str">
        <f t="shared" si="1"/>
        <v>,1913878</v>
      </c>
    </row>
    <row r="5" ht="16.5" spans="1:22">
      <c r="A5" s="4">
        <v>1913863</v>
      </c>
      <c r="B5" s="5" t="s">
        <v>20</v>
      </c>
      <c r="C5" s="5" t="s">
        <v>33</v>
      </c>
      <c r="D5" s="5" t="s">
        <v>22</v>
      </c>
      <c r="E5" s="5" t="s">
        <v>41</v>
      </c>
      <c r="F5" s="5" t="s">
        <v>42</v>
      </c>
      <c r="G5" s="5" t="s">
        <v>25</v>
      </c>
      <c r="H5" s="5" t="s">
        <v>26</v>
      </c>
      <c r="I5" s="5" t="s">
        <v>27</v>
      </c>
      <c r="J5" s="5" t="s">
        <v>36</v>
      </c>
      <c r="K5" s="5" t="s">
        <v>43</v>
      </c>
      <c r="L5" s="4">
        <v>7701270</v>
      </c>
      <c r="M5" s="5" t="s">
        <v>30</v>
      </c>
      <c r="N5" s="5" t="s">
        <v>31</v>
      </c>
      <c r="O5" s="5" t="s">
        <v>26</v>
      </c>
      <c r="P5" s="5" t="s">
        <v>25</v>
      </c>
      <c r="Q5" s="5" t="s">
        <v>36</v>
      </c>
      <c r="R5" s="4">
        <v>746</v>
      </c>
      <c r="S5" s="5" t="s">
        <v>32</v>
      </c>
      <c r="T5">
        <f>VLOOKUP(A5,[1]应付款管理!$A$1:$D$65536,4,FALSE)</f>
        <v>746</v>
      </c>
      <c r="U5">
        <f t="shared" si="0"/>
        <v>0</v>
      </c>
      <c r="V5" t="str">
        <f t="shared" si="1"/>
        <v>,1913863</v>
      </c>
    </row>
    <row r="6" ht="16.5" spans="1:22">
      <c r="A6" s="4">
        <v>1913736</v>
      </c>
      <c r="B6" s="5" t="s">
        <v>20</v>
      </c>
      <c r="C6" s="5" t="s">
        <v>44</v>
      </c>
      <c r="D6" s="5" t="s">
        <v>22</v>
      </c>
      <c r="E6" s="5" t="s">
        <v>45</v>
      </c>
      <c r="F6" s="5" t="s">
        <v>46</v>
      </c>
      <c r="G6" s="5" t="s">
        <v>25</v>
      </c>
      <c r="H6" s="5" t="s">
        <v>47</v>
      </c>
      <c r="I6" s="5" t="s">
        <v>27</v>
      </c>
      <c r="J6" s="5" t="s">
        <v>48</v>
      </c>
      <c r="K6" s="5" t="s">
        <v>49</v>
      </c>
      <c r="L6" s="4">
        <v>7701193</v>
      </c>
      <c r="M6" s="5" t="s">
        <v>30</v>
      </c>
      <c r="N6" s="5" t="s">
        <v>31</v>
      </c>
      <c r="O6" s="5" t="s">
        <v>47</v>
      </c>
      <c r="P6" s="5" t="s">
        <v>25</v>
      </c>
      <c r="Q6" s="5" t="s">
        <v>28</v>
      </c>
      <c r="R6" s="4">
        <v>1680</v>
      </c>
      <c r="S6" s="5" t="s">
        <v>32</v>
      </c>
      <c r="T6">
        <f>VLOOKUP(A6,[1]应付款管理!$A$1:$D$65536,4,FALSE)</f>
        <v>1680</v>
      </c>
      <c r="U6">
        <f t="shared" si="0"/>
        <v>0</v>
      </c>
      <c r="V6" t="str">
        <f t="shared" si="1"/>
        <v>,1913736</v>
      </c>
    </row>
    <row r="7" ht="16.5" spans="1:22">
      <c r="A7" s="4">
        <v>1913733</v>
      </c>
      <c r="B7" s="5" t="s">
        <v>20</v>
      </c>
      <c r="C7" s="5" t="s">
        <v>33</v>
      </c>
      <c r="D7" s="5" t="s">
        <v>22</v>
      </c>
      <c r="E7" s="5" t="s">
        <v>50</v>
      </c>
      <c r="F7" s="5" t="s">
        <v>51</v>
      </c>
      <c r="G7" s="5" t="s">
        <v>25</v>
      </c>
      <c r="H7" s="5" t="s">
        <v>26</v>
      </c>
      <c r="I7" s="5" t="s">
        <v>27</v>
      </c>
      <c r="J7" s="5" t="s">
        <v>36</v>
      </c>
      <c r="K7" s="5" t="s">
        <v>52</v>
      </c>
      <c r="L7" s="4">
        <v>7701194</v>
      </c>
      <c r="M7" s="5" t="s">
        <v>30</v>
      </c>
      <c r="N7" s="5" t="s">
        <v>31</v>
      </c>
      <c r="O7" s="5" t="s">
        <v>26</v>
      </c>
      <c r="P7" s="5" t="s">
        <v>25</v>
      </c>
      <c r="Q7" s="5" t="s">
        <v>36</v>
      </c>
      <c r="R7" s="4">
        <v>746</v>
      </c>
      <c r="S7" s="5" t="s">
        <v>32</v>
      </c>
      <c r="T7">
        <f>VLOOKUP(A7,[1]应付款管理!$A$1:$D$65536,4,FALSE)</f>
        <v>746</v>
      </c>
      <c r="U7">
        <f t="shared" si="0"/>
        <v>0</v>
      </c>
      <c r="V7" t="str">
        <f t="shared" si="1"/>
        <v>,1913733</v>
      </c>
    </row>
    <row r="8" ht="16.5" spans="1:22">
      <c r="A8" s="4">
        <v>1913678</v>
      </c>
      <c r="B8" s="5" t="s">
        <v>20</v>
      </c>
      <c r="C8" s="5" t="s">
        <v>53</v>
      </c>
      <c r="D8" s="5" t="s">
        <v>22</v>
      </c>
      <c r="E8" s="5" t="s">
        <v>54</v>
      </c>
      <c r="F8" s="5" t="s">
        <v>55</v>
      </c>
      <c r="G8" s="5" t="s">
        <v>56</v>
      </c>
      <c r="H8" s="5" t="s">
        <v>26</v>
      </c>
      <c r="I8" s="5" t="s">
        <v>27</v>
      </c>
      <c r="J8" s="5" t="s">
        <v>57</v>
      </c>
      <c r="K8" s="5" t="s">
        <v>58</v>
      </c>
      <c r="L8" s="4">
        <v>7701114</v>
      </c>
      <c r="M8" s="5" t="s">
        <v>30</v>
      </c>
      <c r="N8" s="5" t="s">
        <v>31</v>
      </c>
      <c r="O8" s="5" t="s">
        <v>26</v>
      </c>
      <c r="P8" s="5" t="s">
        <v>56</v>
      </c>
      <c r="Q8" s="5" t="s">
        <v>57</v>
      </c>
      <c r="R8" s="4">
        <v>886</v>
      </c>
      <c r="S8" s="5" t="s">
        <v>32</v>
      </c>
      <c r="T8">
        <f>VLOOKUP(A8,[1]应付款管理!$A$1:$D$65536,4,FALSE)</f>
        <v>886</v>
      </c>
      <c r="U8">
        <f t="shared" si="0"/>
        <v>0</v>
      </c>
      <c r="V8" t="str">
        <f t="shared" si="1"/>
        <v>,1913678</v>
      </c>
    </row>
    <row r="9" ht="16.5" spans="1:22">
      <c r="A9" s="4">
        <v>1913646</v>
      </c>
      <c r="B9" s="5" t="s">
        <v>20</v>
      </c>
      <c r="C9" s="5" t="s">
        <v>33</v>
      </c>
      <c r="D9" s="5" t="s">
        <v>22</v>
      </c>
      <c r="E9" s="5" t="s">
        <v>59</v>
      </c>
      <c r="F9" s="5" t="s">
        <v>60</v>
      </c>
      <c r="G9" s="5" t="s">
        <v>56</v>
      </c>
      <c r="H9" s="5" t="s">
        <v>61</v>
      </c>
      <c r="I9" s="5" t="s">
        <v>27</v>
      </c>
      <c r="J9" s="5" t="s">
        <v>62</v>
      </c>
      <c r="K9" s="5" t="s">
        <v>63</v>
      </c>
      <c r="L9" s="8">
        <v>7.70108977010907e+20</v>
      </c>
      <c r="M9" s="5" t="s">
        <v>30</v>
      </c>
      <c r="N9" s="5" t="s">
        <v>31</v>
      </c>
      <c r="O9" s="5" t="s">
        <v>61</v>
      </c>
      <c r="P9" s="5" t="s">
        <v>56</v>
      </c>
      <c r="Q9" s="5" t="s">
        <v>57</v>
      </c>
      <c r="R9" s="4">
        <v>2658</v>
      </c>
      <c r="S9" s="5" t="s">
        <v>32</v>
      </c>
      <c r="T9">
        <f>VLOOKUP(A9,[1]应付款管理!$A$1:$D$65536,4,FALSE)</f>
        <v>2658</v>
      </c>
      <c r="U9">
        <f t="shared" si="0"/>
        <v>0</v>
      </c>
      <c r="V9" t="str">
        <f t="shared" si="1"/>
        <v>,1913646</v>
      </c>
    </row>
    <row r="10" ht="16.5" spans="1:22">
      <c r="A10" s="4">
        <v>1913620</v>
      </c>
      <c r="B10" s="5" t="s">
        <v>20</v>
      </c>
      <c r="C10" s="5" t="s">
        <v>33</v>
      </c>
      <c r="D10" s="5" t="s">
        <v>22</v>
      </c>
      <c r="E10" s="5" t="s">
        <v>64</v>
      </c>
      <c r="F10" s="5" t="s">
        <v>65</v>
      </c>
      <c r="G10" s="5" t="s">
        <v>56</v>
      </c>
      <c r="H10" s="5" t="s">
        <v>26</v>
      </c>
      <c r="I10" s="5" t="s">
        <v>27</v>
      </c>
      <c r="J10" s="5" t="s">
        <v>57</v>
      </c>
      <c r="K10" s="5" t="s">
        <v>66</v>
      </c>
      <c r="L10" s="4">
        <v>7701068</v>
      </c>
      <c r="M10" s="5" t="s">
        <v>30</v>
      </c>
      <c r="N10" s="5" t="s">
        <v>31</v>
      </c>
      <c r="O10" s="5" t="s">
        <v>26</v>
      </c>
      <c r="P10" s="5" t="s">
        <v>56</v>
      </c>
      <c r="Q10" s="5" t="s">
        <v>57</v>
      </c>
      <c r="R10" s="4">
        <v>886</v>
      </c>
      <c r="S10" s="5" t="s">
        <v>32</v>
      </c>
      <c r="T10">
        <f>VLOOKUP(A10,[1]应付款管理!$A$1:$D$65536,4,FALSE)</f>
        <v>886</v>
      </c>
      <c r="U10">
        <f t="shared" si="0"/>
        <v>0</v>
      </c>
      <c r="V10" t="str">
        <f t="shared" si="1"/>
        <v>,1913620</v>
      </c>
    </row>
    <row r="11" ht="16.5" spans="1:22">
      <c r="A11" s="4">
        <v>1913615</v>
      </c>
      <c r="B11" s="5" t="s">
        <v>20</v>
      </c>
      <c r="C11" s="5" t="s">
        <v>33</v>
      </c>
      <c r="D11" s="5" t="s">
        <v>22</v>
      </c>
      <c r="E11" s="5" t="s">
        <v>67</v>
      </c>
      <c r="F11" s="5" t="s">
        <v>68</v>
      </c>
      <c r="G11" s="5" t="s">
        <v>56</v>
      </c>
      <c r="H11" s="5" t="s">
        <v>26</v>
      </c>
      <c r="I11" s="5" t="s">
        <v>27</v>
      </c>
      <c r="J11" s="5" t="s">
        <v>57</v>
      </c>
      <c r="K11" s="5" t="s">
        <v>69</v>
      </c>
      <c r="L11" s="4">
        <v>7701058</v>
      </c>
      <c r="M11" s="5" t="s">
        <v>30</v>
      </c>
      <c r="N11" s="5" t="s">
        <v>31</v>
      </c>
      <c r="O11" s="5" t="s">
        <v>26</v>
      </c>
      <c r="P11" s="5" t="s">
        <v>56</v>
      </c>
      <c r="Q11" s="5" t="s">
        <v>57</v>
      </c>
      <c r="R11" s="4">
        <v>886</v>
      </c>
      <c r="S11" s="5" t="s">
        <v>32</v>
      </c>
      <c r="T11">
        <f>VLOOKUP(A11,[1]应付款管理!$A$1:$D$65536,4,FALSE)</f>
        <v>886</v>
      </c>
      <c r="U11">
        <f t="shared" si="0"/>
        <v>0</v>
      </c>
      <c r="V11" t="str">
        <f t="shared" si="1"/>
        <v>,1913615</v>
      </c>
    </row>
    <row r="12" ht="16.5" spans="1:22">
      <c r="A12" s="4">
        <v>1912047</v>
      </c>
      <c r="B12" s="5" t="s">
        <v>20</v>
      </c>
      <c r="C12" s="5" t="s">
        <v>21</v>
      </c>
      <c r="D12" s="5" t="s">
        <v>22</v>
      </c>
      <c r="E12" s="5" t="s">
        <v>70</v>
      </c>
      <c r="F12" s="5" t="s">
        <v>71</v>
      </c>
      <c r="G12" s="5" t="s">
        <v>72</v>
      </c>
      <c r="H12" s="5" t="s">
        <v>26</v>
      </c>
      <c r="I12" s="5" t="s">
        <v>27</v>
      </c>
      <c r="J12" s="5" t="s">
        <v>73</v>
      </c>
      <c r="K12" s="5" t="s">
        <v>74</v>
      </c>
      <c r="L12" s="4">
        <v>7699603</v>
      </c>
      <c r="M12" s="5" t="s">
        <v>30</v>
      </c>
      <c r="N12" s="5" t="s">
        <v>31</v>
      </c>
      <c r="O12" s="5" t="s">
        <v>26</v>
      </c>
      <c r="P12" s="5" t="s">
        <v>72</v>
      </c>
      <c r="Q12" s="5" t="s">
        <v>73</v>
      </c>
      <c r="R12" s="4">
        <v>0</v>
      </c>
      <c r="S12" s="5" t="s">
        <v>32</v>
      </c>
      <c r="T12">
        <v>0</v>
      </c>
      <c r="U12">
        <f t="shared" si="0"/>
        <v>0</v>
      </c>
      <c r="V12" t="str">
        <f t="shared" si="1"/>
        <v>,1912047</v>
      </c>
    </row>
    <row r="13" ht="16.5" spans="1:22">
      <c r="A13" s="4">
        <v>1912775</v>
      </c>
      <c r="B13" s="5" t="s">
        <v>20</v>
      </c>
      <c r="C13" s="5" t="s">
        <v>75</v>
      </c>
      <c r="D13" s="5" t="s">
        <v>22</v>
      </c>
      <c r="E13" s="5" t="s">
        <v>76</v>
      </c>
      <c r="F13" s="5" t="s">
        <v>77</v>
      </c>
      <c r="G13" s="5" t="s">
        <v>78</v>
      </c>
      <c r="H13" s="5" t="s">
        <v>26</v>
      </c>
      <c r="I13" s="5" t="s">
        <v>27</v>
      </c>
      <c r="J13" s="5" t="s">
        <v>79</v>
      </c>
      <c r="K13" s="5" t="s">
        <v>80</v>
      </c>
      <c r="L13" s="4">
        <v>7700239</v>
      </c>
      <c r="M13" s="5" t="s">
        <v>30</v>
      </c>
      <c r="N13" s="5" t="s">
        <v>31</v>
      </c>
      <c r="O13" s="5" t="s">
        <v>26</v>
      </c>
      <c r="P13" s="5" t="s">
        <v>78</v>
      </c>
      <c r="Q13" s="5" t="s">
        <v>79</v>
      </c>
      <c r="R13" s="4">
        <v>1586</v>
      </c>
      <c r="S13" s="5" t="s">
        <v>32</v>
      </c>
      <c r="T13">
        <f>VLOOKUP(A13,[1]应付款管理!$A$1:$D$65536,4,FALSE)</f>
        <v>1586</v>
      </c>
      <c r="U13">
        <f t="shared" si="0"/>
        <v>0</v>
      </c>
      <c r="V13" t="str">
        <f t="shared" si="1"/>
        <v>,1912775</v>
      </c>
    </row>
    <row r="14" ht="16.5" spans="1:22">
      <c r="A14" s="4">
        <v>1912762</v>
      </c>
      <c r="B14" s="5" t="s">
        <v>20</v>
      </c>
      <c r="C14" s="5" t="s">
        <v>75</v>
      </c>
      <c r="D14" s="5" t="s">
        <v>22</v>
      </c>
      <c r="E14" s="5" t="s">
        <v>81</v>
      </c>
      <c r="F14" s="5" t="s">
        <v>82</v>
      </c>
      <c r="G14" s="5" t="s">
        <v>78</v>
      </c>
      <c r="H14" s="5" t="s">
        <v>47</v>
      </c>
      <c r="I14" s="5" t="s">
        <v>27</v>
      </c>
      <c r="J14" s="5" t="s">
        <v>83</v>
      </c>
      <c r="K14" s="5" t="s">
        <v>84</v>
      </c>
      <c r="L14" s="8">
        <v>77002317700232</v>
      </c>
      <c r="M14" s="5" t="s">
        <v>30</v>
      </c>
      <c r="N14" s="5" t="s">
        <v>31</v>
      </c>
      <c r="O14" s="5" t="s">
        <v>47</v>
      </c>
      <c r="P14" s="5" t="s">
        <v>78</v>
      </c>
      <c r="Q14" s="5" t="s">
        <v>79</v>
      </c>
      <c r="R14" s="4">
        <v>3172</v>
      </c>
      <c r="S14" s="5" t="s">
        <v>32</v>
      </c>
      <c r="T14">
        <f>VLOOKUP(A14,[1]应付款管理!$A$1:$D$65536,4,FALSE)</f>
        <v>3172</v>
      </c>
      <c r="U14">
        <f t="shared" si="0"/>
        <v>0</v>
      </c>
      <c r="V14" t="str">
        <f t="shared" si="1"/>
        <v>,1912762</v>
      </c>
    </row>
    <row r="15" ht="16.5" spans="1:22">
      <c r="A15" s="4">
        <v>1913431</v>
      </c>
      <c r="B15" s="5" t="s">
        <v>20</v>
      </c>
      <c r="C15" s="5" t="s">
        <v>75</v>
      </c>
      <c r="D15" s="5" t="s">
        <v>22</v>
      </c>
      <c r="E15" s="5" t="s">
        <v>85</v>
      </c>
      <c r="F15" s="5" t="s">
        <v>86</v>
      </c>
      <c r="G15" s="5" t="s">
        <v>56</v>
      </c>
      <c r="H15" s="5" t="s">
        <v>26</v>
      </c>
      <c r="I15" s="5" t="s">
        <v>27</v>
      </c>
      <c r="J15" s="5" t="s">
        <v>87</v>
      </c>
      <c r="K15" s="5" t="s">
        <v>88</v>
      </c>
      <c r="L15" s="4">
        <v>7700875</v>
      </c>
      <c r="M15" s="5" t="s">
        <v>30</v>
      </c>
      <c r="N15" s="5" t="s">
        <v>31</v>
      </c>
      <c r="O15" s="5" t="s">
        <v>26</v>
      </c>
      <c r="P15" s="5" t="s">
        <v>56</v>
      </c>
      <c r="Q15" s="5" t="s">
        <v>87</v>
      </c>
      <c r="R15" s="4">
        <v>1073</v>
      </c>
      <c r="S15" s="5" t="s">
        <v>32</v>
      </c>
      <c r="T15">
        <f>VLOOKUP(A15,[1]应付款管理!$A$1:$D$65536,4,FALSE)</f>
        <v>1073</v>
      </c>
      <c r="U15">
        <f t="shared" si="0"/>
        <v>0</v>
      </c>
      <c r="V15" t="str">
        <f t="shared" si="1"/>
        <v>,1913431</v>
      </c>
    </row>
    <row r="16" ht="16.5" spans="1:22">
      <c r="A16" s="4">
        <v>1911862</v>
      </c>
      <c r="B16" s="5" t="s">
        <v>20</v>
      </c>
      <c r="C16" s="5" t="s">
        <v>75</v>
      </c>
      <c r="D16" s="5" t="s">
        <v>22</v>
      </c>
      <c r="E16" s="5" t="s">
        <v>89</v>
      </c>
      <c r="F16" s="5" t="s">
        <v>90</v>
      </c>
      <c r="G16" s="5" t="s">
        <v>91</v>
      </c>
      <c r="H16" s="5" t="s">
        <v>26</v>
      </c>
      <c r="I16" s="5" t="s">
        <v>27</v>
      </c>
      <c r="J16" s="5" t="s">
        <v>92</v>
      </c>
      <c r="K16" s="5" t="s">
        <v>93</v>
      </c>
      <c r="L16" s="4">
        <v>7699479</v>
      </c>
      <c r="M16" s="5" t="s">
        <v>30</v>
      </c>
      <c r="N16" s="5" t="s">
        <v>31</v>
      </c>
      <c r="O16" s="5" t="s">
        <v>26</v>
      </c>
      <c r="P16" s="5" t="s">
        <v>91</v>
      </c>
      <c r="Q16" s="5" t="s">
        <v>92</v>
      </c>
      <c r="R16" s="4">
        <v>1119</v>
      </c>
      <c r="S16" s="5" t="s">
        <v>32</v>
      </c>
      <c r="T16">
        <f>VLOOKUP(A16,[1]应付款管理!$A$1:$D$65536,4,FALSE)</f>
        <v>1119</v>
      </c>
      <c r="U16">
        <f t="shared" si="0"/>
        <v>0</v>
      </c>
      <c r="V16" t="str">
        <f t="shared" si="1"/>
        <v>,1911862</v>
      </c>
    </row>
    <row r="17" ht="16.5" spans="1:22">
      <c r="A17" s="4">
        <v>1911556</v>
      </c>
      <c r="B17" s="5" t="s">
        <v>20</v>
      </c>
      <c r="C17" s="5" t="s">
        <v>75</v>
      </c>
      <c r="D17" s="5" t="s">
        <v>22</v>
      </c>
      <c r="E17" s="5" t="s">
        <v>94</v>
      </c>
      <c r="F17" s="5" t="s">
        <v>95</v>
      </c>
      <c r="G17" s="5" t="s">
        <v>91</v>
      </c>
      <c r="H17" s="5" t="s">
        <v>26</v>
      </c>
      <c r="I17" s="5" t="s">
        <v>27</v>
      </c>
      <c r="J17" s="5" t="s">
        <v>92</v>
      </c>
      <c r="K17" s="5" t="s">
        <v>96</v>
      </c>
      <c r="L17" s="4">
        <v>7699601</v>
      </c>
      <c r="M17" s="5" t="s">
        <v>30</v>
      </c>
      <c r="N17" s="5" t="s">
        <v>31</v>
      </c>
      <c r="O17" s="5" t="s">
        <v>26</v>
      </c>
      <c r="P17" s="5" t="s">
        <v>91</v>
      </c>
      <c r="Q17" s="5" t="s">
        <v>92</v>
      </c>
      <c r="R17" s="4">
        <v>1119</v>
      </c>
      <c r="S17" s="5" t="s">
        <v>32</v>
      </c>
      <c r="T17">
        <f>VLOOKUP(A17,[1]应付款管理!$A$1:$D$65536,4,FALSE)</f>
        <v>1119</v>
      </c>
      <c r="U17">
        <f t="shared" si="0"/>
        <v>0</v>
      </c>
      <c r="V17" t="str">
        <f t="shared" si="1"/>
        <v>,1911556</v>
      </c>
    </row>
    <row r="18" ht="16.5" spans="1:22">
      <c r="A18" s="4">
        <v>1911832</v>
      </c>
      <c r="B18" s="5" t="s">
        <v>20</v>
      </c>
      <c r="C18" s="5" t="s">
        <v>75</v>
      </c>
      <c r="D18" s="5" t="s">
        <v>97</v>
      </c>
      <c r="E18" s="5" t="s">
        <v>98</v>
      </c>
      <c r="F18" s="5" t="s">
        <v>99</v>
      </c>
      <c r="G18" s="5" t="s">
        <v>91</v>
      </c>
      <c r="H18" s="5" t="s">
        <v>26</v>
      </c>
      <c r="I18" s="5" t="s">
        <v>27</v>
      </c>
      <c r="J18" s="5" t="s">
        <v>100</v>
      </c>
      <c r="K18" s="5" t="s">
        <v>101</v>
      </c>
      <c r="L18" s="4">
        <v>7699449</v>
      </c>
      <c r="M18" s="5" t="s">
        <v>30</v>
      </c>
      <c r="N18" s="5" t="s">
        <v>31</v>
      </c>
      <c r="O18" s="5" t="s">
        <v>26</v>
      </c>
      <c r="P18" s="5" t="s">
        <v>91</v>
      </c>
      <c r="Q18" s="5" t="s">
        <v>100</v>
      </c>
      <c r="R18" s="4">
        <v>1199</v>
      </c>
      <c r="S18" s="5" t="s">
        <v>32</v>
      </c>
      <c r="T18">
        <f>VLOOKUP(A18,[1]应付款管理!$A$1:$D$65536,4,FALSE)</f>
        <v>1199</v>
      </c>
      <c r="U18">
        <f t="shared" si="0"/>
        <v>0</v>
      </c>
      <c r="V18" t="str">
        <f t="shared" si="1"/>
        <v>,1911832</v>
      </c>
    </row>
    <row r="19" ht="16.5" spans="1:22">
      <c r="A19" s="4">
        <v>1913399</v>
      </c>
      <c r="B19" s="5" t="s">
        <v>20</v>
      </c>
      <c r="C19" s="5" t="s">
        <v>33</v>
      </c>
      <c r="D19" s="5" t="s">
        <v>22</v>
      </c>
      <c r="E19" s="5" t="s">
        <v>102</v>
      </c>
      <c r="F19" s="5" t="s">
        <v>103</v>
      </c>
      <c r="G19" s="5" t="s">
        <v>56</v>
      </c>
      <c r="H19" s="5" t="s">
        <v>26</v>
      </c>
      <c r="I19" s="5" t="s">
        <v>27</v>
      </c>
      <c r="J19" s="5" t="s">
        <v>57</v>
      </c>
      <c r="K19" s="5" t="s">
        <v>104</v>
      </c>
      <c r="L19" s="4">
        <v>7700844</v>
      </c>
      <c r="M19" s="5" t="s">
        <v>30</v>
      </c>
      <c r="N19" s="5" t="s">
        <v>31</v>
      </c>
      <c r="O19" s="5" t="s">
        <v>26</v>
      </c>
      <c r="P19" s="5" t="s">
        <v>56</v>
      </c>
      <c r="Q19" s="5" t="s">
        <v>57</v>
      </c>
      <c r="R19" s="4">
        <v>886</v>
      </c>
      <c r="S19" s="5" t="s">
        <v>32</v>
      </c>
      <c r="T19">
        <f>VLOOKUP(A19,[1]应付款管理!$A$1:$D$65536,4,FALSE)</f>
        <v>886</v>
      </c>
      <c r="U19">
        <f t="shared" si="0"/>
        <v>0</v>
      </c>
      <c r="V19" t="str">
        <f t="shared" si="1"/>
        <v>,1913399</v>
      </c>
    </row>
    <row r="20" ht="16.5" spans="1:22">
      <c r="A20" s="4">
        <v>1913303</v>
      </c>
      <c r="B20" s="5" t="s">
        <v>20</v>
      </c>
      <c r="C20" s="5" t="s">
        <v>33</v>
      </c>
      <c r="D20" s="5" t="s">
        <v>22</v>
      </c>
      <c r="E20" s="5" t="s">
        <v>105</v>
      </c>
      <c r="F20" s="5" t="s">
        <v>106</v>
      </c>
      <c r="G20" s="5" t="s">
        <v>56</v>
      </c>
      <c r="H20" s="5" t="s">
        <v>26</v>
      </c>
      <c r="I20" s="5" t="s">
        <v>27</v>
      </c>
      <c r="J20" s="5" t="s">
        <v>57</v>
      </c>
      <c r="K20" s="5" t="s">
        <v>107</v>
      </c>
      <c r="L20" s="4">
        <v>7700770</v>
      </c>
      <c r="M20" s="5" t="s">
        <v>30</v>
      </c>
      <c r="N20" s="5" t="s">
        <v>31</v>
      </c>
      <c r="O20" s="5" t="s">
        <v>26</v>
      </c>
      <c r="P20" s="5" t="s">
        <v>56</v>
      </c>
      <c r="Q20" s="5" t="s">
        <v>57</v>
      </c>
      <c r="R20" s="4">
        <v>886</v>
      </c>
      <c r="S20" s="5" t="s">
        <v>32</v>
      </c>
      <c r="T20">
        <f>VLOOKUP(A20,[1]应付款管理!$A$1:$D$65536,4,FALSE)</f>
        <v>886</v>
      </c>
      <c r="U20">
        <f t="shared" si="0"/>
        <v>0</v>
      </c>
      <c r="V20" t="str">
        <f t="shared" si="1"/>
        <v>,1913303</v>
      </c>
    </row>
    <row r="21" ht="16.5" spans="1:22">
      <c r="A21" s="4">
        <v>1913500</v>
      </c>
      <c r="B21" s="5" t="s">
        <v>20</v>
      </c>
      <c r="C21" s="5" t="s">
        <v>33</v>
      </c>
      <c r="D21" s="5" t="s">
        <v>22</v>
      </c>
      <c r="E21" s="5" t="s">
        <v>108</v>
      </c>
      <c r="F21" s="5" t="s">
        <v>109</v>
      </c>
      <c r="G21" s="5" t="s">
        <v>25</v>
      </c>
      <c r="H21" s="5" t="s">
        <v>26</v>
      </c>
      <c r="I21" s="5" t="s">
        <v>27</v>
      </c>
      <c r="J21" s="5" t="s">
        <v>36</v>
      </c>
      <c r="K21" s="5" t="s">
        <v>110</v>
      </c>
      <c r="L21" s="4">
        <v>7700947</v>
      </c>
      <c r="M21" s="5" t="s">
        <v>30</v>
      </c>
      <c r="N21" s="5" t="s">
        <v>31</v>
      </c>
      <c r="O21" s="5" t="s">
        <v>26</v>
      </c>
      <c r="P21" s="5" t="s">
        <v>25</v>
      </c>
      <c r="Q21" s="5" t="s">
        <v>36</v>
      </c>
      <c r="R21" s="4">
        <v>746</v>
      </c>
      <c r="S21" s="5" t="s">
        <v>32</v>
      </c>
      <c r="T21">
        <f>VLOOKUP(A21,[1]应付款管理!$A$1:$D$65536,4,FALSE)</f>
        <v>746</v>
      </c>
      <c r="U21">
        <f t="shared" si="0"/>
        <v>0</v>
      </c>
      <c r="V21" t="str">
        <f t="shared" si="1"/>
        <v>,1913500</v>
      </c>
    </row>
    <row r="22" ht="16.5" spans="1:22">
      <c r="A22" s="4">
        <v>1911847</v>
      </c>
      <c r="B22" s="5" t="s">
        <v>20</v>
      </c>
      <c r="C22" s="5" t="s">
        <v>53</v>
      </c>
      <c r="D22" s="5" t="s">
        <v>97</v>
      </c>
      <c r="E22" s="5" t="s">
        <v>111</v>
      </c>
      <c r="F22" s="5" t="s">
        <v>112</v>
      </c>
      <c r="G22" s="5" t="s">
        <v>91</v>
      </c>
      <c r="H22" s="5" t="s">
        <v>26</v>
      </c>
      <c r="I22" s="5" t="s">
        <v>27</v>
      </c>
      <c r="J22" s="5" t="s">
        <v>113</v>
      </c>
      <c r="K22" s="5" t="s">
        <v>114</v>
      </c>
      <c r="L22" s="4">
        <v>7699478</v>
      </c>
      <c r="M22" s="5" t="s">
        <v>30</v>
      </c>
      <c r="N22" s="5" t="s">
        <v>31</v>
      </c>
      <c r="O22" s="5" t="s">
        <v>26</v>
      </c>
      <c r="P22" s="5" t="s">
        <v>91</v>
      </c>
      <c r="Q22" s="5" t="s">
        <v>113</v>
      </c>
      <c r="R22" s="4">
        <v>1013</v>
      </c>
      <c r="S22" s="5" t="s">
        <v>32</v>
      </c>
      <c r="T22">
        <f>VLOOKUP(A22,[1]应付款管理!$A$1:$D$65536,4,FALSE)</f>
        <v>1013</v>
      </c>
      <c r="U22">
        <f t="shared" si="0"/>
        <v>0</v>
      </c>
      <c r="V22" t="str">
        <f t="shared" si="1"/>
        <v>,1911847</v>
      </c>
    </row>
    <row r="23" ht="16.5" spans="1:22">
      <c r="A23" s="4">
        <v>1912974</v>
      </c>
      <c r="B23" s="5" t="s">
        <v>20</v>
      </c>
      <c r="C23" s="5" t="s">
        <v>53</v>
      </c>
      <c r="D23" s="5" t="s">
        <v>97</v>
      </c>
      <c r="E23" s="5" t="s">
        <v>115</v>
      </c>
      <c r="F23" s="5" t="s">
        <v>116</v>
      </c>
      <c r="G23" s="5" t="s">
        <v>78</v>
      </c>
      <c r="H23" s="5" t="s">
        <v>26</v>
      </c>
      <c r="I23" s="5" t="s">
        <v>27</v>
      </c>
      <c r="J23" s="5" t="s">
        <v>117</v>
      </c>
      <c r="K23" s="5" t="s">
        <v>118</v>
      </c>
      <c r="L23" s="4">
        <v>7700480</v>
      </c>
      <c r="M23" s="5" t="s">
        <v>30</v>
      </c>
      <c r="N23" s="5" t="s">
        <v>31</v>
      </c>
      <c r="O23" s="5" t="s">
        <v>26</v>
      </c>
      <c r="P23" s="5" t="s">
        <v>78</v>
      </c>
      <c r="Q23" s="5" t="s">
        <v>117</v>
      </c>
      <c r="R23" s="4">
        <v>1479</v>
      </c>
      <c r="S23" s="5" t="s">
        <v>32</v>
      </c>
      <c r="T23">
        <f>VLOOKUP(A23,[1]应付款管理!$A$1:$D$65536,4,FALSE)</f>
        <v>1479</v>
      </c>
      <c r="U23">
        <f t="shared" si="0"/>
        <v>0</v>
      </c>
      <c r="V23" t="str">
        <f t="shared" si="1"/>
        <v>,1912974</v>
      </c>
    </row>
    <row r="24" ht="16.5" spans="1:22">
      <c r="A24" s="4">
        <v>1911951</v>
      </c>
      <c r="B24" s="5" t="s">
        <v>20</v>
      </c>
      <c r="C24" s="5" t="s">
        <v>53</v>
      </c>
      <c r="D24" s="5" t="s">
        <v>22</v>
      </c>
      <c r="E24" s="5" t="s">
        <v>119</v>
      </c>
      <c r="F24" s="5" t="s">
        <v>120</v>
      </c>
      <c r="G24" s="5" t="s">
        <v>91</v>
      </c>
      <c r="H24" s="5" t="s">
        <v>26</v>
      </c>
      <c r="I24" s="5" t="s">
        <v>27</v>
      </c>
      <c r="J24" s="5" t="s">
        <v>121</v>
      </c>
      <c r="K24" s="5" t="s">
        <v>122</v>
      </c>
      <c r="L24" s="4">
        <v>7699541</v>
      </c>
      <c r="M24" s="5" t="s">
        <v>30</v>
      </c>
      <c r="N24" s="5" t="s">
        <v>31</v>
      </c>
      <c r="O24" s="5" t="s">
        <v>26</v>
      </c>
      <c r="P24" s="5" t="s">
        <v>91</v>
      </c>
      <c r="Q24" s="5" t="s">
        <v>121</v>
      </c>
      <c r="R24" s="4">
        <v>1026</v>
      </c>
      <c r="S24" s="5" t="s">
        <v>32</v>
      </c>
      <c r="T24">
        <f>VLOOKUP(A24,[1]应付款管理!$A$1:$D$65536,4,FALSE)</f>
        <v>1026</v>
      </c>
      <c r="U24">
        <f t="shared" si="0"/>
        <v>0</v>
      </c>
      <c r="V24" t="str">
        <f t="shared" si="1"/>
        <v>,1911951</v>
      </c>
    </row>
    <row r="25" ht="16.5" spans="1:22">
      <c r="A25" s="4">
        <v>1911867</v>
      </c>
      <c r="B25" s="5" t="s">
        <v>20</v>
      </c>
      <c r="C25" s="5" t="s">
        <v>53</v>
      </c>
      <c r="D25" s="5" t="s">
        <v>22</v>
      </c>
      <c r="E25" s="5" t="s">
        <v>123</v>
      </c>
      <c r="F25" s="5" t="s">
        <v>124</v>
      </c>
      <c r="G25" s="5" t="s">
        <v>91</v>
      </c>
      <c r="H25" s="5" t="s">
        <v>26</v>
      </c>
      <c r="I25" s="5" t="s">
        <v>27</v>
      </c>
      <c r="J25" s="5" t="s">
        <v>125</v>
      </c>
      <c r="K25" s="5" t="s">
        <v>126</v>
      </c>
      <c r="L25" s="4">
        <v>7699488</v>
      </c>
      <c r="M25" s="5" t="s">
        <v>30</v>
      </c>
      <c r="N25" s="5" t="s">
        <v>31</v>
      </c>
      <c r="O25" s="5" t="s">
        <v>26</v>
      </c>
      <c r="P25" s="5" t="s">
        <v>91</v>
      </c>
      <c r="Q25" s="5" t="s">
        <v>125</v>
      </c>
      <c r="R25" s="4">
        <v>933</v>
      </c>
      <c r="S25" s="5" t="s">
        <v>32</v>
      </c>
      <c r="T25">
        <f>VLOOKUP(A25,[1]应付款管理!$A$1:$D$65536,4,FALSE)</f>
        <v>933</v>
      </c>
      <c r="U25">
        <f t="shared" si="0"/>
        <v>0</v>
      </c>
      <c r="V25" t="str">
        <f t="shared" si="1"/>
        <v>,1911867</v>
      </c>
    </row>
    <row r="26" ht="16.5" spans="1:22">
      <c r="A26" s="4">
        <v>1913159</v>
      </c>
      <c r="B26" s="5" t="s">
        <v>20</v>
      </c>
      <c r="C26" s="5" t="s">
        <v>53</v>
      </c>
      <c r="D26" s="5" t="s">
        <v>22</v>
      </c>
      <c r="E26" s="5" t="s">
        <v>127</v>
      </c>
      <c r="F26" s="5" t="s">
        <v>128</v>
      </c>
      <c r="G26" s="5" t="s">
        <v>78</v>
      </c>
      <c r="H26" s="5" t="s">
        <v>26</v>
      </c>
      <c r="I26" s="5" t="s">
        <v>27</v>
      </c>
      <c r="J26" s="5" t="s">
        <v>129</v>
      </c>
      <c r="K26" s="5" t="s">
        <v>130</v>
      </c>
      <c r="L26" s="4">
        <v>7700641</v>
      </c>
      <c r="M26" s="5" t="s">
        <v>30</v>
      </c>
      <c r="N26" s="5" t="s">
        <v>31</v>
      </c>
      <c r="O26" s="5" t="s">
        <v>26</v>
      </c>
      <c r="P26" s="5" t="s">
        <v>78</v>
      </c>
      <c r="Q26" s="5" t="s">
        <v>129</v>
      </c>
      <c r="R26" s="4">
        <v>1399</v>
      </c>
      <c r="S26" s="5" t="s">
        <v>32</v>
      </c>
      <c r="T26">
        <f>VLOOKUP(A26,[1]应付款管理!$A$1:$D$65536,4,FALSE)</f>
        <v>1399</v>
      </c>
      <c r="U26">
        <f t="shared" si="0"/>
        <v>0</v>
      </c>
      <c r="V26" t="str">
        <f t="shared" si="1"/>
        <v>,1913159</v>
      </c>
    </row>
    <row r="27" ht="16.5" spans="1:22">
      <c r="A27" s="4">
        <v>1913141</v>
      </c>
      <c r="B27" s="5" t="s">
        <v>20</v>
      </c>
      <c r="C27" s="5" t="s">
        <v>53</v>
      </c>
      <c r="D27" s="5" t="s">
        <v>22</v>
      </c>
      <c r="E27" s="5" t="s">
        <v>131</v>
      </c>
      <c r="F27" s="5" t="s">
        <v>132</v>
      </c>
      <c r="G27" s="5" t="s">
        <v>78</v>
      </c>
      <c r="H27" s="5" t="s">
        <v>26</v>
      </c>
      <c r="I27" s="5" t="s">
        <v>27</v>
      </c>
      <c r="J27" s="5" t="s">
        <v>129</v>
      </c>
      <c r="K27" s="5" t="s">
        <v>133</v>
      </c>
      <c r="L27" s="4">
        <v>7700634</v>
      </c>
      <c r="M27" s="5" t="s">
        <v>30</v>
      </c>
      <c r="N27" s="5" t="s">
        <v>31</v>
      </c>
      <c r="O27" s="5" t="s">
        <v>26</v>
      </c>
      <c r="P27" s="5" t="s">
        <v>78</v>
      </c>
      <c r="Q27" s="5" t="s">
        <v>129</v>
      </c>
      <c r="R27" s="4">
        <v>1399</v>
      </c>
      <c r="S27" s="5" t="s">
        <v>32</v>
      </c>
      <c r="T27">
        <f>VLOOKUP(A27,[1]应付款管理!$A$1:$D$65536,4,FALSE)</f>
        <v>1399</v>
      </c>
      <c r="U27">
        <f t="shared" si="0"/>
        <v>0</v>
      </c>
      <c r="V27" t="str">
        <f t="shared" si="1"/>
        <v>,1913141</v>
      </c>
    </row>
    <row r="28" ht="16.5" spans="1:22">
      <c r="A28" s="4">
        <v>1912956</v>
      </c>
      <c r="B28" s="5" t="s">
        <v>20</v>
      </c>
      <c r="C28" s="5" t="s">
        <v>53</v>
      </c>
      <c r="D28" s="5" t="s">
        <v>22</v>
      </c>
      <c r="E28" s="5" t="s">
        <v>134</v>
      </c>
      <c r="F28" s="5" t="s">
        <v>135</v>
      </c>
      <c r="G28" s="5" t="s">
        <v>78</v>
      </c>
      <c r="H28" s="5" t="s">
        <v>26</v>
      </c>
      <c r="I28" s="5" t="s">
        <v>27</v>
      </c>
      <c r="J28" s="5" t="s">
        <v>129</v>
      </c>
      <c r="K28" s="5" t="s">
        <v>136</v>
      </c>
      <c r="L28" s="4">
        <v>7700479</v>
      </c>
      <c r="M28" s="5" t="s">
        <v>30</v>
      </c>
      <c r="N28" s="5" t="s">
        <v>31</v>
      </c>
      <c r="O28" s="5" t="s">
        <v>26</v>
      </c>
      <c r="P28" s="5" t="s">
        <v>78</v>
      </c>
      <c r="Q28" s="5" t="s">
        <v>129</v>
      </c>
      <c r="R28" s="4">
        <v>1399</v>
      </c>
      <c r="S28" s="5" t="s">
        <v>32</v>
      </c>
      <c r="T28">
        <f>VLOOKUP(A28,[1]应付款管理!$A$1:$D$65536,4,FALSE)</f>
        <v>1399</v>
      </c>
      <c r="U28">
        <f t="shared" si="0"/>
        <v>0</v>
      </c>
      <c r="V28" t="str">
        <f t="shared" si="1"/>
        <v>,1912956</v>
      </c>
    </row>
    <row r="29" ht="16.5" spans="1:22">
      <c r="A29" s="4">
        <v>1912887</v>
      </c>
      <c r="B29" s="5" t="s">
        <v>20</v>
      </c>
      <c r="C29" s="5" t="s">
        <v>53</v>
      </c>
      <c r="D29" s="5" t="s">
        <v>22</v>
      </c>
      <c r="E29" s="5" t="s">
        <v>137</v>
      </c>
      <c r="F29" s="5" t="s">
        <v>138</v>
      </c>
      <c r="G29" s="5" t="s">
        <v>78</v>
      </c>
      <c r="H29" s="5" t="s">
        <v>26</v>
      </c>
      <c r="I29" s="5" t="s">
        <v>27</v>
      </c>
      <c r="J29" s="5" t="s">
        <v>129</v>
      </c>
      <c r="K29" s="5" t="s">
        <v>139</v>
      </c>
      <c r="L29" s="4">
        <v>7700394</v>
      </c>
      <c r="M29" s="5" t="s">
        <v>30</v>
      </c>
      <c r="N29" s="5" t="s">
        <v>31</v>
      </c>
      <c r="O29" s="5" t="s">
        <v>26</v>
      </c>
      <c r="P29" s="5" t="s">
        <v>78</v>
      </c>
      <c r="Q29" s="5" t="s">
        <v>129</v>
      </c>
      <c r="R29" s="4">
        <v>1399</v>
      </c>
      <c r="S29" s="5" t="s">
        <v>32</v>
      </c>
      <c r="T29">
        <f>VLOOKUP(A29,[1]应付款管理!$A$1:$D$65536,4,FALSE)</f>
        <v>1399</v>
      </c>
      <c r="U29">
        <f t="shared" si="0"/>
        <v>0</v>
      </c>
      <c r="V29" t="str">
        <f t="shared" si="1"/>
        <v>,1912887</v>
      </c>
    </row>
    <row r="30" ht="16.5" spans="1:22">
      <c r="A30" s="4">
        <v>1911823</v>
      </c>
      <c r="B30" s="5" t="s">
        <v>20</v>
      </c>
      <c r="C30" s="5" t="s">
        <v>53</v>
      </c>
      <c r="D30" s="5" t="s">
        <v>22</v>
      </c>
      <c r="E30" s="5" t="s">
        <v>140</v>
      </c>
      <c r="F30" s="5" t="s">
        <v>141</v>
      </c>
      <c r="G30" s="5" t="s">
        <v>91</v>
      </c>
      <c r="H30" s="5" t="s">
        <v>26</v>
      </c>
      <c r="I30" s="5" t="s">
        <v>27</v>
      </c>
      <c r="J30" s="5" t="s">
        <v>125</v>
      </c>
      <c r="K30" s="5" t="s">
        <v>142</v>
      </c>
      <c r="L30" s="4">
        <v>7699435</v>
      </c>
      <c r="M30" s="5" t="s">
        <v>30</v>
      </c>
      <c r="N30" s="5" t="s">
        <v>31</v>
      </c>
      <c r="O30" s="5" t="s">
        <v>26</v>
      </c>
      <c r="P30" s="5" t="s">
        <v>91</v>
      </c>
      <c r="Q30" s="5" t="s">
        <v>125</v>
      </c>
      <c r="R30" s="4">
        <v>933</v>
      </c>
      <c r="S30" s="5" t="s">
        <v>32</v>
      </c>
      <c r="T30">
        <f>VLOOKUP(A30,[1]应付款管理!$A$1:$D$65536,4,FALSE)</f>
        <v>933</v>
      </c>
      <c r="U30">
        <f t="shared" si="0"/>
        <v>0</v>
      </c>
      <c r="V30" t="str">
        <f t="shared" si="1"/>
        <v>,1911823</v>
      </c>
    </row>
    <row r="31" ht="16.5" spans="1:22">
      <c r="A31" s="4">
        <v>1911772</v>
      </c>
      <c r="B31" s="5" t="s">
        <v>20</v>
      </c>
      <c r="C31" s="5" t="s">
        <v>53</v>
      </c>
      <c r="D31" s="5" t="s">
        <v>22</v>
      </c>
      <c r="E31" s="5" t="s">
        <v>143</v>
      </c>
      <c r="F31" s="5" t="s">
        <v>144</v>
      </c>
      <c r="G31" s="5" t="s">
        <v>91</v>
      </c>
      <c r="H31" s="5" t="s">
        <v>26</v>
      </c>
      <c r="I31" s="5" t="s">
        <v>27</v>
      </c>
      <c r="J31" s="5" t="s">
        <v>125</v>
      </c>
      <c r="K31" s="5" t="s">
        <v>145</v>
      </c>
      <c r="L31" s="4">
        <v>7699393</v>
      </c>
      <c r="M31" s="5" t="s">
        <v>30</v>
      </c>
      <c r="N31" s="5" t="s">
        <v>31</v>
      </c>
      <c r="O31" s="5" t="s">
        <v>26</v>
      </c>
      <c r="P31" s="5" t="s">
        <v>91</v>
      </c>
      <c r="Q31" s="5" t="s">
        <v>125</v>
      </c>
      <c r="R31" s="4">
        <v>933</v>
      </c>
      <c r="S31" s="5" t="s">
        <v>32</v>
      </c>
      <c r="T31">
        <f>VLOOKUP(A31,[1]应付款管理!$A$1:$D$65536,4,FALSE)</f>
        <v>933</v>
      </c>
      <c r="U31">
        <f t="shared" si="0"/>
        <v>0</v>
      </c>
      <c r="V31" t="str">
        <f t="shared" si="1"/>
        <v>,1911772</v>
      </c>
    </row>
    <row r="32" ht="16.5" spans="1:22">
      <c r="A32" s="4">
        <v>1911320</v>
      </c>
      <c r="B32" s="5" t="s">
        <v>20</v>
      </c>
      <c r="C32" s="5" t="s">
        <v>21</v>
      </c>
      <c r="D32" s="5" t="s">
        <v>22</v>
      </c>
      <c r="E32" s="5" t="s">
        <v>146</v>
      </c>
      <c r="F32" s="5" t="s">
        <v>147</v>
      </c>
      <c r="G32" s="5" t="s">
        <v>148</v>
      </c>
      <c r="H32" s="5" t="s">
        <v>26</v>
      </c>
      <c r="I32" s="5" t="s">
        <v>27</v>
      </c>
      <c r="J32" s="5" t="s">
        <v>149</v>
      </c>
      <c r="K32" s="5" t="s">
        <v>150</v>
      </c>
      <c r="L32" s="4">
        <v>7698966</v>
      </c>
      <c r="M32" s="5" t="s">
        <v>30</v>
      </c>
      <c r="N32" s="5" t="s">
        <v>31</v>
      </c>
      <c r="O32" s="5" t="s">
        <v>47</v>
      </c>
      <c r="P32" s="5" t="s">
        <v>91</v>
      </c>
      <c r="Q32" s="5" t="s">
        <v>121</v>
      </c>
      <c r="R32" s="4">
        <v>1026</v>
      </c>
      <c r="S32" s="5" t="s">
        <v>32</v>
      </c>
      <c r="T32">
        <f>VLOOKUP(A32,[1]应付款管理!$A$1:$D$65536,4,FALSE)</f>
        <v>3825</v>
      </c>
      <c r="U32">
        <f>T32-R32-R33</f>
        <v>0</v>
      </c>
      <c r="V32" t="str">
        <f t="shared" si="1"/>
        <v>,1911320</v>
      </c>
    </row>
    <row r="33" ht="16.5" spans="16:22">
      <c r="P33" s="5" t="s">
        <v>72</v>
      </c>
      <c r="Q33" s="5" t="s">
        <v>151</v>
      </c>
      <c r="R33" s="4">
        <v>2799</v>
      </c>
      <c r="S33" s="5" t="s">
        <v>32</v>
      </c>
      <c r="T33">
        <v>0</v>
      </c>
      <c r="U33"/>
      <c r="V33" t="str">
        <f t="shared" si="1"/>
        <v>,</v>
      </c>
    </row>
    <row r="34" ht="16.5" spans="1:22">
      <c r="A34" s="4">
        <v>1909890</v>
      </c>
      <c r="B34" s="5" t="s">
        <v>20</v>
      </c>
      <c r="C34" s="5" t="s">
        <v>21</v>
      </c>
      <c r="D34" s="5" t="s">
        <v>22</v>
      </c>
      <c r="E34" s="5" t="s">
        <v>152</v>
      </c>
      <c r="F34" s="5" t="s">
        <v>153</v>
      </c>
      <c r="G34" s="5" t="s">
        <v>154</v>
      </c>
      <c r="H34" s="5" t="s">
        <v>26</v>
      </c>
      <c r="I34" s="5" t="s">
        <v>27</v>
      </c>
      <c r="J34" s="5" t="s">
        <v>155</v>
      </c>
      <c r="K34" s="5" t="s">
        <v>156</v>
      </c>
      <c r="L34" s="4">
        <v>7697769</v>
      </c>
      <c r="M34" s="5" t="s">
        <v>30</v>
      </c>
      <c r="N34" s="5" t="s">
        <v>31</v>
      </c>
      <c r="O34" s="5" t="s">
        <v>26</v>
      </c>
      <c r="P34" s="5" t="s">
        <v>154</v>
      </c>
      <c r="Q34" s="5" t="s">
        <v>155</v>
      </c>
      <c r="R34" s="4">
        <v>793</v>
      </c>
      <c r="S34" s="5" t="s">
        <v>32</v>
      </c>
      <c r="T34">
        <f>VLOOKUP(A34,[1]应付款管理!$A$1:$D$65536,4,FALSE)</f>
        <v>793</v>
      </c>
      <c r="U34">
        <f t="shared" si="0"/>
        <v>0</v>
      </c>
      <c r="V34" t="str">
        <f t="shared" si="1"/>
        <v>,1909890</v>
      </c>
    </row>
    <row r="35" ht="16.5" spans="1:22">
      <c r="A35" s="4">
        <v>1911457</v>
      </c>
      <c r="B35" s="5" t="s">
        <v>20</v>
      </c>
      <c r="C35" s="5" t="s">
        <v>21</v>
      </c>
      <c r="D35" s="5" t="s">
        <v>22</v>
      </c>
      <c r="E35" s="5" t="s">
        <v>157</v>
      </c>
      <c r="F35" s="5" t="s">
        <v>158</v>
      </c>
      <c r="G35" s="5" t="s">
        <v>159</v>
      </c>
      <c r="H35" s="5" t="s">
        <v>26</v>
      </c>
      <c r="I35" s="5" t="s">
        <v>27</v>
      </c>
      <c r="J35" s="5" t="s">
        <v>57</v>
      </c>
      <c r="K35" s="5" t="s">
        <v>160</v>
      </c>
      <c r="L35" s="4">
        <v>7699164</v>
      </c>
      <c r="M35" s="5" t="s">
        <v>30</v>
      </c>
      <c r="N35" s="5" t="s">
        <v>31</v>
      </c>
      <c r="O35" s="5" t="s">
        <v>26</v>
      </c>
      <c r="P35" s="5" t="s">
        <v>159</v>
      </c>
      <c r="Q35" s="5" t="s">
        <v>57</v>
      </c>
      <c r="R35" s="4">
        <v>886</v>
      </c>
      <c r="S35" s="5" t="s">
        <v>32</v>
      </c>
      <c r="T35">
        <f>VLOOKUP(A35,[1]应付款管理!$A$1:$D$65536,4,FALSE)</f>
        <v>886</v>
      </c>
      <c r="U35">
        <f t="shared" ref="U35:U66" si="2">R35-T35</f>
        <v>0</v>
      </c>
      <c r="V35" t="str">
        <f t="shared" ref="V35:V66" si="3">$V$1&amp;A35</f>
        <v>,1911457</v>
      </c>
    </row>
    <row r="36" s="1" customFormat="1" ht="16.5" spans="1:22">
      <c r="A36" s="6">
        <v>1911366</v>
      </c>
      <c r="B36" s="7" t="s">
        <v>20</v>
      </c>
      <c r="C36" s="7" t="s">
        <v>21</v>
      </c>
      <c r="D36" s="7" t="s">
        <v>22</v>
      </c>
      <c r="E36" s="7" t="s">
        <v>161</v>
      </c>
      <c r="F36" s="7" t="s">
        <v>162</v>
      </c>
      <c r="G36" s="7" t="s">
        <v>163</v>
      </c>
      <c r="H36" s="7" t="s">
        <v>26</v>
      </c>
      <c r="I36" s="7" t="s">
        <v>27</v>
      </c>
      <c r="J36" s="7" t="s">
        <v>164</v>
      </c>
      <c r="K36" s="7" t="s">
        <v>165</v>
      </c>
      <c r="L36" s="7" t="s">
        <v>30</v>
      </c>
      <c r="M36" s="7" t="s">
        <v>30</v>
      </c>
      <c r="N36" s="7" t="s">
        <v>31</v>
      </c>
      <c r="O36" s="7" t="s">
        <v>61</v>
      </c>
      <c r="P36" s="7" t="s">
        <v>159</v>
      </c>
      <c r="Q36" s="7" t="s">
        <v>57</v>
      </c>
      <c r="R36" s="6">
        <v>886</v>
      </c>
      <c r="S36" s="7" t="s">
        <v>32</v>
      </c>
      <c r="T36" s="1">
        <f>VLOOKUP(A36,[1]应付款管理!$A$1:$D$65536,4,FALSE)</f>
        <v>4711</v>
      </c>
      <c r="U36" s="1">
        <f>T36-R36-R37-R38</f>
        <v>0</v>
      </c>
      <c r="V36" t="str">
        <f t="shared" si="3"/>
        <v>,1911366</v>
      </c>
    </row>
    <row r="37" s="1" customFormat="1" ht="16.5" spans="16:22">
      <c r="P37" s="7" t="s">
        <v>91</v>
      </c>
      <c r="Q37" s="7" t="s">
        <v>121</v>
      </c>
      <c r="R37" s="6">
        <v>1026</v>
      </c>
      <c r="S37" s="7" t="s">
        <v>32</v>
      </c>
      <c r="T37" s="1"/>
      <c r="U37" s="1"/>
      <c r="V37" t="str">
        <f t="shared" si="3"/>
        <v>,</v>
      </c>
    </row>
    <row r="38" s="2" customFormat="1" ht="16.5" spans="16:22">
      <c r="P38" s="9" t="s">
        <v>72</v>
      </c>
      <c r="Q38" s="9" t="s">
        <v>151</v>
      </c>
      <c r="R38" s="10">
        <v>2799</v>
      </c>
      <c r="S38" s="9" t="s">
        <v>32</v>
      </c>
      <c r="T38" s="2"/>
      <c r="U38" s="2"/>
      <c r="V38" t="str">
        <f t="shared" si="3"/>
        <v>,</v>
      </c>
    </row>
    <row r="39" ht="16.5" spans="1:22">
      <c r="A39" s="4">
        <v>1911071</v>
      </c>
      <c r="B39" s="5" t="s">
        <v>20</v>
      </c>
      <c r="C39" s="5" t="s">
        <v>75</v>
      </c>
      <c r="D39" s="5" t="s">
        <v>22</v>
      </c>
      <c r="E39" s="5" t="s">
        <v>166</v>
      </c>
      <c r="F39" s="5" t="s">
        <v>167</v>
      </c>
      <c r="G39" s="5" t="s">
        <v>91</v>
      </c>
      <c r="H39" s="5" t="s">
        <v>26</v>
      </c>
      <c r="I39" s="5" t="s">
        <v>27</v>
      </c>
      <c r="J39" s="5" t="s">
        <v>92</v>
      </c>
      <c r="K39" s="5" t="s">
        <v>168</v>
      </c>
      <c r="L39" s="4">
        <v>7698473</v>
      </c>
      <c r="M39" s="5" t="s">
        <v>30</v>
      </c>
      <c r="N39" s="5" t="s">
        <v>31</v>
      </c>
      <c r="O39" s="5" t="s">
        <v>26</v>
      </c>
      <c r="P39" s="5" t="s">
        <v>91</v>
      </c>
      <c r="Q39" s="5" t="s">
        <v>92</v>
      </c>
      <c r="R39" s="4">
        <v>1119</v>
      </c>
      <c r="S39" s="5" t="s">
        <v>32</v>
      </c>
      <c r="T39">
        <f>VLOOKUP(A39,[1]应付款管理!$A$1:$D$65536,4,FALSE)</f>
        <v>1119</v>
      </c>
      <c r="U39">
        <f t="shared" si="2"/>
        <v>0</v>
      </c>
      <c r="V39" t="str">
        <f t="shared" si="3"/>
        <v>,1911071</v>
      </c>
    </row>
    <row r="40" ht="16.5" spans="1:22">
      <c r="A40" s="4">
        <v>1911058</v>
      </c>
      <c r="B40" s="5" t="s">
        <v>20</v>
      </c>
      <c r="C40" s="5" t="s">
        <v>75</v>
      </c>
      <c r="D40" s="5" t="s">
        <v>22</v>
      </c>
      <c r="E40" s="5" t="s">
        <v>169</v>
      </c>
      <c r="F40" s="5" t="s">
        <v>170</v>
      </c>
      <c r="G40" s="5" t="s">
        <v>91</v>
      </c>
      <c r="H40" s="5" t="s">
        <v>26</v>
      </c>
      <c r="I40" s="5" t="s">
        <v>27</v>
      </c>
      <c r="J40" s="5" t="s">
        <v>92</v>
      </c>
      <c r="K40" s="5" t="s">
        <v>171</v>
      </c>
      <c r="L40" s="4">
        <v>7698472</v>
      </c>
      <c r="M40" s="5" t="s">
        <v>30</v>
      </c>
      <c r="N40" s="5" t="s">
        <v>31</v>
      </c>
      <c r="O40" s="5" t="s">
        <v>26</v>
      </c>
      <c r="P40" s="5" t="s">
        <v>91</v>
      </c>
      <c r="Q40" s="5" t="s">
        <v>92</v>
      </c>
      <c r="R40" s="4">
        <v>1119</v>
      </c>
      <c r="S40" s="5" t="s">
        <v>32</v>
      </c>
      <c r="T40">
        <f>VLOOKUP(A40,[1]应付款管理!$A$1:$D$65536,4,FALSE)</f>
        <v>1119</v>
      </c>
      <c r="U40">
        <f t="shared" si="2"/>
        <v>0</v>
      </c>
      <c r="V40" t="str">
        <f t="shared" si="3"/>
        <v>,1911058</v>
      </c>
    </row>
    <row r="41" ht="16.5" spans="1:22">
      <c r="A41" s="4">
        <v>1909192</v>
      </c>
      <c r="B41" s="5" t="s">
        <v>20</v>
      </c>
      <c r="C41" s="5" t="s">
        <v>75</v>
      </c>
      <c r="D41" s="5" t="s">
        <v>22</v>
      </c>
      <c r="E41" s="5" t="s">
        <v>172</v>
      </c>
      <c r="F41" s="5" t="s">
        <v>173</v>
      </c>
      <c r="G41" s="5" t="s">
        <v>174</v>
      </c>
      <c r="H41" s="5" t="s">
        <v>26</v>
      </c>
      <c r="I41" s="5" t="s">
        <v>27</v>
      </c>
      <c r="J41" s="5" t="s">
        <v>87</v>
      </c>
      <c r="K41" s="5" t="s">
        <v>175</v>
      </c>
      <c r="L41" s="4">
        <v>7697439</v>
      </c>
      <c r="M41" s="5" t="s">
        <v>30</v>
      </c>
      <c r="N41" s="5" t="s">
        <v>31</v>
      </c>
      <c r="O41" s="5" t="s">
        <v>26</v>
      </c>
      <c r="P41" s="5" t="s">
        <v>174</v>
      </c>
      <c r="Q41" s="5" t="s">
        <v>87</v>
      </c>
      <c r="R41" s="4">
        <v>1073</v>
      </c>
      <c r="S41" s="5" t="s">
        <v>32</v>
      </c>
      <c r="T41">
        <f>VLOOKUP(A41,[1]应付款管理!$A$1:$D$65536,4,FALSE)</f>
        <v>1073</v>
      </c>
      <c r="U41">
        <f t="shared" si="2"/>
        <v>0</v>
      </c>
      <c r="V41" t="str">
        <f t="shared" si="3"/>
        <v>,1909192</v>
      </c>
    </row>
    <row r="42" ht="16.5" spans="1:22">
      <c r="A42" s="4">
        <v>1909079</v>
      </c>
      <c r="B42" s="5" t="s">
        <v>20</v>
      </c>
      <c r="C42" s="5" t="s">
        <v>75</v>
      </c>
      <c r="D42" s="5" t="s">
        <v>22</v>
      </c>
      <c r="E42" s="5" t="s">
        <v>176</v>
      </c>
      <c r="F42" s="5" t="s">
        <v>177</v>
      </c>
      <c r="G42" s="5" t="s">
        <v>178</v>
      </c>
      <c r="H42" s="5" t="s">
        <v>26</v>
      </c>
      <c r="I42" s="5" t="s">
        <v>27</v>
      </c>
      <c r="J42" s="5" t="s">
        <v>179</v>
      </c>
      <c r="K42" s="5" t="s">
        <v>180</v>
      </c>
      <c r="L42" s="4">
        <v>7697381</v>
      </c>
      <c r="M42" s="5" t="s">
        <v>30</v>
      </c>
      <c r="N42" s="5" t="s">
        <v>31</v>
      </c>
      <c r="O42" s="5" t="s">
        <v>47</v>
      </c>
      <c r="P42" s="5" t="s">
        <v>154</v>
      </c>
      <c r="Q42" s="5" t="s">
        <v>57</v>
      </c>
      <c r="R42" s="4">
        <v>886</v>
      </c>
      <c r="S42" s="5" t="s">
        <v>32</v>
      </c>
      <c r="T42">
        <f>VLOOKUP(A42,[1]应付款管理!$A$1:$D$65536,4,FALSE)</f>
        <v>1819</v>
      </c>
      <c r="U42">
        <f>T42-R42-R43</f>
        <v>0</v>
      </c>
      <c r="V42" t="str">
        <f t="shared" si="3"/>
        <v>,1909079</v>
      </c>
    </row>
    <row r="43" ht="16.5" spans="16:22">
      <c r="P43" s="5" t="s">
        <v>181</v>
      </c>
      <c r="Q43" s="5" t="s">
        <v>125</v>
      </c>
      <c r="R43" s="4">
        <v>933</v>
      </c>
      <c r="S43" s="5" t="s">
        <v>32</v>
      </c>
      <c r="T43"/>
      <c r="U43"/>
      <c r="V43" t="str">
        <f t="shared" si="3"/>
        <v>,</v>
      </c>
    </row>
    <row r="44" ht="16.5" spans="1:22">
      <c r="A44" s="4">
        <v>1908973</v>
      </c>
      <c r="B44" s="5" t="s">
        <v>20</v>
      </c>
      <c r="C44" s="5" t="s">
        <v>75</v>
      </c>
      <c r="D44" s="5" t="s">
        <v>22</v>
      </c>
      <c r="E44" s="5" t="s">
        <v>182</v>
      </c>
      <c r="F44" s="5" t="s">
        <v>183</v>
      </c>
      <c r="G44" s="5" t="s">
        <v>174</v>
      </c>
      <c r="H44" s="5" t="s">
        <v>26</v>
      </c>
      <c r="I44" s="5" t="s">
        <v>27</v>
      </c>
      <c r="J44" s="5" t="s">
        <v>87</v>
      </c>
      <c r="K44" s="5" t="s">
        <v>184</v>
      </c>
      <c r="L44" s="4">
        <v>7697356</v>
      </c>
      <c r="M44" s="5" t="s">
        <v>30</v>
      </c>
      <c r="N44" s="5" t="s">
        <v>31</v>
      </c>
      <c r="O44" s="5" t="s">
        <v>26</v>
      </c>
      <c r="P44" s="5" t="s">
        <v>174</v>
      </c>
      <c r="Q44" s="5" t="s">
        <v>87</v>
      </c>
      <c r="R44" s="4">
        <v>1073</v>
      </c>
      <c r="S44" s="5" t="s">
        <v>32</v>
      </c>
      <c r="T44">
        <f>VLOOKUP(A44,[1]应付款管理!$A$1:$D$65536,4,FALSE)</f>
        <v>1073</v>
      </c>
      <c r="U44">
        <f t="shared" si="2"/>
        <v>0</v>
      </c>
      <c r="V44" t="str">
        <f t="shared" si="3"/>
        <v>,1908973</v>
      </c>
    </row>
    <row r="45" ht="16.5" spans="1:22">
      <c r="A45" s="4">
        <v>1908870</v>
      </c>
      <c r="B45" s="5" t="s">
        <v>20</v>
      </c>
      <c r="C45" s="5" t="s">
        <v>75</v>
      </c>
      <c r="D45" s="5" t="s">
        <v>22</v>
      </c>
      <c r="E45" s="5" t="s">
        <v>185</v>
      </c>
      <c r="F45" s="5" t="s">
        <v>186</v>
      </c>
      <c r="G45" s="5" t="s">
        <v>174</v>
      </c>
      <c r="H45" s="5" t="s">
        <v>26</v>
      </c>
      <c r="I45" s="5" t="s">
        <v>27</v>
      </c>
      <c r="J45" s="5" t="s">
        <v>87</v>
      </c>
      <c r="K45" s="5" t="s">
        <v>187</v>
      </c>
      <c r="L45" s="4">
        <v>7697297</v>
      </c>
      <c r="M45" s="5" t="s">
        <v>30</v>
      </c>
      <c r="N45" s="5" t="s">
        <v>31</v>
      </c>
      <c r="O45" s="5" t="s">
        <v>26</v>
      </c>
      <c r="P45" s="5" t="s">
        <v>174</v>
      </c>
      <c r="Q45" s="5" t="s">
        <v>87</v>
      </c>
      <c r="R45" s="4">
        <v>1073</v>
      </c>
      <c r="S45" s="5" t="s">
        <v>32</v>
      </c>
      <c r="T45">
        <f>VLOOKUP(A45,[1]应付款管理!$A$1:$D$65536,4,FALSE)</f>
        <v>1073</v>
      </c>
      <c r="U45">
        <f t="shared" si="2"/>
        <v>0</v>
      </c>
      <c r="V45" t="str">
        <f t="shared" si="3"/>
        <v>,1908870</v>
      </c>
    </row>
    <row r="46" ht="16.5" spans="1:22">
      <c r="A46" s="4">
        <v>1908218</v>
      </c>
      <c r="B46" s="5" t="s">
        <v>20</v>
      </c>
      <c r="C46" s="5" t="s">
        <v>75</v>
      </c>
      <c r="D46" s="5" t="s">
        <v>22</v>
      </c>
      <c r="E46" s="5" t="s">
        <v>188</v>
      </c>
      <c r="F46" s="5" t="s">
        <v>189</v>
      </c>
      <c r="G46" s="5" t="s">
        <v>190</v>
      </c>
      <c r="H46" s="5" t="s">
        <v>26</v>
      </c>
      <c r="I46" s="5" t="s">
        <v>27</v>
      </c>
      <c r="J46" s="5" t="s">
        <v>191</v>
      </c>
      <c r="K46" s="5" t="s">
        <v>192</v>
      </c>
      <c r="L46" s="4">
        <v>7696993</v>
      </c>
      <c r="M46" s="5" t="s">
        <v>30</v>
      </c>
      <c r="N46" s="5" t="s">
        <v>31</v>
      </c>
      <c r="O46" s="5" t="s">
        <v>47</v>
      </c>
      <c r="P46" s="5" t="s">
        <v>193</v>
      </c>
      <c r="Q46" s="5" t="s">
        <v>194</v>
      </c>
      <c r="R46" s="4">
        <v>1212</v>
      </c>
      <c r="S46" s="5" t="s">
        <v>32</v>
      </c>
      <c r="T46">
        <f>VLOOKUP(A46,[1]应付款管理!$A$1:$D$65536,4,FALSE)</f>
        <v>2285</v>
      </c>
      <c r="U46">
        <f>T46-R46-R47</f>
        <v>0</v>
      </c>
      <c r="V46" t="str">
        <f t="shared" si="3"/>
        <v>,1908218</v>
      </c>
    </row>
    <row r="47" ht="16.5" spans="16:22">
      <c r="P47" s="5" t="s">
        <v>174</v>
      </c>
      <c r="Q47" s="5" t="s">
        <v>87</v>
      </c>
      <c r="R47" s="4">
        <v>1073</v>
      </c>
      <c r="S47" s="5" t="s">
        <v>32</v>
      </c>
      <c r="T47"/>
      <c r="U47"/>
      <c r="V47" t="str">
        <f t="shared" si="3"/>
        <v>,</v>
      </c>
    </row>
    <row r="48" ht="16.5" spans="1:22">
      <c r="A48" s="4">
        <v>1910775</v>
      </c>
      <c r="B48" s="5" t="s">
        <v>20</v>
      </c>
      <c r="C48" s="5" t="s">
        <v>44</v>
      </c>
      <c r="D48" s="5" t="s">
        <v>22</v>
      </c>
      <c r="E48" s="5" t="s">
        <v>195</v>
      </c>
      <c r="F48" s="5" t="s">
        <v>196</v>
      </c>
      <c r="G48" s="5" t="s">
        <v>181</v>
      </c>
      <c r="H48" s="5" t="s">
        <v>26</v>
      </c>
      <c r="I48" s="5" t="s">
        <v>27</v>
      </c>
      <c r="J48" s="5" t="s">
        <v>125</v>
      </c>
      <c r="K48" s="5" t="s">
        <v>197</v>
      </c>
      <c r="L48" s="4">
        <v>7698276</v>
      </c>
      <c r="M48" s="5" t="s">
        <v>30</v>
      </c>
      <c r="N48" s="5" t="s">
        <v>31</v>
      </c>
      <c r="O48" s="5" t="s">
        <v>26</v>
      </c>
      <c r="P48" s="5" t="s">
        <v>181</v>
      </c>
      <c r="Q48" s="5" t="s">
        <v>125</v>
      </c>
      <c r="R48" s="4">
        <v>933</v>
      </c>
      <c r="S48" s="5" t="s">
        <v>32</v>
      </c>
      <c r="T48">
        <f>VLOOKUP(A48,[1]应付款管理!$A$1:$D$65536,4,FALSE)</f>
        <v>933</v>
      </c>
      <c r="U48">
        <f t="shared" si="2"/>
        <v>0</v>
      </c>
      <c r="V48" t="str">
        <f t="shared" si="3"/>
        <v>,1910775</v>
      </c>
    </row>
    <row r="49" ht="16.5" spans="1:22">
      <c r="A49" s="4">
        <v>1910201</v>
      </c>
      <c r="B49" s="5" t="s">
        <v>20</v>
      </c>
      <c r="C49" s="5" t="s">
        <v>44</v>
      </c>
      <c r="D49" s="5" t="s">
        <v>22</v>
      </c>
      <c r="E49" s="5" t="s">
        <v>198</v>
      </c>
      <c r="F49" s="5" t="s">
        <v>199</v>
      </c>
      <c r="G49" s="5" t="s">
        <v>181</v>
      </c>
      <c r="H49" s="5" t="s">
        <v>26</v>
      </c>
      <c r="I49" s="5" t="s">
        <v>27</v>
      </c>
      <c r="J49" s="5" t="s">
        <v>28</v>
      </c>
      <c r="K49" s="5" t="s">
        <v>200</v>
      </c>
      <c r="L49" s="4">
        <v>7697936</v>
      </c>
      <c r="M49" s="5" t="s">
        <v>30</v>
      </c>
      <c r="N49" s="5" t="s">
        <v>31</v>
      </c>
      <c r="O49" s="5" t="s">
        <v>26</v>
      </c>
      <c r="P49" s="5" t="s">
        <v>181</v>
      </c>
      <c r="Q49" s="5" t="s">
        <v>28</v>
      </c>
      <c r="R49" s="4">
        <v>840</v>
      </c>
      <c r="S49" s="5" t="s">
        <v>32</v>
      </c>
      <c r="T49">
        <f>VLOOKUP(A49,[1]应付款管理!$A$1:$D$65536,4,FALSE)</f>
        <v>840</v>
      </c>
      <c r="U49">
        <f t="shared" si="2"/>
        <v>0</v>
      </c>
      <c r="V49" t="str">
        <f t="shared" si="3"/>
        <v>,1910201</v>
      </c>
    </row>
    <row r="50" ht="16.5" spans="1:22">
      <c r="A50" s="4">
        <v>1909663</v>
      </c>
      <c r="B50" s="5" t="s">
        <v>20</v>
      </c>
      <c r="C50" s="5" t="s">
        <v>44</v>
      </c>
      <c r="D50" s="5" t="s">
        <v>22</v>
      </c>
      <c r="E50" s="5" t="s">
        <v>201</v>
      </c>
      <c r="F50" s="5" t="s">
        <v>202</v>
      </c>
      <c r="G50" s="5" t="s">
        <v>154</v>
      </c>
      <c r="H50" s="5" t="s">
        <v>26</v>
      </c>
      <c r="I50" s="5" t="s">
        <v>27</v>
      </c>
      <c r="J50" s="5" t="s">
        <v>155</v>
      </c>
      <c r="K50" s="5" t="s">
        <v>203</v>
      </c>
      <c r="L50" s="4">
        <v>7697693</v>
      </c>
      <c r="M50" s="5" t="s">
        <v>30</v>
      </c>
      <c r="N50" s="5" t="s">
        <v>31</v>
      </c>
      <c r="O50" s="5" t="s">
        <v>26</v>
      </c>
      <c r="P50" s="5" t="s">
        <v>154</v>
      </c>
      <c r="Q50" s="5" t="s">
        <v>155</v>
      </c>
      <c r="R50" s="4">
        <v>793</v>
      </c>
      <c r="S50" s="5" t="s">
        <v>32</v>
      </c>
      <c r="T50">
        <f>VLOOKUP(A50,[1]应付款管理!$A$1:$D$65536,4,FALSE)</f>
        <v>793</v>
      </c>
      <c r="U50">
        <f t="shared" si="2"/>
        <v>0</v>
      </c>
      <c r="V50" t="str">
        <f t="shared" si="3"/>
        <v>,1909663</v>
      </c>
    </row>
    <row r="51" ht="16.5" spans="1:22">
      <c r="A51" s="4">
        <v>1908606</v>
      </c>
      <c r="B51" s="5" t="s">
        <v>20</v>
      </c>
      <c r="C51" s="5" t="s">
        <v>44</v>
      </c>
      <c r="D51" s="5" t="s">
        <v>22</v>
      </c>
      <c r="E51" s="5" t="s">
        <v>204</v>
      </c>
      <c r="F51" s="5" t="s">
        <v>205</v>
      </c>
      <c r="G51" s="5" t="s">
        <v>154</v>
      </c>
      <c r="H51" s="5" t="s">
        <v>26</v>
      </c>
      <c r="I51" s="5" t="s">
        <v>27</v>
      </c>
      <c r="J51" s="5" t="s">
        <v>155</v>
      </c>
      <c r="K51" s="5" t="s">
        <v>206</v>
      </c>
      <c r="L51" s="4">
        <v>7697289</v>
      </c>
      <c r="M51" s="5" t="s">
        <v>30</v>
      </c>
      <c r="N51" s="5" t="s">
        <v>31</v>
      </c>
      <c r="O51" s="5" t="s">
        <v>26</v>
      </c>
      <c r="P51" s="5" t="s">
        <v>154</v>
      </c>
      <c r="Q51" s="5" t="s">
        <v>155</v>
      </c>
      <c r="R51" s="4">
        <v>793</v>
      </c>
      <c r="S51" s="5" t="s">
        <v>32</v>
      </c>
      <c r="T51">
        <f>VLOOKUP(A51,[1]应付款管理!$A$1:$D$65536,4,FALSE)</f>
        <v>793</v>
      </c>
      <c r="U51">
        <f t="shared" si="2"/>
        <v>0</v>
      </c>
      <c r="V51" t="str">
        <f t="shared" si="3"/>
        <v>,1908606</v>
      </c>
    </row>
    <row r="52" ht="16.5" spans="1:22">
      <c r="A52" s="4">
        <v>1909061</v>
      </c>
      <c r="B52" s="5" t="s">
        <v>20</v>
      </c>
      <c r="C52" s="5" t="s">
        <v>44</v>
      </c>
      <c r="D52" s="5" t="s">
        <v>22</v>
      </c>
      <c r="E52" s="5" t="s">
        <v>207</v>
      </c>
      <c r="F52" s="5" t="s">
        <v>208</v>
      </c>
      <c r="G52" s="5" t="s">
        <v>174</v>
      </c>
      <c r="H52" s="5" t="s">
        <v>26</v>
      </c>
      <c r="I52" s="5" t="s">
        <v>27</v>
      </c>
      <c r="J52" s="5" t="s">
        <v>209</v>
      </c>
      <c r="K52" s="5" t="s">
        <v>210</v>
      </c>
      <c r="L52" s="4">
        <v>7697373</v>
      </c>
      <c r="M52" s="5" t="s">
        <v>30</v>
      </c>
      <c r="N52" s="5" t="s">
        <v>31</v>
      </c>
      <c r="O52" s="5" t="s">
        <v>26</v>
      </c>
      <c r="P52" s="5" t="s">
        <v>174</v>
      </c>
      <c r="Q52" s="5" t="s">
        <v>209</v>
      </c>
      <c r="R52" s="4">
        <v>980</v>
      </c>
      <c r="S52" s="5" t="s">
        <v>32</v>
      </c>
      <c r="T52">
        <f>VLOOKUP(A52,[1]应付款管理!$A$1:$D$65536,4,FALSE)</f>
        <v>980</v>
      </c>
      <c r="U52">
        <f t="shared" si="2"/>
        <v>0</v>
      </c>
      <c r="V52" t="str">
        <f t="shared" si="3"/>
        <v>,1909061</v>
      </c>
    </row>
    <row r="53" ht="16.5" spans="1:22">
      <c r="A53" s="4">
        <v>1908539</v>
      </c>
      <c r="B53" s="5" t="s">
        <v>20</v>
      </c>
      <c r="C53" s="5" t="s">
        <v>44</v>
      </c>
      <c r="D53" s="5" t="s">
        <v>97</v>
      </c>
      <c r="E53" s="5" t="s">
        <v>211</v>
      </c>
      <c r="F53" s="5" t="s">
        <v>212</v>
      </c>
      <c r="G53" s="5" t="s">
        <v>174</v>
      </c>
      <c r="H53" s="5" t="s">
        <v>26</v>
      </c>
      <c r="I53" s="5" t="s">
        <v>27</v>
      </c>
      <c r="J53" s="5" t="s">
        <v>213</v>
      </c>
      <c r="K53" s="5" t="s">
        <v>214</v>
      </c>
      <c r="L53" s="4">
        <v>7697160</v>
      </c>
      <c r="M53" s="5" t="s">
        <v>30</v>
      </c>
      <c r="N53" s="5" t="s">
        <v>31</v>
      </c>
      <c r="O53" s="5" t="s">
        <v>26</v>
      </c>
      <c r="P53" s="5" t="s">
        <v>174</v>
      </c>
      <c r="Q53" s="5" t="s">
        <v>213</v>
      </c>
      <c r="R53" s="4">
        <v>1060</v>
      </c>
      <c r="S53" s="5" t="s">
        <v>32</v>
      </c>
      <c r="T53">
        <f>VLOOKUP(A53,[1]应付款管理!$A$1:$D$65536,4,FALSE)</f>
        <v>1060</v>
      </c>
      <c r="U53">
        <f t="shared" si="2"/>
        <v>0</v>
      </c>
      <c r="V53" t="str">
        <f t="shared" si="3"/>
        <v>,1908539</v>
      </c>
    </row>
    <row r="54" ht="16.5" spans="1:22">
      <c r="A54" s="4">
        <v>1908444</v>
      </c>
      <c r="B54" s="5" t="s">
        <v>20</v>
      </c>
      <c r="C54" s="5" t="s">
        <v>44</v>
      </c>
      <c r="D54" s="5" t="s">
        <v>97</v>
      </c>
      <c r="E54" s="5" t="s">
        <v>215</v>
      </c>
      <c r="F54" s="5" t="s">
        <v>216</v>
      </c>
      <c r="G54" s="5" t="s">
        <v>174</v>
      </c>
      <c r="H54" s="5" t="s">
        <v>26</v>
      </c>
      <c r="I54" s="5" t="s">
        <v>27</v>
      </c>
      <c r="J54" s="5" t="s">
        <v>213</v>
      </c>
      <c r="K54" s="5" t="s">
        <v>217</v>
      </c>
      <c r="L54" s="4">
        <v>7697146</v>
      </c>
      <c r="M54" s="5" t="s">
        <v>30</v>
      </c>
      <c r="N54" s="5" t="s">
        <v>31</v>
      </c>
      <c r="O54" s="5" t="s">
        <v>26</v>
      </c>
      <c r="P54" s="5" t="s">
        <v>174</v>
      </c>
      <c r="Q54" s="5" t="s">
        <v>213</v>
      </c>
      <c r="R54" s="4">
        <v>1060</v>
      </c>
      <c r="S54" s="5" t="s">
        <v>32</v>
      </c>
      <c r="T54">
        <f>VLOOKUP(A54,[1]应付款管理!$A$1:$D$65536,4,FALSE)</f>
        <v>1060</v>
      </c>
      <c r="U54">
        <f t="shared" si="2"/>
        <v>0</v>
      </c>
      <c r="V54" t="str">
        <f t="shared" si="3"/>
        <v>,1908444</v>
      </c>
    </row>
    <row r="55" ht="16.5" spans="1:22">
      <c r="A55" s="4">
        <v>1908159</v>
      </c>
      <c r="B55" s="5" t="s">
        <v>20</v>
      </c>
      <c r="C55" s="5" t="s">
        <v>21</v>
      </c>
      <c r="D55" s="5" t="s">
        <v>97</v>
      </c>
      <c r="E55" s="5" t="s">
        <v>218</v>
      </c>
      <c r="F55" s="5" t="s">
        <v>219</v>
      </c>
      <c r="G55" s="5" t="s">
        <v>220</v>
      </c>
      <c r="H55" s="5" t="s">
        <v>26</v>
      </c>
      <c r="I55" s="5" t="s">
        <v>27</v>
      </c>
      <c r="J55" s="5" t="s">
        <v>221</v>
      </c>
      <c r="K55" s="5" t="s">
        <v>184</v>
      </c>
      <c r="L55" s="4">
        <v>7696948</v>
      </c>
      <c r="M55" s="5" t="s">
        <v>30</v>
      </c>
      <c r="N55" s="5" t="s">
        <v>31</v>
      </c>
      <c r="O55" s="5" t="s">
        <v>47</v>
      </c>
      <c r="P55" s="5" t="s">
        <v>174</v>
      </c>
      <c r="Q55" s="5" t="s">
        <v>213</v>
      </c>
      <c r="R55" s="4">
        <v>1060</v>
      </c>
      <c r="S55" s="5" t="s">
        <v>32</v>
      </c>
      <c r="T55">
        <f>VLOOKUP(A55,[1]应付款管理!$A$1:$D$65536,4,FALSE)</f>
        <v>1933</v>
      </c>
      <c r="U55">
        <f>T55-R55-R56</f>
        <v>0</v>
      </c>
      <c r="V55" t="str">
        <f t="shared" si="3"/>
        <v>,1908159</v>
      </c>
    </row>
    <row r="56" ht="16.5" spans="16:22">
      <c r="P56" s="5" t="s">
        <v>154</v>
      </c>
      <c r="Q56" s="5" t="s">
        <v>222</v>
      </c>
      <c r="R56" s="4">
        <v>873</v>
      </c>
      <c r="S56" s="5" t="s">
        <v>32</v>
      </c>
      <c r="T56"/>
      <c r="U56"/>
      <c r="V56" t="str">
        <f t="shared" si="3"/>
        <v>,</v>
      </c>
    </row>
    <row r="57" ht="16.5" spans="1:22">
      <c r="A57" s="4">
        <v>1909662</v>
      </c>
      <c r="B57" s="5" t="s">
        <v>20</v>
      </c>
      <c r="C57" s="5" t="s">
        <v>21</v>
      </c>
      <c r="D57" s="5" t="s">
        <v>97</v>
      </c>
      <c r="E57" s="5" t="s">
        <v>201</v>
      </c>
      <c r="F57" s="5" t="s">
        <v>223</v>
      </c>
      <c r="G57" s="5" t="s">
        <v>181</v>
      </c>
      <c r="H57" s="5" t="s">
        <v>26</v>
      </c>
      <c r="I57" s="5" t="s">
        <v>27</v>
      </c>
      <c r="J57" s="5" t="s">
        <v>224</v>
      </c>
      <c r="K57" s="5" t="s">
        <v>184</v>
      </c>
      <c r="L57" s="4">
        <v>7697694</v>
      </c>
      <c r="M57" s="5" t="s">
        <v>30</v>
      </c>
      <c r="N57" s="5" t="s">
        <v>31</v>
      </c>
      <c r="O57" s="5" t="s">
        <v>26</v>
      </c>
      <c r="P57" s="5" t="s">
        <v>181</v>
      </c>
      <c r="Q57" s="5" t="s">
        <v>224</v>
      </c>
      <c r="R57" s="4">
        <v>920</v>
      </c>
      <c r="S57" s="5" t="s">
        <v>32</v>
      </c>
      <c r="T57">
        <f>VLOOKUP(A57,[1]应付款管理!$A$1:$D$65536,4,FALSE)</f>
        <v>920</v>
      </c>
      <c r="U57">
        <f t="shared" si="2"/>
        <v>0</v>
      </c>
      <c r="V57" t="str">
        <f t="shared" si="3"/>
        <v>,1909662</v>
      </c>
    </row>
    <row r="58" ht="16.5" spans="1:22">
      <c r="A58" s="4">
        <v>1911332</v>
      </c>
      <c r="B58" s="5" t="s">
        <v>20</v>
      </c>
      <c r="C58" s="5" t="s">
        <v>33</v>
      </c>
      <c r="D58" s="5" t="s">
        <v>22</v>
      </c>
      <c r="E58" s="5" t="s">
        <v>225</v>
      </c>
      <c r="F58" s="5" t="s">
        <v>226</v>
      </c>
      <c r="G58" s="5" t="s">
        <v>159</v>
      </c>
      <c r="H58" s="5" t="s">
        <v>26</v>
      </c>
      <c r="I58" s="5" t="s">
        <v>27</v>
      </c>
      <c r="J58" s="5" t="s">
        <v>155</v>
      </c>
      <c r="K58" s="5" t="s">
        <v>227</v>
      </c>
      <c r="L58" s="4">
        <v>7698965</v>
      </c>
      <c r="M58" s="5" t="s">
        <v>30</v>
      </c>
      <c r="N58" s="5" t="s">
        <v>31</v>
      </c>
      <c r="O58" s="5" t="s">
        <v>26</v>
      </c>
      <c r="P58" s="5" t="s">
        <v>159</v>
      </c>
      <c r="Q58" s="5" t="s">
        <v>155</v>
      </c>
      <c r="R58" s="4">
        <v>793</v>
      </c>
      <c r="S58" s="5" t="s">
        <v>32</v>
      </c>
      <c r="T58">
        <f>VLOOKUP(A58,[1]应付款管理!$A$1:$D$65536,4,FALSE)</f>
        <v>793</v>
      </c>
      <c r="U58">
        <f t="shared" si="2"/>
        <v>0</v>
      </c>
      <c r="V58" t="str">
        <f t="shared" si="3"/>
        <v>,1911332</v>
      </c>
    </row>
    <row r="59" ht="16.5" spans="1:22">
      <c r="A59" s="4">
        <v>1909951</v>
      </c>
      <c r="B59" s="5" t="s">
        <v>20</v>
      </c>
      <c r="C59" s="5" t="s">
        <v>33</v>
      </c>
      <c r="D59" s="5" t="s">
        <v>22</v>
      </c>
      <c r="E59" s="5" t="s">
        <v>228</v>
      </c>
      <c r="F59" s="5" t="s">
        <v>229</v>
      </c>
      <c r="G59" s="5" t="s">
        <v>154</v>
      </c>
      <c r="H59" s="5" t="s">
        <v>26</v>
      </c>
      <c r="I59" s="5" t="s">
        <v>27</v>
      </c>
      <c r="J59" s="5" t="s">
        <v>230</v>
      </c>
      <c r="K59" s="5" t="s">
        <v>231</v>
      </c>
      <c r="L59" s="4">
        <v>7697785</v>
      </c>
      <c r="M59" s="5" t="s">
        <v>30</v>
      </c>
      <c r="N59" s="5" t="s">
        <v>31</v>
      </c>
      <c r="O59" s="5" t="s">
        <v>26</v>
      </c>
      <c r="P59" s="5" t="s">
        <v>154</v>
      </c>
      <c r="Q59" s="5" t="s">
        <v>230</v>
      </c>
      <c r="R59" s="4">
        <v>700</v>
      </c>
      <c r="S59" s="5" t="s">
        <v>32</v>
      </c>
      <c r="T59">
        <f>VLOOKUP(A59,[1]应付款管理!$A$1:$D$65536,4,FALSE)</f>
        <v>700</v>
      </c>
      <c r="U59">
        <f t="shared" si="2"/>
        <v>0</v>
      </c>
      <c r="V59" t="str">
        <f t="shared" si="3"/>
        <v>,1909951</v>
      </c>
    </row>
    <row r="60" ht="16.5" spans="1:22">
      <c r="A60" s="4">
        <v>1909946</v>
      </c>
      <c r="B60" s="5" t="s">
        <v>20</v>
      </c>
      <c r="C60" s="5" t="s">
        <v>33</v>
      </c>
      <c r="D60" s="5" t="s">
        <v>22</v>
      </c>
      <c r="E60" s="5" t="s">
        <v>232</v>
      </c>
      <c r="F60" s="5" t="s">
        <v>233</v>
      </c>
      <c r="G60" s="5" t="s">
        <v>154</v>
      </c>
      <c r="H60" s="5" t="s">
        <v>26</v>
      </c>
      <c r="I60" s="5" t="s">
        <v>27</v>
      </c>
      <c r="J60" s="5" t="s">
        <v>230</v>
      </c>
      <c r="K60" s="5" t="s">
        <v>231</v>
      </c>
      <c r="L60" s="4">
        <v>7697786</v>
      </c>
      <c r="M60" s="5" t="s">
        <v>30</v>
      </c>
      <c r="N60" s="5" t="s">
        <v>31</v>
      </c>
      <c r="O60" s="5" t="s">
        <v>26</v>
      </c>
      <c r="P60" s="5" t="s">
        <v>154</v>
      </c>
      <c r="Q60" s="5" t="s">
        <v>230</v>
      </c>
      <c r="R60" s="4">
        <v>700</v>
      </c>
      <c r="S60" s="5" t="s">
        <v>32</v>
      </c>
      <c r="T60">
        <f>VLOOKUP(A60,[1]应付款管理!$A$1:$D$65536,4,FALSE)</f>
        <v>700</v>
      </c>
      <c r="U60">
        <f t="shared" si="2"/>
        <v>0</v>
      </c>
      <c r="V60" t="str">
        <f t="shared" si="3"/>
        <v>,1909946</v>
      </c>
    </row>
    <row r="61" ht="16.5" spans="1:22">
      <c r="A61" s="4">
        <v>1909941</v>
      </c>
      <c r="B61" s="5" t="s">
        <v>20</v>
      </c>
      <c r="C61" s="5" t="s">
        <v>33</v>
      </c>
      <c r="D61" s="5" t="s">
        <v>22</v>
      </c>
      <c r="E61" s="5" t="s">
        <v>234</v>
      </c>
      <c r="F61" s="5" t="s">
        <v>235</v>
      </c>
      <c r="G61" s="5" t="s">
        <v>154</v>
      </c>
      <c r="H61" s="5" t="s">
        <v>26</v>
      </c>
      <c r="I61" s="5" t="s">
        <v>27</v>
      </c>
      <c r="J61" s="5" t="s">
        <v>230</v>
      </c>
      <c r="K61" s="5" t="s">
        <v>231</v>
      </c>
      <c r="L61" s="4">
        <v>7697783</v>
      </c>
      <c r="M61" s="5" t="s">
        <v>30</v>
      </c>
      <c r="N61" s="5" t="s">
        <v>31</v>
      </c>
      <c r="O61" s="5" t="s">
        <v>26</v>
      </c>
      <c r="P61" s="5" t="s">
        <v>154</v>
      </c>
      <c r="Q61" s="5" t="s">
        <v>230</v>
      </c>
      <c r="R61" s="4">
        <v>700</v>
      </c>
      <c r="S61" s="5" t="s">
        <v>32</v>
      </c>
      <c r="T61">
        <f>VLOOKUP(A61,[1]应付款管理!$A$1:$D$65536,4,FALSE)</f>
        <v>700</v>
      </c>
      <c r="U61">
        <f t="shared" si="2"/>
        <v>0</v>
      </c>
      <c r="V61" t="str">
        <f t="shared" si="3"/>
        <v>,1909941</v>
      </c>
    </row>
    <row r="62" ht="16.5" spans="1:22">
      <c r="A62" s="4">
        <v>1910737</v>
      </c>
      <c r="B62" s="5" t="s">
        <v>20</v>
      </c>
      <c r="C62" s="5" t="s">
        <v>33</v>
      </c>
      <c r="D62" s="5" t="s">
        <v>22</v>
      </c>
      <c r="E62" s="5" t="s">
        <v>236</v>
      </c>
      <c r="F62" s="5" t="s">
        <v>237</v>
      </c>
      <c r="G62" s="5" t="s">
        <v>181</v>
      </c>
      <c r="H62" s="5" t="s">
        <v>61</v>
      </c>
      <c r="I62" s="5" t="s">
        <v>27</v>
      </c>
      <c r="J62" s="5" t="s">
        <v>238</v>
      </c>
      <c r="K62" s="5" t="s">
        <v>239</v>
      </c>
      <c r="L62" s="4">
        <v>7698262</v>
      </c>
      <c r="M62" s="5" t="s">
        <v>30</v>
      </c>
      <c r="N62" s="5" t="s">
        <v>31</v>
      </c>
      <c r="O62" s="5" t="s">
        <v>61</v>
      </c>
      <c r="P62" s="5" t="s">
        <v>181</v>
      </c>
      <c r="Q62" s="5" t="s">
        <v>28</v>
      </c>
      <c r="R62" s="4">
        <v>2520</v>
      </c>
      <c r="S62" s="5" t="s">
        <v>32</v>
      </c>
      <c r="T62">
        <f>VLOOKUP(A62,[1]应付款管理!$A$1:$D$65536,4,FALSE)</f>
        <v>2520</v>
      </c>
      <c r="U62">
        <f t="shared" si="2"/>
        <v>0</v>
      </c>
      <c r="V62" t="str">
        <f t="shared" si="3"/>
        <v>,1910737</v>
      </c>
    </row>
    <row r="63" ht="16.5" spans="1:22">
      <c r="A63" s="4">
        <v>1910651</v>
      </c>
      <c r="B63" s="5" t="s">
        <v>20</v>
      </c>
      <c r="C63" s="5" t="s">
        <v>33</v>
      </c>
      <c r="D63" s="5" t="s">
        <v>22</v>
      </c>
      <c r="E63" s="5" t="s">
        <v>240</v>
      </c>
      <c r="F63" s="5" t="s">
        <v>241</v>
      </c>
      <c r="G63" s="5" t="s">
        <v>91</v>
      </c>
      <c r="H63" s="5" t="s">
        <v>26</v>
      </c>
      <c r="I63" s="5" t="s">
        <v>27</v>
      </c>
      <c r="J63" s="5" t="s">
        <v>125</v>
      </c>
      <c r="K63" s="5" t="s">
        <v>242</v>
      </c>
      <c r="L63" s="4">
        <v>7698224</v>
      </c>
      <c r="M63" s="5" t="s">
        <v>30</v>
      </c>
      <c r="N63" s="5" t="s">
        <v>31</v>
      </c>
      <c r="O63" s="5" t="s">
        <v>26</v>
      </c>
      <c r="P63" s="5" t="s">
        <v>91</v>
      </c>
      <c r="Q63" s="5" t="s">
        <v>125</v>
      </c>
      <c r="R63" s="4">
        <v>933</v>
      </c>
      <c r="S63" s="5" t="s">
        <v>32</v>
      </c>
      <c r="T63">
        <f>VLOOKUP(A63,[1]应付款管理!$A$1:$D$65536,4,FALSE)</f>
        <v>933</v>
      </c>
      <c r="U63">
        <f t="shared" si="2"/>
        <v>0</v>
      </c>
      <c r="V63" t="str">
        <f t="shared" si="3"/>
        <v>,1910651</v>
      </c>
    </row>
    <row r="64" ht="16.5" spans="1:22">
      <c r="A64" s="4">
        <v>1909200</v>
      </c>
      <c r="B64" s="5" t="s">
        <v>20</v>
      </c>
      <c r="C64" s="5" t="s">
        <v>33</v>
      </c>
      <c r="D64" s="5" t="s">
        <v>22</v>
      </c>
      <c r="E64" s="5" t="s">
        <v>243</v>
      </c>
      <c r="F64" s="5" t="s">
        <v>244</v>
      </c>
      <c r="G64" s="5" t="s">
        <v>174</v>
      </c>
      <c r="H64" s="5" t="s">
        <v>26</v>
      </c>
      <c r="I64" s="5" t="s">
        <v>27</v>
      </c>
      <c r="J64" s="5" t="s">
        <v>57</v>
      </c>
      <c r="K64" s="5" t="s">
        <v>245</v>
      </c>
      <c r="L64" s="4">
        <v>7697440</v>
      </c>
      <c r="M64" s="5" t="s">
        <v>30</v>
      </c>
      <c r="N64" s="5" t="s">
        <v>31</v>
      </c>
      <c r="O64" s="5" t="s">
        <v>26</v>
      </c>
      <c r="P64" s="5" t="s">
        <v>174</v>
      </c>
      <c r="Q64" s="5" t="s">
        <v>57</v>
      </c>
      <c r="R64" s="4">
        <v>886</v>
      </c>
      <c r="S64" s="5" t="s">
        <v>32</v>
      </c>
      <c r="T64">
        <f>VLOOKUP(A64,[1]应付款管理!$A$1:$D$65536,4,FALSE)</f>
        <v>886</v>
      </c>
      <c r="U64">
        <f t="shared" si="2"/>
        <v>0</v>
      </c>
      <c r="V64" t="str">
        <f t="shared" si="3"/>
        <v>,1909200</v>
      </c>
    </row>
    <row r="65" ht="16.5" spans="1:22">
      <c r="A65" s="4">
        <v>1911253</v>
      </c>
      <c r="B65" s="5" t="s">
        <v>20</v>
      </c>
      <c r="C65" s="5" t="s">
        <v>33</v>
      </c>
      <c r="D65" s="5" t="s">
        <v>22</v>
      </c>
      <c r="E65" s="5" t="s">
        <v>246</v>
      </c>
      <c r="F65" s="5" t="s">
        <v>247</v>
      </c>
      <c r="G65" s="5" t="s">
        <v>159</v>
      </c>
      <c r="H65" s="5" t="s">
        <v>26</v>
      </c>
      <c r="I65" s="5" t="s">
        <v>27</v>
      </c>
      <c r="J65" s="5" t="s">
        <v>155</v>
      </c>
      <c r="K65" s="5" t="s">
        <v>248</v>
      </c>
      <c r="L65" s="4">
        <v>7698927</v>
      </c>
      <c r="M65" s="5" t="s">
        <v>30</v>
      </c>
      <c r="N65" s="5" t="s">
        <v>31</v>
      </c>
      <c r="O65" s="5" t="s">
        <v>26</v>
      </c>
      <c r="P65" s="5" t="s">
        <v>159</v>
      </c>
      <c r="Q65" s="5" t="s">
        <v>155</v>
      </c>
      <c r="R65" s="4">
        <v>793</v>
      </c>
      <c r="S65" s="5" t="s">
        <v>32</v>
      </c>
      <c r="T65">
        <f>VLOOKUP(A65,[1]应付款管理!$A$1:$D$65536,4,FALSE)</f>
        <v>793</v>
      </c>
      <c r="U65">
        <f t="shared" si="2"/>
        <v>0</v>
      </c>
      <c r="V65" t="str">
        <f t="shared" si="3"/>
        <v>,1911253</v>
      </c>
    </row>
    <row r="66" ht="16.5" spans="1:22">
      <c r="A66" s="4">
        <v>1908556</v>
      </c>
      <c r="B66" s="5" t="s">
        <v>20</v>
      </c>
      <c r="C66" s="5" t="s">
        <v>33</v>
      </c>
      <c r="D66" s="5" t="s">
        <v>22</v>
      </c>
      <c r="E66" s="5" t="s">
        <v>249</v>
      </c>
      <c r="F66" s="5" t="s">
        <v>250</v>
      </c>
      <c r="G66" s="5" t="s">
        <v>91</v>
      </c>
      <c r="H66" s="5" t="s">
        <v>26</v>
      </c>
      <c r="I66" s="5" t="s">
        <v>27</v>
      </c>
      <c r="J66" s="5" t="s">
        <v>125</v>
      </c>
      <c r="K66" s="5" t="s">
        <v>251</v>
      </c>
      <c r="L66" s="4">
        <v>7697175</v>
      </c>
      <c r="M66" s="5" t="s">
        <v>30</v>
      </c>
      <c r="N66" s="5" t="s">
        <v>31</v>
      </c>
      <c r="O66" s="5" t="s">
        <v>26</v>
      </c>
      <c r="P66" s="5" t="s">
        <v>91</v>
      </c>
      <c r="Q66" s="5" t="s">
        <v>125</v>
      </c>
      <c r="R66" s="4">
        <v>933</v>
      </c>
      <c r="S66" s="5" t="s">
        <v>32</v>
      </c>
      <c r="T66">
        <f>VLOOKUP(A66,[1]应付款管理!$A$1:$D$65536,4,FALSE)</f>
        <v>933</v>
      </c>
      <c r="U66">
        <f t="shared" si="2"/>
        <v>0</v>
      </c>
      <c r="V66" t="str">
        <f t="shared" si="3"/>
        <v>,1908556</v>
      </c>
    </row>
    <row r="67" ht="16.5" spans="1:22">
      <c r="A67" s="4">
        <v>1908857</v>
      </c>
      <c r="B67" s="5" t="s">
        <v>20</v>
      </c>
      <c r="C67" s="5" t="s">
        <v>33</v>
      </c>
      <c r="D67" s="5" t="s">
        <v>22</v>
      </c>
      <c r="E67" s="5" t="s">
        <v>252</v>
      </c>
      <c r="F67" s="5" t="s">
        <v>253</v>
      </c>
      <c r="G67" s="5" t="s">
        <v>174</v>
      </c>
      <c r="H67" s="5" t="s">
        <v>26</v>
      </c>
      <c r="I67" s="5" t="s">
        <v>27</v>
      </c>
      <c r="J67" s="5" t="s">
        <v>57</v>
      </c>
      <c r="K67" s="5" t="s">
        <v>254</v>
      </c>
      <c r="L67" s="4">
        <v>7697295</v>
      </c>
      <c r="M67" s="5" t="s">
        <v>30</v>
      </c>
      <c r="N67" s="5" t="s">
        <v>31</v>
      </c>
      <c r="O67" s="5" t="s">
        <v>26</v>
      </c>
      <c r="P67" s="5" t="s">
        <v>174</v>
      </c>
      <c r="Q67" s="5" t="s">
        <v>57</v>
      </c>
      <c r="R67" s="4">
        <v>886</v>
      </c>
      <c r="S67" s="5" t="s">
        <v>32</v>
      </c>
      <c r="T67">
        <f>VLOOKUP(A67,[1]应付款管理!$A$1:$D$65536,4,FALSE)</f>
        <v>886</v>
      </c>
      <c r="U67">
        <f t="shared" ref="U67:U98" si="4">R67-T67</f>
        <v>0</v>
      </c>
      <c r="V67" t="str">
        <f t="shared" ref="V67:V98" si="5">$V$1&amp;A67</f>
        <v>,1908857</v>
      </c>
    </row>
    <row r="68" ht="16.5" spans="1:22">
      <c r="A68" s="4">
        <v>1908424</v>
      </c>
      <c r="B68" s="5" t="s">
        <v>20</v>
      </c>
      <c r="C68" s="5" t="s">
        <v>33</v>
      </c>
      <c r="D68" s="5" t="s">
        <v>22</v>
      </c>
      <c r="E68" s="5" t="s">
        <v>255</v>
      </c>
      <c r="F68" s="5" t="s">
        <v>256</v>
      </c>
      <c r="G68" s="5" t="s">
        <v>174</v>
      </c>
      <c r="H68" s="5" t="s">
        <v>26</v>
      </c>
      <c r="I68" s="5" t="s">
        <v>27</v>
      </c>
      <c r="J68" s="5" t="s">
        <v>57</v>
      </c>
      <c r="K68" s="5" t="s">
        <v>69</v>
      </c>
      <c r="L68" s="4">
        <v>7697145</v>
      </c>
      <c r="M68" s="5" t="s">
        <v>30</v>
      </c>
      <c r="N68" s="5" t="s">
        <v>31</v>
      </c>
      <c r="O68" s="5" t="s">
        <v>26</v>
      </c>
      <c r="P68" s="5" t="s">
        <v>174</v>
      </c>
      <c r="Q68" s="5" t="s">
        <v>57</v>
      </c>
      <c r="R68" s="4">
        <v>886</v>
      </c>
      <c r="S68" s="5" t="s">
        <v>32</v>
      </c>
      <c r="T68">
        <f>VLOOKUP(A68,[1]应付款管理!$A$1:$D$65536,4,FALSE)</f>
        <v>886</v>
      </c>
      <c r="U68">
        <f t="shared" si="4"/>
        <v>0</v>
      </c>
      <c r="V68" t="str">
        <f t="shared" si="5"/>
        <v>,1908424</v>
      </c>
    </row>
    <row r="69" ht="16.5" spans="1:22">
      <c r="A69" s="4">
        <v>1911157</v>
      </c>
      <c r="B69" s="5" t="s">
        <v>20</v>
      </c>
      <c r="C69" s="5" t="s">
        <v>33</v>
      </c>
      <c r="D69" s="5" t="s">
        <v>22</v>
      </c>
      <c r="E69" s="5" t="s">
        <v>257</v>
      </c>
      <c r="F69" s="5" t="s">
        <v>258</v>
      </c>
      <c r="G69" s="5" t="s">
        <v>159</v>
      </c>
      <c r="H69" s="5" t="s">
        <v>47</v>
      </c>
      <c r="I69" s="5" t="s">
        <v>27</v>
      </c>
      <c r="J69" s="5" t="s">
        <v>79</v>
      </c>
      <c r="K69" s="5" t="s">
        <v>259</v>
      </c>
      <c r="L69" s="8">
        <v>76988357698836</v>
      </c>
      <c r="M69" s="5" t="s">
        <v>30</v>
      </c>
      <c r="N69" s="5" t="s">
        <v>31</v>
      </c>
      <c r="O69" s="5" t="s">
        <v>47</v>
      </c>
      <c r="P69" s="5" t="s">
        <v>159</v>
      </c>
      <c r="Q69" s="5" t="s">
        <v>155</v>
      </c>
      <c r="R69" s="4">
        <v>1586</v>
      </c>
      <c r="S69" s="5" t="s">
        <v>32</v>
      </c>
      <c r="T69">
        <f>VLOOKUP(A69,[1]应付款管理!$A$1:$D$65536,4,FALSE)</f>
        <v>1586</v>
      </c>
      <c r="U69">
        <f t="shared" si="4"/>
        <v>0</v>
      </c>
      <c r="V69" t="str">
        <f t="shared" si="5"/>
        <v>,1911157</v>
      </c>
    </row>
    <row r="70" ht="16.5" spans="1:22">
      <c r="A70" s="4">
        <v>1911102</v>
      </c>
      <c r="B70" s="5" t="s">
        <v>20</v>
      </c>
      <c r="C70" s="5" t="s">
        <v>33</v>
      </c>
      <c r="D70" s="5" t="s">
        <v>22</v>
      </c>
      <c r="E70" s="5" t="s">
        <v>260</v>
      </c>
      <c r="F70" s="5" t="s">
        <v>261</v>
      </c>
      <c r="G70" s="5" t="s">
        <v>159</v>
      </c>
      <c r="H70" s="5" t="s">
        <v>26</v>
      </c>
      <c r="I70" s="5" t="s">
        <v>27</v>
      </c>
      <c r="J70" s="5" t="s">
        <v>155</v>
      </c>
      <c r="K70" s="5" t="s">
        <v>145</v>
      </c>
      <c r="L70" s="4">
        <v>7698495</v>
      </c>
      <c r="M70" s="5" t="s">
        <v>30</v>
      </c>
      <c r="N70" s="5" t="s">
        <v>31</v>
      </c>
      <c r="O70" s="5" t="s">
        <v>26</v>
      </c>
      <c r="P70" s="5" t="s">
        <v>159</v>
      </c>
      <c r="Q70" s="5" t="s">
        <v>155</v>
      </c>
      <c r="R70" s="4">
        <v>793</v>
      </c>
      <c r="S70" s="5" t="s">
        <v>32</v>
      </c>
      <c r="T70">
        <f>VLOOKUP(A70,[1]应付款管理!$A$1:$D$65536,4,FALSE)</f>
        <v>793</v>
      </c>
      <c r="U70">
        <f t="shared" si="4"/>
        <v>0</v>
      </c>
      <c r="V70" t="str">
        <f t="shared" si="5"/>
        <v>,1911102</v>
      </c>
    </row>
    <row r="71" ht="16.5" spans="1:22">
      <c r="A71" s="4">
        <v>1909381</v>
      </c>
      <c r="B71" s="5" t="s">
        <v>20</v>
      </c>
      <c r="C71" s="5" t="s">
        <v>33</v>
      </c>
      <c r="D71" s="5" t="s">
        <v>97</v>
      </c>
      <c r="E71" s="5" t="s">
        <v>262</v>
      </c>
      <c r="F71" s="5" t="s">
        <v>263</v>
      </c>
      <c r="G71" s="5" t="s">
        <v>154</v>
      </c>
      <c r="H71" s="5" t="s">
        <v>26</v>
      </c>
      <c r="I71" s="5" t="s">
        <v>27</v>
      </c>
      <c r="J71" s="5" t="s">
        <v>264</v>
      </c>
      <c r="K71" s="5" t="s">
        <v>265</v>
      </c>
      <c r="L71" s="4">
        <v>7697641</v>
      </c>
      <c r="M71" s="5" t="s">
        <v>30</v>
      </c>
      <c r="N71" s="5" t="s">
        <v>31</v>
      </c>
      <c r="O71" s="5" t="s">
        <v>26</v>
      </c>
      <c r="P71" s="5" t="s">
        <v>154</v>
      </c>
      <c r="Q71" s="5" t="s">
        <v>264</v>
      </c>
      <c r="R71" s="4">
        <v>780</v>
      </c>
      <c r="S71" s="5" t="s">
        <v>32</v>
      </c>
      <c r="T71">
        <f>VLOOKUP(A71,[1]应付款管理!$A$1:$D$65536,4,FALSE)</f>
        <v>780</v>
      </c>
      <c r="U71">
        <f t="shared" si="4"/>
        <v>0</v>
      </c>
      <c r="V71" t="str">
        <f t="shared" si="5"/>
        <v>,1909381</v>
      </c>
    </row>
    <row r="72" ht="16.5" spans="1:22">
      <c r="A72" s="4">
        <v>1911077</v>
      </c>
      <c r="B72" s="5" t="s">
        <v>20</v>
      </c>
      <c r="C72" s="5" t="s">
        <v>33</v>
      </c>
      <c r="D72" s="5" t="s">
        <v>97</v>
      </c>
      <c r="E72" s="5" t="s">
        <v>266</v>
      </c>
      <c r="F72" s="5" t="s">
        <v>267</v>
      </c>
      <c r="G72" s="5" t="s">
        <v>159</v>
      </c>
      <c r="H72" s="5" t="s">
        <v>26</v>
      </c>
      <c r="I72" s="5" t="s">
        <v>27</v>
      </c>
      <c r="J72" s="5" t="s">
        <v>222</v>
      </c>
      <c r="K72" s="5" t="s">
        <v>268</v>
      </c>
      <c r="L72" s="4">
        <v>7698478</v>
      </c>
      <c r="M72" s="5" t="s">
        <v>30</v>
      </c>
      <c r="N72" s="5" t="s">
        <v>31</v>
      </c>
      <c r="O72" s="5" t="s">
        <v>26</v>
      </c>
      <c r="P72" s="5" t="s">
        <v>159</v>
      </c>
      <c r="Q72" s="5" t="s">
        <v>222</v>
      </c>
      <c r="R72" s="4">
        <v>873</v>
      </c>
      <c r="S72" s="5" t="s">
        <v>32</v>
      </c>
      <c r="T72">
        <f>VLOOKUP(A72,[1]应付款管理!$A$1:$D$65536,4,FALSE)</f>
        <v>873</v>
      </c>
      <c r="U72">
        <f t="shared" si="4"/>
        <v>0</v>
      </c>
      <c r="V72" t="str">
        <f t="shared" si="5"/>
        <v>,1911077</v>
      </c>
    </row>
    <row r="73" ht="16.5" spans="1:22">
      <c r="A73" s="4">
        <v>1908904</v>
      </c>
      <c r="B73" s="5" t="s">
        <v>20</v>
      </c>
      <c r="C73" s="5" t="s">
        <v>53</v>
      </c>
      <c r="D73" s="5" t="s">
        <v>22</v>
      </c>
      <c r="E73" s="5" t="s">
        <v>269</v>
      </c>
      <c r="F73" s="5" t="s">
        <v>270</v>
      </c>
      <c r="G73" s="5" t="s">
        <v>174</v>
      </c>
      <c r="H73" s="5" t="s">
        <v>26</v>
      </c>
      <c r="I73" s="5" t="s">
        <v>27</v>
      </c>
      <c r="J73" s="5" t="s">
        <v>57</v>
      </c>
      <c r="K73" s="5" t="s">
        <v>271</v>
      </c>
      <c r="L73" s="4">
        <v>7697311</v>
      </c>
      <c r="M73" s="5" t="s">
        <v>30</v>
      </c>
      <c r="N73" s="5" t="s">
        <v>31</v>
      </c>
      <c r="O73" s="5" t="s">
        <v>26</v>
      </c>
      <c r="P73" s="5" t="s">
        <v>174</v>
      </c>
      <c r="Q73" s="5" t="s">
        <v>57</v>
      </c>
      <c r="R73" s="4">
        <v>886</v>
      </c>
      <c r="S73" s="5" t="s">
        <v>32</v>
      </c>
      <c r="T73">
        <f>VLOOKUP(A73,[1]应付款管理!$A$1:$D$65536,4,FALSE)</f>
        <v>886</v>
      </c>
      <c r="U73">
        <f t="shared" si="4"/>
        <v>0</v>
      </c>
      <c r="V73" t="str">
        <f t="shared" si="5"/>
        <v>,1908904</v>
      </c>
    </row>
    <row r="74" ht="16.5" spans="1:22">
      <c r="A74" s="4">
        <v>1909589</v>
      </c>
      <c r="B74" s="5" t="s">
        <v>20</v>
      </c>
      <c r="C74" s="5" t="s">
        <v>53</v>
      </c>
      <c r="D74" s="5" t="s">
        <v>22</v>
      </c>
      <c r="E74" s="5" t="s">
        <v>272</v>
      </c>
      <c r="F74" s="5" t="s">
        <v>273</v>
      </c>
      <c r="G74" s="5" t="s">
        <v>154</v>
      </c>
      <c r="H74" s="5" t="s">
        <v>26</v>
      </c>
      <c r="I74" s="5" t="s">
        <v>27</v>
      </c>
      <c r="J74" s="5" t="s">
        <v>230</v>
      </c>
      <c r="K74" s="5" t="s">
        <v>274</v>
      </c>
      <c r="L74" s="4">
        <v>7697650</v>
      </c>
      <c r="M74" s="5" t="s">
        <v>30</v>
      </c>
      <c r="N74" s="5" t="s">
        <v>31</v>
      </c>
      <c r="O74" s="5" t="s">
        <v>26</v>
      </c>
      <c r="P74" s="5" t="s">
        <v>154</v>
      </c>
      <c r="Q74" s="5" t="s">
        <v>230</v>
      </c>
      <c r="R74" s="4">
        <v>700</v>
      </c>
      <c r="S74" s="5" t="s">
        <v>32</v>
      </c>
      <c r="T74">
        <f>VLOOKUP(A74,[1]应付款管理!$A$1:$D$65536,4,FALSE)</f>
        <v>700</v>
      </c>
      <c r="U74">
        <f t="shared" si="4"/>
        <v>0</v>
      </c>
      <c r="V74" t="str">
        <f t="shared" si="5"/>
        <v>,1909589</v>
      </c>
    </row>
    <row r="75" ht="16.5" spans="1:22">
      <c r="A75" s="4">
        <v>1911544</v>
      </c>
      <c r="B75" s="5" t="s">
        <v>20</v>
      </c>
      <c r="C75" s="5" t="s">
        <v>53</v>
      </c>
      <c r="D75" s="5" t="s">
        <v>22</v>
      </c>
      <c r="E75" s="5" t="s">
        <v>275</v>
      </c>
      <c r="F75" s="5" t="s">
        <v>276</v>
      </c>
      <c r="G75" s="5" t="s">
        <v>91</v>
      </c>
      <c r="H75" s="5" t="s">
        <v>26</v>
      </c>
      <c r="I75" s="5" t="s">
        <v>27</v>
      </c>
      <c r="J75" s="5" t="s">
        <v>125</v>
      </c>
      <c r="K75" s="5" t="s">
        <v>277</v>
      </c>
      <c r="L75" s="4">
        <v>7699602</v>
      </c>
      <c r="M75" s="5" t="s">
        <v>30</v>
      </c>
      <c r="N75" s="5" t="s">
        <v>31</v>
      </c>
      <c r="O75" s="5" t="s">
        <v>26</v>
      </c>
      <c r="P75" s="5" t="s">
        <v>91</v>
      </c>
      <c r="Q75" s="5" t="s">
        <v>125</v>
      </c>
      <c r="R75" s="4">
        <v>933</v>
      </c>
      <c r="S75" s="5" t="s">
        <v>32</v>
      </c>
      <c r="T75">
        <f>VLOOKUP(A75,[1]应付款管理!$A$1:$D$65536,4,FALSE)</f>
        <v>933</v>
      </c>
      <c r="U75">
        <f t="shared" si="4"/>
        <v>0</v>
      </c>
      <c r="V75" t="str">
        <f t="shared" si="5"/>
        <v>,1911544</v>
      </c>
    </row>
    <row r="76" ht="16.5" spans="1:22">
      <c r="A76" s="4">
        <v>1911487</v>
      </c>
      <c r="B76" s="5" t="s">
        <v>20</v>
      </c>
      <c r="C76" s="5" t="s">
        <v>53</v>
      </c>
      <c r="D76" s="5" t="s">
        <v>22</v>
      </c>
      <c r="E76" s="5" t="s">
        <v>278</v>
      </c>
      <c r="F76" s="5" t="s">
        <v>279</v>
      </c>
      <c r="G76" s="5" t="s">
        <v>91</v>
      </c>
      <c r="H76" s="5" t="s">
        <v>47</v>
      </c>
      <c r="I76" s="5" t="s">
        <v>27</v>
      </c>
      <c r="J76" s="5" t="s">
        <v>280</v>
      </c>
      <c r="K76" s="5" t="s">
        <v>281</v>
      </c>
      <c r="L76" s="8">
        <v>76992057699204</v>
      </c>
      <c r="M76" s="5" t="s">
        <v>30</v>
      </c>
      <c r="N76" s="5" t="s">
        <v>31</v>
      </c>
      <c r="O76" s="5" t="s">
        <v>47</v>
      </c>
      <c r="P76" s="5" t="s">
        <v>91</v>
      </c>
      <c r="Q76" s="5" t="s">
        <v>125</v>
      </c>
      <c r="R76" s="4">
        <v>1866</v>
      </c>
      <c r="S76" s="5" t="s">
        <v>32</v>
      </c>
      <c r="T76">
        <f>VLOOKUP(A76,[1]应付款管理!$A$1:$D$65536,4,FALSE)</f>
        <v>1866</v>
      </c>
      <c r="U76">
        <f t="shared" si="4"/>
        <v>0</v>
      </c>
      <c r="V76" t="str">
        <f t="shared" si="5"/>
        <v>,1911487</v>
      </c>
    </row>
    <row r="77" ht="16.5" spans="1:22">
      <c r="A77" s="4">
        <v>1911205</v>
      </c>
      <c r="B77" s="5" t="s">
        <v>20</v>
      </c>
      <c r="C77" s="5" t="s">
        <v>53</v>
      </c>
      <c r="D77" s="5" t="s">
        <v>22</v>
      </c>
      <c r="E77" s="5" t="s">
        <v>282</v>
      </c>
      <c r="F77" s="5" t="s">
        <v>283</v>
      </c>
      <c r="G77" s="5" t="s">
        <v>159</v>
      </c>
      <c r="H77" s="5" t="s">
        <v>26</v>
      </c>
      <c r="I77" s="5" t="s">
        <v>27</v>
      </c>
      <c r="J77" s="5" t="s">
        <v>155</v>
      </c>
      <c r="K77" s="5" t="s">
        <v>284</v>
      </c>
      <c r="L77" s="4">
        <v>7698888</v>
      </c>
      <c r="M77" s="5" t="s">
        <v>30</v>
      </c>
      <c r="N77" s="5" t="s">
        <v>31</v>
      </c>
      <c r="O77" s="5" t="s">
        <v>26</v>
      </c>
      <c r="P77" s="5" t="s">
        <v>159</v>
      </c>
      <c r="Q77" s="5" t="s">
        <v>155</v>
      </c>
      <c r="R77" s="4">
        <v>793</v>
      </c>
      <c r="S77" s="5" t="s">
        <v>32</v>
      </c>
      <c r="T77">
        <f>VLOOKUP(A77,[1]应付款管理!$A$1:$D$65536,4,FALSE)</f>
        <v>793</v>
      </c>
      <c r="U77">
        <f t="shared" si="4"/>
        <v>0</v>
      </c>
      <c r="V77" t="str">
        <f t="shared" si="5"/>
        <v>,1911205</v>
      </c>
    </row>
    <row r="78" ht="16.5" spans="1:22">
      <c r="A78" s="4">
        <v>1897713</v>
      </c>
      <c r="B78" s="5" t="s">
        <v>20</v>
      </c>
      <c r="C78" s="5" t="s">
        <v>21</v>
      </c>
      <c r="D78" s="5" t="s">
        <v>22</v>
      </c>
      <c r="E78" s="5" t="s">
        <v>285</v>
      </c>
      <c r="F78" s="5" t="s">
        <v>286</v>
      </c>
      <c r="G78" s="5" t="s">
        <v>287</v>
      </c>
      <c r="H78" s="5" t="s">
        <v>26</v>
      </c>
      <c r="I78" s="5" t="s">
        <v>27</v>
      </c>
      <c r="J78" s="5" t="s">
        <v>28</v>
      </c>
      <c r="K78" s="5" t="s">
        <v>288</v>
      </c>
      <c r="L78" s="4">
        <v>7691419</v>
      </c>
      <c r="M78" s="5" t="s">
        <v>30</v>
      </c>
      <c r="N78" s="5" t="s">
        <v>31</v>
      </c>
      <c r="O78" s="5" t="s">
        <v>26</v>
      </c>
      <c r="P78" s="5" t="s">
        <v>287</v>
      </c>
      <c r="Q78" s="5" t="s">
        <v>28</v>
      </c>
      <c r="R78" s="4">
        <v>840</v>
      </c>
      <c r="S78" s="5" t="s">
        <v>32</v>
      </c>
      <c r="T78">
        <f>VLOOKUP(A78,[1]应付款管理!$A$1:$D$65536,4,FALSE)</f>
        <v>840</v>
      </c>
      <c r="U78">
        <f t="shared" si="4"/>
        <v>0</v>
      </c>
      <c r="V78" t="str">
        <f t="shared" si="5"/>
        <v>,1897713</v>
      </c>
    </row>
    <row r="79" ht="16.5" spans="1:22">
      <c r="A79" s="4">
        <v>1906052</v>
      </c>
      <c r="B79" s="5" t="s">
        <v>20</v>
      </c>
      <c r="C79" s="5" t="s">
        <v>75</v>
      </c>
      <c r="D79" s="5" t="s">
        <v>22</v>
      </c>
      <c r="E79" s="5" t="s">
        <v>289</v>
      </c>
      <c r="F79" s="5" t="s">
        <v>290</v>
      </c>
      <c r="G79" s="5" t="s">
        <v>291</v>
      </c>
      <c r="H79" s="5" t="s">
        <v>26</v>
      </c>
      <c r="I79" s="5" t="s">
        <v>27</v>
      </c>
      <c r="J79" s="5" t="s">
        <v>292</v>
      </c>
      <c r="K79" s="5" t="s">
        <v>293</v>
      </c>
      <c r="L79" s="4">
        <v>7695722</v>
      </c>
      <c r="M79" s="5" t="s">
        <v>30</v>
      </c>
      <c r="N79" s="5" t="s">
        <v>31</v>
      </c>
      <c r="O79" s="5" t="s">
        <v>26</v>
      </c>
      <c r="P79" s="5" t="s">
        <v>291</v>
      </c>
      <c r="Q79" s="5" t="s">
        <v>292</v>
      </c>
      <c r="R79" s="4">
        <v>979</v>
      </c>
      <c r="S79" s="5" t="s">
        <v>32</v>
      </c>
      <c r="T79">
        <f>VLOOKUP(A79,[1]应付款管理!$A$1:$D$65536,4,FALSE)</f>
        <v>979</v>
      </c>
      <c r="U79">
        <f t="shared" si="4"/>
        <v>0</v>
      </c>
      <c r="V79" t="str">
        <f t="shared" si="5"/>
        <v>,1906052</v>
      </c>
    </row>
    <row r="80" ht="16.5" spans="1:22">
      <c r="A80" s="4">
        <v>1896403</v>
      </c>
      <c r="B80" s="5" t="s">
        <v>20</v>
      </c>
      <c r="C80" s="5" t="s">
        <v>75</v>
      </c>
      <c r="D80" s="5" t="s">
        <v>22</v>
      </c>
      <c r="E80" s="5" t="s">
        <v>294</v>
      </c>
      <c r="F80" s="5" t="s">
        <v>295</v>
      </c>
      <c r="G80" s="5" t="s">
        <v>296</v>
      </c>
      <c r="H80" s="5" t="s">
        <v>26</v>
      </c>
      <c r="I80" s="5" t="s">
        <v>27</v>
      </c>
      <c r="J80" s="5" t="s">
        <v>125</v>
      </c>
      <c r="K80" s="5" t="s">
        <v>297</v>
      </c>
      <c r="L80" s="4">
        <v>7690360</v>
      </c>
      <c r="M80" s="5" t="s">
        <v>30</v>
      </c>
      <c r="N80" s="5" t="s">
        <v>31</v>
      </c>
      <c r="O80" s="5" t="s">
        <v>26</v>
      </c>
      <c r="P80" s="5" t="s">
        <v>296</v>
      </c>
      <c r="Q80" s="5" t="s">
        <v>125</v>
      </c>
      <c r="R80" s="4">
        <v>933</v>
      </c>
      <c r="S80" s="5" t="s">
        <v>32</v>
      </c>
      <c r="T80">
        <f>VLOOKUP(A80,[1]应付款管理!$A$1:$D$65536,4,FALSE)</f>
        <v>933</v>
      </c>
      <c r="U80">
        <f t="shared" si="4"/>
        <v>0</v>
      </c>
      <c r="V80" t="str">
        <f t="shared" si="5"/>
        <v>,1896403</v>
      </c>
    </row>
    <row r="81" ht="16.5" spans="1:22">
      <c r="A81" s="4">
        <v>1899648</v>
      </c>
      <c r="B81" s="5" t="s">
        <v>20</v>
      </c>
      <c r="C81" s="5" t="s">
        <v>75</v>
      </c>
      <c r="D81" s="5" t="s">
        <v>22</v>
      </c>
      <c r="E81" s="5" t="s">
        <v>298</v>
      </c>
      <c r="F81" s="5" t="s">
        <v>299</v>
      </c>
      <c r="G81" s="5" t="s">
        <v>300</v>
      </c>
      <c r="H81" s="5" t="s">
        <v>26</v>
      </c>
      <c r="I81" s="5" t="s">
        <v>27</v>
      </c>
      <c r="J81" s="5" t="s">
        <v>292</v>
      </c>
      <c r="K81" s="5" t="s">
        <v>301</v>
      </c>
      <c r="L81" s="4">
        <v>7692291</v>
      </c>
      <c r="M81" s="5" t="s">
        <v>30</v>
      </c>
      <c r="N81" s="5" t="s">
        <v>31</v>
      </c>
      <c r="O81" s="5" t="s">
        <v>26</v>
      </c>
      <c r="P81" s="5" t="s">
        <v>300</v>
      </c>
      <c r="Q81" s="5" t="s">
        <v>292</v>
      </c>
      <c r="R81" s="4">
        <v>979</v>
      </c>
      <c r="S81" s="5" t="s">
        <v>32</v>
      </c>
      <c r="T81">
        <f>VLOOKUP(A81,[1]应付款管理!$A$1:$D$65536,4,FALSE)</f>
        <v>979</v>
      </c>
      <c r="U81">
        <f t="shared" si="4"/>
        <v>0</v>
      </c>
      <c r="V81" t="str">
        <f t="shared" si="5"/>
        <v>,1899648</v>
      </c>
    </row>
    <row r="82" ht="16.5" spans="1:22">
      <c r="A82" s="4">
        <v>1896166</v>
      </c>
      <c r="B82" s="5" t="s">
        <v>20</v>
      </c>
      <c r="C82" s="5" t="s">
        <v>75</v>
      </c>
      <c r="D82" s="5" t="s">
        <v>22</v>
      </c>
      <c r="E82" s="5" t="s">
        <v>302</v>
      </c>
      <c r="F82" s="5" t="s">
        <v>303</v>
      </c>
      <c r="G82" s="5" t="s">
        <v>296</v>
      </c>
      <c r="H82" s="5" t="s">
        <v>26</v>
      </c>
      <c r="I82" s="5" t="s">
        <v>27</v>
      </c>
      <c r="J82" s="5" t="s">
        <v>57</v>
      </c>
      <c r="K82" s="5" t="s">
        <v>304</v>
      </c>
      <c r="L82" s="4">
        <v>7690154</v>
      </c>
      <c r="M82" s="5" t="s">
        <v>30</v>
      </c>
      <c r="N82" s="5" t="s">
        <v>31</v>
      </c>
      <c r="O82" s="5" t="s">
        <v>26</v>
      </c>
      <c r="P82" s="5" t="s">
        <v>296</v>
      </c>
      <c r="Q82" s="5" t="s">
        <v>57</v>
      </c>
      <c r="R82" s="4">
        <v>886</v>
      </c>
      <c r="S82" s="5" t="s">
        <v>32</v>
      </c>
      <c r="T82">
        <f>VLOOKUP(A82,[1]应付款管理!$A$1:$D$65536,4,FALSE)</f>
        <v>886</v>
      </c>
      <c r="U82">
        <f t="shared" si="4"/>
        <v>0</v>
      </c>
      <c r="V82" t="str">
        <f t="shared" si="5"/>
        <v>,1896166</v>
      </c>
    </row>
    <row r="83" ht="16.5" spans="1:22">
      <c r="A83" s="4">
        <v>1906504</v>
      </c>
      <c r="B83" s="5" t="s">
        <v>20</v>
      </c>
      <c r="C83" s="5" t="s">
        <v>75</v>
      </c>
      <c r="D83" s="5" t="s">
        <v>97</v>
      </c>
      <c r="E83" s="5" t="s">
        <v>305</v>
      </c>
      <c r="F83" s="5" t="s">
        <v>306</v>
      </c>
      <c r="G83" s="5" t="s">
        <v>91</v>
      </c>
      <c r="H83" s="5" t="s">
        <v>26</v>
      </c>
      <c r="I83" s="5" t="s">
        <v>27</v>
      </c>
      <c r="J83" s="5" t="s">
        <v>100</v>
      </c>
      <c r="K83" s="5" t="s">
        <v>307</v>
      </c>
      <c r="L83" s="4">
        <v>7696067</v>
      </c>
      <c r="M83" s="5" t="s">
        <v>30</v>
      </c>
      <c r="N83" s="5" t="s">
        <v>31</v>
      </c>
      <c r="O83" s="5" t="s">
        <v>26</v>
      </c>
      <c r="P83" s="5" t="s">
        <v>91</v>
      </c>
      <c r="Q83" s="5" t="s">
        <v>100</v>
      </c>
      <c r="R83" s="4">
        <v>1199</v>
      </c>
      <c r="S83" s="5" t="s">
        <v>32</v>
      </c>
      <c r="T83">
        <f>VLOOKUP(A83,[1]应付款管理!$A$1:$D$65536,4,FALSE)</f>
        <v>1199</v>
      </c>
      <c r="U83">
        <f t="shared" si="4"/>
        <v>0</v>
      </c>
      <c r="V83" t="str">
        <f t="shared" si="5"/>
        <v>,1906504</v>
      </c>
    </row>
    <row r="84" ht="16.5" spans="1:22">
      <c r="A84" s="4">
        <v>1897356</v>
      </c>
      <c r="B84" s="5" t="s">
        <v>20</v>
      </c>
      <c r="C84" s="5" t="s">
        <v>44</v>
      </c>
      <c r="D84" s="5" t="s">
        <v>22</v>
      </c>
      <c r="E84" s="5" t="s">
        <v>308</v>
      </c>
      <c r="F84" s="5" t="s">
        <v>309</v>
      </c>
      <c r="G84" s="5" t="s">
        <v>310</v>
      </c>
      <c r="H84" s="5" t="s">
        <v>26</v>
      </c>
      <c r="I84" s="5" t="s">
        <v>27</v>
      </c>
      <c r="J84" s="5" t="s">
        <v>48</v>
      </c>
      <c r="K84" s="5" t="s">
        <v>311</v>
      </c>
      <c r="L84" s="4">
        <v>7691059</v>
      </c>
      <c r="M84" s="5" t="s">
        <v>30</v>
      </c>
      <c r="N84" s="5" t="s">
        <v>31</v>
      </c>
      <c r="O84" s="5" t="s">
        <v>47</v>
      </c>
      <c r="P84" s="5" t="s">
        <v>287</v>
      </c>
      <c r="Q84" s="5" t="s">
        <v>28</v>
      </c>
      <c r="R84" s="4">
        <v>840</v>
      </c>
      <c r="S84" s="5" t="s">
        <v>32</v>
      </c>
      <c r="T84">
        <f>VLOOKUP(A84,[1]应付款管理!$A$1:$D$65536,4,FALSE)</f>
        <v>1680</v>
      </c>
      <c r="U84">
        <f>T84-R84-R85</f>
        <v>0</v>
      </c>
      <c r="V84" t="str">
        <f t="shared" si="5"/>
        <v>,1897356</v>
      </c>
    </row>
    <row r="85" ht="16.5" spans="16:22">
      <c r="P85" s="5" t="s">
        <v>312</v>
      </c>
      <c r="Q85" s="5" t="s">
        <v>28</v>
      </c>
      <c r="R85" s="4">
        <v>840</v>
      </c>
      <c r="S85" s="5" t="s">
        <v>32</v>
      </c>
      <c r="T85"/>
      <c r="U85"/>
      <c r="V85" t="str">
        <f t="shared" si="5"/>
        <v>,</v>
      </c>
    </row>
    <row r="86" ht="16.5" spans="1:22">
      <c r="A86" s="4">
        <v>1900763</v>
      </c>
      <c r="B86" s="5" t="s">
        <v>20</v>
      </c>
      <c r="C86" s="5" t="s">
        <v>44</v>
      </c>
      <c r="D86" s="5" t="s">
        <v>22</v>
      </c>
      <c r="E86" s="5" t="s">
        <v>313</v>
      </c>
      <c r="F86" s="5" t="s">
        <v>314</v>
      </c>
      <c r="G86" s="5" t="s">
        <v>315</v>
      </c>
      <c r="H86" s="5" t="s">
        <v>316</v>
      </c>
      <c r="I86" s="5" t="s">
        <v>27</v>
      </c>
      <c r="J86" s="5" t="s">
        <v>317</v>
      </c>
      <c r="K86" s="5" t="s">
        <v>318</v>
      </c>
      <c r="L86" s="8">
        <v>7.69310976931107e+27</v>
      </c>
      <c r="M86" s="5" t="s">
        <v>30</v>
      </c>
      <c r="N86" s="5" t="s">
        <v>31</v>
      </c>
      <c r="O86" s="5" t="s">
        <v>319</v>
      </c>
      <c r="P86" s="5" t="s">
        <v>320</v>
      </c>
      <c r="Q86" s="5" t="s">
        <v>28</v>
      </c>
      <c r="R86" s="4">
        <v>3360</v>
      </c>
      <c r="S86" s="5" t="s">
        <v>32</v>
      </c>
      <c r="T86">
        <f>VLOOKUP(A86,[1]应付款管理!$A$1:$D$65536,4,FALSE)</f>
        <v>6904</v>
      </c>
      <c r="U86">
        <f>T86-R86-R87</f>
        <v>0</v>
      </c>
      <c r="V86" t="str">
        <f t="shared" si="5"/>
        <v>,1900763</v>
      </c>
    </row>
    <row r="87" ht="16.5" spans="16:22">
      <c r="P87" s="5" t="s">
        <v>321</v>
      </c>
      <c r="Q87" s="5" t="s">
        <v>57</v>
      </c>
      <c r="R87" s="4">
        <v>3544</v>
      </c>
      <c r="S87" s="5" t="s">
        <v>32</v>
      </c>
      <c r="T87"/>
      <c r="U87"/>
      <c r="V87" t="str">
        <f t="shared" si="5"/>
        <v>,</v>
      </c>
    </row>
    <row r="88" ht="16.5" spans="1:22">
      <c r="A88" s="4">
        <v>1902504</v>
      </c>
      <c r="B88" s="5" t="s">
        <v>20</v>
      </c>
      <c r="C88" s="5" t="s">
        <v>44</v>
      </c>
      <c r="D88" s="5" t="s">
        <v>97</v>
      </c>
      <c r="E88" s="5" t="s">
        <v>322</v>
      </c>
      <c r="F88" s="5" t="s">
        <v>323</v>
      </c>
      <c r="G88" s="5" t="s">
        <v>324</v>
      </c>
      <c r="H88" s="5" t="s">
        <v>26</v>
      </c>
      <c r="I88" s="5" t="s">
        <v>27</v>
      </c>
      <c r="J88" s="5" t="s">
        <v>325</v>
      </c>
      <c r="K88" s="5" t="s">
        <v>326</v>
      </c>
      <c r="L88" s="4">
        <v>7693870</v>
      </c>
      <c r="M88" s="5" t="s">
        <v>30</v>
      </c>
      <c r="N88" s="5" t="s">
        <v>31</v>
      </c>
      <c r="O88" s="5" t="s">
        <v>26</v>
      </c>
      <c r="P88" s="5" t="s">
        <v>324</v>
      </c>
      <c r="Q88" s="5" t="s">
        <v>325</v>
      </c>
      <c r="R88" s="4">
        <v>1130</v>
      </c>
      <c r="S88" s="5" t="s">
        <v>32</v>
      </c>
      <c r="T88">
        <f>VLOOKUP(A88,[1]应付款管理!$A$1:$D$65536,4,FALSE)</f>
        <v>1130</v>
      </c>
      <c r="U88">
        <f t="shared" si="4"/>
        <v>0</v>
      </c>
      <c r="V88" t="str">
        <f t="shared" si="5"/>
        <v>,1902504</v>
      </c>
    </row>
    <row r="89" ht="16.5" spans="1:22">
      <c r="A89" s="4">
        <v>1895798</v>
      </c>
      <c r="B89" s="5" t="s">
        <v>20</v>
      </c>
      <c r="C89" s="5" t="s">
        <v>44</v>
      </c>
      <c r="D89" s="5" t="s">
        <v>97</v>
      </c>
      <c r="E89" s="5" t="s">
        <v>327</v>
      </c>
      <c r="F89" s="5" t="s">
        <v>328</v>
      </c>
      <c r="G89" s="5" t="s">
        <v>296</v>
      </c>
      <c r="H89" s="5" t="s">
        <v>26</v>
      </c>
      <c r="I89" s="5" t="s">
        <v>27</v>
      </c>
      <c r="J89" s="5" t="s">
        <v>222</v>
      </c>
      <c r="K89" s="5" t="s">
        <v>329</v>
      </c>
      <c r="L89" s="4">
        <v>7689998</v>
      </c>
      <c r="M89" s="5" t="s">
        <v>30</v>
      </c>
      <c r="N89" s="5" t="s">
        <v>31</v>
      </c>
      <c r="O89" s="5" t="s">
        <v>26</v>
      </c>
      <c r="P89" s="5" t="s">
        <v>296</v>
      </c>
      <c r="Q89" s="5" t="s">
        <v>222</v>
      </c>
      <c r="R89" s="4">
        <v>873</v>
      </c>
      <c r="S89" s="5" t="s">
        <v>32</v>
      </c>
      <c r="T89">
        <f>VLOOKUP(A89,[1]应付款管理!$A$1:$D$65536,4,FALSE)</f>
        <v>873</v>
      </c>
      <c r="U89">
        <f t="shared" si="4"/>
        <v>0</v>
      </c>
      <c r="V89" t="str">
        <f t="shared" si="5"/>
        <v>,1895798</v>
      </c>
    </row>
    <row r="90" ht="16.5" spans="1:22">
      <c r="A90" s="4">
        <v>1893989</v>
      </c>
      <c r="B90" s="5" t="s">
        <v>20</v>
      </c>
      <c r="C90" s="5" t="s">
        <v>21</v>
      </c>
      <c r="D90" s="5" t="s">
        <v>97</v>
      </c>
      <c r="E90" s="5" t="s">
        <v>330</v>
      </c>
      <c r="F90" s="5" t="s">
        <v>331</v>
      </c>
      <c r="G90" s="5" t="s">
        <v>296</v>
      </c>
      <c r="H90" s="5" t="s">
        <v>26</v>
      </c>
      <c r="I90" s="5" t="s">
        <v>27</v>
      </c>
      <c r="J90" s="5" t="s">
        <v>222</v>
      </c>
      <c r="K90" s="5" t="s">
        <v>332</v>
      </c>
      <c r="L90" s="4">
        <v>7689010</v>
      </c>
      <c r="M90" s="5" t="s">
        <v>30</v>
      </c>
      <c r="N90" s="5" t="s">
        <v>31</v>
      </c>
      <c r="O90" s="5" t="s">
        <v>26</v>
      </c>
      <c r="P90" s="5" t="s">
        <v>296</v>
      </c>
      <c r="Q90" s="5" t="s">
        <v>222</v>
      </c>
      <c r="R90" s="4">
        <v>873</v>
      </c>
      <c r="S90" s="5" t="s">
        <v>32</v>
      </c>
      <c r="T90">
        <f>VLOOKUP(A90,[1]应付款管理!$A$1:$D$65536,4,FALSE)</f>
        <v>873</v>
      </c>
      <c r="U90">
        <f t="shared" si="4"/>
        <v>0</v>
      </c>
      <c r="V90" t="str">
        <f t="shared" si="5"/>
        <v>,1893989</v>
      </c>
    </row>
    <row r="91" ht="16.5" spans="1:22">
      <c r="A91" s="4">
        <v>1893045</v>
      </c>
      <c r="B91" s="5" t="s">
        <v>20</v>
      </c>
      <c r="C91" s="5" t="s">
        <v>33</v>
      </c>
      <c r="D91" s="5" t="s">
        <v>22</v>
      </c>
      <c r="E91" s="5" t="s">
        <v>333</v>
      </c>
      <c r="F91" s="5" t="s">
        <v>334</v>
      </c>
      <c r="G91" s="5" t="s">
        <v>287</v>
      </c>
      <c r="H91" s="5" t="s">
        <v>26</v>
      </c>
      <c r="I91" s="5" t="s">
        <v>27</v>
      </c>
      <c r="J91" s="5" t="s">
        <v>36</v>
      </c>
      <c r="K91" s="5" t="s">
        <v>335</v>
      </c>
      <c r="L91" s="4">
        <v>7688000</v>
      </c>
      <c r="M91" s="5" t="s">
        <v>30</v>
      </c>
      <c r="N91" s="5" t="s">
        <v>31</v>
      </c>
      <c r="O91" s="5" t="s">
        <v>26</v>
      </c>
      <c r="P91" s="5" t="s">
        <v>287</v>
      </c>
      <c r="Q91" s="5" t="s">
        <v>36</v>
      </c>
      <c r="R91" s="4">
        <v>746</v>
      </c>
      <c r="S91" s="5" t="s">
        <v>32</v>
      </c>
      <c r="T91">
        <f>VLOOKUP(A91,[1]应付款管理!$A$1:$D$65536,4,FALSE)</f>
        <v>746</v>
      </c>
      <c r="U91">
        <f t="shared" si="4"/>
        <v>0</v>
      </c>
      <c r="V91" t="str">
        <f t="shared" si="5"/>
        <v>,1893045</v>
      </c>
    </row>
    <row r="92" ht="16.5" spans="1:22">
      <c r="A92" s="4">
        <v>1891873</v>
      </c>
      <c r="B92" s="5" t="s">
        <v>20</v>
      </c>
      <c r="C92" s="5" t="s">
        <v>33</v>
      </c>
      <c r="D92" s="5" t="s">
        <v>22</v>
      </c>
      <c r="E92" s="5" t="s">
        <v>336</v>
      </c>
      <c r="F92" s="5" t="s">
        <v>337</v>
      </c>
      <c r="G92" s="5" t="s">
        <v>338</v>
      </c>
      <c r="H92" s="5" t="s">
        <v>26</v>
      </c>
      <c r="I92" s="5" t="s">
        <v>27</v>
      </c>
      <c r="J92" s="5" t="s">
        <v>339</v>
      </c>
      <c r="K92" s="5" t="s">
        <v>340</v>
      </c>
      <c r="L92" s="4">
        <v>7686934</v>
      </c>
      <c r="M92" s="5" t="s">
        <v>30</v>
      </c>
      <c r="N92" s="5" t="s">
        <v>31</v>
      </c>
      <c r="O92" s="5" t="s">
        <v>341</v>
      </c>
      <c r="P92" s="5" t="s">
        <v>342</v>
      </c>
      <c r="Q92" s="5" t="s">
        <v>343</v>
      </c>
      <c r="R92" s="4">
        <v>653</v>
      </c>
      <c r="S92" s="5" t="s">
        <v>32</v>
      </c>
      <c r="T92">
        <f>VLOOKUP(A92,[1]应付款管理!$A$1:$D$65536,4,FALSE)</f>
        <v>7137</v>
      </c>
      <c r="U92">
        <v>0</v>
      </c>
      <c r="V92" t="str">
        <f t="shared" si="5"/>
        <v>,1891873</v>
      </c>
    </row>
    <row r="93" ht="16.5" spans="16:22">
      <c r="P93" s="5" t="s">
        <v>344</v>
      </c>
      <c r="Q93" s="5" t="s">
        <v>230</v>
      </c>
      <c r="R93" s="4">
        <v>700</v>
      </c>
      <c r="S93" s="5" t="s">
        <v>32</v>
      </c>
      <c r="T93"/>
      <c r="U93"/>
      <c r="V93" t="str">
        <f t="shared" si="5"/>
        <v>,</v>
      </c>
    </row>
    <row r="94" ht="16.5" spans="16:22">
      <c r="P94" s="5" t="s">
        <v>345</v>
      </c>
      <c r="Q94" s="5" t="s">
        <v>36</v>
      </c>
      <c r="R94" s="4">
        <v>746</v>
      </c>
      <c r="S94" s="5" t="s">
        <v>32</v>
      </c>
      <c r="T94"/>
      <c r="U94"/>
      <c r="V94" t="str">
        <f t="shared" si="5"/>
        <v>,</v>
      </c>
    </row>
    <row r="95" ht="16.5" spans="16:22">
      <c r="P95" s="5" t="s">
        <v>346</v>
      </c>
      <c r="Q95" s="5" t="s">
        <v>36</v>
      </c>
      <c r="R95" s="4">
        <v>746</v>
      </c>
      <c r="S95" s="5" t="s">
        <v>32</v>
      </c>
      <c r="T95"/>
      <c r="U95"/>
      <c r="V95" t="str">
        <f t="shared" si="5"/>
        <v>,</v>
      </c>
    </row>
    <row r="96" ht="16.5" spans="16:22">
      <c r="P96" s="5" t="s">
        <v>347</v>
      </c>
      <c r="Q96" s="5" t="s">
        <v>230</v>
      </c>
      <c r="R96" s="4">
        <v>700</v>
      </c>
      <c r="S96" s="5" t="s">
        <v>32</v>
      </c>
      <c r="T96"/>
      <c r="U96"/>
      <c r="V96" t="str">
        <f t="shared" si="5"/>
        <v>,</v>
      </c>
    </row>
    <row r="97" ht="16.5" spans="16:22">
      <c r="P97" s="5" t="s">
        <v>348</v>
      </c>
      <c r="Q97" s="5" t="s">
        <v>230</v>
      </c>
      <c r="R97" s="4">
        <v>700</v>
      </c>
      <c r="S97" s="5" t="s">
        <v>32</v>
      </c>
      <c r="T97"/>
      <c r="U97"/>
      <c r="V97" t="str">
        <f t="shared" si="5"/>
        <v>,</v>
      </c>
    </row>
    <row r="98" ht="16.5" spans="16:22">
      <c r="P98" s="5" t="s">
        <v>296</v>
      </c>
      <c r="Q98" s="5" t="s">
        <v>230</v>
      </c>
      <c r="R98" s="4">
        <v>700</v>
      </c>
      <c r="S98" s="5" t="s">
        <v>32</v>
      </c>
      <c r="T98"/>
      <c r="U98"/>
      <c r="V98" t="str">
        <f t="shared" si="5"/>
        <v>,</v>
      </c>
    </row>
    <row r="99" ht="16.5" spans="16:22">
      <c r="P99" s="5" t="s">
        <v>349</v>
      </c>
      <c r="Q99" s="5" t="s">
        <v>230</v>
      </c>
      <c r="R99" s="4">
        <v>700</v>
      </c>
      <c r="S99" s="5" t="s">
        <v>32</v>
      </c>
      <c r="T99"/>
      <c r="U99"/>
      <c r="V99" t="str">
        <f t="shared" ref="V99:V126" si="6">$V$1&amp;A99</f>
        <v>,</v>
      </c>
    </row>
    <row r="100" ht="16.5" spans="16:22">
      <c r="P100" s="5" t="s">
        <v>287</v>
      </c>
      <c r="Q100" s="5" t="s">
        <v>36</v>
      </c>
      <c r="R100" s="4">
        <v>746</v>
      </c>
      <c r="S100" s="5" t="s">
        <v>32</v>
      </c>
      <c r="T100"/>
      <c r="U100"/>
      <c r="V100" t="str">
        <f t="shared" si="6"/>
        <v>,</v>
      </c>
    </row>
    <row r="101" ht="16.5" spans="16:22">
      <c r="P101" s="5" t="s">
        <v>312</v>
      </c>
      <c r="Q101" s="5" t="s">
        <v>36</v>
      </c>
      <c r="R101" s="4">
        <v>746</v>
      </c>
      <c r="S101" s="5" t="s">
        <v>32</v>
      </c>
      <c r="T101"/>
      <c r="U101"/>
      <c r="V101" t="str">
        <f t="shared" si="6"/>
        <v>,</v>
      </c>
    </row>
    <row r="102" ht="16.5" spans="1:22">
      <c r="A102" s="4">
        <v>1896126</v>
      </c>
      <c r="B102" s="5" t="s">
        <v>20</v>
      </c>
      <c r="C102" s="5" t="s">
        <v>33</v>
      </c>
      <c r="D102" s="5" t="s">
        <v>22</v>
      </c>
      <c r="E102" s="5" t="s">
        <v>350</v>
      </c>
      <c r="F102" s="5" t="s">
        <v>351</v>
      </c>
      <c r="G102" s="5" t="s">
        <v>296</v>
      </c>
      <c r="H102" s="5" t="s">
        <v>47</v>
      </c>
      <c r="I102" s="5" t="s">
        <v>27</v>
      </c>
      <c r="J102" s="5" t="s">
        <v>352</v>
      </c>
      <c r="K102" s="5" t="s">
        <v>353</v>
      </c>
      <c r="L102" s="8">
        <v>76901307690129</v>
      </c>
      <c r="M102" s="5" t="s">
        <v>30</v>
      </c>
      <c r="N102" s="5" t="s">
        <v>31</v>
      </c>
      <c r="O102" s="5" t="s">
        <v>47</v>
      </c>
      <c r="P102" s="5" t="s">
        <v>296</v>
      </c>
      <c r="Q102" s="5" t="s">
        <v>230</v>
      </c>
      <c r="R102" s="4">
        <v>1400</v>
      </c>
      <c r="S102" s="5" t="s">
        <v>32</v>
      </c>
      <c r="T102">
        <f>VLOOKUP(A102,[1]应付款管理!$A$1:$D$65536,4,FALSE)</f>
        <v>1400</v>
      </c>
      <c r="U102">
        <f t="shared" ref="U99:U126" si="7">R102-T102</f>
        <v>0</v>
      </c>
      <c r="V102" t="str">
        <f t="shared" si="6"/>
        <v>,1896126</v>
      </c>
    </row>
    <row r="103" ht="16.5" spans="1:22">
      <c r="A103" s="4">
        <v>1893845</v>
      </c>
      <c r="B103" s="5" t="s">
        <v>20</v>
      </c>
      <c r="C103" s="5" t="s">
        <v>33</v>
      </c>
      <c r="D103" s="5" t="s">
        <v>22</v>
      </c>
      <c r="E103" s="5" t="s">
        <v>354</v>
      </c>
      <c r="F103" s="5" t="s">
        <v>355</v>
      </c>
      <c r="G103" s="5" t="s">
        <v>312</v>
      </c>
      <c r="H103" s="5" t="s">
        <v>26</v>
      </c>
      <c r="I103" s="5" t="s">
        <v>27</v>
      </c>
      <c r="J103" s="5" t="s">
        <v>36</v>
      </c>
      <c r="K103" s="5" t="s">
        <v>356</v>
      </c>
      <c r="L103" s="4">
        <v>7688683</v>
      </c>
      <c r="M103" s="5" t="s">
        <v>30</v>
      </c>
      <c r="N103" s="5" t="s">
        <v>31</v>
      </c>
      <c r="O103" s="5" t="s">
        <v>26</v>
      </c>
      <c r="P103" s="5" t="s">
        <v>312</v>
      </c>
      <c r="Q103" s="5" t="s">
        <v>36</v>
      </c>
      <c r="R103" s="4">
        <v>746</v>
      </c>
      <c r="S103" s="5" t="s">
        <v>32</v>
      </c>
      <c r="T103">
        <f>VLOOKUP(A103,[1]应付款管理!$A$1:$D$65536,4,FALSE)</f>
        <v>746</v>
      </c>
      <c r="U103">
        <f t="shared" si="7"/>
        <v>0</v>
      </c>
      <c r="V103" t="str">
        <f t="shared" si="6"/>
        <v>,1893845</v>
      </c>
    </row>
    <row r="104" ht="16.5" spans="1:22">
      <c r="A104" s="4">
        <v>1903653</v>
      </c>
      <c r="B104" s="5" t="s">
        <v>20</v>
      </c>
      <c r="C104" s="5" t="s">
        <v>33</v>
      </c>
      <c r="D104" s="5" t="s">
        <v>22</v>
      </c>
      <c r="E104" s="5" t="s">
        <v>357</v>
      </c>
      <c r="F104" s="5" t="s">
        <v>358</v>
      </c>
      <c r="G104" s="5" t="s">
        <v>320</v>
      </c>
      <c r="H104" s="5" t="s">
        <v>26</v>
      </c>
      <c r="I104" s="5" t="s">
        <v>27</v>
      </c>
      <c r="J104" s="5" t="s">
        <v>36</v>
      </c>
      <c r="K104" s="5" t="s">
        <v>359</v>
      </c>
      <c r="L104" s="4">
        <v>7694344</v>
      </c>
      <c r="M104" s="5" t="s">
        <v>30</v>
      </c>
      <c r="N104" s="5" t="s">
        <v>31</v>
      </c>
      <c r="O104" s="5" t="s">
        <v>26</v>
      </c>
      <c r="P104" s="5" t="s">
        <v>320</v>
      </c>
      <c r="Q104" s="5" t="s">
        <v>36</v>
      </c>
      <c r="R104" s="4">
        <v>746</v>
      </c>
      <c r="S104" s="5" t="s">
        <v>32</v>
      </c>
      <c r="T104">
        <f>VLOOKUP(A104,[1]应付款管理!$A$1:$D$65536,4,FALSE)</f>
        <v>746</v>
      </c>
      <c r="U104">
        <f t="shared" si="7"/>
        <v>0</v>
      </c>
      <c r="V104" t="str">
        <f t="shared" si="6"/>
        <v>,1903653</v>
      </c>
    </row>
    <row r="105" ht="16.5" spans="1:22">
      <c r="A105" s="4">
        <v>1903405</v>
      </c>
      <c r="B105" s="5" t="s">
        <v>20</v>
      </c>
      <c r="C105" s="5" t="s">
        <v>33</v>
      </c>
      <c r="D105" s="5" t="s">
        <v>22</v>
      </c>
      <c r="E105" s="5" t="s">
        <v>360</v>
      </c>
      <c r="F105" s="5" t="s">
        <v>361</v>
      </c>
      <c r="G105" s="5" t="s">
        <v>362</v>
      </c>
      <c r="H105" s="5" t="s">
        <v>26</v>
      </c>
      <c r="I105" s="5" t="s">
        <v>27</v>
      </c>
      <c r="J105" s="5" t="s">
        <v>230</v>
      </c>
      <c r="K105" s="5" t="s">
        <v>363</v>
      </c>
      <c r="L105" s="4">
        <v>7694193</v>
      </c>
      <c r="M105" s="5" t="s">
        <v>30</v>
      </c>
      <c r="N105" s="5" t="s">
        <v>31</v>
      </c>
      <c r="O105" s="5" t="s">
        <v>26</v>
      </c>
      <c r="P105" s="5" t="s">
        <v>362</v>
      </c>
      <c r="Q105" s="5" t="s">
        <v>230</v>
      </c>
      <c r="R105" s="4">
        <v>700</v>
      </c>
      <c r="S105" s="5" t="s">
        <v>32</v>
      </c>
      <c r="T105">
        <f>VLOOKUP(A105,[1]应付款管理!$A$1:$D$65536,4,FALSE)</f>
        <v>700</v>
      </c>
      <c r="U105">
        <f t="shared" si="7"/>
        <v>0</v>
      </c>
      <c r="V105" t="str">
        <f t="shared" si="6"/>
        <v>,1903405</v>
      </c>
    </row>
    <row r="106" ht="16.5" spans="1:22">
      <c r="A106" s="4">
        <v>1902655</v>
      </c>
      <c r="B106" s="5" t="s">
        <v>20</v>
      </c>
      <c r="C106" s="5" t="s">
        <v>33</v>
      </c>
      <c r="D106" s="5" t="s">
        <v>22</v>
      </c>
      <c r="E106" s="5" t="s">
        <v>364</v>
      </c>
      <c r="F106" s="5" t="s">
        <v>365</v>
      </c>
      <c r="G106" s="5" t="s">
        <v>320</v>
      </c>
      <c r="H106" s="5" t="s">
        <v>47</v>
      </c>
      <c r="I106" s="5" t="s">
        <v>27</v>
      </c>
      <c r="J106" s="5" t="s">
        <v>366</v>
      </c>
      <c r="K106" s="5" t="s">
        <v>367</v>
      </c>
      <c r="L106" s="8">
        <v>76939687693969</v>
      </c>
      <c r="M106" s="5" t="s">
        <v>30</v>
      </c>
      <c r="N106" s="5" t="s">
        <v>31</v>
      </c>
      <c r="O106" s="5" t="s">
        <v>47</v>
      </c>
      <c r="P106" s="5" t="s">
        <v>320</v>
      </c>
      <c r="Q106" s="5" t="s">
        <v>36</v>
      </c>
      <c r="R106" s="4">
        <v>1492</v>
      </c>
      <c r="S106" s="5" t="s">
        <v>32</v>
      </c>
      <c r="T106">
        <f>VLOOKUP(A106,[1]应付款管理!$A$1:$D$65536,4,FALSE)</f>
        <v>1492</v>
      </c>
      <c r="U106">
        <f t="shared" si="7"/>
        <v>0</v>
      </c>
      <c r="V106" t="str">
        <f t="shared" si="6"/>
        <v>,1902655</v>
      </c>
    </row>
    <row r="107" ht="16.5" spans="1:22">
      <c r="A107" s="4">
        <v>1908156</v>
      </c>
      <c r="B107" s="5" t="s">
        <v>20</v>
      </c>
      <c r="C107" s="5" t="s">
        <v>33</v>
      </c>
      <c r="D107" s="5" t="s">
        <v>22</v>
      </c>
      <c r="E107" s="5" t="s">
        <v>368</v>
      </c>
      <c r="F107" s="5" t="s">
        <v>369</v>
      </c>
      <c r="G107" s="5" t="s">
        <v>193</v>
      </c>
      <c r="H107" s="5" t="s">
        <v>26</v>
      </c>
      <c r="I107" s="5" t="s">
        <v>27</v>
      </c>
      <c r="J107" s="5" t="s">
        <v>121</v>
      </c>
      <c r="K107" s="5" t="s">
        <v>370</v>
      </c>
      <c r="L107" s="4">
        <v>7696947</v>
      </c>
      <c r="M107" s="5" t="s">
        <v>30</v>
      </c>
      <c r="N107" s="5" t="s">
        <v>31</v>
      </c>
      <c r="O107" s="5" t="s">
        <v>26</v>
      </c>
      <c r="P107" s="5" t="s">
        <v>193</v>
      </c>
      <c r="Q107" s="5" t="s">
        <v>121</v>
      </c>
      <c r="R107" s="4">
        <v>1026</v>
      </c>
      <c r="S107" s="5" t="s">
        <v>32</v>
      </c>
      <c r="T107">
        <f>VLOOKUP(A107,[1]应付款管理!$A$1:$D$65536,4,FALSE)</f>
        <v>1026</v>
      </c>
      <c r="U107">
        <f t="shared" si="7"/>
        <v>0</v>
      </c>
      <c r="V107" t="str">
        <f t="shared" si="6"/>
        <v>,1908156</v>
      </c>
    </row>
    <row r="108" ht="16.5" spans="1:22">
      <c r="A108" s="4">
        <v>1907898</v>
      </c>
      <c r="B108" s="5" t="s">
        <v>20</v>
      </c>
      <c r="C108" s="5" t="s">
        <v>33</v>
      </c>
      <c r="D108" s="5" t="s">
        <v>22</v>
      </c>
      <c r="E108" s="5" t="s">
        <v>371</v>
      </c>
      <c r="F108" s="5" t="s">
        <v>372</v>
      </c>
      <c r="G108" s="5" t="s">
        <v>190</v>
      </c>
      <c r="H108" s="5" t="s">
        <v>26</v>
      </c>
      <c r="I108" s="5" t="s">
        <v>27</v>
      </c>
      <c r="J108" s="5" t="s">
        <v>373</v>
      </c>
      <c r="K108" s="5" t="s">
        <v>374</v>
      </c>
      <c r="L108" s="4">
        <v>7696829</v>
      </c>
      <c r="M108" s="5" t="s">
        <v>30</v>
      </c>
      <c r="N108" s="5" t="s">
        <v>31</v>
      </c>
      <c r="O108" s="5" t="s">
        <v>47</v>
      </c>
      <c r="P108" s="5" t="s">
        <v>193</v>
      </c>
      <c r="Q108" s="5" t="s">
        <v>121</v>
      </c>
      <c r="R108" s="4">
        <v>1026</v>
      </c>
      <c r="S108" s="5" t="s">
        <v>32</v>
      </c>
      <c r="T108">
        <f>VLOOKUP(A108,[1]应付款管理!$A$1:$D$65536,4,FALSE)</f>
        <v>1912</v>
      </c>
      <c r="U108">
        <v>0</v>
      </c>
      <c r="V108" t="str">
        <f t="shared" si="6"/>
        <v>,1907898</v>
      </c>
    </row>
    <row r="109" ht="16.5" spans="16:22">
      <c r="P109" s="5" t="s">
        <v>174</v>
      </c>
      <c r="Q109" s="5" t="s">
        <v>57</v>
      </c>
      <c r="R109" s="4">
        <v>886</v>
      </c>
      <c r="S109" s="5" t="s">
        <v>32</v>
      </c>
      <c r="T109"/>
      <c r="U109"/>
      <c r="V109" t="str">
        <f t="shared" si="6"/>
        <v>,</v>
      </c>
    </row>
    <row r="110" ht="16.5" spans="1:22">
      <c r="A110" s="4">
        <v>1907306</v>
      </c>
      <c r="B110" s="5" t="s">
        <v>20</v>
      </c>
      <c r="C110" s="5" t="s">
        <v>33</v>
      </c>
      <c r="D110" s="5" t="s">
        <v>22</v>
      </c>
      <c r="E110" s="5" t="s">
        <v>375</v>
      </c>
      <c r="F110" s="5" t="s">
        <v>376</v>
      </c>
      <c r="G110" s="5" t="s">
        <v>193</v>
      </c>
      <c r="H110" s="5" t="s">
        <v>47</v>
      </c>
      <c r="I110" s="5" t="s">
        <v>27</v>
      </c>
      <c r="J110" s="5" t="s">
        <v>377</v>
      </c>
      <c r="K110" s="5" t="s">
        <v>378</v>
      </c>
      <c r="L110" s="8">
        <v>76965997696600</v>
      </c>
      <c r="M110" s="5" t="s">
        <v>30</v>
      </c>
      <c r="N110" s="5" t="s">
        <v>31</v>
      </c>
      <c r="O110" s="5" t="s">
        <v>47</v>
      </c>
      <c r="P110" s="5" t="s">
        <v>193</v>
      </c>
      <c r="Q110" s="5" t="s">
        <v>121</v>
      </c>
      <c r="R110" s="4">
        <v>2052</v>
      </c>
      <c r="S110" s="5" t="s">
        <v>32</v>
      </c>
      <c r="T110">
        <f>VLOOKUP(A110,[1]应付款管理!$A$1:$D$65536,4,FALSE)</f>
        <v>2052</v>
      </c>
      <c r="U110">
        <f t="shared" si="7"/>
        <v>0</v>
      </c>
      <c r="V110" t="str">
        <f t="shared" si="6"/>
        <v>,1907306</v>
      </c>
    </row>
    <row r="111" ht="16.5" spans="1:22">
      <c r="A111" s="4">
        <v>1907305</v>
      </c>
      <c r="B111" s="5" t="s">
        <v>20</v>
      </c>
      <c r="C111" s="5" t="s">
        <v>33</v>
      </c>
      <c r="D111" s="5" t="s">
        <v>22</v>
      </c>
      <c r="E111" s="5" t="s">
        <v>379</v>
      </c>
      <c r="F111" s="5" t="s">
        <v>380</v>
      </c>
      <c r="G111" s="5" t="s">
        <v>190</v>
      </c>
      <c r="H111" s="5" t="s">
        <v>26</v>
      </c>
      <c r="I111" s="5" t="s">
        <v>27</v>
      </c>
      <c r="J111" s="5" t="s">
        <v>373</v>
      </c>
      <c r="K111" s="5" t="s">
        <v>381</v>
      </c>
      <c r="L111" s="4">
        <v>7696597</v>
      </c>
      <c r="M111" s="5" t="s">
        <v>30</v>
      </c>
      <c r="N111" s="5" t="s">
        <v>31</v>
      </c>
      <c r="O111" s="5" t="s">
        <v>47</v>
      </c>
      <c r="P111" s="5" t="s">
        <v>193</v>
      </c>
      <c r="Q111" s="5" t="s">
        <v>121</v>
      </c>
      <c r="R111" s="4">
        <v>1026</v>
      </c>
      <c r="S111" s="5" t="s">
        <v>32</v>
      </c>
      <c r="T111">
        <f>VLOOKUP(A111,[1]应付款管理!$A$1:$D$65536,4,FALSE)</f>
        <v>1912</v>
      </c>
      <c r="U111">
        <v>0</v>
      </c>
      <c r="V111" t="str">
        <f t="shared" si="6"/>
        <v>,1907305</v>
      </c>
    </row>
    <row r="112" ht="16.5" spans="16:22">
      <c r="P112" s="5" t="s">
        <v>174</v>
      </c>
      <c r="Q112" s="5" t="s">
        <v>57</v>
      </c>
      <c r="R112" s="4">
        <v>886</v>
      </c>
      <c r="S112" s="5" t="s">
        <v>32</v>
      </c>
      <c r="T112"/>
      <c r="U112"/>
      <c r="V112" t="str">
        <f t="shared" si="6"/>
        <v>,</v>
      </c>
    </row>
    <row r="113" ht="16.5" spans="1:22">
      <c r="A113" s="4">
        <v>1906878</v>
      </c>
      <c r="B113" s="5" t="s">
        <v>20</v>
      </c>
      <c r="C113" s="5" t="s">
        <v>33</v>
      </c>
      <c r="D113" s="5" t="s">
        <v>22</v>
      </c>
      <c r="E113" s="5" t="s">
        <v>382</v>
      </c>
      <c r="F113" s="5" t="s">
        <v>383</v>
      </c>
      <c r="G113" s="5" t="s">
        <v>384</v>
      </c>
      <c r="H113" s="5" t="s">
        <v>61</v>
      </c>
      <c r="I113" s="5" t="s">
        <v>27</v>
      </c>
      <c r="J113" s="5" t="s">
        <v>385</v>
      </c>
      <c r="K113" s="5" t="s">
        <v>386</v>
      </c>
      <c r="L113" s="4">
        <v>7696375</v>
      </c>
      <c r="M113" s="5" t="s">
        <v>30</v>
      </c>
      <c r="N113" s="5" t="s">
        <v>31</v>
      </c>
      <c r="O113" s="5" t="s">
        <v>61</v>
      </c>
      <c r="P113" s="5" t="s">
        <v>384</v>
      </c>
      <c r="Q113" s="5" t="s">
        <v>155</v>
      </c>
      <c r="R113" s="4">
        <v>2379</v>
      </c>
      <c r="S113" s="5" t="s">
        <v>32</v>
      </c>
      <c r="T113">
        <f>VLOOKUP(A113,[1]应付款管理!$A$1:$D$65536,4,FALSE)</f>
        <v>2379</v>
      </c>
      <c r="U113">
        <f t="shared" si="7"/>
        <v>0</v>
      </c>
      <c r="V113" t="str">
        <f t="shared" si="6"/>
        <v>,1906878</v>
      </c>
    </row>
    <row r="114" ht="16.5" spans="1:22">
      <c r="A114" s="4">
        <v>1906694</v>
      </c>
      <c r="B114" s="5" t="s">
        <v>20</v>
      </c>
      <c r="C114" s="5" t="s">
        <v>33</v>
      </c>
      <c r="D114" s="5" t="s">
        <v>22</v>
      </c>
      <c r="E114" s="5" t="s">
        <v>387</v>
      </c>
      <c r="F114" s="5" t="s">
        <v>388</v>
      </c>
      <c r="G114" s="5" t="s">
        <v>154</v>
      </c>
      <c r="H114" s="5" t="s">
        <v>26</v>
      </c>
      <c r="I114" s="5" t="s">
        <v>27</v>
      </c>
      <c r="J114" s="5" t="s">
        <v>230</v>
      </c>
      <c r="K114" s="5" t="s">
        <v>389</v>
      </c>
      <c r="L114" s="4">
        <v>7696213</v>
      </c>
      <c r="M114" s="5" t="s">
        <v>30</v>
      </c>
      <c r="N114" s="5" t="s">
        <v>31</v>
      </c>
      <c r="O114" s="5" t="s">
        <v>26</v>
      </c>
      <c r="P114" s="5" t="s">
        <v>154</v>
      </c>
      <c r="Q114" s="5" t="s">
        <v>230</v>
      </c>
      <c r="R114" s="4">
        <v>700</v>
      </c>
      <c r="S114" s="5" t="s">
        <v>32</v>
      </c>
      <c r="T114">
        <f>VLOOKUP(A114,[1]应付款管理!$A$1:$D$65536,4,FALSE)</f>
        <v>700</v>
      </c>
      <c r="U114">
        <f t="shared" si="7"/>
        <v>0</v>
      </c>
      <c r="V114" t="str">
        <f t="shared" si="6"/>
        <v>,1906694</v>
      </c>
    </row>
    <row r="115" ht="16.5" spans="1:22">
      <c r="A115" s="4">
        <v>1901811</v>
      </c>
      <c r="B115" s="5" t="s">
        <v>20</v>
      </c>
      <c r="C115" s="5" t="s">
        <v>33</v>
      </c>
      <c r="D115" s="5" t="s">
        <v>22</v>
      </c>
      <c r="E115" s="5" t="s">
        <v>390</v>
      </c>
      <c r="F115" s="5" t="s">
        <v>391</v>
      </c>
      <c r="G115" s="5" t="s">
        <v>320</v>
      </c>
      <c r="H115" s="5" t="s">
        <v>26</v>
      </c>
      <c r="I115" s="5" t="s">
        <v>27</v>
      </c>
      <c r="J115" s="5" t="s">
        <v>36</v>
      </c>
      <c r="K115" s="5" t="s">
        <v>392</v>
      </c>
      <c r="L115" s="4">
        <v>7693513</v>
      </c>
      <c r="M115" s="5" t="s">
        <v>30</v>
      </c>
      <c r="N115" s="5" t="s">
        <v>31</v>
      </c>
      <c r="O115" s="5" t="s">
        <v>26</v>
      </c>
      <c r="P115" s="5" t="s">
        <v>320</v>
      </c>
      <c r="Q115" s="5" t="s">
        <v>36</v>
      </c>
      <c r="R115" s="4">
        <v>746</v>
      </c>
      <c r="S115" s="5" t="s">
        <v>32</v>
      </c>
      <c r="T115">
        <f>VLOOKUP(A115,[1]应付款管理!$A$1:$D$65536,4,FALSE)</f>
        <v>746</v>
      </c>
      <c r="U115">
        <f t="shared" si="7"/>
        <v>0</v>
      </c>
      <c r="V115" t="str">
        <f t="shared" si="6"/>
        <v>,1901811</v>
      </c>
    </row>
    <row r="116" ht="16.5" spans="1:22">
      <c r="A116" s="4">
        <v>1906486</v>
      </c>
      <c r="B116" s="5" t="s">
        <v>20</v>
      </c>
      <c r="C116" s="5" t="s">
        <v>33</v>
      </c>
      <c r="D116" s="5" t="s">
        <v>22</v>
      </c>
      <c r="E116" s="5" t="s">
        <v>393</v>
      </c>
      <c r="F116" s="5" t="s">
        <v>394</v>
      </c>
      <c r="G116" s="5" t="s">
        <v>193</v>
      </c>
      <c r="H116" s="5" t="s">
        <v>26</v>
      </c>
      <c r="I116" s="5" t="s">
        <v>27</v>
      </c>
      <c r="J116" s="5" t="s">
        <v>121</v>
      </c>
      <c r="K116" s="5" t="s">
        <v>395</v>
      </c>
      <c r="L116" s="4">
        <v>7696066</v>
      </c>
      <c r="M116" s="5" t="s">
        <v>30</v>
      </c>
      <c r="N116" s="5" t="s">
        <v>31</v>
      </c>
      <c r="O116" s="5" t="s">
        <v>26</v>
      </c>
      <c r="P116" s="5" t="s">
        <v>193</v>
      </c>
      <c r="Q116" s="5" t="s">
        <v>121</v>
      </c>
      <c r="R116" s="4">
        <v>1026</v>
      </c>
      <c r="S116" s="5" t="s">
        <v>32</v>
      </c>
      <c r="T116">
        <f>VLOOKUP(A116,[1]应付款管理!$A$1:$D$65536,4,FALSE)</f>
        <v>1026</v>
      </c>
      <c r="U116">
        <f t="shared" si="7"/>
        <v>0</v>
      </c>
      <c r="V116" t="str">
        <f t="shared" si="6"/>
        <v>,1906486</v>
      </c>
    </row>
    <row r="117" ht="16.5" spans="1:22">
      <c r="A117" s="4">
        <v>1906295</v>
      </c>
      <c r="B117" s="5" t="s">
        <v>20</v>
      </c>
      <c r="C117" s="5" t="s">
        <v>33</v>
      </c>
      <c r="D117" s="5" t="s">
        <v>22</v>
      </c>
      <c r="E117" s="5" t="s">
        <v>396</v>
      </c>
      <c r="F117" s="5" t="s">
        <v>397</v>
      </c>
      <c r="G117" s="5" t="s">
        <v>398</v>
      </c>
      <c r="H117" s="5" t="s">
        <v>26</v>
      </c>
      <c r="I117" s="5" t="s">
        <v>27</v>
      </c>
      <c r="J117" s="5" t="s">
        <v>179</v>
      </c>
      <c r="K117" s="5" t="s">
        <v>399</v>
      </c>
      <c r="L117" s="4">
        <v>7695900</v>
      </c>
      <c r="M117" s="5" t="s">
        <v>30</v>
      </c>
      <c r="N117" s="5" t="s">
        <v>31</v>
      </c>
      <c r="O117" s="5" t="s">
        <v>47</v>
      </c>
      <c r="P117" s="5" t="s">
        <v>384</v>
      </c>
      <c r="Q117" s="5" t="s">
        <v>155</v>
      </c>
      <c r="R117" s="4">
        <v>793</v>
      </c>
      <c r="S117" s="5" t="s">
        <v>32</v>
      </c>
      <c r="T117">
        <f>VLOOKUP(A117,[1]应付款管理!$A$1:$D$65536,4,FALSE)</f>
        <v>1819</v>
      </c>
      <c r="U117">
        <f>T117-R117-R118</f>
        <v>0</v>
      </c>
      <c r="V117" t="str">
        <f t="shared" si="6"/>
        <v>,1906295</v>
      </c>
    </row>
    <row r="118" ht="16.5" spans="16:22">
      <c r="P118" s="5" t="s">
        <v>193</v>
      </c>
      <c r="Q118" s="5" t="s">
        <v>121</v>
      </c>
      <c r="R118" s="4">
        <v>1026</v>
      </c>
      <c r="S118" s="5" t="s">
        <v>32</v>
      </c>
      <c r="T118"/>
      <c r="U118"/>
      <c r="V118" t="str">
        <f t="shared" si="6"/>
        <v>,</v>
      </c>
    </row>
    <row r="119" ht="16.5" spans="1:22">
      <c r="A119" s="4">
        <v>1905987</v>
      </c>
      <c r="B119" s="5" t="s">
        <v>20</v>
      </c>
      <c r="C119" s="5" t="s">
        <v>33</v>
      </c>
      <c r="D119" s="5" t="s">
        <v>22</v>
      </c>
      <c r="E119" s="5" t="s">
        <v>400</v>
      </c>
      <c r="F119" s="5" t="s">
        <v>401</v>
      </c>
      <c r="G119" s="5" t="s">
        <v>291</v>
      </c>
      <c r="H119" s="5" t="s">
        <v>26</v>
      </c>
      <c r="I119" s="5" t="s">
        <v>27</v>
      </c>
      <c r="J119" s="5" t="s">
        <v>155</v>
      </c>
      <c r="K119" s="5" t="s">
        <v>402</v>
      </c>
      <c r="L119" s="4">
        <v>7695707</v>
      </c>
      <c r="M119" s="5" t="s">
        <v>30</v>
      </c>
      <c r="N119" s="5" t="s">
        <v>31</v>
      </c>
      <c r="O119" s="5" t="s">
        <v>26</v>
      </c>
      <c r="P119" s="5" t="s">
        <v>291</v>
      </c>
      <c r="Q119" s="5" t="s">
        <v>155</v>
      </c>
      <c r="R119" s="4">
        <v>793</v>
      </c>
      <c r="S119" s="5" t="s">
        <v>32</v>
      </c>
      <c r="T119">
        <f>VLOOKUP(A119,[1]应付款管理!$A$1:$D$65536,4,FALSE)</f>
        <v>793</v>
      </c>
      <c r="U119">
        <f t="shared" si="7"/>
        <v>0</v>
      </c>
      <c r="V119" t="str">
        <f t="shared" si="6"/>
        <v>,1905987</v>
      </c>
    </row>
    <row r="120" ht="16.5" spans="1:22">
      <c r="A120" s="4">
        <v>1905376</v>
      </c>
      <c r="B120" s="5" t="s">
        <v>20</v>
      </c>
      <c r="C120" s="5" t="s">
        <v>33</v>
      </c>
      <c r="D120" s="5" t="s">
        <v>22</v>
      </c>
      <c r="E120" s="5" t="s">
        <v>403</v>
      </c>
      <c r="F120" s="5" t="s">
        <v>404</v>
      </c>
      <c r="G120" s="5" t="s">
        <v>291</v>
      </c>
      <c r="H120" s="5" t="s">
        <v>26</v>
      </c>
      <c r="I120" s="5" t="s">
        <v>27</v>
      </c>
      <c r="J120" s="5" t="s">
        <v>155</v>
      </c>
      <c r="K120" s="5" t="s">
        <v>405</v>
      </c>
      <c r="L120" s="4">
        <v>7695415</v>
      </c>
      <c r="M120" s="5" t="s">
        <v>30</v>
      </c>
      <c r="N120" s="5" t="s">
        <v>31</v>
      </c>
      <c r="O120" s="5" t="s">
        <v>26</v>
      </c>
      <c r="P120" s="5" t="s">
        <v>291</v>
      </c>
      <c r="Q120" s="5" t="s">
        <v>155</v>
      </c>
      <c r="R120" s="4">
        <v>793</v>
      </c>
      <c r="S120" s="5" t="s">
        <v>32</v>
      </c>
      <c r="T120">
        <f>VLOOKUP(A120,[1]应付款管理!$A$1:$D$65536,4,FALSE)</f>
        <v>793</v>
      </c>
      <c r="U120">
        <f t="shared" si="7"/>
        <v>0</v>
      </c>
      <c r="V120" t="str">
        <f t="shared" si="6"/>
        <v>,1905376</v>
      </c>
    </row>
    <row r="121" ht="16.5" spans="1:22">
      <c r="A121" s="4">
        <v>1896254</v>
      </c>
      <c r="B121" s="5" t="s">
        <v>20</v>
      </c>
      <c r="C121" s="5" t="s">
        <v>53</v>
      </c>
      <c r="D121" s="5" t="s">
        <v>97</v>
      </c>
      <c r="E121" s="5" t="s">
        <v>406</v>
      </c>
      <c r="F121" s="5" t="s">
        <v>407</v>
      </c>
      <c r="G121" s="5" t="s">
        <v>296</v>
      </c>
      <c r="H121" s="5" t="s">
        <v>26</v>
      </c>
      <c r="I121" s="5" t="s">
        <v>27</v>
      </c>
      <c r="J121" s="5" t="s">
        <v>264</v>
      </c>
      <c r="K121" s="5" t="s">
        <v>408</v>
      </c>
      <c r="L121" s="4">
        <v>7690248</v>
      </c>
      <c r="M121" s="5" t="s">
        <v>30</v>
      </c>
      <c r="N121" s="5" t="s">
        <v>31</v>
      </c>
      <c r="O121" s="5" t="s">
        <v>26</v>
      </c>
      <c r="P121" s="5" t="s">
        <v>296</v>
      </c>
      <c r="Q121" s="5" t="s">
        <v>264</v>
      </c>
      <c r="R121" s="4">
        <v>780</v>
      </c>
      <c r="S121" s="5" t="s">
        <v>32</v>
      </c>
      <c r="T121">
        <f>VLOOKUP(A121,[1]应付款管理!$A$1:$D$65536,4,FALSE)</f>
        <v>780</v>
      </c>
      <c r="U121">
        <f t="shared" si="7"/>
        <v>0</v>
      </c>
      <c r="V121" t="str">
        <f t="shared" si="6"/>
        <v>,1896254</v>
      </c>
    </row>
    <row r="122" ht="16.5" spans="1:22">
      <c r="A122" s="4">
        <v>1893416</v>
      </c>
      <c r="B122" s="5" t="s">
        <v>20</v>
      </c>
      <c r="C122" s="5" t="s">
        <v>53</v>
      </c>
      <c r="D122" s="5" t="s">
        <v>97</v>
      </c>
      <c r="E122" s="5" t="s">
        <v>409</v>
      </c>
      <c r="F122" s="5" t="s">
        <v>410</v>
      </c>
      <c r="G122" s="5" t="s">
        <v>300</v>
      </c>
      <c r="H122" s="5" t="s">
        <v>26</v>
      </c>
      <c r="I122" s="5" t="s">
        <v>27</v>
      </c>
      <c r="J122" s="5" t="s">
        <v>411</v>
      </c>
      <c r="K122" s="5" t="s">
        <v>412</v>
      </c>
      <c r="L122" s="4">
        <v>7688452</v>
      </c>
      <c r="M122" s="5" t="s">
        <v>30</v>
      </c>
      <c r="N122" s="5" t="s">
        <v>31</v>
      </c>
      <c r="O122" s="5" t="s">
        <v>26</v>
      </c>
      <c r="P122" s="5" t="s">
        <v>300</v>
      </c>
      <c r="Q122" s="5" t="s">
        <v>411</v>
      </c>
      <c r="R122" s="4">
        <v>826</v>
      </c>
      <c r="S122" s="5" t="s">
        <v>32</v>
      </c>
      <c r="T122">
        <f>VLOOKUP(A122,[1]应付款管理!$A$1:$D$65536,4,FALSE)</f>
        <v>826</v>
      </c>
      <c r="U122">
        <f t="shared" si="7"/>
        <v>0</v>
      </c>
      <c r="V122" t="str">
        <f t="shared" si="6"/>
        <v>,1893416</v>
      </c>
    </row>
    <row r="123" ht="16.5" spans="1:22">
      <c r="A123" s="4">
        <v>1896253</v>
      </c>
      <c r="B123" s="5" t="s">
        <v>20</v>
      </c>
      <c r="C123" s="5" t="s">
        <v>33</v>
      </c>
      <c r="D123" s="5" t="s">
        <v>97</v>
      </c>
      <c r="E123" s="5" t="s">
        <v>413</v>
      </c>
      <c r="F123" s="5" t="s">
        <v>414</v>
      </c>
      <c r="G123" s="5" t="s">
        <v>296</v>
      </c>
      <c r="H123" s="5" t="s">
        <v>26</v>
      </c>
      <c r="I123" s="5" t="s">
        <v>27</v>
      </c>
      <c r="J123" s="5" t="s">
        <v>264</v>
      </c>
      <c r="K123" s="5" t="s">
        <v>408</v>
      </c>
      <c r="L123" s="4">
        <v>7690246</v>
      </c>
      <c r="M123" s="5" t="s">
        <v>30</v>
      </c>
      <c r="N123" s="5" t="s">
        <v>31</v>
      </c>
      <c r="O123" s="5" t="s">
        <v>26</v>
      </c>
      <c r="P123" s="5" t="s">
        <v>296</v>
      </c>
      <c r="Q123" s="5" t="s">
        <v>264</v>
      </c>
      <c r="R123" s="4">
        <v>780</v>
      </c>
      <c r="S123" s="5" t="s">
        <v>32</v>
      </c>
      <c r="T123">
        <f>VLOOKUP(A123,[1]应付款管理!$A$1:$D$65536,4,FALSE)</f>
        <v>780</v>
      </c>
      <c r="U123">
        <f t="shared" si="7"/>
        <v>0</v>
      </c>
      <c r="V123" t="str">
        <f t="shared" si="6"/>
        <v>,1896253</v>
      </c>
    </row>
    <row r="124" ht="16.5" spans="1:22">
      <c r="A124" s="4">
        <v>1903683</v>
      </c>
      <c r="B124" s="5" t="s">
        <v>20</v>
      </c>
      <c r="C124" s="5" t="s">
        <v>33</v>
      </c>
      <c r="D124" s="5" t="s">
        <v>97</v>
      </c>
      <c r="E124" s="5" t="s">
        <v>415</v>
      </c>
      <c r="F124" s="5" t="s">
        <v>416</v>
      </c>
      <c r="G124" s="5" t="s">
        <v>321</v>
      </c>
      <c r="H124" s="5" t="s">
        <v>26</v>
      </c>
      <c r="I124" s="5" t="s">
        <v>27</v>
      </c>
      <c r="J124" s="5" t="s">
        <v>222</v>
      </c>
      <c r="K124" s="5" t="s">
        <v>417</v>
      </c>
      <c r="L124" s="4">
        <v>7694382</v>
      </c>
      <c r="M124" s="5" t="s">
        <v>30</v>
      </c>
      <c r="N124" s="5" t="s">
        <v>31</v>
      </c>
      <c r="O124" s="5" t="s">
        <v>26</v>
      </c>
      <c r="P124" s="5" t="s">
        <v>321</v>
      </c>
      <c r="Q124" s="5" t="s">
        <v>222</v>
      </c>
      <c r="R124" s="4">
        <v>873</v>
      </c>
      <c r="S124" s="5" t="s">
        <v>32</v>
      </c>
      <c r="T124">
        <f>VLOOKUP(A124,[1]应付款管理!$A$1:$D$65536,4,FALSE)</f>
        <v>873</v>
      </c>
      <c r="U124">
        <f t="shared" si="7"/>
        <v>0</v>
      </c>
      <c r="V124" t="str">
        <f t="shared" si="6"/>
        <v>,1903683</v>
      </c>
    </row>
    <row r="125" ht="16.5" spans="1:22">
      <c r="A125" s="4">
        <v>1896258</v>
      </c>
      <c r="B125" s="5" t="s">
        <v>20</v>
      </c>
      <c r="C125" s="5" t="s">
        <v>53</v>
      </c>
      <c r="D125" s="5" t="s">
        <v>22</v>
      </c>
      <c r="E125" s="5" t="s">
        <v>418</v>
      </c>
      <c r="F125" s="5" t="s">
        <v>419</v>
      </c>
      <c r="G125" s="5" t="s">
        <v>296</v>
      </c>
      <c r="H125" s="5" t="s">
        <v>26</v>
      </c>
      <c r="I125" s="5" t="s">
        <v>27</v>
      </c>
      <c r="J125" s="5" t="s">
        <v>230</v>
      </c>
      <c r="K125" s="5" t="s">
        <v>420</v>
      </c>
      <c r="L125" s="4">
        <v>7690249</v>
      </c>
      <c r="M125" s="5" t="s">
        <v>30</v>
      </c>
      <c r="N125" s="5" t="s">
        <v>31</v>
      </c>
      <c r="O125" s="5" t="s">
        <v>26</v>
      </c>
      <c r="P125" s="5" t="s">
        <v>296</v>
      </c>
      <c r="Q125" s="5" t="s">
        <v>230</v>
      </c>
      <c r="R125" s="4">
        <v>700</v>
      </c>
      <c r="S125" s="5" t="s">
        <v>32</v>
      </c>
      <c r="T125">
        <f>VLOOKUP(A125,[1]应付款管理!$A$1:$D$65536,4,FALSE)</f>
        <v>700</v>
      </c>
      <c r="U125">
        <f t="shared" si="7"/>
        <v>0</v>
      </c>
      <c r="V125" t="str">
        <f t="shared" si="6"/>
        <v>,1896258</v>
      </c>
    </row>
    <row r="126" spans="18:22">
      <c r="R126">
        <f>SUM(R2:R125)</f>
        <v>132907</v>
      </c>
      <c r="V126" t="str">
        <f t="shared" si="6"/>
        <v>,</v>
      </c>
    </row>
  </sheetData>
  <mergeCells count="225">
    <mergeCell ref="A32:A33"/>
    <mergeCell ref="A36:A37"/>
    <mergeCell ref="A42:A43"/>
    <mergeCell ref="A46:A47"/>
    <mergeCell ref="A55:A56"/>
    <mergeCell ref="A84:A85"/>
    <mergeCell ref="A86:A87"/>
    <mergeCell ref="A92:A93"/>
    <mergeCell ref="A94:A95"/>
    <mergeCell ref="A96:A97"/>
    <mergeCell ref="A98:A99"/>
    <mergeCell ref="A100:A101"/>
    <mergeCell ref="A108:A109"/>
    <mergeCell ref="A111:A112"/>
    <mergeCell ref="A117:A118"/>
    <mergeCell ref="B32:B33"/>
    <mergeCell ref="B36:B37"/>
    <mergeCell ref="B42:B43"/>
    <mergeCell ref="B46:B47"/>
    <mergeCell ref="B55:B56"/>
    <mergeCell ref="B84:B85"/>
    <mergeCell ref="B86:B87"/>
    <mergeCell ref="B92:B93"/>
    <mergeCell ref="B94:B95"/>
    <mergeCell ref="B96:B97"/>
    <mergeCell ref="B98:B99"/>
    <mergeCell ref="B100:B101"/>
    <mergeCell ref="B108:B109"/>
    <mergeCell ref="B111:B112"/>
    <mergeCell ref="B117:B118"/>
    <mergeCell ref="C32:C33"/>
    <mergeCell ref="C36:C37"/>
    <mergeCell ref="C42:C43"/>
    <mergeCell ref="C46:C47"/>
    <mergeCell ref="C55:C56"/>
    <mergeCell ref="C84:C85"/>
    <mergeCell ref="C86:C87"/>
    <mergeCell ref="C92:C93"/>
    <mergeCell ref="C94:C95"/>
    <mergeCell ref="C96:C97"/>
    <mergeCell ref="C98:C99"/>
    <mergeCell ref="C100:C101"/>
    <mergeCell ref="C108:C109"/>
    <mergeCell ref="C111:C112"/>
    <mergeCell ref="C117:C118"/>
    <mergeCell ref="D32:D33"/>
    <mergeCell ref="D36:D37"/>
    <mergeCell ref="D42:D43"/>
    <mergeCell ref="D46:D47"/>
    <mergeCell ref="D55:D56"/>
    <mergeCell ref="D84:D85"/>
    <mergeCell ref="D86:D87"/>
    <mergeCell ref="D92:D93"/>
    <mergeCell ref="D94:D95"/>
    <mergeCell ref="D96:D97"/>
    <mergeCell ref="D98:D99"/>
    <mergeCell ref="D100:D101"/>
    <mergeCell ref="D108:D109"/>
    <mergeCell ref="D111:D112"/>
    <mergeCell ref="D117:D118"/>
    <mergeCell ref="E32:E33"/>
    <mergeCell ref="E36:E37"/>
    <mergeCell ref="E42:E43"/>
    <mergeCell ref="E46:E47"/>
    <mergeCell ref="E55:E56"/>
    <mergeCell ref="E84:E85"/>
    <mergeCell ref="E86:E87"/>
    <mergeCell ref="E92:E93"/>
    <mergeCell ref="E94:E95"/>
    <mergeCell ref="E96:E97"/>
    <mergeCell ref="E98:E99"/>
    <mergeCell ref="E100:E101"/>
    <mergeCell ref="E108:E109"/>
    <mergeCell ref="E111:E112"/>
    <mergeCell ref="E117:E118"/>
    <mergeCell ref="F32:F33"/>
    <mergeCell ref="F36:F37"/>
    <mergeCell ref="F42:F43"/>
    <mergeCell ref="F46:F47"/>
    <mergeCell ref="F55:F56"/>
    <mergeCell ref="F84:F85"/>
    <mergeCell ref="F86:F87"/>
    <mergeCell ref="F92:F93"/>
    <mergeCell ref="F94:F95"/>
    <mergeCell ref="F96:F97"/>
    <mergeCell ref="F98:F99"/>
    <mergeCell ref="F100:F101"/>
    <mergeCell ref="F108:F109"/>
    <mergeCell ref="F111:F112"/>
    <mergeCell ref="F117:F118"/>
    <mergeCell ref="G32:G33"/>
    <mergeCell ref="G36:G37"/>
    <mergeCell ref="G42:G43"/>
    <mergeCell ref="G46:G47"/>
    <mergeCell ref="G55:G56"/>
    <mergeCell ref="G84:G85"/>
    <mergeCell ref="G86:G87"/>
    <mergeCell ref="G92:G93"/>
    <mergeCell ref="G94:G95"/>
    <mergeCell ref="G96:G97"/>
    <mergeCell ref="G98:G99"/>
    <mergeCell ref="G100:G101"/>
    <mergeCell ref="G108:G109"/>
    <mergeCell ref="G111:G112"/>
    <mergeCell ref="G117:G118"/>
    <mergeCell ref="H32:H33"/>
    <mergeCell ref="H36:H37"/>
    <mergeCell ref="H42:H43"/>
    <mergeCell ref="H46:H47"/>
    <mergeCell ref="H55:H56"/>
    <mergeCell ref="H84:H85"/>
    <mergeCell ref="H86:H87"/>
    <mergeCell ref="H92:H93"/>
    <mergeCell ref="H94:H95"/>
    <mergeCell ref="H96:H97"/>
    <mergeCell ref="H98:H99"/>
    <mergeCell ref="H100:H101"/>
    <mergeCell ref="H108:H109"/>
    <mergeCell ref="H111:H112"/>
    <mergeCell ref="H117:H118"/>
    <mergeCell ref="I32:I33"/>
    <mergeCell ref="I36:I37"/>
    <mergeCell ref="I42:I43"/>
    <mergeCell ref="I46:I47"/>
    <mergeCell ref="I55:I56"/>
    <mergeCell ref="I84:I85"/>
    <mergeCell ref="I86:I87"/>
    <mergeCell ref="I92:I93"/>
    <mergeCell ref="I94:I95"/>
    <mergeCell ref="I96:I97"/>
    <mergeCell ref="I98:I99"/>
    <mergeCell ref="I100:I101"/>
    <mergeCell ref="I108:I109"/>
    <mergeCell ref="I111:I112"/>
    <mergeCell ref="I117:I118"/>
    <mergeCell ref="J32:J33"/>
    <mergeCell ref="J36:J37"/>
    <mergeCell ref="J42:J43"/>
    <mergeCell ref="J46:J47"/>
    <mergeCell ref="J55:J56"/>
    <mergeCell ref="J84:J85"/>
    <mergeCell ref="J86:J87"/>
    <mergeCell ref="J92:J93"/>
    <mergeCell ref="J94:J95"/>
    <mergeCell ref="J96:J97"/>
    <mergeCell ref="J98:J99"/>
    <mergeCell ref="J100:J101"/>
    <mergeCell ref="J108:J109"/>
    <mergeCell ref="J111:J112"/>
    <mergeCell ref="J117:J118"/>
    <mergeCell ref="K32:K33"/>
    <mergeCell ref="K36:K37"/>
    <mergeCell ref="K42:K43"/>
    <mergeCell ref="K46:K47"/>
    <mergeCell ref="K55:K56"/>
    <mergeCell ref="K84:K85"/>
    <mergeCell ref="K86:K87"/>
    <mergeCell ref="K92:K93"/>
    <mergeCell ref="K94:K95"/>
    <mergeCell ref="K96:K97"/>
    <mergeCell ref="K98:K99"/>
    <mergeCell ref="K100:K101"/>
    <mergeCell ref="K108:K109"/>
    <mergeCell ref="K111:K112"/>
    <mergeCell ref="K117:K118"/>
    <mergeCell ref="L32:L33"/>
    <mergeCell ref="L36:L37"/>
    <mergeCell ref="L42:L43"/>
    <mergeCell ref="L46:L47"/>
    <mergeCell ref="L55:L56"/>
    <mergeCell ref="L84:L85"/>
    <mergeCell ref="L86:L87"/>
    <mergeCell ref="L92:L93"/>
    <mergeCell ref="L94:L95"/>
    <mergeCell ref="L96:L97"/>
    <mergeCell ref="L98:L99"/>
    <mergeCell ref="L100:L101"/>
    <mergeCell ref="L108:L109"/>
    <mergeCell ref="L111:L112"/>
    <mergeCell ref="L117:L118"/>
    <mergeCell ref="M32:M33"/>
    <mergeCell ref="M36:M37"/>
    <mergeCell ref="M42:M43"/>
    <mergeCell ref="M46:M47"/>
    <mergeCell ref="M55:M56"/>
    <mergeCell ref="M84:M85"/>
    <mergeCell ref="M86:M87"/>
    <mergeCell ref="M92:M93"/>
    <mergeCell ref="M94:M95"/>
    <mergeCell ref="M96:M97"/>
    <mergeCell ref="M98:M99"/>
    <mergeCell ref="M100:M101"/>
    <mergeCell ref="M108:M109"/>
    <mergeCell ref="M111:M112"/>
    <mergeCell ref="M117:M118"/>
    <mergeCell ref="N32:N33"/>
    <mergeCell ref="N36:N37"/>
    <mergeCell ref="N42:N43"/>
    <mergeCell ref="N46:N47"/>
    <mergeCell ref="N55:N56"/>
    <mergeCell ref="N84:N85"/>
    <mergeCell ref="N86:N87"/>
    <mergeCell ref="N92:N93"/>
    <mergeCell ref="N94:N95"/>
    <mergeCell ref="N96:N97"/>
    <mergeCell ref="N98:N99"/>
    <mergeCell ref="N100:N101"/>
    <mergeCell ref="N108:N109"/>
    <mergeCell ref="N111:N112"/>
    <mergeCell ref="N117:N118"/>
    <mergeCell ref="O32:O33"/>
    <mergeCell ref="O36:O37"/>
    <mergeCell ref="O42:O43"/>
    <mergeCell ref="O46:O47"/>
    <mergeCell ref="O55:O56"/>
    <mergeCell ref="O84:O85"/>
    <mergeCell ref="O86:O87"/>
    <mergeCell ref="O92:O93"/>
    <mergeCell ref="O94:O95"/>
    <mergeCell ref="O96:O97"/>
    <mergeCell ref="O98:O99"/>
    <mergeCell ref="O100:O101"/>
    <mergeCell ref="O108:O109"/>
    <mergeCell ref="O111:O112"/>
    <mergeCell ref="O117:O118"/>
  </mergeCells>
  <conditionalFormatting sqref="A2:A125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SOFITEL Guangzhou Sunrich GL5</dc:creator>
  <cp:lastModifiedBy>HOKULT</cp:lastModifiedBy>
  <dcterms:created xsi:type="dcterms:W3CDTF">2020-11-24T09:37:00Z</dcterms:created>
  <dcterms:modified xsi:type="dcterms:W3CDTF">2020-11-27T06:48:45Z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2052-11.1.0.10132</vt:lpwstr>
  </property>
</Properties>
</file>