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对账!$A$1:$XEV$40</definedName>
  </definedNames>
  <calcPr calcId="144525"/>
</workbook>
</file>

<file path=xl/sharedStrings.xml><?xml version="1.0" encoding="utf-8"?>
<sst xmlns="http://schemas.openxmlformats.org/spreadsheetml/2006/main" count="1534" uniqueCount="498">
  <si>
    <t>去哪儿网酒店预付对账单</t>
  </si>
  <si>
    <t>供应商名称：</t>
  </si>
  <si>
    <t>港丰国际</t>
  </si>
  <si>
    <t>结算周期：</t>
  </si>
  <si>
    <t>2020-12-28至2021-01-03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</si>
  <si>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</si>
  <si>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</si>
  <si>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</si>
  <si>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</si>
  <si>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</si>
  <si>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</si>
  <si>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</si>
  <si>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</si>
  <si>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</si>
  <si>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</si>
  <si>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</si>
  <si>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</si>
  <si>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</si>
  <si>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</si>
  <si>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</si>
  <si>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¥96,276.00</t>
  </si>
  <si>
    <t>¥758.00</t>
  </si>
  <si>
    <t>¥10,184.00</t>
  </si>
  <si>
    <t>-¥2,221.00</t>
  </si>
  <si>
    <t>¥83,113.00</t>
  </si>
  <si>
    <t>分类信息</t>
  </si>
  <si>
    <t>业务类型</t>
  </si>
  <si>
    <t>酒店预付（点击查看明细）</t>
  </si>
  <si>
    <t>¥85,334.00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</si>
  <si>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</si>
  <si>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</si>
  <si>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</si>
  <si>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</si>
  <si>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</si>
  <si>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</si>
  <si>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</si>
  <si>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</si>
  <si>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</si>
  <si>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</si>
  <si>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</si>
  <si>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</si>
  <si>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</si>
  <si>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</si>
  <si>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</si>
  <si>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</si>
  <si>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</si>
  <si>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</si>
  <si>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</si>
  <si>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</si>
  <si>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</si>
  <si>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</si>
  <si>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</si>
  <si>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</si>
  <si>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</si>
  <si>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</si>
  <si>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</si>
  <si>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</si>
  <si>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</si>
  <si>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</si>
  <si>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</si>
  <si>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</si>
  <si>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</si>
  <si>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</si>
  <si>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</si>
  <si>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</si>
  <si>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</si>
  <si>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</si>
  <si>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</si>
  <si>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</si>
  <si>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</si>
  <si>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</si>
  <si>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</si>
  <si>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702487928314</t>
  </si>
  <si>
    <t>1929828</t>
  </si>
  <si>
    <t>酒店预付</t>
  </si>
  <si>
    <t>否</t>
  </si>
  <si>
    <t>普通</t>
  </si>
  <si>
    <t>158544242</t>
  </si>
  <si>
    <t>新加坡丽思卡尔顿美年酒店 (Staycation Approved)</t>
  </si>
  <si>
    <t>1619975</t>
  </si>
  <si>
    <t>DUAN/ZHIYONG</t>
  </si>
  <si>
    <t>2020-12-20</t>
  </si>
  <si>
    <t>2020-12-22</t>
  </si>
  <si>
    <t>2020-12-28</t>
  </si>
  <si>
    <t>¥14,022.00</t>
  </si>
  <si>
    <t>¥1,542.00</t>
  </si>
  <si>
    <t>¥12,480.00</t>
  </si>
  <si>
    <t>Deluxe Kallang Twin Room</t>
  </si>
  <si>
    <t>WEBSITE</t>
  </si>
  <si>
    <t>702480433021</t>
  </si>
  <si>
    <t>1925043</t>
  </si>
  <si>
    <t>240164039</t>
  </si>
  <si>
    <t>澳门瑞吉酒店</t>
  </si>
  <si>
    <t>SANG/LEI</t>
  </si>
  <si>
    <t>2020-12-13</t>
  </si>
  <si>
    <t>2020-12-27</t>
  </si>
  <si>
    <t>¥998.00</t>
  </si>
  <si>
    <t>¥76.00</t>
  </si>
  <si>
    <t>¥922.00</t>
  </si>
  <si>
    <t>Deluxe Queen</t>
  </si>
  <si>
    <t>702494696674</t>
  </si>
  <si>
    <t>1934628</t>
  </si>
  <si>
    <t>221930081</t>
  </si>
  <si>
    <t>香港帝京酒店</t>
  </si>
  <si>
    <t>LEUNG/CHUNYIP</t>
  </si>
  <si>
    <t>¥375.00</t>
  </si>
  <si>
    <t>¥39.00</t>
  </si>
  <si>
    <t>¥336.00</t>
  </si>
  <si>
    <t>Deluxe parent-child room</t>
  </si>
  <si>
    <t>702495434451</t>
  </si>
  <si>
    <t>1935082</t>
  </si>
  <si>
    <t>221910371</t>
  </si>
  <si>
    <t>澳门新濠影汇酒店</t>
  </si>
  <si>
    <t>ZENG/SHUXIA|CHEN/ZHIXIANG</t>
  </si>
  <si>
    <t>2020-12-29</t>
  </si>
  <si>
    <t>¥986.00</t>
  </si>
  <si>
    <t>¥74.00</t>
  </si>
  <si>
    <t>¥912.00</t>
  </si>
  <si>
    <t>Celebrity King</t>
  </si>
  <si>
    <t>702495035701</t>
  </si>
  <si>
    <t>1935214</t>
  </si>
  <si>
    <t>LIAO/MINGTIAN</t>
  </si>
  <si>
    <t>¥493.00</t>
  </si>
  <si>
    <t>¥37.00</t>
  </si>
  <si>
    <t>¥456.00</t>
  </si>
  <si>
    <t>Celebrity Twin</t>
  </si>
  <si>
    <t>702494808598</t>
  </si>
  <si>
    <t>1934901</t>
  </si>
  <si>
    <t>221905010</t>
  </si>
  <si>
    <t>澳门利澳酒店</t>
  </si>
  <si>
    <t>WU/JIAYAN</t>
  </si>
  <si>
    <t>¥169.00</t>
  </si>
  <si>
    <t>¥13.00</t>
  </si>
  <si>
    <t>¥156.00</t>
  </si>
  <si>
    <t>Standard Room</t>
  </si>
  <si>
    <t>702496966383</t>
  </si>
  <si>
    <t>221905088</t>
  </si>
  <si>
    <t>澳门君悦酒店</t>
  </si>
  <si>
    <t>SONG/FEIFEI|LU/HANG</t>
  </si>
  <si>
    <t>2020-12-30</t>
  </si>
  <si>
    <t>2020-12-29 11:02:32</t>
  </si>
  <si>
    <t>Grand Suite Twin</t>
  </si>
  <si>
    <t>702492975736</t>
  </si>
  <si>
    <t>1932717</t>
  </si>
  <si>
    <t>ZHOU/YANG</t>
  </si>
  <si>
    <t>2020-12-25</t>
  </si>
  <si>
    <t>¥1,992.00</t>
  </si>
  <si>
    <t>¥150.00</t>
  </si>
  <si>
    <t>¥1,842.00</t>
  </si>
  <si>
    <t>702480203212</t>
  </si>
  <si>
    <t>1925046</t>
  </si>
  <si>
    <t>¥1,816.00</t>
  </si>
  <si>
    <t>¥138.00</t>
  </si>
  <si>
    <t>¥1,678.00</t>
  </si>
  <si>
    <t>702494291357</t>
  </si>
  <si>
    <t>1934637</t>
  </si>
  <si>
    <t>¥4,390.00</t>
  </si>
  <si>
    <t>¥496.00</t>
  </si>
  <si>
    <t>¥3,894.00</t>
  </si>
  <si>
    <t>702495410810</t>
  </si>
  <si>
    <t>1935306</t>
  </si>
  <si>
    <t>YU/LONG|FENG/XUE</t>
  </si>
  <si>
    <t>¥752.00</t>
  </si>
  <si>
    <t>¥70.00</t>
  </si>
  <si>
    <t>¥682.00</t>
  </si>
  <si>
    <t>Grand Suite King</t>
  </si>
  <si>
    <t>702496641383</t>
  </si>
  <si>
    <t>1935671</t>
  </si>
  <si>
    <t>WANG/JUE|LIU/YU</t>
  </si>
  <si>
    <t>702495782712</t>
  </si>
  <si>
    <t>1935164</t>
  </si>
  <si>
    <t>800157715</t>
  </si>
  <si>
    <t>澳门JW万豪酒店</t>
  </si>
  <si>
    <t>YANG/LIU</t>
  </si>
  <si>
    <t>¥773.00</t>
  </si>
  <si>
    <t>¥59.00</t>
  </si>
  <si>
    <t>¥714.00</t>
  </si>
  <si>
    <t>Deluxe twin room</t>
  </si>
  <si>
    <t>702496064080</t>
  </si>
  <si>
    <t>1935926</t>
  </si>
  <si>
    <t>221905052</t>
  </si>
  <si>
    <t>澳门凯旋门酒店</t>
  </si>
  <si>
    <t>HE/YUNHUI</t>
  </si>
  <si>
    <t>¥617.00</t>
  </si>
  <si>
    <t>¥64.00</t>
  </si>
  <si>
    <t>¥553.00</t>
  </si>
  <si>
    <t>premier king-size room</t>
  </si>
  <si>
    <t>702497484939</t>
  </si>
  <si>
    <t>1936697</t>
  </si>
  <si>
    <t>158581472</t>
  </si>
  <si>
    <t>仙台威斯汀酒店</t>
  </si>
  <si>
    <t>ZHOU/QUAN</t>
  </si>
  <si>
    <t>2020-12-31</t>
  </si>
  <si>
    <t>¥2,455.00</t>
  </si>
  <si>
    <t>¥325.00</t>
  </si>
  <si>
    <t>¥2,130.00</t>
  </si>
  <si>
    <t>Superior 2 Double room</t>
  </si>
  <si>
    <t>702493344982</t>
  </si>
  <si>
    <t>1933667</t>
  </si>
  <si>
    <t>SHAO/LILI</t>
  </si>
  <si>
    <t>2020-12-26</t>
  </si>
  <si>
    <t>¥728.00</t>
  </si>
  <si>
    <t>¥61.00</t>
  </si>
  <si>
    <t>¥667.00</t>
  </si>
  <si>
    <t>702496686264</t>
  </si>
  <si>
    <t>1935913</t>
  </si>
  <si>
    <t>WANG/ZHENG</t>
  </si>
  <si>
    <t>¥1,204.00</t>
  </si>
  <si>
    <t>¥90.00</t>
  </si>
  <si>
    <t>¥1,114.00</t>
  </si>
  <si>
    <t>premier twin room</t>
  </si>
  <si>
    <t>702491301544</t>
  </si>
  <si>
    <t>1932673</t>
  </si>
  <si>
    <t>ZHU/XIAOXIA</t>
  </si>
  <si>
    <t>2020-12-24</t>
  </si>
  <si>
    <t>2021-01-01</t>
  </si>
  <si>
    <t>¥2,666.00</t>
  </si>
  <si>
    <t>¥198.00</t>
  </si>
  <si>
    <t>¥2,468.00</t>
  </si>
  <si>
    <t>702495154382</t>
  </si>
  <si>
    <t>1935153</t>
  </si>
  <si>
    <t>238655738</t>
  </si>
  <si>
    <t>澳门励庭海景酒店</t>
  </si>
  <si>
    <t>CHAO/KAHENG</t>
  </si>
  <si>
    <t>¥658.00</t>
  </si>
  <si>
    <t>¥49.00</t>
  </si>
  <si>
    <t>¥609.00</t>
  </si>
  <si>
    <t>superior room</t>
  </si>
  <si>
    <t>702477861277</t>
  </si>
  <si>
    <t>1923059</t>
  </si>
  <si>
    <t>LIU/YANFEI</t>
  </si>
  <si>
    <t>2020-12-10</t>
  </si>
  <si>
    <t>2020-12-18</t>
  </si>
  <si>
    <t>¥41,006.00</t>
  </si>
  <si>
    <t>¥4,862.00</t>
  </si>
  <si>
    <t>¥36,144.00</t>
  </si>
  <si>
    <t>702498528260</t>
  </si>
  <si>
    <t>1937379</t>
  </si>
  <si>
    <t>228788441</t>
  </si>
  <si>
    <t>澳门新东方置地酒店</t>
  </si>
  <si>
    <t>XIONG/FEIYI</t>
  </si>
  <si>
    <t>¥400.00</t>
  </si>
  <si>
    <t>¥50.00</t>
  </si>
  <si>
    <t>¥350.00</t>
  </si>
  <si>
    <t>Superior Double Room</t>
  </si>
  <si>
    <t>702489026447</t>
  </si>
  <si>
    <t>1930835</t>
  </si>
  <si>
    <t>245662876</t>
  </si>
  <si>
    <t>澳门巴黎人</t>
  </si>
  <si>
    <t>WANG/ZHENG|RUI/ZIYAO</t>
  </si>
  <si>
    <t>2021-01-02</t>
  </si>
  <si>
    <t>¥2,020.00</t>
  </si>
  <si>
    <t>¥1,870.00</t>
  </si>
  <si>
    <t>deluxe double</t>
  </si>
  <si>
    <t>702484923480</t>
  </si>
  <si>
    <t>1927565</t>
  </si>
  <si>
    <t>221905055</t>
  </si>
  <si>
    <t>澳门莱斯酒店</t>
  </si>
  <si>
    <t>GUI/YUE</t>
  </si>
  <si>
    <t>2020-12-17</t>
  </si>
  <si>
    <t>¥1,004.00</t>
  </si>
  <si>
    <t>¥96.00</t>
  </si>
  <si>
    <t>¥908.00</t>
  </si>
  <si>
    <t>deluxe room with harbour view</t>
  </si>
  <si>
    <t>702494681900</t>
  </si>
  <si>
    <t>1934517</t>
  </si>
  <si>
    <t>LONG/JIE</t>
  </si>
  <si>
    <t>¥4,716.00</t>
  </si>
  <si>
    <t>¥352.00</t>
  </si>
  <si>
    <t>¥4,364.00</t>
  </si>
  <si>
    <t>702495261524</t>
  </si>
  <si>
    <t>1935509</t>
  </si>
  <si>
    <t>158563190</t>
  </si>
  <si>
    <t>八打灵新世界酒店</t>
  </si>
  <si>
    <t>LEE/HINLYE</t>
  </si>
  <si>
    <t>¥443.00</t>
  </si>
  <si>
    <t>¥393.00</t>
  </si>
  <si>
    <t>premier king bed room</t>
  </si>
  <si>
    <t>702498050610</t>
  </si>
  <si>
    <t>1937526</t>
  </si>
  <si>
    <t>YANG/XIAOLI|HUANG/FEI</t>
  </si>
  <si>
    <t>¥1,640.00</t>
  </si>
  <si>
    <t>¥204.00</t>
  </si>
  <si>
    <t>¥1,436.00</t>
  </si>
  <si>
    <t>Superior Suite</t>
  </si>
  <si>
    <t>702498578423</t>
  </si>
  <si>
    <t>1938160</t>
  </si>
  <si>
    <t>187122698</t>
  </si>
  <si>
    <t>吉隆坡源宿酒店</t>
  </si>
  <si>
    <t>KOK/MEILIN|YUEN/WAICHOY</t>
  </si>
  <si>
    <t>¥1,328.00</t>
  </si>
  <si>
    <t>¥102.00</t>
  </si>
  <si>
    <t>¥1,226.00</t>
  </si>
  <si>
    <t>1 Bedroom 1 King Suite</t>
  </si>
  <si>
    <t>702481402494</t>
  </si>
  <si>
    <t>1925188</t>
  </si>
  <si>
    <t>XUE/JIA</t>
  </si>
  <si>
    <t>2020-12-14</t>
  </si>
  <si>
    <t>¥907.00</t>
  </si>
  <si>
    <t>¥69.00</t>
  </si>
  <si>
    <t>¥838.00</t>
  </si>
  <si>
    <t>702445209011</t>
  </si>
  <si>
    <t>1903480</t>
  </si>
  <si>
    <t>158556527</t>
  </si>
  <si>
    <t>皇家兰花喜来登大酒店</t>
  </si>
  <si>
    <t>WANG/SIYI|WANG/ZHANGYAN</t>
  </si>
  <si>
    <t>2020-11-08</t>
  </si>
  <si>
    <t>¥1,752.00</t>
  </si>
  <si>
    <t>¥208.00</t>
  </si>
  <si>
    <t>¥1,544.00</t>
  </si>
  <si>
    <t>Deluxe River View 2 Double Beds room</t>
  </si>
  <si>
    <t>702485177802</t>
  </si>
  <si>
    <t>1927892</t>
  </si>
  <si>
    <t>XU/JINYUAN|LIN/JINJIN</t>
  </si>
  <si>
    <t>2021-01-03</t>
  </si>
  <si>
    <t>¥1,091.00</t>
  </si>
  <si>
    <t>¥97.00</t>
  </si>
  <si>
    <t>¥994.00</t>
  </si>
  <si>
    <t>Deluxe King Bed Guest room</t>
  </si>
  <si>
    <t>702497078599</t>
  </si>
  <si>
    <t>1936974</t>
  </si>
  <si>
    <t>ZHENG/SHUAI|ZHANG/XINRU</t>
  </si>
  <si>
    <t>¥2,742.00</t>
  </si>
  <si>
    <t>¥346.00</t>
  </si>
  <si>
    <t>¥2,396.00</t>
  </si>
  <si>
    <t>702482496226</t>
  </si>
  <si>
    <t>1925726</t>
  </si>
  <si>
    <t>179442794</t>
  </si>
  <si>
    <t>洛杉矶大道喜来登酒店</t>
  </si>
  <si>
    <t>WANG/GUANZHONG|KE/ZUNJIAN</t>
  </si>
  <si>
    <t>2020-12-15</t>
  </si>
  <si>
    <t>¥623.00</t>
  </si>
  <si>
    <t>¥47.00</t>
  </si>
  <si>
    <t>¥576.00</t>
  </si>
  <si>
    <t>Traditional King Bed room</t>
  </si>
  <si>
    <t>合计</t>
  </si>
  <si>
    <t/>
  </si>
  <si>
    <t>¥95,518.00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</si>
  <si>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</si>
  <si>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</si>
  <si>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</si>
  <si>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</si>
  <si>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</si>
  <si>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</si>
  <si>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</si>
  <si>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chase_deduct_7SGk201228224201674</t>
  </si>
  <si>
    <t>702478775459</t>
  </si>
  <si>
    <t>1150251</t>
  </si>
  <si>
    <t>赔付-房费追回</t>
  </si>
  <si>
    <t>-¥1,487.00</t>
  </si>
  <si>
    <t>--</t>
  </si>
  <si>
    <t>生成追赔task#追赔系统-预付扣款直连#</t>
  </si>
  <si>
    <t>NIMH20201227094849655648</t>
  </si>
  <si>
    <t>chase_deduct_8nS7201229150306297</t>
  </si>
  <si>
    <t>702490496767</t>
  </si>
  <si>
    <t>-¥734.00</t>
  </si>
  <si>
    <t>NPH20201224000409282437</t>
  </si>
  <si>
    <t>返现日期</t>
  </si>
  <si>
    <t>,</t>
  </si>
  <si>
    <t>系统无单</t>
  </si>
  <si>
    <r>
      <t>上期结算</t>
    </r>
    <r>
      <rPr>
        <sz val="10"/>
        <rFont val="Arial"/>
        <charset val="134"/>
      </rPr>
      <t>463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1487</t>
    </r>
    <r>
      <rPr>
        <sz val="10"/>
        <rFont val="宋体"/>
        <charset val="134"/>
      </rPr>
      <t>，已抵冲</t>
    </r>
  </si>
  <si>
    <r>
      <t>原单未结算，强扣</t>
    </r>
    <r>
      <rPr>
        <sz val="10"/>
        <rFont val="Arial"/>
        <charset val="134"/>
      </rPr>
      <t>734</t>
    </r>
    <r>
      <rPr>
        <sz val="10"/>
        <rFont val="宋体"/>
        <charset val="134"/>
      </rPr>
      <t>元，已抵冲</t>
    </r>
  </si>
  <si>
    <t>A210105151339459</t>
  </si>
  <si>
    <r>
      <t>合计</t>
    </r>
    <r>
      <rPr>
        <sz val="10"/>
        <rFont val="Arial"/>
        <charset val="134"/>
      </rPr>
      <t>83113</t>
    </r>
    <r>
      <rPr>
        <sz val="10"/>
        <rFont val="宋体"/>
        <charset val="134"/>
      </rPr>
      <t>元/99232.65HKD</t>
    </r>
  </si>
  <si>
    <t>CNY / HKD 当前参考汇率: 1.193948578</t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</si>
  <si>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</si>
  <si>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</si>
  <si>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</si>
  <si>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</si>
  <si>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</si>
  <si>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</si>
  <si>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</si>
  <si>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KOK MEILIN,YUEN WAICHOY</t>
  </si>
  <si>
    <t>RMB</t>
  </si>
  <si>
    <t>1226.00</t>
  </si>
  <si>
    <t>KOK/MEILIN</t>
  </si>
  <si>
    <t>156****4411</t>
  </si>
  <si>
    <t>2020/12/31 22:46:41</t>
  </si>
  <si>
    <t>YANG XIAOLI,HUANG FEI</t>
  </si>
  <si>
    <t>1436.00</t>
  </si>
  <si>
    <t>YANG/XIAOLI</t>
  </si>
  <si>
    <t>137****9994</t>
  </si>
  <si>
    <t>2020/12/31 9:53:30</t>
  </si>
  <si>
    <t>XIONG FEIYI</t>
  </si>
  <si>
    <t>350.00</t>
  </si>
  <si>
    <t>186****0804</t>
  </si>
  <si>
    <t>2020/12/31 1:07:38</t>
  </si>
  <si>
    <t>ZHENG SHUAI,ZHANG XINRU</t>
  </si>
  <si>
    <t>2395.98</t>
  </si>
  <si>
    <t>ZHENG/SHUAI</t>
  </si>
  <si>
    <t>136****9309</t>
  </si>
  <si>
    <t>2020/12/30 17:59:10</t>
  </si>
  <si>
    <t>ZHOU QUAN</t>
  </si>
  <si>
    <t>2130.00</t>
  </si>
  <si>
    <t>186****0310</t>
  </si>
  <si>
    <t>2020/12/30 11:12:11</t>
  </si>
  <si>
    <t>HE YUNHUI</t>
  </si>
  <si>
    <t>553.00</t>
  </si>
  <si>
    <t>13500288044</t>
  </si>
  <si>
    <t>2020/12/29 12:29:40</t>
  </si>
  <si>
    <t>WANG ZHENG</t>
  </si>
  <si>
    <t>1114.00</t>
  </si>
  <si>
    <t>13466858800</t>
  </si>
  <si>
    <t>2020/12/29 12:08:05</t>
  </si>
  <si>
    <t>WANG JUE,LIU YU</t>
  </si>
  <si>
    <t>682.00</t>
  </si>
  <si>
    <t>WANG/JUE</t>
  </si>
  <si>
    <t>166****1101</t>
  </si>
  <si>
    <t>2020/12/29 0:34:16</t>
  </si>
  <si>
    <t>LEE HINLYE</t>
  </si>
  <si>
    <t>393.00</t>
  </si>
  <si>
    <t>198****2301</t>
  </si>
  <si>
    <t>2020/12/28 21:57:02</t>
  </si>
  <si>
    <t>YU LONG,FENG XUE</t>
  </si>
  <si>
    <t>YU/LONG</t>
  </si>
  <si>
    <t>132****0181</t>
  </si>
  <si>
    <t>2020/12/28 17:18:31</t>
  </si>
  <si>
    <t>LIAO MINGTIAN</t>
  </si>
  <si>
    <t>456.00</t>
  </si>
  <si>
    <t>139****3768</t>
  </si>
  <si>
    <t>2020/12/28 14:49:31</t>
  </si>
  <si>
    <t>YANG LIU</t>
  </si>
  <si>
    <t>714.00</t>
  </si>
  <si>
    <t>18627900706</t>
  </si>
  <si>
    <t>2020/12/28 13:11:18</t>
  </si>
  <si>
    <t>CHAO KAHENG</t>
  </si>
  <si>
    <t>609.00</t>
  </si>
  <si>
    <t>+85****56520</t>
  </si>
  <si>
    <t>2020/12/28 12:53:20</t>
  </si>
  <si>
    <t>ZENG SHUXIA,CHEN ZHIXIANG</t>
  </si>
  <si>
    <t>912.00</t>
  </si>
  <si>
    <t>ZENG/SHUXIA</t>
  </si>
  <si>
    <t>139****3998</t>
  </si>
  <si>
    <t>2020/12/28 10:52:26</t>
  </si>
  <si>
    <t>WU JIAYAN</t>
  </si>
  <si>
    <t>156.00</t>
  </si>
  <si>
    <t>150****6037</t>
  </si>
  <si>
    <t>2020/12/27 23:35:48</t>
  </si>
  <si>
    <t>新加坡丽思卡尔顿美年酒店</t>
  </si>
  <si>
    <t>DUAN ZHIYONG</t>
  </si>
  <si>
    <t>3894.00</t>
  </si>
  <si>
    <t>183****9999</t>
  </si>
  <si>
    <t>2020/12/27 17:33:41</t>
  </si>
  <si>
    <t>LEUNG CHUNYIP</t>
  </si>
  <si>
    <t>336.00</t>
  </si>
  <si>
    <t>136****7599</t>
  </si>
  <si>
    <t>2020/12/27 17:19:07</t>
  </si>
  <si>
    <t>LONG JIE</t>
  </si>
  <si>
    <t>4364.00</t>
  </si>
  <si>
    <t>13508547777</t>
  </si>
  <si>
    <t>2020/12/27 14:01:36</t>
  </si>
  <si>
    <t>SHAO LILI</t>
  </si>
  <si>
    <t>667.00</t>
  </si>
  <si>
    <t>135****3306</t>
  </si>
  <si>
    <t>2020/12/26 13:12:45</t>
  </si>
  <si>
    <t>ZHOU YANG</t>
  </si>
  <si>
    <t>1842.00</t>
  </si>
  <si>
    <t>131****5533</t>
  </si>
  <si>
    <t>2020/12/25 0:08:49</t>
  </si>
  <si>
    <t>ZHU XIAOXIA</t>
  </si>
  <si>
    <t>2468.00</t>
  </si>
  <si>
    <t>13923338328</t>
  </si>
  <si>
    <t>2020/12/24 23:02:40</t>
  </si>
  <si>
    <t>WANG ZHENG,RUI ZIYAO</t>
  </si>
  <si>
    <t>1870.00</t>
  </si>
  <si>
    <t>133****7091</t>
  </si>
  <si>
    <t>2020/12/22 17:44:09</t>
  </si>
  <si>
    <t>12480.00</t>
  </si>
  <si>
    <t>2020/12/20 23:56:05</t>
  </si>
  <si>
    <t>XU JINYUAN,LIN JINJIN</t>
  </si>
  <si>
    <t>994.00</t>
  </si>
  <si>
    <t>XU/JINYUAN</t>
  </si>
  <si>
    <t>186****6993</t>
  </si>
  <si>
    <t>2020/12/18 11:55:41</t>
  </si>
  <si>
    <t>GUI YUE</t>
  </si>
  <si>
    <t>908.00</t>
  </si>
  <si>
    <t>183****8702</t>
  </si>
  <si>
    <t>2020/12/17 21:10:57</t>
  </si>
  <si>
    <t>WANG GUANZHONG,KE ZUNJIAN</t>
  </si>
  <si>
    <t>576.00</t>
  </si>
  <si>
    <t>WANG/GUANZHONG</t>
  </si>
  <si>
    <t>132****0000</t>
  </si>
  <si>
    <t>2020/12/15 8:02:47</t>
  </si>
  <si>
    <t>XUE JIA</t>
  </si>
  <si>
    <t>838.00</t>
  </si>
  <si>
    <t>138****5496</t>
  </si>
  <si>
    <t>2020/12/14 8:50:30</t>
  </si>
  <si>
    <t>SANG LEI</t>
  </si>
  <si>
    <t>1678.00</t>
  </si>
  <si>
    <t>136****4610</t>
  </si>
  <si>
    <t>2020/12/13 21:42:50</t>
  </si>
  <si>
    <t>922.00</t>
  </si>
  <si>
    <t>2020/12/13 21:39:00</t>
  </si>
  <si>
    <t>WANG SIYI,WANG ZHANGYAN</t>
  </si>
  <si>
    <t>1544.00</t>
  </si>
  <si>
    <t>WANG/SIYI</t>
  </si>
  <si>
    <t>135****9525</t>
  </si>
  <si>
    <t>2020/11/8 22:54:45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</si>
</sst>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8" borderId="16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1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21" sqref="F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32</v>
      </c>
      <c r="B5" s="26" t="s">
        <v>19</v>
      </c>
      <c r="C5" s="27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27" t="s">
        <v>19</v>
      </c>
      <c r="K5" s="27" t="s">
        <v>24</v>
      </c>
    </row>
    <row r="6" ht="27.95" customHeight="1" spans="1:9">
      <c r="A6" s="21" t="s">
        <v>25</v>
      </c>
      <c r="D6" s="32"/>
      <c r="E6" s="33"/>
      <c r="F6" s="33"/>
      <c r="G6" s="34"/>
      <c r="H6" s="33"/>
      <c r="I6" s="38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27</v>
      </c>
      <c r="B8" s="36">
        <v>32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27" t="s">
        <v>19</v>
      </c>
      <c r="K8" s="27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19"/>
      <c r="F12" s="41"/>
      <c r="I12" s="41"/>
    </row>
    <row r="13" ht="15" customHeight="1" spans="1:9">
      <c r="A13" s="39" t="s">
        <v>33</v>
      </c>
      <c r="B13" s="40" t="s">
        <v>34</v>
      </c>
      <c r="C13" s="19"/>
      <c r="F13" s="41"/>
      <c r="I13" s="41"/>
    </row>
    <row r="14" ht="15" customHeight="1" spans="1:9">
      <c r="A14" s="39" t="s">
        <v>35</v>
      </c>
      <c r="B14" s="40" t="s">
        <v>36</v>
      </c>
      <c r="C14" s="19"/>
      <c r="F14" s="41"/>
      <c r="G14" s="19"/>
      <c r="H14" s="19"/>
      <c r="I14" s="41"/>
    </row>
    <row r="15" ht="15" customHeight="1" spans="1:9">
      <c r="A15" s="39" t="s">
        <v>37</v>
      </c>
      <c r="B15" s="40" t="s">
        <v>38</v>
      </c>
      <c r="C15" s="19"/>
      <c r="F15" s="41"/>
      <c r="I15" s="41"/>
    </row>
    <row r="16" ht="15" customHeight="1" spans="1:9">
      <c r="A16" s="39" t="s">
        <v>39</v>
      </c>
      <c r="B16" s="40" t="s">
        <v>40</v>
      </c>
      <c r="C16" s="19"/>
      <c r="F16" s="41"/>
      <c r="I16" s="41"/>
    </row>
    <row r="17" ht="15" customHeight="1" spans="1:6">
      <c r="A17" s="39" t="s">
        <v>41</v>
      </c>
      <c r="B17" s="40" t="s">
        <v>42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workbookViewId="0">
      <selection activeCell="D38" sqref="D38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6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100</v>
      </c>
      <c r="B4" s="5" t="s">
        <v>101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1</v>
      </c>
      <c r="N4" s="7" t="s">
        <v>95</v>
      </c>
      <c r="O4" s="7" t="s">
        <v>95</v>
      </c>
      <c r="P4" s="7" t="s">
        <v>83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109</v>
      </c>
      <c r="B5" s="5" t="s">
        <v>110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2</v>
      </c>
      <c r="M5" s="7">
        <v>1</v>
      </c>
      <c r="N5" s="7" t="s">
        <v>83</v>
      </c>
      <c r="O5" s="7" t="s">
        <v>83</v>
      </c>
      <c r="P5" s="7" t="s">
        <v>114</v>
      </c>
      <c r="Q5" s="7"/>
      <c r="R5" s="12" t="s">
        <v>115</v>
      </c>
      <c r="S5" s="14" t="s">
        <v>19</v>
      </c>
      <c r="T5" s="7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111</v>
      </c>
      <c r="H6" s="7" t="s">
        <v>112</v>
      </c>
      <c r="I6" s="7" t="s">
        <v>79</v>
      </c>
      <c r="J6" s="7" t="s">
        <v>2</v>
      </c>
      <c r="K6" s="7" t="s">
        <v>121</v>
      </c>
      <c r="L6" s="7">
        <v>1</v>
      </c>
      <c r="M6" s="7">
        <v>1</v>
      </c>
      <c r="N6" s="7" t="s">
        <v>83</v>
      </c>
      <c r="O6" s="7" t="s">
        <v>83</v>
      </c>
      <c r="P6" s="7" t="s">
        <v>114</v>
      </c>
      <c r="Q6" s="7"/>
      <c r="R6" s="12" t="s">
        <v>122</v>
      </c>
      <c r="S6" s="14" t="s">
        <v>19</v>
      </c>
      <c r="T6" s="7"/>
      <c r="U6" s="12" t="s">
        <v>19</v>
      </c>
      <c r="V6" s="12" t="s">
        <v>122</v>
      </c>
      <c r="W6" s="14" t="s">
        <v>123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126</v>
      </c>
      <c r="B7" s="5" t="s">
        <v>127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95</v>
      </c>
      <c r="O7" s="7" t="s">
        <v>83</v>
      </c>
      <c r="P7" s="7" t="s">
        <v>114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135</v>
      </c>
      <c r="B8" s="5"/>
      <c r="C8" s="5" t="s">
        <v>74</v>
      </c>
      <c r="D8" s="5" t="s">
        <v>75</v>
      </c>
      <c r="E8" s="5" t="s">
        <v>76</v>
      </c>
      <c r="F8" s="5" t="s">
        <v>75</v>
      </c>
      <c r="G8" s="5" t="s">
        <v>136</v>
      </c>
      <c r="H8" s="7" t="s">
        <v>137</v>
      </c>
      <c r="I8" s="7" t="s">
        <v>79</v>
      </c>
      <c r="J8" s="7" t="s">
        <v>2</v>
      </c>
      <c r="K8" s="7" t="s">
        <v>138</v>
      </c>
      <c r="L8" s="7">
        <v>1</v>
      </c>
      <c r="M8" s="7">
        <v>1</v>
      </c>
      <c r="N8" s="7" t="s">
        <v>114</v>
      </c>
      <c r="O8" s="7" t="s">
        <v>114</v>
      </c>
      <c r="P8" s="7" t="s">
        <v>139</v>
      </c>
      <c r="Q8" s="7"/>
      <c r="R8" s="12" t="s">
        <v>21</v>
      </c>
      <c r="S8" s="14" t="s">
        <v>21</v>
      </c>
      <c r="T8" s="7" t="s">
        <v>140</v>
      </c>
      <c r="U8" s="12" t="s">
        <v>19</v>
      </c>
      <c r="V8" s="12" t="s">
        <v>19</v>
      </c>
      <c r="W8" s="14" t="s">
        <v>19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19</v>
      </c>
      <c r="AD8" t="s">
        <v>6</v>
      </c>
      <c r="AE8" t="s">
        <v>141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142</v>
      </c>
      <c r="B9" s="5" t="s">
        <v>143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91</v>
      </c>
      <c r="H9" s="7" t="s">
        <v>92</v>
      </c>
      <c r="I9" s="7" t="s">
        <v>79</v>
      </c>
      <c r="J9" s="7" t="s">
        <v>2</v>
      </c>
      <c r="K9" s="7" t="s">
        <v>144</v>
      </c>
      <c r="L9" s="7">
        <v>1</v>
      </c>
      <c r="M9" s="7">
        <v>2</v>
      </c>
      <c r="N9" s="7" t="s">
        <v>145</v>
      </c>
      <c r="O9" s="7" t="s">
        <v>83</v>
      </c>
      <c r="P9" s="7" t="s">
        <v>139</v>
      </c>
      <c r="Q9" s="7"/>
      <c r="R9" s="12" t="s">
        <v>146</v>
      </c>
      <c r="S9" s="14" t="s">
        <v>19</v>
      </c>
      <c r="T9" s="7"/>
      <c r="U9" s="12" t="s">
        <v>19</v>
      </c>
      <c r="V9" s="12" t="s">
        <v>146</v>
      </c>
      <c r="W9" s="14" t="s">
        <v>147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148</v>
      </c>
      <c r="AD9" t="s">
        <v>6</v>
      </c>
      <c r="AE9" t="s">
        <v>99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149</v>
      </c>
      <c r="B10" s="5" t="s">
        <v>150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91</v>
      </c>
      <c r="H10" s="7" t="s">
        <v>92</v>
      </c>
      <c r="I10" s="7" t="s">
        <v>79</v>
      </c>
      <c r="J10" s="7" t="s">
        <v>2</v>
      </c>
      <c r="K10" s="7" t="s">
        <v>93</v>
      </c>
      <c r="L10" s="7">
        <v>1</v>
      </c>
      <c r="M10" s="7">
        <v>2</v>
      </c>
      <c r="N10" s="7" t="s">
        <v>94</v>
      </c>
      <c r="O10" s="7" t="s">
        <v>83</v>
      </c>
      <c r="P10" s="7" t="s">
        <v>139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99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154</v>
      </c>
      <c r="B11" s="5" t="s">
        <v>155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77</v>
      </c>
      <c r="H11" s="7" t="s">
        <v>78</v>
      </c>
      <c r="I11" s="7" t="s">
        <v>79</v>
      </c>
      <c r="J11" s="7" t="s">
        <v>2</v>
      </c>
      <c r="K11" s="7" t="s">
        <v>80</v>
      </c>
      <c r="L11" s="7">
        <v>1</v>
      </c>
      <c r="M11" s="7">
        <v>2</v>
      </c>
      <c r="N11" s="7" t="s">
        <v>95</v>
      </c>
      <c r="O11" s="7" t="s">
        <v>83</v>
      </c>
      <c r="P11" s="7" t="s">
        <v>139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87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159</v>
      </c>
      <c r="B12" s="5" t="s">
        <v>160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136</v>
      </c>
      <c r="H12" s="7" t="s">
        <v>137</v>
      </c>
      <c r="I12" s="7" t="s">
        <v>79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83</v>
      </c>
      <c r="O12" s="7" t="s">
        <v>114</v>
      </c>
      <c r="P12" s="7" t="s">
        <v>139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166</v>
      </c>
      <c r="B13" s="5" t="s">
        <v>167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136</v>
      </c>
      <c r="H13" s="7" t="s">
        <v>137</v>
      </c>
      <c r="I13" s="7" t="s">
        <v>79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114</v>
      </c>
      <c r="O13" s="7" t="s">
        <v>114</v>
      </c>
      <c r="P13" s="7" t="s">
        <v>139</v>
      </c>
      <c r="Q13" s="7"/>
      <c r="R13" s="12" t="s">
        <v>162</v>
      </c>
      <c r="S13" s="14" t="s">
        <v>19</v>
      </c>
      <c r="T13" s="7"/>
      <c r="U13" s="12" t="s">
        <v>19</v>
      </c>
      <c r="V13" s="12" t="s">
        <v>162</v>
      </c>
      <c r="W13" s="14" t="s">
        <v>163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164</v>
      </c>
      <c r="AD13" t="s">
        <v>6</v>
      </c>
      <c r="AE13" t="s">
        <v>141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169</v>
      </c>
      <c r="B14" s="5" t="s">
        <v>170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171</v>
      </c>
      <c r="H14" s="7" t="s">
        <v>172</v>
      </c>
      <c r="I14" s="7" t="s">
        <v>79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83</v>
      </c>
      <c r="O14" s="7" t="s">
        <v>114</v>
      </c>
      <c r="P14" s="7" t="s">
        <v>139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175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178</v>
      </c>
      <c r="B15" s="5" t="s">
        <v>179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180</v>
      </c>
      <c r="H15" s="7" t="s">
        <v>181</v>
      </c>
      <c r="I15" s="7" t="s">
        <v>79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114</v>
      </c>
      <c r="O15" s="7" t="s">
        <v>114</v>
      </c>
      <c r="P15" s="7" t="s">
        <v>139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187</v>
      </c>
      <c r="B16" s="5" t="s">
        <v>188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189</v>
      </c>
      <c r="H16" s="7" t="s">
        <v>190</v>
      </c>
      <c r="I16" s="7" t="s">
        <v>79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139</v>
      </c>
      <c r="O16" s="7" t="s">
        <v>139</v>
      </c>
      <c r="P16" s="7" t="s">
        <v>192</v>
      </c>
      <c r="Q16" s="7"/>
      <c r="R16" s="12" t="s">
        <v>193</v>
      </c>
      <c r="S16" s="14" t="s">
        <v>19</v>
      </c>
      <c r="T16" s="7"/>
      <c r="U16" s="12" t="s">
        <v>19</v>
      </c>
      <c r="V16" s="12" t="s">
        <v>193</v>
      </c>
      <c r="W16" s="14" t="s">
        <v>194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197</v>
      </c>
      <c r="B17" s="5" t="s">
        <v>198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128</v>
      </c>
      <c r="H17" s="7" t="s">
        <v>129</v>
      </c>
      <c r="I17" s="7" t="s">
        <v>79</v>
      </c>
      <c r="J17" s="7" t="s">
        <v>2</v>
      </c>
      <c r="K17" s="7" t="s">
        <v>199</v>
      </c>
      <c r="L17" s="7">
        <v>1</v>
      </c>
      <c r="M17" s="7">
        <v>4</v>
      </c>
      <c r="N17" s="7" t="s">
        <v>200</v>
      </c>
      <c r="O17" s="7" t="s">
        <v>95</v>
      </c>
      <c r="P17" s="7" t="s">
        <v>192</v>
      </c>
      <c r="Q17" s="7"/>
      <c r="R17" s="12" t="s">
        <v>201</v>
      </c>
      <c r="S17" s="14" t="s">
        <v>19</v>
      </c>
      <c r="T17" s="7"/>
      <c r="U17" s="12" t="s">
        <v>19</v>
      </c>
      <c r="V17" s="12" t="s">
        <v>201</v>
      </c>
      <c r="W17" s="14" t="s">
        <v>202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134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204</v>
      </c>
      <c r="B18" s="5" t="s">
        <v>205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180</v>
      </c>
      <c r="H18" s="7" t="s">
        <v>181</v>
      </c>
      <c r="I18" s="7" t="s">
        <v>79</v>
      </c>
      <c r="J18" s="7" t="s">
        <v>2</v>
      </c>
      <c r="K18" s="7" t="s">
        <v>206</v>
      </c>
      <c r="L18" s="7">
        <v>1</v>
      </c>
      <c r="M18" s="7">
        <v>2</v>
      </c>
      <c r="N18" s="7" t="s">
        <v>114</v>
      </c>
      <c r="O18" s="7" t="s">
        <v>114</v>
      </c>
      <c r="P18" s="7" t="s">
        <v>192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211</v>
      </c>
      <c r="B19" s="5" t="s">
        <v>212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171</v>
      </c>
      <c r="H19" s="7" t="s">
        <v>172</v>
      </c>
      <c r="I19" s="7" t="s">
        <v>79</v>
      </c>
      <c r="J19" s="7" t="s">
        <v>2</v>
      </c>
      <c r="K19" s="7" t="s">
        <v>213</v>
      </c>
      <c r="L19" s="7">
        <v>1</v>
      </c>
      <c r="M19" s="7">
        <v>2</v>
      </c>
      <c r="N19" s="7" t="s">
        <v>214</v>
      </c>
      <c r="O19" s="7" t="s">
        <v>139</v>
      </c>
      <c r="P19" s="7" t="s">
        <v>215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177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219</v>
      </c>
      <c r="B20" s="5" t="s">
        <v>220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221</v>
      </c>
      <c r="H20" s="7" t="s">
        <v>222</v>
      </c>
      <c r="I20" s="7" t="s">
        <v>79</v>
      </c>
      <c r="J20" s="7" t="s">
        <v>2</v>
      </c>
      <c r="K20" s="7" t="s">
        <v>223</v>
      </c>
      <c r="L20" s="7">
        <v>1</v>
      </c>
      <c r="M20" s="7">
        <v>1</v>
      </c>
      <c r="N20" s="7" t="s">
        <v>83</v>
      </c>
      <c r="O20" s="7" t="s">
        <v>192</v>
      </c>
      <c r="P20" s="7" t="s">
        <v>215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228</v>
      </c>
      <c r="B21" s="5" t="s">
        <v>229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77</v>
      </c>
      <c r="H21" s="7" t="s">
        <v>78</v>
      </c>
      <c r="I21" s="7" t="s">
        <v>79</v>
      </c>
      <c r="J21" s="7" t="s">
        <v>2</v>
      </c>
      <c r="K21" s="7" t="s">
        <v>230</v>
      </c>
      <c r="L21" s="7">
        <v>1</v>
      </c>
      <c r="M21" s="7">
        <v>14</v>
      </c>
      <c r="N21" s="7" t="s">
        <v>231</v>
      </c>
      <c r="O21" s="7" t="s">
        <v>232</v>
      </c>
      <c r="P21" s="7" t="s">
        <v>215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87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236</v>
      </c>
      <c r="B22" s="5" t="s">
        <v>237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238</v>
      </c>
      <c r="H22" s="7" t="s">
        <v>239</v>
      </c>
      <c r="I22" s="7" t="s">
        <v>79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192</v>
      </c>
      <c r="O22" s="7" t="s">
        <v>192</v>
      </c>
      <c r="P22" s="7" t="s">
        <v>215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245</v>
      </c>
      <c r="B23" s="5" t="s">
        <v>246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247</v>
      </c>
      <c r="H23" s="7" t="s">
        <v>248</v>
      </c>
      <c r="I23" s="7" t="s">
        <v>79</v>
      </c>
      <c r="J23" s="7" t="s">
        <v>2</v>
      </c>
      <c r="K23" s="7" t="s">
        <v>249</v>
      </c>
      <c r="L23" s="7">
        <v>1</v>
      </c>
      <c r="M23" s="7">
        <v>2</v>
      </c>
      <c r="N23" s="7" t="s">
        <v>82</v>
      </c>
      <c r="O23" s="7" t="s">
        <v>192</v>
      </c>
      <c r="P23" s="7" t="s">
        <v>250</v>
      </c>
      <c r="Q23" s="7"/>
      <c r="R23" s="12" t="s">
        <v>251</v>
      </c>
      <c r="S23" s="14" t="s">
        <v>19</v>
      </c>
      <c r="T23" s="7"/>
      <c r="U23" s="12" t="s">
        <v>19</v>
      </c>
      <c r="V23" s="12" t="s">
        <v>251</v>
      </c>
      <c r="W23" s="14" t="s">
        <v>147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254</v>
      </c>
      <c r="B24" s="5" t="s">
        <v>255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256</v>
      </c>
      <c r="H24" s="7" t="s">
        <v>257</v>
      </c>
      <c r="I24" s="7" t="s">
        <v>79</v>
      </c>
      <c r="J24" s="7" t="s">
        <v>2</v>
      </c>
      <c r="K24" s="7" t="s">
        <v>258</v>
      </c>
      <c r="L24" s="7">
        <v>1</v>
      </c>
      <c r="M24" s="7">
        <v>1</v>
      </c>
      <c r="N24" s="7" t="s">
        <v>259</v>
      </c>
      <c r="O24" s="7" t="s">
        <v>215</v>
      </c>
      <c r="P24" s="7" t="s">
        <v>250</v>
      </c>
      <c r="Q24" s="7"/>
      <c r="R24" s="12" t="s">
        <v>260</v>
      </c>
      <c r="S24" s="14" t="s">
        <v>19</v>
      </c>
      <c r="T24" s="7"/>
      <c r="U24" s="12" t="s">
        <v>19</v>
      </c>
      <c r="V24" s="12" t="s">
        <v>260</v>
      </c>
      <c r="W24" s="14" t="s">
        <v>261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262</v>
      </c>
      <c r="AD24" t="s">
        <v>6</v>
      </c>
      <c r="AE24" t="s">
        <v>263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264</v>
      </c>
      <c r="B25" s="5" t="s">
        <v>265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171</v>
      </c>
      <c r="H25" s="7" t="s">
        <v>172</v>
      </c>
      <c r="I25" s="7" t="s">
        <v>79</v>
      </c>
      <c r="J25" s="7" t="s">
        <v>2</v>
      </c>
      <c r="K25" s="7" t="s">
        <v>266</v>
      </c>
      <c r="L25" s="7">
        <v>1</v>
      </c>
      <c r="M25" s="7">
        <v>3</v>
      </c>
      <c r="N25" s="7" t="s">
        <v>95</v>
      </c>
      <c r="O25" s="7" t="s">
        <v>139</v>
      </c>
      <c r="P25" s="7" t="s">
        <v>250</v>
      </c>
      <c r="Q25" s="7"/>
      <c r="R25" s="12" t="s">
        <v>267</v>
      </c>
      <c r="S25" s="14" t="s">
        <v>19</v>
      </c>
      <c r="T25" s="7"/>
      <c r="U25" s="12" t="s">
        <v>19</v>
      </c>
      <c r="V25" s="12" t="s">
        <v>267</v>
      </c>
      <c r="W25" s="14" t="s">
        <v>268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269</v>
      </c>
      <c r="AD25" t="s">
        <v>6</v>
      </c>
      <c r="AE25" t="s">
        <v>177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270</v>
      </c>
      <c r="B26" s="5" t="s">
        <v>271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272</v>
      </c>
      <c r="H26" s="7" t="s">
        <v>273</v>
      </c>
      <c r="I26" s="7" t="s">
        <v>79</v>
      </c>
      <c r="J26" s="7" t="s">
        <v>2</v>
      </c>
      <c r="K26" s="7" t="s">
        <v>274</v>
      </c>
      <c r="L26" s="7">
        <v>1</v>
      </c>
      <c r="M26" s="7">
        <v>1</v>
      </c>
      <c r="N26" s="7" t="s">
        <v>83</v>
      </c>
      <c r="O26" s="7" t="s">
        <v>215</v>
      </c>
      <c r="P26" s="7" t="s">
        <v>250</v>
      </c>
      <c r="Q26" s="7"/>
      <c r="R26" s="12" t="s">
        <v>275</v>
      </c>
      <c r="S26" s="14" t="s">
        <v>19</v>
      </c>
      <c r="T26" s="7"/>
      <c r="U26" s="12" t="s">
        <v>19</v>
      </c>
      <c r="V26" s="12" t="s">
        <v>275</v>
      </c>
      <c r="W26" s="14" t="s">
        <v>242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278</v>
      </c>
      <c r="B27" s="5" t="s">
        <v>279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238</v>
      </c>
      <c r="H27" s="7" t="s">
        <v>239</v>
      </c>
      <c r="I27" s="7" t="s">
        <v>79</v>
      </c>
      <c r="J27" s="7" t="s">
        <v>2</v>
      </c>
      <c r="K27" s="7" t="s">
        <v>280</v>
      </c>
      <c r="L27" s="7">
        <v>1</v>
      </c>
      <c r="M27" s="7">
        <v>2</v>
      </c>
      <c r="N27" s="7" t="s">
        <v>192</v>
      </c>
      <c r="O27" s="7" t="s">
        <v>192</v>
      </c>
      <c r="P27" s="7" t="s">
        <v>250</v>
      </c>
      <c r="Q27" s="7"/>
      <c r="R27" s="12" t="s">
        <v>281</v>
      </c>
      <c r="S27" s="14" t="s">
        <v>19</v>
      </c>
      <c r="T27" s="7"/>
      <c r="U27" s="12" t="s">
        <v>19</v>
      </c>
      <c r="V27" s="12" t="s">
        <v>281</v>
      </c>
      <c r="W27" s="14" t="s">
        <v>282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283</v>
      </c>
      <c r="AD27" t="s">
        <v>6</v>
      </c>
      <c r="AE27" t="s">
        <v>284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285</v>
      </c>
      <c r="B28" s="5" t="s">
        <v>286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287</v>
      </c>
      <c r="H28" s="7" t="s">
        <v>288</v>
      </c>
      <c r="I28" s="7" t="s">
        <v>79</v>
      </c>
      <c r="J28" s="7" t="s">
        <v>2</v>
      </c>
      <c r="K28" s="7" t="s">
        <v>289</v>
      </c>
      <c r="L28" s="7">
        <v>2</v>
      </c>
      <c r="M28" s="7">
        <v>1</v>
      </c>
      <c r="N28" s="7" t="s">
        <v>192</v>
      </c>
      <c r="O28" s="7" t="s">
        <v>215</v>
      </c>
      <c r="P28" s="7" t="s">
        <v>250</v>
      </c>
      <c r="Q28" s="7"/>
      <c r="R28" s="12" t="s">
        <v>290</v>
      </c>
      <c r="S28" s="14" t="s">
        <v>19</v>
      </c>
      <c r="T28" s="7"/>
      <c r="U28" s="12" t="s">
        <v>19</v>
      </c>
      <c r="V28" s="12" t="s">
        <v>290</v>
      </c>
      <c r="W28" s="14" t="s">
        <v>291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292</v>
      </c>
      <c r="AD28" t="s">
        <v>6</v>
      </c>
      <c r="AE28" t="s">
        <v>293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294</v>
      </c>
      <c r="B29" s="5" t="s">
        <v>295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111</v>
      </c>
      <c r="H29" s="7" t="s">
        <v>112</v>
      </c>
      <c r="I29" s="7" t="s">
        <v>79</v>
      </c>
      <c r="J29" s="7" t="s">
        <v>2</v>
      </c>
      <c r="K29" s="7" t="s">
        <v>296</v>
      </c>
      <c r="L29" s="7">
        <v>1</v>
      </c>
      <c r="M29" s="7">
        <v>1</v>
      </c>
      <c r="N29" s="7" t="s">
        <v>297</v>
      </c>
      <c r="O29" s="7" t="s">
        <v>215</v>
      </c>
      <c r="P29" s="7" t="s">
        <v>250</v>
      </c>
      <c r="Q29" s="7"/>
      <c r="R29" s="12" t="s">
        <v>298</v>
      </c>
      <c r="S29" s="14" t="s">
        <v>19</v>
      </c>
      <c r="T29" s="7"/>
      <c r="U29" s="12" t="s">
        <v>19</v>
      </c>
      <c r="V29" s="12" t="s">
        <v>298</v>
      </c>
      <c r="W29" s="14" t="s">
        <v>299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300</v>
      </c>
      <c r="AD29" t="s">
        <v>6</v>
      </c>
      <c r="AE29" t="s">
        <v>118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301</v>
      </c>
      <c r="B30" s="5" t="s">
        <v>302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303</v>
      </c>
      <c r="H30" s="7" t="s">
        <v>304</v>
      </c>
      <c r="I30" s="7" t="s">
        <v>79</v>
      </c>
      <c r="J30" s="7" t="s">
        <v>2</v>
      </c>
      <c r="K30" s="7" t="s">
        <v>305</v>
      </c>
      <c r="L30" s="7">
        <v>2</v>
      </c>
      <c r="M30" s="7">
        <v>1</v>
      </c>
      <c r="N30" s="7" t="s">
        <v>306</v>
      </c>
      <c r="O30" s="7" t="s">
        <v>215</v>
      </c>
      <c r="P30" s="7" t="s">
        <v>250</v>
      </c>
      <c r="Q30" s="7"/>
      <c r="R30" s="12" t="s">
        <v>307</v>
      </c>
      <c r="S30" s="14" t="s">
        <v>19</v>
      </c>
      <c r="T30" s="7"/>
      <c r="U30" s="12" t="s">
        <v>19</v>
      </c>
      <c r="V30" s="12" t="s">
        <v>307</v>
      </c>
      <c r="W30" s="14" t="s">
        <v>308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309</v>
      </c>
      <c r="AD30" t="s">
        <v>6</v>
      </c>
      <c r="AE30" t="s">
        <v>310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311</v>
      </c>
      <c r="B31" s="5" t="s">
        <v>312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91</v>
      </c>
      <c r="H31" s="7" t="s">
        <v>92</v>
      </c>
      <c r="I31" s="7" t="s">
        <v>79</v>
      </c>
      <c r="J31" s="7" t="s">
        <v>2</v>
      </c>
      <c r="K31" s="7" t="s">
        <v>313</v>
      </c>
      <c r="L31" s="7">
        <v>1</v>
      </c>
      <c r="M31" s="7">
        <v>1</v>
      </c>
      <c r="N31" s="7" t="s">
        <v>232</v>
      </c>
      <c r="O31" s="7" t="s">
        <v>250</v>
      </c>
      <c r="P31" s="7" t="s">
        <v>314</v>
      </c>
      <c r="Q31" s="7"/>
      <c r="R31" s="12" t="s">
        <v>315</v>
      </c>
      <c r="S31" s="14" t="s">
        <v>19</v>
      </c>
      <c r="T31" s="7"/>
      <c r="U31" s="12" t="s">
        <v>19</v>
      </c>
      <c r="V31" s="12" t="s">
        <v>315</v>
      </c>
      <c r="W31" s="14" t="s">
        <v>316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317</v>
      </c>
      <c r="AD31" t="s">
        <v>6</v>
      </c>
      <c r="AE31" t="s">
        <v>318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319</v>
      </c>
      <c r="B32" s="5" t="s">
        <v>320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238</v>
      </c>
      <c r="H32" s="7" t="s">
        <v>239</v>
      </c>
      <c r="I32" s="7" t="s">
        <v>79</v>
      </c>
      <c r="J32" s="7" t="s">
        <v>2</v>
      </c>
      <c r="K32" s="7" t="s">
        <v>321</v>
      </c>
      <c r="L32" s="7">
        <v>2</v>
      </c>
      <c r="M32" s="7">
        <v>3</v>
      </c>
      <c r="N32" s="7" t="s">
        <v>139</v>
      </c>
      <c r="O32" s="7" t="s">
        <v>192</v>
      </c>
      <c r="P32" s="7" t="s">
        <v>314</v>
      </c>
      <c r="Q32" s="7"/>
      <c r="R32" s="12" t="s">
        <v>322</v>
      </c>
      <c r="S32" s="14" t="s">
        <v>19</v>
      </c>
      <c r="T32" s="7"/>
      <c r="U32" s="12" t="s">
        <v>19</v>
      </c>
      <c r="V32" s="12" t="s">
        <v>322</v>
      </c>
      <c r="W32" s="14" t="s">
        <v>323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324</v>
      </c>
      <c r="AD32" t="s">
        <v>6</v>
      </c>
      <c r="AE32" t="s">
        <v>244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325</v>
      </c>
      <c r="B33" s="5" t="s">
        <v>326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327</v>
      </c>
      <c r="H33" s="7" t="s">
        <v>328</v>
      </c>
      <c r="I33" s="7" t="s">
        <v>79</v>
      </c>
      <c r="J33" s="7" t="s">
        <v>2</v>
      </c>
      <c r="K33" s="7" t="s">
        <v>329</v>
      </c>
      <c r="L33" s="7">
        <v>1</v>
      </c>
      <c r="M33" s="7">
        <v>1</v>
      </c>
      <c r="N33" s="7" t="s">
        <v>330</v>
      </c>
      <c r="O33" s="7" t="s">
        <v>250</v>
      </c>
      <c r="P33" s="7" t="s">
        <v>314</v>
      </c>
      <c r="Q33" s="7"/>
      <c r="R33" s="12" t="s">
        <v>331</v>
      </c>
      <c r="S33" s="14" t="s">
        <v>19</v>
      </c>
      <c r="T33" s="7"/>
      <c r="U33" s="12" t="s">
        <v>19</v>
      </c>
      <c r="V33" s="12" t="s">
        <v>331</v>
      </c>
      <c r="W33" s="14" t="s">
        <v>332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333</v>
      </c>
      <c r="AD33" t="s">
        <v>6</v>
      </c>
      <c r="AE33" t="s">
        <v>334</v>
      </c>
      <c r="AF33" t="s">
        <v>88</v>
      </c>
      <c r="AG33" t="s">
        <v>75</v>
      </c>
      <c r="AH33" t="s">
        <v>19</v>
      </c>
    </row>
    <row r="34" customHeight="1" spans="1:32">
      <c r="A34" s="10" t="s">
        <v>335</v>
      </c>
      <c r="B34" s="10"/>
      <c r="C34" s="10" t="s">
        <v>336</v>
      </c>
      <c r="D34" s="10"/>
      <c r="E34" s="10"/>
      <c r="F34" s="10"/>
      <c r="G34" s="10" t="s">
        <v>336</v>
      </c>
      <c r="H34" s="10" t="s">
        <v>336</v>
      </c>
      <c r="I34" s="10" t="s">
        <v>336</v>
      </c>
      <c r="J34" s="10" t="s">
        <v>336</v>
      </c>
      <c r="K34" s="10" t="s">
        <v>336</v>
      </c>
      <c r="L34" s="10" t="s">
        <v>336</v>
      </c>
      <c r="M34" s="10" t="s">
        <v>336</v>
      </c>
      <c r="N34" s="10" t="s">
        <v>336</v>
      </c>
      <c r="O34" s="10" t="s">
        <v>336</v>
      </c>
      <c r="P34" s="10" t="s">
        <v>336</v>
      </c>
      <c r="Q34" s="10"/>
      <c r="R34" s="13" t="s">
        <v>20</v>
      </c>
      <c r="S34" s="13" t="s">
        <v>21</v>
      </c>
      <c r="T34" s="10" t="s">
        <v>336</v>
      </c>
      <c r="U34" s="13"/>
      <c r="V34" s="13" t="s">
        <v>337</v>
      </c>
      <c r="W34" s="13" t="s">
        <v>22</v>
      </c>
      <c r="X34" s="13"/>
      <c r="Y34" s="13"/>
      <c r="Z34" s="13"/>
      <c r="AA34" s="10"/>
      <c r="AB34" s="13"/>
      <c r="AC34" s="10"/>
      <c r="AD34" s="10" t="s">
        <v>336</v>
      </c>
      <c r="AE34" s="10"/>
      <c r="AF3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338</v>
      </c>
      <c r="B1" s="4" t="s">
        <v>339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340</v>
      </c>
      <c r="H1" s="4" t="s">
        <v>341</v>
      </c>
      <c r="I1" s="4" t="s">
        <v>13</v>
      </c>
      <c r="J1" s="4" t="s">
        <v>17</v>
      </c>
      <c r="K1" s="4" t="s">
        <v>18</v>
      </c>
      <c r="L1" s="11" t="s">
        <v>342</v>
      </c>
      <c r="M1" s="4" t="s">
        <v>343</v>
      </c>
      <c r="N1" s="4" t="s">
        <v>344</v>
      </c>
    </row>
    <row r="2" ht="14.25" customHeight="1" spans="1:256">
      <c r="A2" s="5" t="s">
        <v>345</v>
      </c>
      <c r="B2" s="7" t="s">
        <v>346</v>
      </c>
      <c r="C2" s="7" t="s">
        <v>347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348</v>
      </c>
      <c r="I2" s="12" t="s">
        <v>349</v>
      </c>
      <c r="J2" s="12" t="s">
        <v>19</v>
      </c>
      <c r="K2" s="12" t="s">
        <v>349</v>
      </c>
      <c r="L2" s="7" t="s">
        <v>350</v>
      </c>
      <c r="M2" s="7" t="s">
        <v>351</v>
      </c>
      <c r="N2" s="7" t="s">
        <v>352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353</v>
      </c>
      <c r="B3" s="7" t="s">
        <v>354</v>
      </c>
      <c r="C3" s="7" t="s">
        <v>347</v>
      </c>
      <c r="D3" s="7" t="s">
        <v>2</v>
      </c>
      <c r="E3" s="7" t="s">
        <v>76</v>
      </c>
      <c r="F3" s="7" t="s">
        <v>75</v>
      </c>
      <c r="G3" s="7" t="s">
        <v>114</v>
      </c>
      <c r="H3" s="7" t="s">
        <v>348</v>
      </c>
      <c r="I3" s="12" t="s">
        <v>355</v>
      </c>
      <c r="J3" s="12" t="s">
        <v>19</v>
      </c>
      <c r="K3" s="12" t="s">
        <v>355</v>
      </c>
      <c r="L3" s="7" t="s">
        <v>350</v>
      </c>
      <c r="M3" s="7" t="s">
        <v>351</v>
      </c>
      <c r="N3" s="7" t="s">
        <v>356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335</v>
      </c>
      <c r="B4" s="10" t="s">
        <v>336</v>
      </c>
      <c r="C4" s="10" t="s">
        <v>336</v>
      </c>
      <c r="D4" s="10" t="s">
        <v>336</v>
      </c>
      <c r="E4" s="10"/>
      <c r="F4" s="10"/>
      <c r="G4" s="10" t="s">
        <v>336</v>
      </c>
      <c r="H4" s="10" t="s">
        <v>336</v>
      </c>
      <c r="I4" s="13" t="s">
        <v>23</v>
      </c>
      <c r="J4" s="13"/>
      <c r="K4" s="13"/>
      <c r="L4" s="10"/>
      <c r="M4" s="10" t="s">
        <v>336</v>
      </c>
      <c r="N4" t="s">
        <v>336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357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0" workbookViewId="0">
      <selection activeCell="G42" sqref="G42"/>
    </sheetView>
  </sheetViews>
  <sheetFormatPr defaultColWidth="9.14285714285714" defaultRowHeight="12.75"/>
  <cols>
    <col min="1" max="1" width="14.7142857142857" customWidth="1"/>
    <col min="2" max="2" width="13.2857142857143" style="3" customWidth="1"/>
    <col min="3" max="3" width="9.57142857142857"/>
  </cols>
  <sheetData>
    <row r="1" spans="1:11">
      <c r="A1" s="4" t="s">
        <v>43</v>
      </c>
      <c r="B1" s="4" t="s">
        <v>18</v>
      </c>
      <c r="K1" s="6" t="s">
        <v>358</v>
      </c>
    </row>
    <row r="2" ht="14.25" customHeight="1" spans="1:11">
      <c r="A2" s="44" t="s">
        <v>72</v>
      </c>
      <c r="B2" s="3">
        <v>12480</v>
      </c>
      <c r="C2" t="str">
        <f>VLOOKUP(A2,HOP!A:H,8,0)</f>
        <v>12480.00</v>
      </c>
      <c r="D2" t="str">
        <f>VLOOKUP(A2,HOP!A:B,2,0)</f>
        <v>1929828</v>
      </c>
      <c r="E2">
        <f>B2-C2</f>
        <v>0</v>
      </c>
      <c r="K2" t="str">
        <f>$K$1&amp;D2</f>
        <v>,1929828</v>
      </c>
    </row>
    <row r="3" ht="14.25" customHeight="1" spans="1:11">
      <c r="A3" s="5" t="s">
        <v>89</v>
      </c>
      <c r="B3" s="3">
        <v>922</v>
      </c>
      <c r="C3" t="str">
        <f>VLOOKUP(A3,HOP!A:H,8,0)</f>
        <v>922.00</v>
      </c>
      <c r="D3" t="str">
        <f>VLOOKUP(A3,HOP!A:B,2,0)</f>
        <v>1925043</v>
      </c>
      <c r="E3">
        <f t="shared" ref="E3:E35" si="0">B3-C3</f>
        <v>0</v>
      </c>
      <c r="K3" t="str">
        <f t="shared" ref="K3:K35" si="1">$K$1&amp;D3</f>
        <v>,1925043</v>
      </c>
    </row>
    <row r="4" ht="14.25" customHeight="1" spans="1:11">
      <c r="A4" s="5" t="s">
        <v>100</v>
      </c>
      <c r="B4" s="3">
        <v>336</v>
      </c>
      <c r="C4" t="str">
        <f>VLOOKUP(A4,HOP!A:H,8,0)</f>
        <v>336.00</v>
      </c>
      <c r="D4" t="str">
        <f>VLOOKUP(A4,HOP!A:B,2,0)</f>
        <v>1934628</v>
      </c>
      <c r="E4">
        <f t="shared" si="0"/>
        <v>0</v>
      </c>
      <c r="K4" t="str">
        <f t="shared" si="1"/>
        <v>,1934628</v>
      </c>
    </row>
    <row r="5" ht="14.25" customHeight="1" spans="1:11">
      <c r="A5" s="5" t="s">
        <v>109</v>
      </c>
      <c r="B5" s="3">
        <v>912</v>
      </c>
      <c r="C5" t="str">
        <f>VLOOKUP(A5,HOP!A:H,8,0)</f>
        <v>912.00</v>
      </c>
      <c r="D5" t="str">
        <f>VLOOKUP(A5,HOP!A:B,2,0)</f>
        <v>1935082</v>
      </c>
      <c r="E5">
        <f t="shared" si="0"/>
        <v>0</v>
      </c>
      <c r="K5" t="str">
        <f t="shared" si="1"/>
        <v>,1935082</v>
      </c>
    </row>
    <row r="6" ht="14.25" customHeight="1" spans="1:11">
      <c r="A6" s="5" t="s">
        <v>119</v>
      </c>
      <c r="B6" s="3">
        <v>456</v>
      </c>
      <c r="C6" t="str">
        <f>VLOOKUP(A6,HOP!A:H,8,0)</f>
        <v>456.00</v>
      </c>
      <c r="D6" t="str">
        <f>VLOOKUP(A6,HOP!A:B,2,0)</f>
        <v>1935214</v>
      </c>
      <c r="E6">
        <f t="shared" si="0"/>
        <v>0</v>
      </c>
      <c r="K6" t="str">
        <f t="shared" si="1"/>
        <v>,1935214</v>
      </c>
    </row>
    <row r="7" ht="14.25" customHeight="1" spans="1:11">
      <c r="A7" s="5" t="s">
        <v>126</v>
      </c>
      <c r="B7" s="3">
        <v>156</v>
      </c>
      <c r="C7" t="str">
        <f>VLOOKUP(A7,HOP!A:H,8,0)</f>
        <v>156.00</v>
      </c>
      <c r="D7" t="str">
        <f>VLOOKUP(A7,HOP!A:B,2,0)</f>
        <v>1934901</v>
      </c>
      <c r="E7">
        <f t="shared" si="0"/>
        <v>0</v>
      </c>
      <c r="K7" t="str">
        <f t="shared" si="1"/>
        <v>,1934901</v>
      </c>
    </row>
    <row r="8" ht="14.25" customHeight="1" spans="1:11">
      <c r="A8" s="44" t="s">
        <v>135</v>
      </c>
      <c r="B8" s="3">
        <v>0</v>
      </c>
      <c r="C8" t="e">
        <f>VLOOKUP(A8,HOP!A:H,8,0)</f>
        <v>#N/A</v>
      </c>
      <c r="D8" t="e">
        <f>VLOOKUP(A8,HOP!A:B,2,0)</f>
        <v>#N/A</v>
      </c>
      <c r="E8" t="e">
        <f t="shared" si="0"/>
        <v>#N/A</v>
      </c>
      <c r="F8" s="6" t="s">
        <v>359</v>
      </c>
      <c r="K8" t="e">
        <f t="shared" si="1"/>
        <v>#N/A</v>
      </c>
    </row>
    <row r="9" ht="14.25" customHeight="1" spans="1:11">
      <c r="A9" s="5" t="s">
        <v>142</v>
      </c>
      <c r="B9" s="3">
        <v>1842</v>
      </c>
      <c r="C9" t="str">
        <f>VLOOKUP(A9,HOP!A:H,8,0)</f>
        <v>1842.00</v>
      </c>
      <c r="D9" t="str">
        <f>VLOOKUP(A9,HOP!A:B,2,0)</f>
        <v>1932717</v>
      </c>
      <c r="E9">
        <f t="shared" si="0"/>
        <v>0</v>
      </c>
      <c r="K9" t="str">
        <f t="shared" si="1"/>
        <v>,1932717</v>
      </c>
    </row>
    <row r="10" ht="14.25" customHeight="1" spans="1:11">
      <c r="A10" s="5" t="s">
        <v>149</v>
      </c>
      <c r="B10" s="3">
        <v>1678</v>
      </c>
      <c r="C10" t="str">
        <f>VLOOKUP(A10,HOP!A:H,8,0)</f>
        <v>1678.00</v>
      </c>
      <c r="D10" t="str">
        <f>VLOOKUP(A10,HOP!A:B,2,0)</f>
        <v>1925046</v>
      </c>
      <c r="E10">
        <f t="shared" si="0"/>
        <v>0</v>
      </c>
      <c r="K10" t="str">
        <f t="shared" si="1"/>
        <v>,1925046</v>
      </c>
    </row>
    <row r="11" ht="14.25" customHeight="1" spans="1:11">
      <c r="A11" s="5" t="s">
        <v>154</v>
      </c>
      <c r="B11" s="3">
        <v>3894</v>
      </c>
      <c r="C11" t="str">
        <f>VLOOKUP(A11,HOP!A:H,8,0)</f>
        <v>3894.00</v>
      </c>
      <c r="D11" t="str">
        <f>VLOOKUP(A11,HOP!A:B,2,0)</f>
        <v>1934637</v>
      </c>
      <c r="E11">
        <f t="shared" si="0"/>
        <v>0</v>
      </c>
      <c r="K11" t="str">
        <f t="shared" si="1"/>
        <v>,1934637</v>
      </c>
    </row>
    <row r="12" ht="14.25" customHeight="1" spans="1:11">
      <c r="A12" s="5" t="s">
        <v>159</v>
      </c>
      <c r="B12" s="3">
        <v>682</v>
      </c>
      <c r="C12" t="str">
        <f>VLOOKUP(A12,HOP!A:H,8,0)</f>
        <v>682.00</v>
      </c>
      <c r="D12" t="str">
        <f>VLOOKUP(A12,HOP!A:B,2,0)</f>
        <v>1935306</v>
      </c>
      <c r="E12">
        <f t="shared" si="0"/>
        <v>0</v>
      </c>
      <c r="K12" t="str">
        <f t="shared" si="1"/>
        <v>,1935306</v>
      </c>
    </row>
    <row r="13" ht="14.25" customHeight="1" spans="1:11">
      <c r="A13" s="5" t="s">
        <v>166</v>
      </c>
      <c r="B13" s="3">
        <v>682</v>
      </c>
      <c r="C13" t="str">
        <f>VLOOKUP(A13,HOP!A:H,8,0)</f>
        <v>682.00</v>
      </c>
      <c r="D13" t="str">
        <f>VLOOKUP(A13,HOP!A:B,2,0)</f>
        <v>1935671</v>
      </c>
      <c r="E13">
        <f t="shared" si="0"/>
        <v>0</v>
      </c>
      <c r="K13" t="str">
        <f t="shared" si="1"/>
        <v>,1935671</v>
      </c>
    </row>
    <row r="14" ht="14.25" customHeight="1" spans="1:11">
      <c r="A14" s="5" t="s">
        <v>169</v>
      </c>
      <c r="B14" s="3">
        <v>714</v>
      </c>
      <c r="C14" t="str">
        <f>VLOOKUP(A14,HOP!A:H,8,0)</f>
        <v>714.00</v>
      </c>
      <c r="D14" t="str">
        <f>VLOOKUP(A14,HOP!A:B,2,0)</f>
        <v>1935164</v>
      </c>
      <c r="E14">
        <f t="shared" si="0"/>
        <v>0</v>
      </c>
      <c r="K14" t="str">
        <f t="shared" si="1"/>
        <v>,1935164</v>
      </c>
    </row>
    <row r="15" ht="14.25" customHeight="1" spans="1:11">
      <c r="A15" s="5" t="s">
        <v>178</v>
      </c>
      <c r="B15" s="3">
        <v>553</v>
      </c>
      <c r="C15" t="str">
        <f>VLOOKUP(A15,HOP!A:H,8,0)</f>
        <v>553.00</v>
      </c>
      <c r="D15" t="str">
        <f>VLOOKUP(A15,HOP!A:B,2,0)</f>
        <v>1935926</v>
      </c>
      <c r="E15">
        <f t="shared" si="0"/>
        <v>0</v>
      </c>
      <c r="K15" t="str">
        <f t="shared" si="1"/>
        <v>,1935926</v>
      </c>
    </row>
    <row r="16" ht="14.25" customHeight="1" spans="1:11">
      <c r="A16" s="5" t="s">
        <v>187</v>
      </c>
      <c r="B16" s="3">
        <v>2130</v>
      </c>
      <c r="C16" t="str">
        <f>VLOOKUP(A16,HOP!A:H,8,0)</f>
        <v>2130.00</v>
      </c>
      <c r="D16" t="str">
        <f>VLOOKUP(A16,HOP!A:B,2,0)</f>
        <v>1936697</v>
      </c>
      <c r="E16">
        <f t="shared" si="0"/>
        <v>0</v>
      </c>
      <c r="K16" t="str">
        <f t="shared" si="1"/>
        <v>,1936697</v>
      </c>
    </row>
    <row r="17" ht="14.25" customHeight="1" spans="1:11">
      <c r="A17" s="5" t="s">
        <v>197</v>
      </c>
      <c r="B17" s="3">
        <v>667</v>
      </c>
      <c r="C17" t="str">
        <f>VLOOKUP(A17,HOP!A:H,8,0)</f>
        <v>667.00</v>
      </c>
      <c r="D17" t="str">
        <f>VLOOKUP(A17,HOP!A:B,2,0)</f>
        <v>1933667</v>
      </c>
      <c r="E17">
        <f t="shared" si="0"/>
        <v>0</v>
      </c>
      <c r="K17" t="str">
        <f t="shared" si="1"/>
        <v>,1933667</v>
      </c>
    </row>
    <row r="18" ht="14.25" customHeight="1" spans="1:11">
      <c r="A18" s="5" t="s">
        <v>204</v>
      </c>
      <c r="B18" s="3">
        <v>1114</v>
      </c>
      <c r="C18" t="str">
        <f>VLOOKUP(A18,HOP!A:H,8,0)</f>
        <v>1114.00</v>
      </c>
      <c r="D18" t="str">
        <f>VLOOKUP(A18,HOP!A:B,2,0)</f>
        <v>1935913</v>
      </c>
      <c r="E18">
        <f t="shared" si="0"/>
        <v>0</v>
      </c>
      <c r="K18" t="str">
        <f t="shared" si="1"/>
        <v>,1935913</v>
      </c>
    </row>
    <row r="19" ht="14.25" customHeight="1" spans="1:11">
      <c r="A19" s="5" t="s">
        <v>211</v>
      </c>
      <c r="B19" s="3">
        <v>2468</v>
      </c>
      <c r="C19" t="str">
        <f>VLOOKUP(A19,HOP!A:H,8,0)</f>
        <v>2468.00</v>
      </c>
      <c r="D19" t="str">
        <f>VLOOKUP(A19,HOP!A:B,2,0)</f>
        <v>1932673</v>
      </c>
      <c r="E19">
        <f t="shared" si="0"/>
        <v>0</v>
      </c>
      <c r="K19" t="str">
        <f t="shared" si="1"/>
        <v>,1932673</v>
      </c>
    </row>
    <row r="20" ht="14.25" customHeight="1" spans="1:11">
      <c r="A20" s="5" t="s">
        <v>219</v>
      </c>
      <c r="B20" s="3">
        <v>609</v>
      </c>
      <c r="C20" t="str">
        <f>VLOOKUP(A20,HOP!A:H,8,0)</f>
        <v>609.00</v>
      </c>
      <c r="D20" t="str">
        <f>VLOOKUP(A20,HOP!A:B,2,0)</f>
        <v>1935153</v>
      </c>
      <c r="E20">
        <f t="shared" si="0"/>
        <v>0</v>
      </c>
      <c r="K20" t="str">
        <f t="shared" si="1"/>
        <v>,1935153</v>
      </c>
    </row>
    <row r="21" ht="14.25" customHeight="1" spans="1:11">
      <c r="A21" s="44" t="s">
        <v>228</v>
      </c>
      <c r="B21" s="3">
        <v>36144</v>
      </c>
      <c r="C21">
        <v>36143.94</v>
      </c>
      <c r="D21">
        <v>1923059</v>
      </c>
      <c r="E21">
        <f t="shared" si="0"/>
        <v>0.0599999999976717</v>
      </c>
      <c r="K21" t="str">
        <f t="shared" si="1"/>
        <v>,1923059</v>
      </c>
    </row>
    <row r="22" ht="14.25" customHeight="1" spans="1:11">
      <c r="A22" s="5" t="s">
        <v>236</v>
      </c>
      <c r="B22" s="3">
        <v>350</v>
      </c>
      <c r="C22" t="str">
        <f>VLOOKUP(A22,HOP!A:H,8,0)</f>
        <v>350.00</v>
      </c>
      <c r="D22" t="str">
        <f>VLOOKUP(A22,HOP!A:B,2,0)</f>
        <v>1937379</v>
      </c>
      <c r="E22">
        <f t="shared" si="0"/>
        <v>0</v>
      </c>
      <c r="K22" t="str">
        <f t="shared" si="1"/>
        <v>,1937379</v>
      </c>
    </row>
    <row r="23" ht="14.25" customHeight="1" spans="1:11">
      <c r="A23" s="5" t="s">
        <v>245</v>
      </c>
      <c r="B23" s="3">
        <v>1870</v>
      </c>
      <c r="C23" t="str">
        <f>VLOOKUP(A23,HOP!A:H,8,0)</f>
        <v>1870.00</v>
      </c>
      <c r="D23" t="str">
        <f>VLOOKUP(A23,HOP!A:B,2,0)</f>
        <v>1930835</v>
      </c>
      <c r="E23">
        <f t="shared" si="0"/>
        <v>0</v>
      </c>
      <c r="K23" t="str">
        <f t="shared" si="1"/>
        <v>,1930835</v>
      </c>
    </row>
    <row r="24" ht="14.25" customHeight="1" spans="1:11">
      <c r="A24" s="5" t="s">
        <v>254</v>
      </c>
      <c r="B24" s="3">
        <v>908</v>
      </c>
      <c r="C24" t="str">
        <f>VLOOKUP(A24,HOP!A:H,8,0)</f>
        <v>908.00</v>
      </c>
      <c r="D24" t="str">
        <f>VLOOKUP(A24,HOP!A:B,2,0)</f>
        <v>1927565</v>
      </c>
      <c r="E24">
        <f t="shared" si="0"/>
        <v>0</v>
      </c>
      <c r="K24" t="str">
        <f t="shared" si="1"/>
        <v>,1927565</v>
      </c>
    </row>
    <row r="25" ht="14.25" customHeight="1" spans="1:11">
      <c r="A25" s="5" t="s">
        <v>264</v>
      </c>
      <c r="B25" s="3">
        <v>4364</v>
      </c>
      <c r="C25" t="str">
        <f>VLOOKUP(A25,HOP!A:H,8,0)</f>
        <v>4364.00</v>
      </c>
      <c r="D25" t="str">
        <f>VLOOKUP(A25,HOP!A:B,2,0)</f>
        <v>1934517</v>
      </c>
      <c r="E25">
        <f t="shared" si="0"/>
        <v>0</v>
      </c>
      <c r="K25" t="str">
        <f t="shared" si="1"/>
        <v>,1934517</v>
      </c>
    </row>
    <row r="26" ht="14.25" customHeight="1" spans="1:11">
      <c r="A26" s="5" t="s">
        <v>270</v>
      </c>
      <c r="B26" s="3">
        <v>393</v>
      </c>
      <c r="C26" t="str">
        <f>VLOOKUP(A26,HOP!A:H,8,0)</f>
        <v>393.00</v>
      </c>
      <c r="D26" t="str">
        <f>VLOOKUP(A26,HOP!A:B,2,0)</f>
        <v>1935509</v>
      </c>
      <c r="E26">
        <f t="shared" si="0"/>
        <v>0</v>
      </c>
      <c r="K26" t="str">
        <f t="shared" si="1"/>
        <v>,1935509</v>
      </c>
    </row>
    <row r="27" ht="14.25" customHeight="1" spans="1:11">
      <c r="A27" s="5" t="s">
        <v>278</v>
      </c>
      <c r="B27" s="3">
        <v>1436</v>
      </c>
      <c r="C27" t="str">
        <f>VLOOKUP(A27,HOP!A:H,8,0)</f>
        <v>1436.00</v>
      </c>
      <c r="D27" t="str">
        <f>VLOOKUP(A27,HOP!A:B,2,0)</f>
        <v>1937526</v>
      </c>
      <c r="E27">
        <f t="shared" si="0"/>
        <v>0</v>
      </c>
      <c r="K27" t="str">
        <f t="shared" si="1"/>
        <v>,1937526</v>
      </c>
    </row>
    <row r="28" ht="14.25" customHeight="1" spans="1:11">
      <c r="A28" s="5" t="s">
        <v>285</v>
      </c>
      <c r="B28" s="3">
        <v>1226</v>
      </c>
      <c r="C28" t="str">
        <f>VLOOKUP(A28,HOP!A:H,8,0)</f>
        <v>1226.00</v>
      </c>
      <c r="D28" t="str">
        <f>VLOOKUP(A28,HOP!A:B,2,0)</f>
        <v>1938160</v>
      </c>
      <c r="E28">
        <f t="shared" si="0"/>
        <v>0</v>
      </c>
      <c r="K28" t="str">
        <f t="shared" si="1"/>
        <v>,1938160</v>
      </c>
    </row>
    <row r="29" ht="14.25" customHeight="1" spans="1:11">
      <c r="A29" s="5" t="s">
        <v>294</v>
      </c>
      <c r="B29" s="3">
        <v>838</v>
      </c>
      <c r="C29" t="str">
        <f>VLOOKUP(A29,HOP!A:H,8,0)</f>
        <v>838.00</v>
      </c>
      <c r="D29" t="str">
        <f>VLOOKUP(A29,HOP!A:B,2,0)</f>
        <v>1925188</v>
      </c>
      <c r="E29">
        <f t="shared" si="0"/>
        <v>0</v>
      </c>
      <c r="K29" t="str">
        <f t="shared" si="1"/>
        <v>,1925188</v>
      </c>
    </row>
    <row r="30" ht="14.25" customHeight="1" spans="1:11">
      <c r="A30" s="5" t="s">
        <v>301</v>
      </c>
      <c r="B30" s="3">
        <v>1544</v>
      </c>
      <c r="C30" t="str">
        <f>VLOOKUP(A30,HOP!A:H,8,0)</f>
        <v>1544.00</v>
      </c>
      <c r="D30" t="str">
        <f>VLOOKUP(A30,HOP!A:B,2,0)</f>
        <v>1903480</v>
      </c>
      <c r="E30">
        <f t="shared" si="0"/>
        <v>0</v>
      </c>
      <c r="K30" t="str">
        <f t="shared" si="1"/>
        <v>,1903480</v>
      </c>
    </row>
    <row r="31" ht="14.25" customHeight="1" spans="1:11">
      <c r="A31" s="5" t="s">
        <v>311</v>
      </c>
      <c r="B31" s="3">
        <v>994</v>
      </c>
      <c r="C31" t="str">
        <f>VLOOKUP(A31,HOP!A:H,8,0)</f>
        <v>994.00</v>
      </c>
      <c r="D31" t="str">
        <f>VLOOKUP(A31,HOP!A:B,2,0)</f>
        <v>1927892</v>
      </c>
      <c r="E31">
        <f t="shared" si="0"/>
        <v>0</v>
      </c>
      <c r="K31" t="str">
        <f t="shared" si="1"/>
        <v>,1927892</v>
      </c>
    </row>
    <row r="32" ht="14.25" customHeight="1" spans="1:11">
      <c r="A32" s="5" t="s">
        <v>319</v>
      </c>
      <c r="B32" s="3">
        <v>2396</v>
      </c>
      <c r="C32" t="str">
        <f>VLOOKUP(A32,HOP!A:H,8,0)</f>
        <v>2395.98</v>
      </c>
      <c r="D32" t="str">
        <f>VLOOKUP(A32,HOP!A:B,2,0)</f>
        <v>1936974</v>
      </c>
      <c r="E32">
        <f t="shared" si="0"/>
        <v>0.0199999999999818</v>
      </c>
      <c r="K32" t="str">
        <f t="shared" si="1"/>
        <v>,1936974</v>
      </c>
    </row>
    <row r="33" ht="14.25" customHeight="1" spans="1:11">
      <c r="A33" s="5" t="s">
        <v>325</v>
      </c>
      <c r="B33" s="3">
        <v>576</v>
      </c>
      <c r="C33" t="str">
        <f>VLOOKUP(A33,HOP!A:H,8,0)</f>
        <v>576.00</v>
      </c>
      <c r="D33" t="str">
        <f>VLOOKUP(A33,HOP!A:B,2,0)</f>
        <v>1925726</v>
      </c>
      <c r="E33">
        <f t="shared" si="0"/>
        <v>0</v>
      </c>
      <c r="K33" t="str">
        <f t="shared" si="1"/>
        <v>,1925726</v>
      </c>
    </row>
    <row r="34" spans="1:11">
      <c r="A34" s="45" t="s">
        <v>346</v>
      </c>
      <c r="B34" s="8">
        <v>-1487</v>
      </c>
      <c r="C34" t="e">
        <f>VLOOKUP(A34,HOP!A:H,8,0)</f>
        <v>#N/A</v>
      </c>
      <c r="D34">
        <v>1923474</v>
      </c>
      <c r="E34" t="e">
        <f t="shared" si="0"/>
        <v>#N/A</v>
      </c>
      <c r="F34" s="6" t="s">
        <v>360</v>
      </c>
      <c r="K34" t="str">
        <f t="shared" si="1"/>
        <v>,1923474</v>
      </c>
    </row>
    <row r="35" customHeight="1" spans="1:11">
      <c r="A35" s="45" t="s">
        <v>354</v>
      </c>
      <c r="B35" s="8">
        <v>-734</v>
      </c>
      <c r="C35" t="e">
        <f>VLOOKUP(A35,HOP!A:H,8,0)</f>
        <v>#N/A</v>
      </c>
      <c r="D35">
        <v>1931539</v>
      </c>
      <c r="E35" t="e">
        <f t="shared" si="0"/>
        <v>#N/A</v>
      </c>
      <c r="F35" s="6" t="s">
        <v>361</v>
      </c>
      <c r="K35" t="str">
        <f t="shared" si="1"/>
        <v>,1931539</v>
      </c>
    </row>
    <row r="37" spans="2:2">
      <c r="B37" s="3">
        <f>SUM(B2:B36)</f>
        <v>83113</v>
      </c>
    </row>
    <row r="39" spans="1:1">
      <c r="A39" t="s">
        <v>362</v>
      </c>
    </row>
    <row r="40" spans="1:1">
      <c r="A40" s="6" t="s">
        <v>363</v>
      </c>
    </row>
    <row r="41" ht="13.5" spans="1:1">
      <c r="A41" s="9" t="s">
        <v>364</v>
      </c>
    </row>
  </sheetData>
  <conditionalFormatting sqref="A41">
    <cfRule type="duplicateValues" dxfId="0" priority="1"/>
  </conditionalFormatting>
  <conditionalFormatting sqref="A1:A40 A42:A1048576">
    <cfRule type="duplicateValues" dxfId="1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365</v>
      </c>
      <c r="B1" s="2" t="s">
        <v>366</v>
      </c>
      <c r="C1" s="2" t="s">
        <v>49</v>
      </c>
      <c r="D1" s="2" t="s">
        <v>367</v>
      </c>
      <c r="E1" s="2" t="s">
        <v>56</v>
      </c>
      <c r="F1" s="2" t="s">
        <v>368</v>
      </c>
      <c r="G1" s="2" t="s">
        <v>66</v>
      </c>
      <c r="H1" s="2" t="s">
        <v>369</v>
      </c>
      <c r="I1" s="2" t="s">
        <v>370</v>
      </c>
      <c r="J1" s="2" t="s">
        <v>371</v>
      </c>
      <c r="K1" s="2" t="s">
        <v>55</v>
      </c>
    </row>
    <row r="2" s="1" customFormat="1" ht="20" customHeight="1" spans="1:11">
      <c r="A2" s="2" t="s">
        <v>285</v>
      </c>
      <c r="B2" s="2" t="s">
        <v>286</v>
      </c>
      <c r="C2" s="2" t="s">
        <v>288</v>
      </c>
      <c r="D2" s="2" t="s">
        <v>372</v>
      </c>
      <c r="E2" s="2" t="s">
        <v>215</v>
      </c>
      <c r="F2" s="2" t="s">
        <v>250</v>
      </c>
      <c r="G2" s="2" t="s">
        <v>373</v>
      </c>
      <c r="H2" s="2" t="s">
        <v>374</v>
      </c>
      <c r="I2" s="2" t="s">
        <v>375</v>
      </c>
      <c r="J2" s="2" t="s">
        <v>376</v>
      </c>
      <c r="K2" s="2" t="s">
        <v>377</v>
      </c>
    </row>
    <row r="3" s="1" customFormat="1" ht="20" customHeight="1" spans="1:11">
      <c r="A3" s="2" t="s">
        <v>278</v>
      </c>
      <c r="B3" s="2" t="s">
        <v>279</v>
      </c>
      <c r="C3" s="2" t="s">
        <v>239</v>
      </c>
      <c r="D3" s="2" t="s">
        <v>378</v>
      </c>
      <c r="E3" s="2" t="s">
        <v>192</v>
      </c>
      <c r="F3" s="2" t="s">
        <v>250</v>
      </c>
      <c r="G3" s="2" t="s">
        <v>373</v>
      </c>
      <c r="H3" s="2" t="s">
        <v>379</v>
      </c>
      <c r="I3" s="2" t="s">
        <v>380</v>
      </c>
      <c r="J3" s="2" t="s">
        <v>381</v>
      </c>
      <c r="K3" s="2" t="s">
        <v>382</v>
      </c>
    </row>
    <row r="4" s="1" customFormat="1" ht="20" customHeight="1" spans="1:11">
      <c r="A4" s="2" t="s">
        <v>236</v>
      </c>
      <c r="B4" s="2" t="s">
        <v>237</v>
      </c>
      <c r="C4" s="2" t="s">
        <v>239</v>
      </c>
      <c r="D4" s="2" t="s">
        <v>383</v>
      </c>
      <c r="E4" s="2" t="s">
        <v>192</v>
      </c>
      <c r="F4" s="2" t="s">
        <v>215</v>
      </c>
      <c r="G4" s="2" t="s">
        <v>373</v>
      </c>
      <c r="H4" s="2" t="s">
        <v>384</v>
      </c>
      <c r="I4" s="2" t="s">
        <v>240</v>
      </c>
      <c r="J4" s="2" t="s">
        <v>385</v>
      </c>
      <c r="K4" s="2" t="s">
        <v>386</v>
      </c>
    </row>
    <row r="5" s="1" customFormat="1" ht="20" customHeight="1" spans="1:11">
      <c r="A5" s="2" t="s">
        <v>319</v>
      </c>
      <c r="B5" s="2" t="s">
        <v>320</v>
      </c>
      <c r="C5" s="2" t="s">
        <v>239</v>
      </c>
      <c r="D5" s="2" t="s">
        <v>387</v>
      </c>
      <c r="E5" s="2" t="s">
        <v>192</v>
      </c>
      <c r="F5" s="2" t="s">
        <v>314</v>
      </c>
      <c r="G5" s="2" t="s">
        <v>373</v>
      </c>
      <c r="H5" s="2" t="s">
        <v>388</v>
      </c>
      <c r="I5" s="2" t="s">
        <v>389</v>
      </c>
      <c r="J5" s="2" t="s">
        <v>390</v>
      </c>
      <c r="K5" s="2" t="s">
        <v>391</v>
      </c>
    </row>
    <row r="6" s="1" customFormat="1" ht="20" customHeight="1" spans="1:11">
      <c r="A6" s="2" t="s">
        <v>187</v>
      </c>
      <c r="B6" s="2" t="s">
        <v>188</v>
      </c>
      <c r="C6" s="2" t="s">
        <v>190</v>
      </c>
      <c r="D6" s="2" t="s">
        <v>392</v>
      </c>
      <c r="E6" s="2" t="s">
        <v>139</v>
      </c>
      <c r="F6" s="2" t="s">
        <v>192</v>
      </c>
      <c r="G6" s="2" t="s">
        <v>373</v>
      </c>
      <c r="H6" s="2" t="s">
        <v>393</v>
      </c>
      <c r="I6" s="2" t="s">
        <v>191</v>
      </c>
      <c r="J6" s="2" t="s">
        <v>394</v>
      </c>
      <c r="K6" s="2" t="s">
        <v>395</v>
      </c>
    </row>
    <row r="7" s="1" customFormat="1" ht="20" customHeight="1" spans="1:11">
      <c r="A7" s="2" t="s">
        <v>178</v>
      </c>
      <c r="B7" s="2" t="s">
        <v>179</v>
      </c>
      <c r="C7" s="2" t="s">
        <v>181</v>
      </c>
      <c r="D7" s="2" t="s">
        <v>396</v>
      </c>
      <c r="E7" s="2" t="s">
        <v>114</v>
      </c>
      <c r="F7" s="2" t="s">
        <v>139</v>
      </c>
      <c r="G7" s="2" t="s">
        <v>373</v>
      </c>
      <c r="H7" s="2" t="s">
        <v>397</v>
      </c>
      <c r="I7" s="2" t="s">
        <v>182</v>
      </c>
      <c r="J7" s="2" t="s">
        <v>398</v>
      </c>
      <c r="K7" s="2" t="s">
        <v>399</v>
      </c>
    </row>
    <row r="8" s="1" customFormat="1" ht="20" customHeight="1" spans="1:11">
      <c r="A8" s="2" t="s">
        <v>204</v>
      </c>
      <c r="B8" s="2" t="s">
        <v>205</v>
      </c>
      <c r="C8" s="2" t="s">
        <v>181</v>
      </c>
      <c r="D8" s="2" t="s">
        <v>400</v>
      </c>
      <c r="E8" s="2" t="s">
        <v>114</v>
      </c>
      <c r="F8" s="2" t="s">
        <v>192</v>
      </c>
      <c r="G8" s="2" t="s">
        <v>373</v>
      </c>
      <c r="H8" s="2" t="s">
        <v>401</v>
      </c>
      <c r="I8" s="2" t="s">
        <v>206</v>
      </c>
      <c r="J8" s="2" t="s">
        <v>402</v>
      </c>
      <c r="K8" s="2" t="s">
        <v>403</v>
      </c>
    </row>
    <row r="9" s="1" customFormat="1" ht="20" customHeight="1" spans="1:11">
      <c r="A9" s="2" t="s">
        <v>166</v>
      </c>
      <c r="B9" s="2" t="s">
        <v>167</v>
      </c>
      <c r="C9" s="2" t="s">
        <v>137</v>
      </c>
      <c r="D9" s="2" t="s">
        <v>404</v>
      </c>
      <c r="E9" s="2" t="s">
        <v>114</v>
      </c>
      <c r="F9" s="2" t="s">
        <v>139</v>
      </c>
      <c r="G9" s="2" t="s">
        <v>373</v>
      </c>
      <c r="H9" s="2" t="s">
        <v>405</v>
      </c>
      <c r="I9" s="2" t="s">
        <v>406</v>
      </c>
      <c r="J9" s="2" t="s">
        <v>407</v>
      </c>
      <c r="K9" s="2" t="s">
        <v>408</v>
      </c>
    </row>
    <row r="10" s="1" customFormat="1" ht="20" customHeight="1" spans="1:11">
      <c r="A10" s="2" t="s">
        <v>270</v>
      </c>
      <c r="B10" s="2" t="s">
        <v>271</v>
      </c>
      <c r="C10" s="2" t="s">
        <v>273</v>
      </c>
      <c r="D10" s="2" t="s">
        <v>409</v>
      </c>
      <c r="E10" s="2" t="s">
        <v>215</v>
      </c>
      <c r="F10" s="2" t="s">
        <v>250</v>
      </c>
      <c r="G10" s="2" t="s">
        <v>373</v>
      </c>
      <c r="H10" s="2" t="s">
        <v>410</v>
      </c>
      <c r="I10" s="2" t="s">
        <v>274</v>
      </c>
      <c r="J10" s="2" t="s">
        <v>411</v>
      </c>
      <c r="K10" s="2" t="s">
        <v>412</v>
      </c>
    </row>
    <row r="11" s="1" customFormat="1" ht="20" customHeight="1" spans="1:11">
      <c r="A11" s="2" t="s">
        <v>159</v>
      </c>
      <c r="B11" s="2" t="s">
        <v>160</v>
      </c>
      <c r="C11" s="2" t="s">
        <v>137</v>
      </c>
      <c r="D11" s="2" t="s">
        <v>413</v>
      </c>
      <c r="E11" s="2" t="s">
        <v>114</v>
      </c>
      <c r="F11" s="2" t="s">
        <v>139</v>
      </c>
      <c r="G11" s="2" t="s">
        <v>373</v>
      </c>
      <c r="H11" s="2" t="s">
        <v>405</v>
      </c>
      <c r="I11" s="2" t="s">
        <v>414</v>
      </c>
      <c r="J11" s="2" t="s">
        <v>415</v>
      </c>
      <c r="K11" s="2" t="s">
        <v>416</v>
      </c>
    </row>
    <row r="12" s="1" customFormat="1" ht="20" customHeight="1" spans="1:11">
      <c r="A12" s="2" t="s">
        <v>119</v>
      </c>
      <c r="B12" s="2" t="s">
        <v>120</v>
      </c>
      <c r="C12" s="2" t="s">
        <v>112</v>
      </c>
      <c r="D12" s="2" t="s">
        <v>417</v>
      </c>
      <c r="E12" s="2" t="s">
        <v>83</v>
      </c>
      <c r="F12" s="2" t="s">
        <v>114</v>
      </c>
      <c r="G12" s="2" t="s">
        <v>373</v>
      </c>
      <c r="H12" s="2" t="s">
        <v>418</v>
      </c>
      <c r="I12" s="2" t="s">
        <v>121</v>
      </c>
      <c r="J12" s="2" t="s">
        <v>419</v>
      </c>
      <c r="K12" s="2" t="s">
        <v>420</v>
      </c>
    </row>
    <row r="13" s="1" customFormat="1" ht="20" customHeight="1" spans="1:11">
      <c r="A13" s="2" t="s">
        <v>169</v>
      </c>
      <c r="B13" s="2" t="s">
        <v>170</v>
      </c>
      <c r="C13" s="2" t="s">
        <v>172</v>
      </c>
      <c r="D13" s="2" t="s">
        <v>421</v>
      </c>
      <c r="E13" s="2" t="s">
        <v>114</v>
      </c>
      <c r="F13" s="2" t="s">
        <v>139</v>
      </c>
      <c r="G13" s="2" t="s">
        <v>373</v>
      </c>
      <c r="H13" s="2" t="s">
        <v>422</v>
      </c>
      <c r="I13" s="2" t="s">
        <v>173</v>
      </c>
      <c r="J13" s="2" t="s">
        <v>423</v>
      </c>
      <c r="K13" s="2" t="s">
        <v>424</v>
      </c>
    </row>
    <row r="14" s="1" customFormat="1" ht="20" customHeight="1" spans="1:11">
      <c r="A14" s="2" t="s">
        <v>219</v>
      </c>
      <c r="B14" s="2" t="s">
        <v>220</v>
      </c>
      <c r="C14" s="2" t="s">
        <v>222</v>
      </c>
      <c r="D14" s="2" t="s">
        <v>425</v>
      </c>
      <c r="E14" s="2" t="s">
        <v>192</v>
      </c>
      <c r="F14" s="2" t="s">
        <v>215</v>
      </c>
      <c r="G14" s="2" t="s">
        <v>373</v>
      </c>
      <c r="H14" s="2" t="s">
        <v>426</v>
      </c>
      <c r="I14" s="2" t="s">
        <v>223</v>
      </c>
      <c r="J14" s="2" t="s">
        <v>427</v>
      </c>
      <c r="K14" s="2" t="s">
        <v>428</v>
      </c>
    </row>
    <row r="15" s="1" customFormat="1" ht="20" customHeight="1" spans="1:11">
      <c r="A15" s="2" t="s">
        <v>109</v>
      </c>
      <c r="B15" s="2" t="s">
        <v>110</v>
      </c>
      <c r="C15" s="2" t="s">
        <v>112</v>
      </c>
      <c r="D15" s="2" t="s">
        <v>429</v>
      </c>
      <c r="E15" s="2" t="s">
        <v>83</v>
      </c>
      <c r="F15" s="2" t="s">
        <v>114</v>
      </c>
      <c r="G15" s="2" t="s">
        <v>373</v>
      </c>
      <c r="H15" s="2" t="s">
        <v>430</v>
      </c>
      <c r="I15" s="2" t="s">
        <v>431</v>
      </c>
      <c r="J15" s="2" t="s">
        <v>432</v>
      </c>
      <c r="K15" s="2" t="s">
        <v>433</v>
      </c>
    </row>
    <row r="16" s="1" customFormat="1" ht="20" customHeight="1" spans="1:11">
      <c r="A16" s="2" t="s">
        <v>126</v>
      </c>
      <c r="B16" s="2" t="s">
        <v>127</v>
      </c>
      <c r="C16" s="2" t="s">
        <v>129</v>
      </c>
      <c r="D16" s="2" t="s">
        <v>434</v>
      </c>
      <c r="E16" s="2" t="s">
        <v>83</v>
      </c>
      <c r="F16" s="2" t="s">
        <v>114</v>
      </c>
      <c r="G16" s="2" t="s">
        <v>373</v>
      </c>
      <c r="H16" s="2" t="s">
        <v>435</v>
      </c>
      <c r="I16" s="2" t="s">
        <v>130</v>
      </c>
      <c r="J16" s="2" t="s">
        <v>436</v>
      </c>
      <c r="K16" s="2" t="s">
        <v>437</v>
      </c>
    </row>
    <row r="17" s="1" customFormat="1" ht="20" customHeight="1" spans="1:11">
      <c r="A17" s="2" t="s">
        <v>154</v>
      </c>
      <c r="B17" s="2" t="s">
        <v>155</v>
      </c>
      <c r="C17" s="2" t="s">
        <v>438</v>
      </c>
      <c r="D17" s="2" t="s">
        <v>439</v>
      </c>
      <c r="E17" s="2" t="s">
        <v>83</v>
      </c>
      <c r="F17" s="2" t="s">
        <v>139</v>
      </c>
      <c r="G17" s="2" t="s">
        <v>373</v>
      </c>
      <c r="H17" s="2" t="s">
        <v>440</v>
      </c>
      <c r="I17" s="2" t="s">
        <v>80</v>
      </c>
      <c r="J17" s="2" t="s">
        <v>441</v>
      </c>
      <c r="K17" s="2" t="s">
        <v>442</v>
      </c>
    </row>
    <row r="18" s="1" customFormat="1" ht="20" customHeight="1" spans="1:11">
      <c r="A18" s="2" t="s">
        <v>100</v>
      </c>
      <c r="B18" s="2" t="s">
        <v>101</v>
      </c>
      <c r="C18" s="2" t="s">
        <v>103</v>
      </c>
      <c r="D18" s="2" t="s">
        <v>443</v>
      </c>
      <c r="E18" s="2" t="s">
        <v>95</v>
      </c>
      <c r="F18" s="2" t="s">
        <v>83</v>
      </c>
      <c r="G18" s="2" t="s">
        <v>373</v>
      </c>
      <c r="H18" s="2" t="s">
        <v>444</v>
      </c>
      <c r="I18" s="2" t="s">
        <v>104</v>
      </c>
      <c r="J18" s="2" t="s">
        <v>445</v>
      </c>
      <c r="K18" s="2" t="s">
        <v>446</v>
      </c>
    </row>
    <row r="19" s="1" customFormat="1" ht="20" customHeight="1" spans="1:11">
      <c r="A19" s="2" t="s">
        <v>264</v>
      </c>
      <c r="B19" s="2" t="s">
        <v>265</v>
      </c>
      <c r="C19" s="2" t="s">
        <v>172</v>
      </c>
      <c r="D19" s="2" t="s">
        <v>447</v>
      </c>
      <c r="E19" s="2" t="s">
        <v>139</v>
      </c>
      <c r="F19" s="2" t="s">
        <v>250</v>
      </c>
      <c r="G19" s="2" t="s">
        <v>373</v>
      </c>
      <c r="H19" s="2" t="s">
        <v>448</v>
      </c>
      <c r="I19" s="2" t="s">
        <v>266</v>
      </c>
      <c r="J19" s="2" t="s">
        <v>449</v>
      </c>
      <c r="K19" s="2" t="s">
        <v>450</v>
      </c>
    </row>
    <row r="20" s="1" customFormat="1" ht="20" customHeight="1" spans="1:11">
      <c r="A20" s="2" t="s">
        <v>197</v>
      </c>
      <c r="B20" s="2" t="s">
        <v>198</v>
      </c>
      <c r="C20" s="2" t="s">
        <v>129</v>
      </c>
      <c r="D20" s="2" t="s">
        <v>451</v>
      </c>
      <c r="E20" s="2" t="s">
        <v>95</v>
      </c>
      <c r="F20" s="2" t="s">
        <v>192</v>
      </c>
      <c r="G20" s="2" t="s">
        <v>373</v>
      </c>
      <c r="H20" s="2" t="s">
        <v>452</v>
      </c>
      <c r="I20" s="2" t="s">
        <v>199</v>
      </c>
      <c r="J20" s="2" t="s">
        <v>453</v>
      </c>
      <c r="K20" s="2" t="s">
        <v>454</v>
      </c>
    </row>
    <row r="21" s="1" customFormat="1" ht="20" customHeight="1" spans="1:11">
      <c r="A21" s="2" t="s">
        <v>142</v>
      </c>
      <c r="B21" s="2" t="s">
        <v>143</v>
      </c>
      <c r="C21" s="2" t="s">
        <v>92</v>
      </c>
      <c r="D21" s="2" t="s">
        <v>455</v>
      </c>
      <c r="E21" s="2" t="s">
        <v>83</v>
      </c>
      <c r="F21" s="2" t="s">
        <v>139</v>
      </c>
      <c r="G21" s="2" t="s">
        <v>373</v>
      </c>
      <c r="H21" s="2" t="s">
        <v>456</v>
      </c>
      <c r="I21" s="2" t="s">
        <v>144</v>
      </c>
      <c r="J21" s="2" t="s">
        <v>457</v>
      </c>
      <c r="K21" s="2" t="s">
        <v>458</v>
      </c>
    </row>
    <row r="22" s="1" customFormat="1" ht="20" customHeight="1" spans="1:11">
      <c r="A22" s="2" t="s">
        <v>211</v>
      </c>
      <c r="B22" s="2" t="s">
        <v>212</v>
      </c>
      <c r="C22" s="2" t="s">
        <v>172</v>
      </c>
      <c r="D22" s="2" t="s">
        <v>459</v>
      </c>
      <c r="E22" s="2" t="s">
        <v>139</v>
      </c>
      <c r="F22" s="2" t="s">
        <v>215</v>
      </c>
      <c r="G22" s="2" t="s">
        <v>373</v>
      </c>
      <c r="H22" s="2" t="s">
        <v>460</v>
      </c>
      <c r="I22" s="2" t="s">
        <v>213</v>
      </c>
      <c r="J22" s="2" t="s">
        <v>461</v>
      </c>
      <c r="K22" s="2" t="s">
        <v>462</v>
      </c>
    </row>
    <row r="23" s="1" customFormat="1" ht="20" customHeight="1" spans="1:11">
      <c r="A23" s="2" t="s">
        <v>245</v>
      </c>
      <c r="B23" s="2" t="s">
        <v>246</v>
      </c>
      <c r="C23" s="2" t="s">
        <v>248</v>
      </c>
      <c r="D23" s="2" t="s">
        <v>463</v>
      </c>
      <c r="E23" s="2" t="s">
        <v>192</v>
      </c>
      <c r="F23" s="2" t="s">
        <v>250</v>
      </c>
      <c r="G23" s="2" t="s">
        <v>373</v>
      </c>
      <c r="H23" s="2" t="s">
        <v>464</v>
      </c>
      <c r="I23" s="2" t="s">
        <v>206</v>
      </c>
      <c r="J23" s="2" t="s">
        <v>465</v>
      </c>
      <c r="K23" s="2" t="s">
        <v>466</v>
      </c>
    </row>
    <row r="24" s="1" customFormat="1" ht="20" customHeight="1" spans="1:11">
      <c r="A24" s="2" t="s">
        <v>72</v>
      </c>
      <c r="B24" s="2" t="s">
        <v>73</v>
      </c>
      <c r="C24" s="2" t="s">
        <v>438</v>
      </c>
      <c r="D24" s="2" t="s">
        <v>439</v>
      </c>
      <c r="E24" s="2" t="s">
        <v>82</v>
      </c>
      <c r="F24" s="2" t="s">
        <v>83</v>
      </c>
      <c r="G24" s="2" t="s">
        <v>373</v>
      </c>
      <c r="H24" s="2" t="s">
        <v>467</v>
      </c>
      <c r="I24" s="2" t="s">
        <v>80</v>
      </c>
      <c r="J24" s="2" t="s">
        <v>441</v>
      </c>
      <c r="K24" s="2" t="s">
        <v>468</v>
      </c>
    </row>
    <row r="25" s="1" customFormat="1" ht="20" customHeight="1" spans="1:11">
      <c r="A25" s="2" t="s">
        <v>311</v>
      </c>
      <c r="B25" s="2" t="s">
        <v>312</v>
      </c>
      <c r="C25" s="2" t="s">
        <v>92</v>
      </c>
      <c r="D25" s="2" t="s">
        <v>469</v>
      </c>
      <c r="E25" s="2" t="s">
        <v>250</v>
      </c>
      <c r="F25" s="2" t="s">
        <v>314</v>
      </c>
      <c r="G25" s="2" t="s">
        <v>373</v>
      </c>
      <c r="H25" s="2" t="s">
        <v>470</v>
      </c>
      <c r="I25" s="2" t="s">
        <v>471</v>
      </c>
      <c r="J25" s="2" t="s">
        <v>472</v>
      </c>
      <c r="K25" s="2" t="s">
        <v>473</v>
      </c>
    </row>
    <row r="26" s="1" customFormat="1" ht="20" customHeight="1" spans="1:11">
      <c r="A26" s="2" t="s">
        <v>254</v>
      </c>
      <c r="B26" s="2" t="s">
        <v>255</v>
      </c>
      <c r="C26" s="2" t="s">
        <v>257</v>
      </c>
      <c r="D26" s="2" t="s">
        <v>474</v>
      </c>
      <c r="E26" s="2" t="s">
        <v>215</v>
      </c>
      <c r="F26" s="2" t="s">
        <v>250</v>
      </c>
      <c r="G26" s="2" t="s">
        <v>373</v>
      </c>
      <c r="H26" s="2" t="s">
        <v>475</v>
      </c>
      <c r="I26" s="2" t="s">
        <v>258</v>
      </c>
      <c r="J26" s="2" t="s">
        <v>476</v>
      </c>
      <c r="K26" s="2" t="s">
        <v>477</v>
      </c>
    </row>
    <row r="27" s="1" customFormat="1" ht="20" customHeight="1" spans="1:11">
      <c r="A27" s="2" t="s">
        <v>325</v>
      </c>
      <c r="B27" s="2" t="s">
        <v>326</v>
      </c>
      <c r="C27" s="2" t="s">
        <v>328</v>
      </c>
      <c r="D27" s="2" t="s">
        <v>478</v>
      </c>
      <c r="E27" s="2" t="s">
        <v>250</v>
      </c>
      <c r="F27" s="2" t="s">
        <v>314</v>
      </c>
      <c r="G27" s="2" t="s">
        <v>373</v>
      </c>
      <c r="H27" s="2" t="s">
        <v>479</v>
      </c>
      <c r="I27" s="2" t="s">
        <v>480</v>
      </c>
      <c r="J27" s="2" t="s">
        <v>481</v>
      </c>
      <c r="K27" s="2" t="s">
        <v>482</v>
      </c>
    </row>
    <row r="28" s="1" customFormat="1" ht="20" customHeight="1" spans="1:11">
      <c r="A28" s="2" t="s">
        <v>294</v>
      </c>
      <c r="B28" s="2" t="s">
        <v>295</v>
      </c>
      <c r="C28" s="2" t="s">
        <v>112</v>
      </c>
      <c r="D28" s="2" t="s">
        <v>483</v>
      </c>
      <c r="E28" s="2" t="s">
        <v>215</v>
      </c>
      <c r="F28" s="2" t="s">
        <v>250</v>
      </c>
      <c r="G28" s="2" t="s">
        <v>373</v>
      </c>
      <c r="H28" s="2" t="s">
        <v>484</v>
      </c>
      <c r="I28" s="2" t="s">
        <v>296</v>
      </c>
      <c r="J28" s="2" t="s">
        <v>485</v>
      </c>
      <c r="K28" s="2" t="s">
        <v>486</v>
      </c>
    </row>
    <row r="29" s="1" customFormat="1" ht="20" customHeight="1" spans="1:11">
      <c r="A29" s="2" t="s">
        <v>149</v>
      </c>
      <c r="B29" s="2" t="s">
        <v>150</v>
      </c>
      <c r="C29" s="2" t="s">
        <v>92</v>
      </c>
      <c r="D29" s="2" t="s">
        <v>487</v>
      </c>
      <c r="E29" s="2" t="s">
        <v>83</v>
      </c>
      <c r="F29" s="2" t="s">
        <v>139</v>
      </c>
      <c r="G29" s="2" t="s">
        <v>373</v>
      </c>
      <c r="H29" s="2" t="s">
        <v>488</v>
      </c>
      <c r="I29" s="2" t="s">
        <v>93</v>
      </c>
      <c r="J29" s="2" t="s">
        <v>489</v>
      </c>
      <c r="K29" s="2" t="s">
        <v>490</v>
      </c>
    </row>
    <row r="30" s="1" customFormat="1" ht="20" customHeight="1" spans="1:11">
      <c r="A30" s="2" t="s">
        <v>89</v>
      </c>
      <c r="B30" s="2" t="s">
        <v>90</v>
      </c>
      <c r="C30" s="2" t="s">
        <v>92</v>
      </c>
      <c r="D30" s="2" t="s">
        <v>487</v>
      </c>
      <c r="E30" s="2" t="s">
        <v>95</v>
      </c>
      <c r="F30" s="2" t="s">
        <v>83</v>
      </c>
      <c r="G30" s="2" t="s">
        <v>373</v>
      </c>
      <c r="H30" s="2" t="s">
        <v>491</v>
      </c>
      <c r="I30" s="2" t="s">
        <v>93</v>
      </c>
      <c r="J30" s="2" t="s">
        <v>489</v>
      </c>
      <c r="K30" s="2" t="s">
        <v>492</v>
      </c>
    </row>
    <row r="31" s="1" customFormat="1" ht="20" customHeight="1" spans="1:11">
      <c r="A31" s="2" t="s">
        <v>301</v>
      </c>
      <c r="B31" s="2" t="s">
        <v>302</v>
      </c>
      <c r="C31" s="2" t="s">
        <v>304</v>
      </c>
      <c r="D31" s="2" t="s">
        <v>493</v>
      </c>
      <c r="E31" s="2" t="s">
        <v>215</v>
      </c>
      <c r="F31" s="2" t="s">
        <v>250</v>
      </c>
      <c r="G31" s="2" t="s">
        <v>373</v>
      </c>
      <c r="H31" s="2" t="s">
        <v>494</v>
      </c>
      <c r="I31" s="2" t="s">
        <v>495</v>
      </c>
      <c r="J31" s="2" t="s">
        <v>496</v>
      </c>
      <c r="K31" s="2" t="s">
        <v>497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2021-01-05T07:37:07Z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