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1" hidden="1">订单详情!$A$1:$J$17</definedName>
    <definedName name="_xlnm._FilterDatabase" localSheetId="5" hidden="1">对账!$A$1:$K$17</definedName>
  </definedNames>
  <calcPr calcId="144525"/>
</workbook>
</file>

<file path=xl/sharedStrings.xml><?xml version="1.0" encoding="utf-8"?>
<sst xmlns="http://schemas.openxmlformats.org/spreadsheetml/2006/main" count="497" uniqueCount="233">
  <si>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</si>
  <si>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</si>
  <si>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</si>
  <si>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</si>
  <si>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</si>
  <si>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</si>
  <si>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</si>
  <si>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</si>
  <si>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</si>
  <si>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624555161</t>
  </si>
  <si>
    <t>20210104-20210110</t>
  </si>
  <si>
    <t>UTC+08:00</t>
  </si>
  <si>
    <t>人民币(CNY)</t>
  </si>
  <si>
    <t>13784.00</t>
  </si>
  <si>
    <t>-4347.00</t>
  </si>
  <si>
    <t>0.00</t>
  </si>
  <si>
    <t>9437.00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</si>
  <si>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</si>
  <si>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</si>
  <si>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</si>
  <si>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</si>
  <si>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</si>
  <si>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</si>
  <si>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</si>
  <si>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</si>
  <si>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</si>
  <si>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</si>
  <si>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</si>
  <si>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1939902</t>
  </si>
  <si>
    <t>2341871962806549120</t>
  </si>
  <si>
    <t>豪华景隅客房</t>
  </si>
  <si>
    <t>2021-01-03~2021-01-04</t>
  </si>
  <si>
    <t>上海迪尼,ZHANG/YE</t>
  </si>
  <si>
    <t>28.91</t>
  </si>
  <si>
    <t>413.00</t>
  </si>
  <si>
    <t>1927109</t>
  </si>
  <si>
    <t>1927109,1927109</t>
  </si>
  <si>
    <t>2341871962449533184</t>
  </si>
  <si>
    <t>标准房</t>
  </si>
  <si>
    <t>2021-01-03~2021-01-05</t>
  </si>
  <si>
    <t>JIAN/QIAN,JIAN/QIAN,HUANG/SIYI</t>
  </si>
  <si>
    <t>23.80</t>
  </si>
  <si>
    <t>340.00</t>
  </si>
  <si>
    <t>新加坡喜来登酒店 （Staycation Approved）</t>
  </si>
  <si>
    <t>87739046</t>
  </si>
  <si>
    <t>87739046,87739046,87739046,87739046</t>
  </si>
  <si>
    <t>2341871962623180800</t>
  </si>
  <si>
    <t>Deluxe Twin, Guest room, 2 Twin/Single Bed(s)</t>
  </si>
  <si>
    <t>2021-01-01~2021-01-05</t>
  </si>
  <si>
    <t>余建赋,LIU/QIYU</t>
  </si>
  <si>
    <t>304.29</t>
  </si>
  <si>
    <t>4347.00</t>
  </si>
  <si>
    <t>Macow</t>
  </si>
  <si>
    <t>1940985</t>
  </si>
  <si>
    <t>2485987150908447546</t>
  </si>
  <si>
    <t>双床房</t>
  </si>
  <si>
    <t>2021-01-05~2021-01-06</t>
  </si>
  <si>
    <t>qin/kezhong,qin/kezhong</t>
  </si>
  <si>
    <t>11.27</t>
  </si>
  <si>
    <t>161.00</t>
  </si>
  <si>
    <t>新加坡河景福朋喜来登集团酒店  （Staycation Approved）</t>
  </si>
  <si>
    <t>Singapore</t>
  </si>
  <si>
    <t>88721807</t>
  </si>
  <si>
    <t>2558044744798571275</t>
  </si>
  <si>
    <t>豪华城景双床房</t>
  </si>
  <si>
    <t>ZHANG/CHEN,ZHANG/CHEN,LU/HONGYAN</t>
  </si>
  <si>
    <t>51.66</t>
  </si>
  <si>
    <t>738.00</t>
  </si>
  <si>
    <t>1940910</t>
  </si>
  <si>
    <t>3206563091286303576</t>
  </si>
  <si>
    <t>顶级双床房</t>
  </si>
  <si>
    <t>qian/jun,qian/jun,su/sun</t>
  </si>
  <si>
    <t>24.36</t>
  </si>
  <si>
    <t>348.00</t>
  </si>
  <si>
    <t>1941198</t>
  </si>
  <si>
    <t>2413929556876810593</t>
  </si>
  <si>
    <t>2021-01-06~2021-01-07</t>
  </si>
  <si>
    <t>yao/xinlin,yao/xinlin,feng/weiyu</t>
  </si>
  <si>
    <t>31.99</t>
  </si>
  <si>
    <t>457.00</t>
  </si>
  <si>
    <t>新加坡丽思卡尔顿美年酒店 （Staycation Approved）</t>
  </si>
  <si>
    <t>89362236</t>
  </si>
  <si>
    <t>2990390309061869093</t>
  </si>
  <si>
    <t>Elevated Kallang, Guest room, 1 King, Kallang Precinct view</t>
  </si>
  <si>
    <t>Cai /Hongli ,Cai /Hongli ,CAI/Luanyu</t>
  </si>
  <si>
    <t>155.82</t>
  </si>
  <si>
    <t>2226.00</t>
  </si>
  <si>
    <t>1941235</t>
  </si>
  <si>
    <t>3206563091295595736</t>
  </si>
  <si>
    <t>1942357</t>
  </si>
  <si>
    <t>2630102339021629276</t>
  </si>
  <si>
    <t>豪华双床房</t>
  </si>
  <si>
    <t>2021-01-07~2021-01-08</t>
  </si>
  <si>
    <t>li/wei,li/wei</t>
  </si>
  <si>
    <t>40.11</t>
  </si>
  <si>
    <t>573.00</t>
  </si>
  <si>
    <t>1941269</t>
  </si>
  <si>
    <t>2485987150916508474</t>
  </si>
  <si>
    <t>2021-01-08~2021-01-09</t>
  </si>
  <si>
    <t>Tang /Yixin,Tang /Yixin</t>
  </si>
  <si>
    <t>48.93</t>
  </si>
  <si>
    <t>699.00</t>
  </si>
  <si>
    <t>1941782</t>
  </si>
  <si>
    <t>2558044744965740839</t>
  </si>
  <si>
    <t>lu/baojiao,lu/baojiao</t>
  </si>
  <si>
    <t>11.83</t>
  </si>
  <si>
    <t>169.00</t>
  </si>
  <si>
    <t>1942649</t>
  </si>
  <si>
    <t>2630102339027496668</t>
  </si>
  <si>
    <t>37.24</t>
  </si>
  <si>
    <t>532.00</t>
  </si>
  <si>
    <t>92050215</t>
  </si>
  <si>
    <t>2918332715183928080</t>
  </si>
  <si>
    <t>豪华特大床房</t>
  </si>
  <si>
    <t>Li/Honglin,Li/Honglin</t>
  </si>
  <si>
    <t>63.21</t>
  </si>
  <si>
    <t>903.00</t>
  </si>
  <si>
    <t>1941755</t>
  </si>
  <si>
    <t>1941755,1941755</t>
  </si>
  <si>
    <t>2341871962850535424</t>
  </si>
  <si>
    <t>城景高级大床房</t>
  </si>
  <si>
    <t>2021-01-08~2021-01-10</t>
  </si>
  <si>
    <t>CNBooking,WU/YIDA,WU/YIDA</t>
  </si>
  <si>
    <t>76.44</t>
  </si>
  <si>
    <t>1092.00</t>
  </si>
  <si>
    <t>91945406</t>
  </si>
  <si>
    <t>2341871962873237248</t>
  </si>
  <si>
    <t>经典双床房</t>
  </si>
  <si>
    <t>2021-01-09~2021-01-10</t>
  </si>
  <si>
    <t>LAIWANLI,LUO/huan</t>
  </si>
  <si>
    <t>23.03</t>
  </si>
  <si>
    <t>329.00</t>
  </si>
  <si>
    <t>入离日期</t>
  </si>
  <si>
    <t>美团退还技术服务费</t>
  </si>
  <si>
    <t>供应商实际退款金额</t>
  </si>
  <si>
    <t>-304.29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</si>
  <si>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</si>
  <si>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</si>
  <si>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</si>
  <si>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</si>
  <si>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</si>
  <si>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</si>
  <si>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</si>
  <si>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</si>
  <si>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</si>
  <si>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21-1月澳门临时兜底补贴</t>
  </si>
  <si>
    <t>酒旅抵券</t>
  </si>
  <si>
    <t>,</t>
  </si>
  <si>
    <t>大于0，勾选未结算</t>
  </si>
  <si>
    <t>A210112093548459</t>
  </si>
  <si>
    <t>合计9437元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</si>
  <si>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</si>
  <si>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</si>
  <si>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</si>
  <si>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</si>
  <si>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</si>
  <si>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</si>
  <si>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</si>
  <si>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</si>
  <si>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</si>
  <si>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</si>
  <si>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1942784</t>
  </si>
  <si>
    <t>新加坡喜来登大酒店</t>
  </si>
  <si>
    <t>Li Honglin</t>
  </si>
  <si>
    <t>2021-01-08</t>
  </si>
  <si>
    <t>2021-01-09</t>
  </si>
  <si>
    <t>RMB</t>
  </si>
  <si>
    <t>Honglin/Li</t>
  </si>
  <si>
    <t>2021/1/8 17:39:17</t>
  </si>
  <si>
    <t>澳门大仓酒店</t>
  </si>
  <si>
    <t>li wei</t>
  </si>
  <si>
    <t>wei/li</t>
  </si>
  <si>
    <t>2021/1/8 12:57:06</t>
  </si>
  <si>
    <t>1942541</t>
  </si>
  <si>
    <t xml:space="preserve">迪拜市中心福朋喜来登酒店 </t>
  </si>
  <si>
    <t>LUO huan</t>
  </si>
  <si>
    <t>2021-01-10</t>
  </si>
  <si>
    <t>huan/LUO</t>
  </si>
  <si>
    <t>2021/1/8 9:45:50</t>
  </si>
  <si>
    <t>2021-01-07</t>
  </si>
  <si>
    <t>2021/1/7 21:43:11</t>
  </si>
  <si>
    <t>澳门帝濠酒店</t>
  </si>
  <si>
    <t>lu baojiao</t>
  </si>
  <si>
    <t>baojiao/lu</t>
  </si>
  <si>
    <t>2021/1/6 21:26:18</t>
  </si>
  <si>
    <t>新加坡庄家大酒店</t>
  </si>
  <si>
    <t>WU YIDA,WU YIDA</t>
  </si>
  <si>
    <t>YIDA/WU</t>
  </si>
  <si>
    <t>2021/1/6 20:54:43</t>
  </si>
  <si>
    <t>澳门JW万豪酒店</t>
  </si>
  <si>
    <t>Tang  Yixin</t>
  </si>
  <si>
    <t xml:space="preserve">Yixin/Tang </t>
  </si>
  <si>
    <t>2021/1/6 8:14:34</t>
  </si>
  <si>
    <t>澳门凯旋门酒店</t>
  </si>
  <si>
    <t>qian jun,su jun</t>
  </si>
  <si>
    <t>2021-01-06</t>
  </si>
  <si>
    <t>jun/qian</t>
  </si>
  <si>
    <t>2021/1/6 1:45:54</t>
  </si>
  <si>
    <t>yao xinlin,feng weiyu</t>
  </si>
  <si>
    <t>xinlin/yao</t>
  </si>
  <si>
    <t>2021/1/5 23:07:40</t>
  </si>
  <si>
    <t>澳门利澳酒店</t>
  </si>
  <si>
    <t>qin kezhong</t>
  </si>
  <si>
    <t>2021-01-05</t>
  </si>
  <si>
    <t>kezhong/qin</t>
  </si>
  <si>
    <t>2021/1/5 16:47:45</t>
  </si>
  <si>
    <t>qian jun,su sun</t>
  </si>
  <si>
    <t>2021/1/5 14:41:04</t>
  </si>
  <si>
    <t>澳门文华东方酒店</t>
  </si>
  <si>
    <t>ZHANG YE</t>
  </si>
  <si>
    <t>2021-01-03</t>
  </si>
  <si>
    <t>2021-01-04</t>
  </si>
  <si>
    <t>YE/ZHANG</t>
  </si>
  <si>
    <t>2021/1/3 18:34:32</t>
  </si>
  <si>
    <t>1937524</t>
  </si>
  <si>
    <t>新加坡丽思卡尔顿美年酒店</t>
  </si>
  <si>
    <t>Cai  Hongli,CAI Luanyu</t>
  </si>
  <si>
    <t xml:space="preserve">Hongli /Cai </t>
  </si>
  <si>
    <t>2020/12/31 9:52:32</t>
  </si>
  <si>
    <t>1936115</t>
  </si>
  <si>
    <t>新加坡河景福朋喜来登集团酒店(SG Clean)</t>
  </si>
  <si>
    <t>ZHANG CHEN,LU HONGYAN</t>
  </si>
  <si>
    <t>CHEN/ZHANG</t>
  </si>
  <si>
    <t>2020/12/29 16:48:31</t>
  </si>
  <si>
    <t>1933562</t>
  </si>
  <si>
    <t>LIU QIYU</t>
  </si>
  <si>
    <t>2021-01-01</t>
  </si>
  <si>
    <t>QIYU/LIU</t>
  </si>
  <si>
    <t>2020/12/26 10:34:40</t>
  </si>
  <si>
    <t>澳门新口岸智选假日酒店</t>
  </si>
  <si>
    <t>JIAN QIAN,HUANG SIYI</t>
  </si>
  <si>
    <t>QIAN/JIAN</t>
  </si>
  <si>
    <t>2020/12/17 8:31:03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</si>
</sst>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8" fillId="4" borderId="3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H19" sqref="H19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J35" sqref="J35"/>
    </sheetView>
  </sheetViews>
  <sheetFormatPr defaultColWidth="9" defaultRowHeight="13.5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</row>
    <row r="2" spans="1:10">
      <c r="A2" t="s">
        <v>27</v>
      </c>
      <c r="B2" t="s">
        <v>27</v>
      </c>
      <c r="C2" t="s">
        <v>28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</row>
    <row r="3" spans="1:10">
      <c r="A3" t="s">
        <v>27</v>
      </c>
      <c r="B3" t="s">
        <v>27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42</v>
      </c>
    </row>
    <row r="4" spans="1:10">
      <c r="A4" t="s">
        <v>43</v>
      </c>
      <c r="B4" t="s">
        <v>27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  <c r="H4" t="s">
        <v>49</v>
      </c>
      <c r="I4" t="s">
        <v>50</v>
      </c>
      <c r="J4" t="s">
        <v>51</v>
      </c>
    </row>
    <row r="5" spans="1:10">
      <c r="A5" t="s">
        <v>27</v>
      </c>
      <c r="B5" t="s">
        <v>52</v>
      </c>
      <c r="C5" t="s">
        <v>53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</row>
    <row r="6" spans="1:10">
      <c r="A6" t="s">
        <v>60</v>
      </c>
      <c r="B6" t="s">
        <v>61</v>
      </c>
      <c r="C6" t="s">
        <v>62</v>
      </c>
      <c r="D6" t="s">
        <v>62</v>
      </c>
      <c r="E6" t="s">
        <v>63</v>
      </c>
      <c r="F6" t="s">
        <v>64</v>
      </c>
      <c r="G6" t="s">
        <v>56</v>
      </c>
      <c r="H6" t="s">
        <v>65</v>
      </c>
      <c r="I6" t="s">
        <v>66</v>
      </c>
      <c r="J6" t="s">
        <v>67</v>
      </c>
    </row>
    <row r="7" spans="1:10">
      <c r="A7" t="s">
        <v>27</v>
      </c>
      <c r="B7" t="s">
        <v>52</v>
      </c>
      <c r="C7" t="s">
        <v>68</v>
      </c>
      <c r="D7" t="s">
        <v>68</v>
      </c>
      <c r="E7" t="s">
        <v>69</v>
      </c>
      <c r="F7" t="s">
        <v>70</v>
      </c>
      <c r="G7" t="s">
        <v>56</v>
      </c>
      <c r="H7" t="s">
        <v>71</v>
      </c>
      <c r="I7" t="s">
        <v>72</v>
      </c>
      <c r="J7" t="s">
        <v>73</v>
      </c>
    </row>
    <row r="8" spans="1:10">
      <c r="A8" t="s">
        <v>27</v>
      </c>
      <c r="B8" t="s">
        <v>52</v>
      </c>
      <c r="C8" t="s">
        <v>74</v>
      </c>
      <c r="D8" t="s">
        <v>74</v>
      </c>
      <c r="E8" t="s">
        <v>75</v>
      </c>
      <c r="F8" t="s">
        <v>70</v>
      </c>
      <c r="G8" t="s">
        <v>76</v>
      </c>
      <c r="H8" t="s">
        <v>77</v>
      </c>
      <c r="I8" t="s">
        <v>78</v>
      </c>
      <c r="J8" t="s">
        <v>79</v>
      </c>
    </row>
    <row r="9" spans="1:10">
      <c r="A9" t="s">
        <v>80</v>
      </c>
      <c r="B9" t="s">
        <v>61</v>
      </c>
      <c r="C9" t="s">
        <v>81</v>
      </c>
      <c r="D9" t="s">
        <v>81</v>
      </c>
      <c r="E9" t="s">
        <v>82</v>
      </c>
      <c r="F9" t="s">
        <v>83</v>
      </c>
      <c r="G9" t="s">
        <v>76</v>
      </c>
      <c r="H9" t="s">
        <v>84</v>
      </c>
      <c r="I9" t="s">
        <v>85</v>
      </c>
      <c r="J9" t="s">
        <v>86</v>
      </c>
    </row>
    <row r="10" spans="1:10">
      <c r="A10" t="s">
        <v>27</v>
      </c>
      <c r="B10" t="s">
        <v>52</v>
      </c>
      <c r="C10" t="s">
        <v>87</v>
      </c>
      <c r="D10" t="s">
        <v>87</v>
      </c>
      <c r="E10" t="s">
        <v>88</v>
      </c>
      <c r="F10" t="s">
        <v>70</v>
      </c>
      <c r="G10" t="s">
        <v>76</v>
      </c>
      <c r="H10" t="s">
        <v>71</v>
      </c>
      <c r="I10" t="s">
        <v>78</v>
      </c>
      <c r="J10" t="s">
        <v>79</v>
      </c>
    </row>
    <row r="11" spans="1:10">
      <c r="A11" t="s">
        <v>27</v>
      </c>
      <c r="B11" t="s">
        <v>52</v>
      </c>
      <c r="C11" t="s">
        <v>89</v>
      </c>
      <c r="D11" t="s">
        <v>89</v>
      </c>
      <c r="E11" t="s">
        <v>90</v>
      </c>
      <c r="F11" t="s">
        <v>91</v>
      </c>
      <c r="G11" t="s">
        <v>92</v>
      </c>
      <c r="H11" t="s">
        <v>93</v>
      </c>
      <c r="I11" t="s">
        <v>94</v>
      </c>
      <c r="J11" t="s">
        <v>95</v>
      </c>
    </row>
    <row r="12" spans="1:10">
      <c r="A12" t="s">
        <v>27</v>
      </c>
      <c r="B12" t="s">
        <v>52</v>
      </c>
      <c r="C12" t="s">
        <v>96</v>
      </c>
      <c r="D12" t="s">
        <v>96</v>
      </c>
      <c r="E12" t="s">
        <v>97</v>
      </c>
      <c r="F12" t="s">
        <v>91</v>
      </c>
      <c r="G12" t="s">
        <v>98</v>
      </c>
      <c r="H12" t="s">
        <v>99</v>
      </c>
      <c r="I12" t="s">
        <v>100</v>
      </c>
      <c r="J12" t="s">
        <v>101</v>
      </c>
    </row>
    <row r="13" spans="1:10">
      <c r="A13" t="s">
        <v>27</v>
      </c>
      <c r="B13" t="s">
        <v>52</v>
      </c>
      <c r="C13" t="s">
        <v>102</v>
      </c>
      <c r="D13" t="s">
        <v>102</v>
      </c>
      <c r="E13" t="s">
        <v>103</v>
      </c>
      <c r="F13" t="s">
        <v>91</v>
      </c>
      <c r="G13" t="s">
        <v>98</v>
      </c>
      <c r="H13" t="s">
        <v>104</v>
      </c>
      <c r="I13" t="s">
        <v>105</v>
      </c>
      <c r="J13" t="s">
        <v>106</v>
      </c>
    </row>
    <row r="14" spans="1:10">
      <c r="A14" t="s">
        <v>27</v>
      </c>
      <c r="B14" t="s">
        <v>52</v>
      </c>
      <c r="C14" t="s">
        <v>107</v>
      </c>
      <c r="D14" t="s">
        <v>107</v>
      </c>
      <c r="E14" t="s">
        <v>108</v>
      </c>
      <c r="F14" t="s">
        <v>91</v>
      </c>
      <c r="G14" t="s">
        <v>98</v>
      </c>
      <c r="H14" t="s">
        <v>93</v>
      </c>
      <c r="I14" t="s">
        <v>109</v>
      </c>
      <c r="J14" t="s">
        <v>110</v>
      </c>
    </row>
    <row r="15" spans="1:10">
      <c r="A15" t="s">
        <v>43</v>
      </c>
      <c r="B15" t="s">
        <v>61</v>
      </c>
      <c r="C15" t="s">
        <v>111</v>
      </c>
      <c r="D15" t="s">
        <v>111</v>
      </c>
      <c r="E15" t="s">
        <v>112</v>
      </c>
      <c r="F15" t="s">
        <v>113</v>
      </c>
      <c r="G15" t="s">
        <v>98</v>
      </c>
      <c r="H15" t="s">
        <v>114</v>
      </c>
      <c r="I15" t="s">
        <v>115</v>
      </c>
      <c r="J15" t="s">
        <v>116</v>
      </c>
    </row>
    <row r="16" spans="1:10">
      <c r="A16" t="s">
        <v>27</v>
      </c>
      <c r="B16" t="s">
        <v>27</v>
      </c>
      <c r="C16" t="s">
        <v>117</v>
      </c>
      <c r="D16" t="s">
        <v>118</v>
      </c>
      <c r="E16" t="s">
        <v>119</v>
      </c>
      <c r="F16" t="s">
        <v>120</v>
      </c>
      <c r="G16" t="s">
        <v>121</v>
      </c>
      <c r="H16" t="s">
        <v>122</v>
      </c>
      <c r="I16" t="s">
        <v>123</v>
      </c>
      <c r="J16" t="s">
        <v>124</v>
      </c>
    </row>
    <row r="17" spans="1:10">
      <c r="A17" t="s">
        <v>27</v>
      </c>
      <c r="B17" t="s">
        <v>27</v>
      </c>
      <c r="C17" t="s">
        <v>125</v>
      </c>
      <c r="D17" t="s">
        <v>125</v>
      </c>
      <c r="E17" t="s">
        <v>126</v>
      </c>
      <c r="F17" t="s">
        <v>127</v>
      </c>
      <c r="G17" t="s">
        <v>128</v>
      </c>
      <c r="H17" t="s">
        <v>129</v>
      </c>
      <c r="I17" t="s">
        <v>130</v>
      </c>
      <c r="J17" t="s">
        <v>131</v>
      </c>
    </row>
  </sheetData>
  <autoFilter ref="A1:J17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J13" sqref="J13:J14"/>
    </sheetView>
  </sheetViews>
  <sheetFormatPr defaultColWidth="9" defaultRowHeight="13.5" outlineLevelRow="1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132</v>
      </c>
      <c r="H1" t="s">
        <v>24</v>
      </c>
      <c r="I1" t="s">
        <v>133</v>
      </c>
      <c r="J1" t="s">
        <v>134</v>
      </c>
    </row>
    <row r="2" spans="1:10">
      <c r="A2" t="s">
        <v>43</v>
      </c>
      <c r="B2" t="s">
        <v>27</v>
      </c>
      <c r="C2" t="s">
        <v>44</v>
      </c>
      <c r="D2" t="s">
        <v>45</v>
      </c>
      <c r="E2" s="4" t="s">
        <v>46</v>
      </c>
      <c r="F2" t="s">
        <v>47</v>
      </c>
      <c r="G2" t="s">
        <v>48</v>
      </c>
      <c r="H2" t="s">
        <v>49</v>
      </c>
      <c r="I2" t="s">
        <v>135</v>
      </c>
      <c r="J2" t="s">
        <v>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17</v>
      </c>
      <c r="B1" t="s">
        <v>136</v>
      </c>
      <c r="C1" t="s">
        <v>137</v>
      </c>
      <c r="D1" t="s">
        <v>138</v>
      </c>
      <c r="E1" t="s">
        <v>139</v>
      </c>
      <c r="F1" t="s">
        <v>3</v>
      </c>
      <c r="G1" t="s">
        <v>7</v>
      </c>
      <c r="H1" t="s">
        <v>140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"/>
    </sheetView>
  </sheetViews>
  <sheetFormatPr defaultColWidth="9" defaultRowHeight="13.5" outlineLevelRow="7"/>
  <sheetData>
    <row r="1" spans="1:9">
      <c r="A1" t="s">
        <v>17</v>
      </c>
      <c r="B1" t="s">
        <v>18</v>
      </c>
      <c r="C1" t="s">
        <v>19</v>
      </c>
      <c r="D1" t="s">
        <v>21</v>
      </c>
      <c r="E1" t="s">
        <v>141</v>
      </c>
      <c r="F1" t="s">
        <v>132</v>
      </c>
      <c r="G1" t="s">
        <v>142</v>
      </c>
      <c r="H1" t="s">
        <v>143</v>
      </c>
      <c r="I1" t="s">
        <v>144</v>
      </c>
    </row>
    <row r="2" spans="1:9">
      <c r="A2" t="s">
        <v>27</v>
      </c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15</v>
      </c>
      <c r="I2" t="s">
        <v>145</v>
      </c>
    </row>
    <row r="3" spans="1:9">
      <c r="A3" t="s">
        <v>60</v>
      </c>
      <c r="B3" t="s">
        <v>61</v>
      </c>
      <c r="C3" t="s">
        <v>62</v>
      </c>
      <c r="D3" t="s">
        <v>63</v>
      </c>
      <c r="E3" t="s">
        <v>64</v>
      </c>
      <c r="F3" t="s">
        <v>56</v>
      </c>
      <c r="G3" t="s">
        <v>65</v>
      </c>
      <c r="H3" t="s">
        <v>15</v>
      </c>
      <c r="I3" t="s">
        <v>146</v>
      </c>
    </row>
    <row r="4" spans="1:9">
      <c r="A4" t="s">
        <v>27</v>
      </c>
      <c r="B4" t="s">
        <v>52</v>
      </c>
      <c r="C4" t="s">
        <v>68</v>
      </c>
      <c r="D4" t="s">
        <v>69</v>
      </c>
      <c r="E4" t="s">
        <v>70</v>
      </c>
      <c r="F4" t="s">
        <v>56</v>
      </c>
      <c r="G4" t="s">
        <v>71</v>
      </c>
      <c r="H4" t="s">
        <v>15</v>
      </c>
      <c r="I4" t="s">
        <v>145</v>
      </c>
    </row>
    <row r="5" spans="1:9">
      <c r="A5" t="s">
        <v>27</v>
      </c>
      <c r="B5" t="s">
        <v>52</v>
      </c>
      <c r="C5" t="s">
        <v>87</v>
      </c>
      <c r="D5" t="s">
        <v>88</v>
      </c>
      <c r="E5" t="s">
        <v>70</v>
      </c>
      <c r="F5" t="s">
        <v>76</v>
      </c>
      <c r="G5" t="s">
        <v>71</v>
      </c>
      <c r="H5" t="s">
        <v>15</v>
      </c>
      <c r="I5" t="s">
        <v>145</v>
      </c>
    </row>
    <row r="6" spans="1:9">
      <c r="A6" t="s">
        <v>27</v>
      </c>
      <c r="B6" t="s">
        <v>52</v>
      </c>
      <c r="C6" t="s">
        <v>96</v>
      </c>
      <c r="D6" t="s">
        <v>97</v>
      </c>
      <c r="E6" t="s">
        <v>91</v>
      </c>
      <c r="F6" t="s">
        <v>98</v>
      </c>
      <c r="G6" t="s">
        <v>99</v>
      </c>
      <c r="H6" t="s">
        <v>15</v>
      </c>
      <c r="I6" t="s">
        <v>145</v>
      </c>
    </row>
    <row r="7" spans="1:9">
      <c r="A7" t="s">
        <v>27</v>
      </c>
      <c r="B7" t="s">
        <v>52</v>
      </c>
      <c r="C7" t="s">
        <v>102</v>
      </c>
      <c r="D7" t="s">
        <v>103</v>
      </c>
      <c r="E7" t="s">
        <v>91</v>
      </c>
      <c r="F7" t="s">
        <v>98</v>
      </c>
      <c r="G7" t="s">
        <v>104</v>
      </c>
      <c r="H7" t="s">
        <v>15</v>
      </c>
      <c r="I7" t="s">
        <v>145</v>
      </c>
    </row>
    <row r="8" spans="1:9">
      <c r="A8" t="s">
        <v>27</v>
      </c>
      <c r="B8" t="s">
        <v>52</v>
      </c>
      <c r="C8" t="s">
        <v>107</v>
      </c>
      <c r="D8" t="s">
        <v>108</v>
      </c>
      <c r="E8" t="s">
        <v>91</v>
      </c>
      <c r="F8" t="s">
        <v>98</v>
      </c>
      <c r="G8" t="s">
        <v>93</v>
      </c>
      <c r="H8" t="s">
        <v>15</v>
      </c>
      <c r="I8" t="s">
        <v>145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C27" sqref="C27"/>
    </sheetView>
  </sheetViews>
  <sheetFormatPr defaultColWidth="9" defaultRowHeight="13.5"/>
  <cols>
    <col min="1" max="1" width="21" customWidth="1"/>
  </cols>
  <sheetData>
    <row r="1" spans="1:11">
      <c r="A1" t="s">
        <v>21</v>
      </c>
      <c r="B1" t="s">
        <v>26</v>
      </c>
      <c r="K1" t="s">
        <v>147</v>
      </c>
    </row>
    <row r="2" spans="1:11">
      <c r="A2" t="s">
        <v>29</v>
      </c>
      <c r="B2" s="3">
        <v>413</v>
      </c>
      <c r="C2" t="str">
        <f>VLOOKUP(A2,HOP!A:H,8,0)</f>
        <v>413.00</v>
      </c>
      <c r="D2" t="str">
        <f>VLOOKUP(A2,HOP!A:B,2,0)</f>
        <v>1939902</v>
      </c>
      <c r="E2">
        <f>B2-C2</f>
        <v>0</v>
      </c>
      <c r="K2" t="str">
        <f>$K$1&amp;D2</f>
        <v>,1939902</v>
      </c>
    </row>
    <row r="3" spans="1:11">
      <c r="A3" t="s">
        <v>37</v>
      </c>
      <c r="B3" s="3">
        <v>340</v>
      </c>
      <c r="C3" t="str">
        <f>VLOOKUP(A3,HOP!A:H,8,0)</f>
        <v>340.00</v>
      </c>
      <c r="D3" t="str">
        <f>VLOOKUP(A3,HOP!A:B,2,0)</f>
        <v>1927109</v>
      </c>
      <c r="E3">
        <f t="shared" ref="E3:E18" si="0">B3-C3</f>
        <v>0</v>
      </c>
      <c r="K3" t="str">
        <f t="shared" ref="K3:K18" si="1">$K$1&amp;D3</f>
        <v>,1927109</v>
      </c>
    </row>
    <row r="4" spans="1:11">
      <c r="A4" t="s">
        <v>46</v>
      </c>
      <c r="B4" s="3">
        <v>0</v>
      </c>
      <c r="C4" t="str">
        <f>VLOOKUP(A4,HOP!A:H,8,0)</f>
        <v>4347.00</v>
      </c>
      <c r="D4" t="str">
        <f>VLOOKUP(A4,HOP!A:B,2,0)</f>
        <v>1933562</v>
      </c>
      <c r="E4">
        <f t="shared" si="0"/>
        <v>-4347</v>
      </c>
      <c r="F4" t="s">
        <v>148</v>
      </c>
      <c r="K4" t="str">
        <f t="shared" si="1"/>
        <v>,1933562</v>
      </c>
    </row>
    <row r="5" spans="1:11">
      <c r="A5" t="s">
        <v>54</v>
      </c>
      <c r="B5" s="3">
        <v>161</v>
      </c>
      <c r="C5" t="str">
        <f>VLOOKUP(A5,HOP!A:H,8,0)</f>
        <v>161.00</v>
      </c>
      <c r="D5" t="str">
        <f>VLOOKUP(A5,HOP!A:B,2,0)</f>
        <v>1940985</v>
      </c>
      <c r="E5">
        <f t="shared" si="0"/>
        <v>0</v>
      </c>
      <c r="K5" t="str">
        <f t="shared" si="1"/>
        <v>,1940985</v>
      </c>
    </row>
    <row r="6" spans="1:11">
      <c r="A6" t="s">
        <v>63</v>
      </c>
      <c r="B6" s="3">
        <v>738</v>
      </c>
      <c r="C6" t="str">
        <f>VLOOKUP(A6,HOP!A:H,8,0)</f>
        <v>738.00</v>
      </c>
      <c r="D6" t="str">
        <f>VLOOKUP(A6,HOP!A:B,2,0)</f>
        <v>1936115</v>
      </c>
      <c r="E6">
        <f t="shared" si="0"/>
        <v>0</v>
      </c>
      <c r="K6" t="str">
        <f t="shared" si="1"/>
        <v>,1936115</v>
      </c>
    </row>
    <row r="7" spans="1:11">
      <c r="A7" t="s">
        <v>69</v>
      </c>
      <c r="B7" s="3">
        <v>348</v>
      </c>
      <c r="C7" t="str">
        <f>VLOOKUP(A7,HOP!A:H,8,0)</f>
        <v>348.00</v>
      </c>
      <c r="D7" t="str">
        <f>VLOOKUP(A7,HOP!A:B,2,0)</f>
        <v>1940910</v>
      </c>
      <c r="E7">
        <f t="shared" si="0"/>
        <v>0</v>
      </c>
      <c r="K7" t="str">
        <f t="shared" si="1"/>
        <v>,1940910</v>
      </c>
    </row>
    <row r="8" spans="1:11">
      <c r="A8" t="s">
        <v>75</v>
      </c>
      <c r="B8" s="3">
        <v>457</v>
      </c>
      <c r="C8" t="str">
        <f>VLOOKUP(A8,HOP!A:H,8,0)</f>
        <v>457.00</v>
      </c>
      <c r="D8" t="str">
        <f>VLOOKUP(A8,HOP!A:B,2,0)</f>
        <v>1941198</v>
      </c>
      <c r="E8">
        <f t="shared" si="0"/>
        <v>0</v>
      </c>
      <c r="K8" t="str">
        <f t="shared" si="1"/>
        <v>,1941198</v>
      </c>
    </row>
    <row r="9" spans="1:11">
      <c r="A9" t="s">
        <v>82</v>
      </c>
      <c r="B9" s="3">
        <v>2226</v>
      </c>
      <c r="C9" t="str">
        <f>VLOOKUP(A9,HOP!A:H,8,0)</f>
        <v>2226.00</v>
      </c>
      <c r="D9" t="str">
        <f>VLOOKUP(A9,HOP!A:B,2,0)</f>
        <v>1937524</v>
      </c>
      <c r="E9">
        <f t="shared" si="0"/>
        <v>0</v>
      </c>
      <c r="K9" t="str">
        <f t="shared" si="1"/>
        <v>,1937524</v>
      </c>
    </row>
    <row r="10" spans="1:11">
      <c r="A10" t="s">
        <v>88</v>
      </c>
      <c r="B10" s="3">
        <v>457</v>
      </c>
      <c r="C10" t="str">
        <f>VLOOKUP(A10,HOP!A:H,8,0)</f>
        <v>457.00</v>
      </c>
      <c r="D10" t="str">
        <f>VLOOKUP(A10,HOP!A:B,2,0)</f>
        <v>1941235</v>
      </c>
      <c r="E10">
        <f t="shared" si="0"/>
        <v>0</v>
      </c>
      <c r="K10" t="str">
        <f t="shared" si="1"/>
        <v>,1941235</v>
      </c>
    </row>
    <row r="11" spans="1:11">
      <c r="A11" t="s">
        <v>90</v>
      </c>
      <c r="B11" s="3">
        <v>573</v>
      </c>
      <c r="C11" t="str">
        <f>VLOOKUP(A11,HOP!A:H,8,0)</f>
        <v>573.00</v>
      </c>
      <c r="D11" t="str">
        <f>VLOOKUP(A11,HOP!A:B,2,0)</f>
        <v>1942357</v>
      </c>
      <c r="E11">
        <f t="shared" si="0"/>
        <v>0</v>
      </c>
      <c r="K11" t="str">
        <f t="shared" si="1"/>
        <v>,1942357</v>
      </c>
    </row>
    <row r="12" spans="1:11">
      <c r="A12" t="s">
        <v>97</v>
      </c>
      <c r="B12" s="3">
        <v>699</v>
      </c>
      <c r="C12" t="str">
        <f>VLOOKUP(A12,HOP!A:H,8,0)</f>
        <v>699.00</v>
      </c>
      <c r="D12" t="str">
        <f>VLOOKUP(A12,HOP!A:B,2,0)</f>
        <v>1941269</v>
      </c>
      <c r="E12">
        <f t="shared" si="0"/>
        <v>0</v>
      </c>
      <c r="K12" t="str">
        <f t="shared" si="1"/>
        <v>,1941269</v>
      </c>
    </row>
    <row r="13" spans="1:11">
      <c r="A13" t="s">
        <v>103</v>
      </c>
      <c r="B13" s="3">
        <v>169</v>
      </c>
      <c r="C13" t="str">
        <f>VLOOKUP(A13,HOP!A:H,8,0)</f>
        <v>169.00</v>
      </c>
      <c r="D13" t="str">
        <f>VLOOKUP(A13,HOP!A:B,2,0)</f>
        <v>1941782</v>
      </c>
      <c r="E13">
        <f t="shared" si="0"/>
        <v>0</v>
      </c>
      <c r="K13" t="str">
        <f t="shared" si="1"/>
        <v>,1941782</v>
      </c>
    </row>
    <row r="14" spans="1:11">
      <c r="A14" t="s">
        <v>108</v>
      </c>
      <c r="B14" s="3">
        <v>532</v>
      </c>
      <c r="C14" t="str">
        <f>VLOOKUP(A14,HOP!A:H,8,0)</f>
        <v>532.00</v>
      </c>
      <c r="D14" t="str">
        <f>VLOOKUP(A14,HOP!A:B,2,0)</f>
        <v>1942649</v>
      </c>
      <c r="E14">
        <f t="shared" si="0"/>
        <v>0</v>
      </c>
      <c r="K14" t="str">
        <f t="shared" si="1"/>
        <v>,1942649</v>
      </c>
    </row>
    <row r="15" spans="1:11">
      <c r="A15" t="s">
        <v>112</v>
      </c>
      <c r="B15" s="3">
        <v>903</v>
      </c>
      <c r="C15" t="str">
        <f>VLOOKUP(A15,HOP!A:H,8,0)</f>
        <v>903.00</v>
      </c>
      <c r="D15" t="str">
        <f>VLOOKUP(A15,HOP!A:B,2,0)</f>
        <v>1942784</v>
      </c>
      <c r="E15">
        <f t="shared" si="0"/>
        <v>0</v>
      </c>
      <c r="K15" t="str">
        <f t="shared" si="1"/>
        <v>,1942784</v>
      </c>
    </row>
    <row r="16" spans="1:11">
      <c r="A16" t="s">
        <v>119</v>
      </c>
      <c r="B16" s="3">
        <v>1092</v>
      </c>
      <c r="C16" t="str">
        <f>VLOOKUP(A16,HOP!A:H,8,0)</f>
        <v>1092.00</v>
      </c>
      <c r="D16" t="str">
        <f>VLOOKUP(A16,HOP!A:B,2,0)</f>
        <v>1941755</v>
      </c>
      <c r="E16">
        <f t="shared" si="0"/>
        <v>0</v>
      </c>
      <c r="K16" t="str">
        <f t="shared" si="1"/>
        <v>,1941755</v>
      </c>
    </row>
    <row r="17" spans="1:11">
      <c r="A17" t="s">
        <v>126</v>
      </c>
      <c r="B17" s="3">
        <v>329</v>
      </c>
      <c r="C17" t="str">
        <f>VLOOKUP(A17,HOP!A:H,8,0)</f>
        <v>329.00</v>
      </c>
      <c r="D17" t="str">
        <f>VLOOKUP(A17,HOP!A:B,2,0)</f>
        <v>1942541</v>
      </c>
      <c r="E17">
        <f t="shared" si="0"/>
        <v>0</v>
      </c>
      <c r="K17" t="str">
        <f t="shared" si="1"/>
        <v>,1942541</v>
      </c>
    </row>
    <row r="19" spans="2:2">
      <c r="B19">
        <f>SUM(B2:B18)</f>
        <v>9437</v>
      </c>
    </row>
    <row r="21" spans="1:1">
      <c r="A21" t="s">
        <v>149</v>
      </c>
    </row>
    <row r="22" spans="1:1">
      <c r="A22" t="s">
        <v>150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B28" sqref="B2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151</v>
      </c>
      <c r="B1" s="2" t="s">
        <v>152</v>
      </c>
      <c r="C1" s="2" t="s">
        <v>17</v>
      </c>
      <c r="D1" s="2" t="s">
        <v>153</v>
      </c>
      <c r="E1" s="2" t="s">
        <v>154</v>
      </c>
      <c r="F1" s="2" t="s">
        <v>155</v>
      </c>
      <c r="G1" s="2" t="s">
        <v>156</v>
      </c>
      <c r="H1" s="2" t="s">
        <v>157</v>
      </c>
      <c r="I1" s="2" t="s">
        <v>158</v>
      </c>
      <c r="J1" s="2" t="s">
        <v>159</v>
      </c>
      <c r="K1" s="2" t="s">
        <v>160</v>
      </c>
    </row>
    <row r="2" s="1" customFormat="1" ht="20" customHeight="1" spans="1:11">
      <c r="A2" s="2" t="s">
        <v>112</v>
      </c>
      <c r="B2" s="2" t="s">
        <v>161</v>
      </c>
      <c r="C2" s="2" t="s">
        <v>162</v>
      </c>
      <c r="D2" s="2" t="s">
        <v>163</v>
      </c>
      <c r="E2" s="2" t="s">
        <v>164</v>
      </c>
      <c r="F2" s="2" t="s">
        <v>165</v>
      </c>
      <c r="G2" s="2" t="s">
        <v>166</v>
      </c>
      <c r="H2" s="2" t="s">
        <v>116</v>
      </c>
      <c r="I2" s="2" t="s">
        <v>167</v>
      </c>
      <c r="J2" s="2" t="s">
        <v>27</v>
      </c>
      <c r="K2" s="2" t="s">
        <v>168</v>
      </c>
    </row>
    <row r="3" s="1" customFormat="1" ht="20" customHeight="1" spans="1:11">
      <c r="A3" s="2" t="s">
        <v>108</v>
      </c>
      <c r="B3" s="2" t="s">
        <v>107</v>
      </c>
      <c r="C3" s="2" t="s">
        <v>169</v>
      </c>
      <c r="D3" s="2" t="s">
        <v>170</v>
      </c>
      <c r="E3" s="2" t="s">
        <v>164</v>
      </c>
      <c r="F3" s="2" t="s">
        <v>165</v>
      </c>
      <c r="G3" s="2" t="s">
        <v>166</v>
      </c>
      <c r="H3" s="2" t="s">
        <v>110</v>
      </c>
      <c r="I3" s="2" t="s">
        <v>171</v>
      </c>
      <c r="J3" s="2" t="s">
        <v>27</v>
      </c>
      <c r="K3" s="2" t="s">
        <v>172</v>
      </c>
    </row>
    <row r="4" s="1" customFormat="1" ht="20" customHeight="1" spans="1:11">
      <c r="A4" s="2" t="s">
        <v>126</v>
      </c>
      <c r="B4" s="2" t="s">
        <v>173</v>
      </c>
      <c r="C4" s="2" t="s">
        <v>174</v>
      </c>
      <c r="D4" s="2" t="s">
        <v>175</v>
      </c>
      <c r="E4" s="2" t="s">
        <v>165</v>
      </c>
      <c r="F4" s="2" t="s">
        <v>176</v>
      </c>
      <c r="G4" s="2" t="s">
        <v>166</v>
      </c>
      <c r="H4" s="2" t="s">
        <v>131</v>
      </c>
      <c r="I4" s="2" t="s">
        <v>177</v>
      </c>
      <c r="J4" s="2" t="s">
        <v>27</v>
      </c>
      <c r="K4" s="2" t="s">
        <v>178</v>
      </c>
    </row>
    <row r="5" s="1" customFormat="1" ht="20" customHeight="1" spans="1:11">
      <c r="A5" s="2" t="s">
        <v>90</v>
      </c>
      <c r="B5" s="2" t="s">
        <v>89</v>
      </c>
      <c r="C5" s="2" t="s">
        <v>169</v>
      </c>
      <c r="D5" s="2" t="s">
        <v>170</v>
      </c>
      <c r="E5" s="2" t="s">
        <v>179</v>
      </c>
      <c r="F5" s="2" t="s">
        <v>164</v>
      </c>
      <c r="G5" s="2" t="s">
        <v>166</v>
      </c>
      <c r="H5" s="2" t="s">
        <v>95</v>
      </c>
      <c r="I5" s="2" t="s">
        <v>171</v>
      </c>
      <c r="J5" s="2" t="s">
        <v>27</v>
      </c>
      <c r="K5" s="2" t="s">
        <v>180</v>
      </c>
    </row>
    <row r="6" s="1" customFormat="1" ht="20" customHeight="1" spans="1:11">
      <c r="A6" s="2" t="s">
        <v>103</v>
      </c>
      <c r="B6" s="2" t="s">
        <v>102</v>
      </c>
      <c r="C6" s="2" t="s">
        <v>181</v>
      </c>
      <c r="D6" s="2" t="s">
        <v>182</v>
      </c>
      <c r="E6" s="2" t="s">
        <v>164</v>
      </c>
      <c r="F6" s="2" t="s">
        <v>165</v>
      </c>
      <c r="G6" s="2" t="s">
        <v>166</v>
      </c>
      <c r="H6" s="2" t="s">
        <v>106</v>
      </c>
      <c r="I6" s="2" t="s">
        <v>183</v>
      </c>
      <c r="J6" s="2" t="s">
        <v>27</v>
      </c>
      <c r="K6" s="2" t="s">
        <v>184</v>
      </c>
    </row>
    <row r="7" s="1" customFormat="1" ht="20" customHeight="1" spans="1:11">
      <c r="A7" s="2" t="s">
        <v>119</v>
      </c>
      <c r="B7" s="2" t="s">
        <v>117</v>
      </c>
      <c r="C7" s="2" t="s">
        <v>185</v>
      </c>
      <c r="D7" s="2" t="s">
        <v>186</v>
      </c>
      <c r="E7" s="2" t="s">
        <v>164</v>
      </c>
      <c r="F7" s="2" t="s">
        <v>176</v>
      </c>
      <c r="G7" s="2" t="s">
        <v>166</v>
      </c>
      <c r="H7" s="2" t="s">
        <v>124</v>
      </c>
      <c r="I7" s="2" t="s">
        <v>187</v>
      </c>
      <c r="J7" s="2" t="s">
        <v>27</v>
      </c>
      <c r="K7" s="2" t="s">
        <v>188</v>
      </c>
    </row>
    <row r="8" s="1" customFormat="1" ht="20" customHeight="1" spans="1:11">
      <c r="A8" s="2" t="s">
        <v>97</v>
      </c>
      <c r="B8" s="2" t="s">
        <v>96</v>
      </c>
      <c r="C8" s="2" t="s">
        <v>189</v>
      </c>
      <c r="D8" s="2" t="s">
        <v>190</v>
      </c>
      <c r="E8" s="2" t="s">
        <v>164</v>
      </c>
      <c r="F8" s="2" t="s">
        <v>165</v>
      </c>
      <c r="G8" s="2" t="s">
        <v>166</v>
      </c>
      <c r="H8" s="2" t="s">
        <v>101</v>
      </c>
      <c r="I8" s="2" t="s">
        <v>191</v>
      </c>
      <c r="J8" s="2" t="s">
        <v>27</v>
      </c>
      <c r="K8" s="2" t="s">
        <v>192</v>
      </c>
    </row>
    <row r="9" s="1" customFormat="1" ht="20" customHeight="1" spans="1:11">
      <c r="A9" s="2" t="s">
        <v>88</v>
      </c>
      <c r="B9" s="2" t="s">
        <v>87</v>
      </c>
      <c r="C9" s="2" t="s">
        <v>193</v>
      </c>
      <c r="D9" s="2" t="s">
        <v>194</v>
      </c>
      <c r="E9" s="2" t="s">
        <v>195</v>
      </c>
      <c r="F9" s="2" t="s">
        <v>179</v>
      </c>
      <c r="G9" s="2" t="s">
        <v>166</v>
      </c>
      <c r="H9" s="2" t="s">
        <v>79</v>
      </c>
      <c r="I9" s="2" t="s">
        <v>196</v>
      </c>
      <c r="J9" s="2" t="s">
        <v>27</v>
      </c>
      <c r="K9" s="2" t="s">
        <v>197</v>
      </c>
    </row>
    <row r="10" s="1" customFormat="1" ht="20" customHeight="1" spans="1:11">
      <c r="A10" s="2" t="s">
        <v>75</v>
      </c>
      <c r="B10" s="2" t="s">
        <v>74</v>
      </c>
      <c r="C10" s="2" t="s">
        <v>193</v>
      </c>
      <c r="D10" s="2" t="s">
        <v>198</v>
      </c>
      <c r="E10" s="2" t="s">
        <v>195</v>
      </c>
      <c r="F10" s="2" t="s">
        <v>179</v>
      </c>
      <c r="G10" s="2" t="s">
        <v>166</v>
      </c>
      <c r="H10" s="2" t="s">
        <v>79</v>
      </c>
      <c r="I10" s="2" t="s">
        <v>199</v>
      </c>
      <c r="J10" s="2" t="s">
        <v>27</v>
      </c>
      <c r="K10" s="2" t="s">
        <v>200</v>
      </c>
    </row>
    <row r="11" s="1" customFormat="1" ht="20" customHeight="1" spans="1:11">
      <c r="A11" s="2" t="s">
        <v>54</v>
      </c>
      <c r="B11" s="2" t="s">
        <v>53</v>
      </c>
      <c r="C11" s="2" t="s">
        <v>201</v>
      </c>
      <c r="D11" s="2" t="s">
        <v>202</v>
      </c>
      <c r="E11" s="2" t="s">
        <v>203</v>
      </c>
      <c r="F11" s="2" t="s">
        <v>195</v>
      </c>
      <c r="G11" s="2" t="s">
        <v>166</v>
      </c>
      <c r="H11" s="2" t="s">
        <v>59</v>
      </c>
      <c r="I11" s="2" t="s">
        <v>204</v>
      </c>
      <c r="J11" s="2" t="s">
        <v>27</v>
      </c>
      <c r="K11" s="2" t="s">
        <v>205</v>
      </c>
    </row>
    <row r="12" s="1" customFormat="1" ht="20" customHeight="1" spans="1:11">
      <c r="A12" s="2" t="s">
        <v>69</v>
      </c>
      <c r="B12" s="2" t="s">
        <v>68</v>
      </c>
      <c r="C12" s="2" t="s">
        <v>193</v>
      </c>
      <c r="D12" s="2" t="s">
        <v>206</v>
      </c>
      <c r="E12" s="2" t="s">
        <v>203</v>
      </c>
      <c r="F12" s="2" t="s">
        <v>195</v>
      </c>
      <c r="G12" s="2" t="s">
        <v>166</v>
      </c>
      <c r="H12" s="2" t="s">
        <v>73</v>
      </c>
      <c r="I12" s="2" t="s">
        <v>196</v>
      </c>
      <c r="J12" s="2" t="s">
        <v>27</v>
      </c>
      <c r="K12" s="2" t="s">
        <v>207</v>
      </c>
    </row>
    <row r="13" s="1" customFormat="1" ht="20" customHeight="1" spans="1:11">
      <c r="A13" s="2" t="s">
        <v>29</v>
      </c>
      <c r="B13" s="2" t="s">
        <v>28</v>
      </c>
      <c r="C13" s="2" t="s">
        <v>208</v>
      </c>
      <c r="D13" s="2" t="s">
        <v>209</v>
      </c>
      <c r="E13" s="2" t="s">
        <v>210</v>
      </c>
      <c r="F13" s="2" t="s">
        <v>211</v>
      </c>
      <c r="G13" s="2" t="s">
        <v>166</v>
      </c>
      <c r="H13" s="2" t="s">
        <v>34</v>
      </c>
      <c r="I13" s="2" t="s">
        <v>212</v>
      </c>
      <c r="J13" s="2" t="s">
        <v>27</v>
      </c>
      <c r="K13" s="2" t="s">
        <v>213</v>
      </c>
    </row>
    <row r="14" s="1" customFormat="1" ht="20" customHeight="1" spans="1:11">
      <c r="A14" s="2" t="s">
        <v>82</v>
      </c>
      <c r="B14" s="2" t="s">
        <v>214</v>
      </c>
      <c r="C14" s="2" t="s">
        <v>215</v>
      </c>
      <c r="D14" s="2" t="s">
        <v>216</v>
      </c>
      <c r="E14" s="2" t="s">
        <v>195</v>
      </c>
      <c r="F14" s="2" t="s">
        <v>179</v>
      </c>
      <c r="G14" s="2" t="s">
        <v>166</v>
      </c>
      <c r="H14" s="2" t="s">
        <v>86</v>
      </c>
      <c r="I14" s="2" t="s">
        <v>217</v>
      </c>
      <c r="J14" s="2" t="s">
        <v>27</v>
      </c>
      <c r="K14" s="2" t="s">
        <v>218</v>
      </c>
    </row>
    <row r="15" s="1" customFormat="1" ht="20" customHeight="1" spans="1:11">
      <c r="A15" s="2" t="s">
        <v>63</v>
      </c>
      <c r="B15" s="2" t="s">
        <v>219</v>
      </c>
      <c r="C15" s="2" t="s">
        <v>220</v>
      </c>
      <c r="D15" s="2" t="s">
        <v>221</v>
      </c>
      <c r="E15" s="2" t="s">
        <v>203</v>
      </c>
      <c r="F15" s="2" t="s">
        <v>195</v>
      </c>
      <c r="G15" s="2" t="s">
        <v>166</v>
      </c>
      <c r="H15" s="2" t="s">
        <v>67</v>
      </c>
      <c r="I15" s="2" t="s">
        <v>222</v>
      </c>
      <c r="J15" s="2" t="s">
        <v>27</v>
      </c>
      <c r="K15" s="2" t="s">
        <v>223</v>
      </c>
    </row>
    <row r="16" s="1" customFormat="1" ht="20" customHeight="1" spans="1:11">
      <c r="A16" s="2" t="s">
        <v>46</v>
      </c>
      <c r="B16" s="2" t="s">
        <v>224</v>
      </c>
      <c r="C16" s="2" t="s">
        <v>162</v>
      </c>
      <c r="D16" s="2" t="s">
        <v>225</v>
      </c>
      <c r="E16" s="2" t="s">
        <v>226</v>
      </c>
      <c r="F16" s="2" t="s">
        <v>203</v>
      </c>
      <c r="G16" s="2" t="s">
        <v>166</v>
      </c>
      <c r="H16" s="2" t="s">
        <v>51</v>
      </c>
      <c r="I16" s="2" t="s">
        <v>227</v>
      </c>
      <c r="J16" s="2" t="s">
        <v>27</v>
      </c>
      <c r="K16" s="2" t="s">
        <v>228</v>
      </c>
    </row>
    <row r="17" s="1" customFormat="1" ht="20" customHeight="1" spans="1:11">
      <c r="A17" s="2" t="s">
        <v>37</v>
      </c>
      <c r="B17" s="2" t="s">
        <v>35</v>
      </c>
      <c r="C17" s="2" t="s">
        <v>229</v>
      </c>
      <c r="D17" s="2" t="s">
        <v>230</v>
      </c>
      <c r="E17" s="2" t="s">
        <v>210</v>
      </c>
      <c r="F17" s="2" t="s">
        <v>203</v>
      </c>
      <c r="G17" s="2" t="s">
        <v>166</v>
      </c>
      <c r="H17" s="2" t="s">
        <v>42</v>
      </c>
      <c r="I17" s="2" t="s">
        <v>231</v>
      </c>
      <c r="J17" s="2" t="s">
        <v>27</v>
      </c>
      <c r="K17" s="2" t="s">
        <v>232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2021-01-12T01:02:00Z</dcterms:created>
  <dcterms:modified xsi:type="dcterms:W3CDTF">2021-01-12T01:38:04Z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