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对账!$A$1:$AF$14</definedName>
  </definedNames>
  <calcPr calcId="144525"/>
</workbook>
</file>

<file path=xl/sharedStrings.xml><?xml version="1.0" encoding="utf-8"?>
<sst xmlns="http://schemas.openxmlformats.org/spreadsheetml/2006/main" count="775" uniqueCount="329">
  <si>
    <t>去哪儿网酒店预付对账单</t>
  </si>
  <si>
    <t>供应商名称：</t>
  </si>
  <si>
    <t>港丰国际</t>
  </si>
  <si>
    <t>结算周期：</t>
  </si>
  <si>
    <t>2021-01-04至2021-01-10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</si>
  <si>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</si>
  <si>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</si>
  <si>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</si>
  <si>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</si>
  <si>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</si>
  <si>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</si>
  <si>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</si>
  <si>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</si>
  <si>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</si>
  <si>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</si>
  <si>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</si>
  <si>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</si>
  <si>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</si>
  <si>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</si>
  <si>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</si>
  <si>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¥23,445.00</t>
  </si>
  <si>
    <t>¥11,813.00</t>
  </si>
  <si>
    <t>¥945.00</t>
  </si>
  <si>
    <t>¥10,687.00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</si>
  <si>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</si>
  <si>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</si>
  <si>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</si>
  <si>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</si>
  <si>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</si>
  <si>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</si>
  <si>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</si>
  <si>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</si>
  <si>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</si>
  <si>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</si>
  <si>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</si>
  <si>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</si>
  <si>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</si>
  <si>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</si>
  <si>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</si>
  <si>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</si>
  <si>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</si>
  <si>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</si>
  <si>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</si>
  <si>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</si>
  <si>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</si>
  <si>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</si>
  <si>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</si>
  <si>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</si>
  <si>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</si>
  <si>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</si>
  <si>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</si>
  <si>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</si>
  <si>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</si>
  <si>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</si>
  <si>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</si>
  <si>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</si>
  <si>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</si>
  <si>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</si>
  <si>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</si>
  <si>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</si>
  <si>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</si>
  <si>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</si>
  <si>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</si>
  <si>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</si>
  <si>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</si>
  <si>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</si>
  <si>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</si>
  <si>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</si>
  <si>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</si>
  <si>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</si>
  <si>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702501452862</t>
  </si>
  <si>
    <t>1939731</t>
  </si>
  <si>
    <t>酒店预付</t>
  </si>
  <si>
    <t>否</t>
  </si>
  <si>
    <t>普通</t>
  </si>
  <si>
    <t>240224669</t>
  </si>
  <si>
    <t>京阪筑地银座格兰德酒店</t>
  </si>
  <si>
    <t>1619975</t>
  </si>
  <si>
    <t>LI/BAOBAO</t>
  </si>
  <si>
    <t>2021-01-03</t>
  </si>
  <si>
    <t>2021-04-16</t>
  </si>
  <si>
    <t>2021-04-19</t>
  </si>
  <si>
    <t>¥6,213.00</t>
  </si>
  <si>
    <t>2021-01-04 08:40:20</t>
  </si>
  <si>
    <t>Superior Floor Comfort View Twin Room, Non Smoking</t>
  </si>
  <si>
    <t>WEBSITE</t>
  </si>
  <si>
    <t>702490292163</t>
  </si>
  <si>
    <t>1931636</t>
  </si>
  <si>
    <t>221905052</t>
  </si>
  <si>
    <t>澳门凯旋门酒店</t>
  </si>
  <si>
    <t>ZHOU/ZIXUAN</t>
  </si>
  <si>
    <t>2020-12-23</t>
  </si>
  <si>
    <t>2020-12-31</t>
  </si>
  <si>
    <t>2021-01-05</t>
  </si>
  <si>
    <t>¥3,785.00</t>
  </si>
  <si>
    <t>¥289.00</t>
  </si>
  <si>
    <t>¥3,496.00</t>
  </si>
  <si>
    <t>premier twin room</t>
  </si>
  <si>
    <t>702452197021</t>
  </si>
  <si>
    <t>1909704</t>
  </si>
  <si>
    <t>221914766</t>
  </si>
  <si>
    <t>澳门永利皇宫酒店</t>
  </si>
  <si>
    <t>CHEN/SHAOCHENG</t>
  </si>
  <si>
    <t>2020-11-15</t>
  </si>
  <si>
    <t>2021-02-10</t>
  </si>
  <si>
    <t>2021-02-12</t>
  </si>
  <si>
    <t>¥2,788.00</t>
  </si>
  <si>
    <t>2021-01-05 18:58:12</t>
  </si>
  <si>
    <t>Palace twin room</t>
  </si>
  <si>
    <t>702503627293</t>
  </si>
  <si>
    <t>1941005</t>
  </si>
  <si>
    <t>GUAN/YEZHOU</t>
  </si>
  <si>
    <t>2021-01-06</t>
  </si>
  <si>
    <t>¥286.00</t>
  </si>
  <si>
    <t>¥31.00</t>
  </si>
  <si>
    <t>¥255.00</t>
  </si>
  <si>
    <t>premier king-size room</t>
  </si>
  <si>
    <t>702486879525</t>
  </si>
  <si>
    <t>1929178</t>
  </si>
  <si>
    <t>MA/CUI</t>
  </si>
  <si>
    <t>2020-12-19</t>
  </si>
  <si>
    <t>2021-01-07</t>
  </si>
  <si>
    <t>2021-01-08</t>
  </si>
  <si>
    <t>¥622.00</t>
  </si>
  <si>
    <t>¥65.00</t>
  </si>
  <si>
    <t>¥557.00</t>
  </si>
  <si>
    <t>702502020043</t>
  </si>
  <si>
    <t>1940406</t>
  </si>
  <si>
    <t>221905061</t>
  </si>
  <si>
    <t>澳门文华东方酒店</t>
  </si>
  <si>
    <t>GONG/YALIN</t>
  </si>
  <si>
    <t>2021-01-04</t>
  </si>
  <si>
    <t>¥858.00</t>
  </si>
  <si>
    <t>¥793.00</t>
  </si>
  <si>
    <t>豪华湾海客房-双床</t>
  </si>
  <si>
    <t>702505672010</t>
  </si>
  <si>
    <t>1941934</t>
  </si>
  <si>
    <t>158555303</t>
  </si>
  <si>
    <t>迪拜城市漫步傲途格精选酒店</t>
  </si>
  <si>
    <t>CHEN/JINGLIANG</t>
  </si>
  <si>
    <t>¥1,482.00</t>
  </si>
  <si>
    <t>¥136.00</t>
  </si>
  <si>
    <t>¥1,346.00</t>
  </si>
  <si>
    <t>Deluxe King bed room</t>
  </si>
  <si>
    <t>702506051600</t>
  </si>
  <si>
    <t>1942657</t>
  </si>
  <si>
    <t>221910371</t>
  </si>
  <si>
    <t>澳门新濠影汇酒店</t>
  </si>
  <si>
    <t>ZHOU/XIAO</t>
  </si>
  <si>
    <t>2021-02-09</t>
  </si>
  <si>
    <t>2021-02-11</t>
  </si>
  <si>
    <t>¥982.00</t>
  </si>
  <si>
    <t>2021-01-08 13:42:45</t>
  </si>
  <si>
    <t>Celebrity Twin</t>
  </si>
  <si>
    <t>702501777435</t>
  </si>
  <si>
    <t>1939653</t>
  </si>
  <si>
    <t>2021-01-09</t>
  </si>
  <si>
    <t>¥2,312.00</t>
  </si>
  <si>
    <t>¥172.00</t>
  </si>
  <si>
    <t>¥2,140.00</t>
  </si>
  <si>
    <t>702503774584</t>
  </si>
  <si>
    <t>1941043</t>
  </si>
  <si>
    <t>240164039</t>
  </si>
  <si>
    <t>澳门瑞吉酒店</t>
  </si>
  <si>
    <t>HUANG/XUN</t>
  </si>
  <si>
    <t>¥995.00</t>
  </si>
  <si>
    <t>¥75.00</t>
  </si>
  <si>
    <t>¥920.00</t>
  </si>
  <si>
    <t>Deluxe King Bed Guest room</t>
  </si>
  <si>
    <t>702505980276</t>
  </si>
  <si>
    <t>1941932</t>
  </si>
  <si>
    <t>158545043</t>
  </si>
  <si>
    <t>阿尔巴萨阿比多斯酒店公寓</t>
  </si>
  <si>
    <t>CHEN/LESHI</t>
  </si>
  <si>
    <t>¥398.00</t>
  </si>
  <si>
    <t>¥37.00</t>
  </si>
  <si>
    <t>¥361.00</t>
  </si>
  <si>
    <t>One Bedroom Apartment With Balcony</t>
  </si>
  <si>
    <t>702507568264</t>
  </si>
  <si>
    <t>1943376</t>
  </si>
  <si>
    <t>800157715</t>
  </si>
  <si>
    <t>澳门JW万豪酒店</t>
  </si>
  <si>
    <t>JIANG/MINGYU</t>
  </si>
  <si>
    <t>2021-01-10</t>
  </si>
  <si>
    <t>¥894.00</t>
  </si>
  <si>
    <t>¥819.00</t>
  </si>
  <si>
    <t>Deluxe twin room</t>
  </si>
  <si>
    <t>702508242441</t>
  </si>
  <si>
    <t>1943644</t>
  </si>
  <si>
    <t>158542847</t>
  </si>
  <si>
    <t>金边娱乐综合大楼酒店</t>
  </si>
  <si>
    <t>ZHANG/YONG</t>
  </si>
  <si>
    <t>2021-01-15</t>
  </si>
  <si>
    <t>2021-01-25</t>
  </si>
  <si>
    <t>¥1,830.00</t>
  </si>
  <si>
    <t>2021-01-10 14:13:32</t>
  </si>
  <si>
    <t>Superior Room(New Hotel Tower)</t>
  </si>
  <si>
    <t>合计</t>
  </si>
  <si>
    <t/>
  </si>
  <si>
    <t>¥11,632.00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</si>
  <si>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</si>
  <si>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</si>
  <si>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</si>
  <si>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</si>
  <si>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</si>
  <si>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</si>
  <si>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</si>
  <si>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</si>
  <si>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</si>
  <si>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A210112145118459</t>
  </si>
  <si>
    <r>
      <t>合计</t>
    </r>
    <r>
      <rPr>
        <sz val="10"/>
        <rFont val="Arial"/>
        <charset val="134"/>
      </rPr>
      <t>10687</t>
    </r>
    <r>
      <rPr>
        <sz val="10"/>
        <rFont val="宋体"/>
        <charset val="134"/>
      </rPr>
      <t>元/12800.89HKD</t>
    </r>
  </si>
  <si>
    <r>
      <t>汇率：</t>
    </r>
    <r>
      <rPr>
        <sz val="10"/>
        <rFont val="Arial"/>
        <charset val="134"/>
      </rPr>
      <t>1.1978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</si>
  <si>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</si>
  <si>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</si>
  <si>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</si>
  <si>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</si>
  <si>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</si>
  <si>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</si>
  <si>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</si>
  <si>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702509963328</t>
  </si>
  <si>
    <t>1944134</t>
  </si>
  <si>
    <t>WANG GUIXIANG,ZHAO YUHONG</t>
  </si>
  <si>
    <t>2021-01-12</t>
  </si>
  <si>
    <t>2021-01-16</t>
  </si>
  <si>
    <t>RMB</t>
  </si>
  <si>
    <t>2051.00</t>
  </si>
  <si>
    <t>WANG/GUIXIANG</t>
  </si>
  <si>
    <t>18911977849</t>
  </si>
  <si>
    <t>2021/1/11 16:51:54</t>
  </si>
  <si>
    <t>702509657103</t>
  </si>
  <si>
    <t>1944079</t>
  </si>
  <si>
    <t>澳门威尼斯人度假村酒店</t>
  </si>
  <si>
    <t>KOU XIANG</t>
  </si>
  <si>
    <t>1430.00</t>
  </si>
  <si>
    <t>KOU/XIANG</t>
  </si>
  <si>
    <t>189****6778</t>
  </si>
  <si>
    <t>2021/1/11 15:01:43</t>
  </si>
  <si>
    <t>JIANG MINGYU</t>
  </si>
  <si>
    <t>819.00</t>
  </si>
  <si>
    <t>138****2655</t>
  </si>
  <si>
    <t>2021/1/9 20:22:41</t>
  </si>
  <si>
    <t>702506455895</t>
  </si>
  <si>
    <t>1942700</t>
  </si>
  <si>
    <t>WANG KUN,DONG NA</t>
  </si>
  <si>
    <t>2021-01-13</t>
  </si>
  <si>
    <t>645.00</t>
  </si>
  <si>
    <t>WANG/KUN</t>
  </si>
  <si>
    <t>138****6010</t>
  </si>
  <si>
    <t>2021/1/8 14:53:23</t>
  </si>
  <si>
    <t>CHEN JINGLIANG</t>
  </si>
  <si>
    <t>1346.00</t>
  </si>
  <si>
    <t>+97****517888</t>
  </si>
  <si>
    <t>2021/1/7 3:59:13</t>
  </si>
  <si>
    <t>CHEN LESHI</t>
  </si>
  <si>
    <t>361.00</t>
  </si>
  <si>
    <t>139****0000</t>
  </si>
  <si>
    <t>2021/1/7 3:12:02</t>
  </si>
  <si>
    <t>702504840284</t>
  </si>
  <si>
    <t>1941569</t>
  </si>
  <si>
    <t>澳门大仓酒店</t>
  </si>
  <si>
    <t>HE YUNCHUAN</t>
  </si>
  <si>
    <t>2021-01-17</t>
  </si>
  <si>
    <t>2021-01-24</t>
  </si>
  <si>
    <t>4112.01</t>
  </si>
  <si>
    <t>HE/YUNCHUAN</t>
  </si>
  <si>
    <t>133****0881</t>
  </si>
  <si>
    <t>2021/1/6 16:16:45</t>
  </si>
  <si>
    <t>HUANG XUN</t>
  </si>
  <si>
    <t>920.00</t>
  </si>
  <si>
    <t>138****9933</t>
  </si>
  <si>
    <t>2021/1/5 18:23:18</t>
  </si>
  <si>
    <t>GUAN YEZHOU</t>
  </si>
  <si>
    <t>255.00</t>
  </si>
  <si>
    <t>15363599959</t>
  </si>
  <si>
    <t>2021/1/5 17:24:30</t>
  </si>
  <si>
    <t>702502949330</t>
  </si>
  <si>
    <t>1940606</t>
  </si>
  <si>
    <t>SOONG CHUNHAN</t>
  </si>
  <si>
    <t>772.00</t>
  </si>
  <si>
    <t>SOONG/CHUNHAN</t>
  </si>
  <si>
    <t>155****7272</t>
  </si>
  <si>
    <t>2021/1/4 22:34:35</t>
  </si>
  <si>
    <t>GONG YALIN</t>
  </si>
  <si>
    <t>793.00</t>
  </si>
  <si>
    <t>158****3736</t>
  </si>
  <si>
    <t>2021/1/4 17:25:01</t>
  </si>
  <si>
    <t>702502126579</t>
  </si>
  <si>
    <t>1940306</t>
  </si>
  <si>
    <t>澳门新东方置地酒店</t>
  </si>
  <si>
    <t>PAN MENGDAN</t>
  </si>
  <si>
    <t>2021-01-14</t>
  </si>
  <si>
    <t>198.00</t>
  </si>
  <si>
    <t>PAN/MENGDAN</t>
  </si>
  <si>
    <t>139****5718</t>
  </si>
  <si>
    <t>2021/1/4 14:17:47</t>
  </si>
  <si>
    <t>702501570206</t>
  </si>
  <si>
    <t>1939775</t>
  </si>
  <si>
    <t>SU LEI</t>
  </si>
  <si>
    <t>2021-02-08</t>
  </si>
  <si>
    <t>3256.00</t>
  </si>
  <si>
    <t>SU/LEI</t>
  </si>
  <si>
    <t>139****1644</t>
  </si>
  <si>
    <t>2021/1/3 13:52:23</t>
  </si>
  <si>
    <t>ZHOU ZIXUAN</t>
  </si>
  <si>
    <t>2140.00</t>
  </si>
  <si>
    <t>13702650427</t>
  </si>
  <si>
    <t>2021/1/3 10:10:35</t>
  </si>
  <si>
    <t>3496.00</t>
  </si>
  <si>
    <t>2020/12/23 21:11:45</t>
  </si>
  <si>
    <t>702488560433</t>
  </si>
  <si>
    <t>1930384</t>
  </si>
  <si>
    <t>LIANG ZHIHAO</t>
  </si>
  <si>
    <t>2021-01-18</t>
  </si>
  <si>
    <t>2021-01-22</t>
  </si>
  <si>
    <t>2236.00</t>
  </si>
  <si>
    <t>LIANG/ZHIHAO</t>
  </si>
  <si>
    <t>13834239566</t>
  </si>
  <si>
    <t>2020/12/21 23:10:44</t>
  </si>
  <si>
    <t>MA CUI</t>
  </si>
  <si>
    <t>557.00</t>
  </si>
  <si>
    <t>13923113336</t>
  </si>
  <si>
    <t>2020/12/19 23:03:33</t>
  </si>
  <si>
    <t>702479377584</t>
  </si>
  <si>
    <t>1924128</t>
  </si>
  <si>
    <t>YU FENGLAN,GUO ZIYI</t>
  </si>
  <si>
    <t>944.00</t>
  </si>
  <si>
    <t>YU/FENGLAN</t>
  </si>
  <si>
    <t>159****3388</t>
  </si>
  <si>
    <t>2020/12/12 13:31:17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</si>
</sst>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8" borderId="16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17" borderId="18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22" sqref="E22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13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X40" sqref="X40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41</v>
      </c>
      <c r="B1" s="3" t="s">
        <v>42</v>
      </c>
      <c r="C1" s="3" t="s">
        <v>25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7" t="s">
        <v>61</v>
      </c>
      <c r="Y1" s="7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4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73</v>
      </c>
      <c r="G2" s="4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3</v>
      </c>
      <c r="N2" s="8" t="s">
        <v>79</v>
      </c>
      <c r="O2" s="8" t="s">
        <v>80</v>
      </c>
      <c r="P2" s="8" t="s">
        <v>81</v>
      </c>
      <c r="Q2" s="8"/>
      <c r="R2" s="10" t="s">
        <v>82</v>
      </c>
      <c r="S2" s="11" t="s">
        <v>82</v>
      </c>
      <c r="T2" s="8" t="s">
        <v>83</v>
      </c>
      <c r="U2" s="10" t="s">
        <v>19</v>
      </c>
      <c r="V2" s="10" t="s">
        <v>19</v>
      </c>
      <c r="W2" s="11" t="s">
        <v>19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4" t="s">
        <v>86</v>
      </c>
      <c r="B3" s="4" t="s">
        <v>87</v>
      </c>
      <c r="C3" s="4" t="s">
        <v>72</v>
      </c>
      <c r="D3" s="4" t="s">
        <v>73</v>
      </c>
      <c r="E3" s="4" t="s">
        <v>74</v>
      </c>
      <c r="F3" s="4" t="s">
        <v>73</v>
      </c>
      <c r="G3" s="4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5</v>
      </c>
      <c r="N3" s="8" t="s">
        <v>91</v>
      </c>
      <c r="O3" s="8" t="s">
        <v>92</v>
      </c>
      <c r="P3" s="8" t="s">
        <v>93</v>
      </c>
      <c r="Q3" s="8"/>
      <c r="R3" s="10" t="s">
        <v>94</v>
      </c>
      <c r="S3" s="11" t="s">
        <v>19</v>
      </c>
      <c r="T3" s="8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4" t="s">
        <v>98</v>
      </c>
      <c r="B4" s="4" t="s">
        <v>99</v>
      </c>
      <c r="C4" s="4" t="s">
        <v>72</v>
      </c>
      <c r="D4" s="4" t="s">
        <v>73</v>
      </c>
      <c r="E4" s="4" t="s">
        <v>74</v>
      </c>
      <c r="F4" s="4" t="s">
        <v>73</v>
      </c>
      <c r="G4" s="4" t="s">
        <v>100</v>
      </c>
      <c r="H4" s="8" t="s">
        <v>101</v>
      </c>
      <c r="I4" s="8" t="s">
        <v>77</v>
      </c>
      <c r="J4" s="8" t="s">
        <v>2</v>
      </c>
      <c r="K4" s="8" t="s">
        <v>102</v>
      </c>
      <c r="L4" s="8">
        <v>1</v>
      </c>
      <c r="M4" s="8">
        <v>2</v>
      </c>
      <c r="N4" s="8" t="s">
        <v>103</v>
      </c>
      <c r="O4" s="8" t="s">
        <v>104</v>
      </c>
      <c r="P4" s="8" t="s">
        <v>105</v>
      </c>
      <c r="Q4" s="8"/>
      <c r="R4" s="10" t="s">
        <v>106</v>
      </c>
      <c r="S4" s="11" t="s">
        <v>106</v>
      </c>
      <c r="T4" s="8" t="s">
        <v>107</v>
      </c>
      <c r="U4" s="10" t="s">
        <v>19</v>
      </c>
      <c r="V4" s="10" t="s">
        <v>19</v>
      </c>
      <c r="W4" s="11" t="s">
        <v>19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85</v>
      </c>
      <c r="AG4" t="s">
        <v>73</v>
      </c>
      <c r="AH4" t="s">
        <v>19</v>
      </c>
    </row>
    <row r="5" ht="14.25" customHeight="1" spans="1:34">
      <c r="A5" s="4" t="s">
        <v>109</v>
      </c>
      <c r="B5" s="4" t="s">
        <v>110</v>
      </c>
      <c r="C5" s="4" t="s">
        <v>72</v>
      </c>
      <c r="D5" s="4" t="s">
        <v>73</v>
      </c>
      <c r="E5" s="4" t="s">
        <v>74</v>
      </c>
      <c r="F5" s="4" t="s">
        <v>73</v>
      </c>
      <c r="G5" s="4" t="s">
        <v>88</v>
      </c>
      <c r="H5" s="8" t="s">
        <v>89</v>
      </c>
      <c r="I5" s="8" t="s">
        <v>77</v>
      </c>
      <c r="J5" s="8" t="s">
        <v>2</v>
      </c>
      <c r="K5" s="8" t="s">
        <v>111</v>
      </c>
      <c r="L5" s="8">
        <v>1</v>
      </c>
      <c r="M5" s="8">
        <v>1</v>
      </c>
      <c r="N5" s="8" t="s">
        <v>93</v>
      </c>
      <c r="O5" s="8" t="s">
        <v>93</v>
      </c>
      <c r="P5" s="8" t="s">
        <v>112</v>
      </c>
      <c r="Q5" s="8"/>
      <c r="R5" s="10" t="s">
        <v>113</v>
      </c>
      <c r="S5" s="11" t="s">
        <v>19</v>
      </c>
      <c r="T5" s="8"/>
      <c r="U5" s="10" t="s">
        <v>19</v>
      </c>
      <c r="V5" s="10" t="s">
        <v>113</v>
      </c>
      <c r="W5" s="11" t="s">
        <v>114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85</v>
      </c>
      <c r="AG5" t="s">
        <v>73</v>
      </c>
      <c r="AH5" t="s">
        <v>19</v>
      </c>
    </row>
    <row r="6" ht="14.25" customHeight="1" spans="1:34">
      <c r="A6" s="4" t="s">
        <v>117</v>
      </c>
      <c r="B6" s="4" t="s">
        <v>118</v>
      </c>
      <c r="C6" s="4" t="s">
        <v>72</v>
      </c>
      <c r="D6" s="4" t="s">
        <v>73</v>
      </c>
      <c r="E6" s="4" t="s">
        <v>74</v>
      </c>
      <c r="F6" s="4" t="s">
        <v>73</v>
      </c>
      <c r="G6" s="4" t="s">
        <v>88</v>
      </c>
      <c r="H6" s="8" t="s">
        <v>89</v>
      </c>
      <c r="I6" s="8" t="s">
        <v>77</v>
      </c>
      <c r="J6" s="8" t="s">
        <v>2</v>
      </c>
      <c r="K6" s="8" t="s">
        <v>119</v>
      </c>
      <c r="L6" s="8">
        <v>1</v>
      </c>
      <c r="M6" s="8">
        <v>1</v>
      </c>
      <c r="N6" s="8" t="s">
        <v>120</v>
      </c>
      <c r="O6" s="8" t="s">
        <v>121</v>
      </c>
      <c r="P6" s="8" t="s">
        <v>122</v>
      </c>
      <c r="Q6" s="8"/>
      <c r="R6" s="10" t="s">
        <v>123</v>
      </c>
      <c r="S6" s="11" t="s">
        <v>19</v>
      </c>
      <c r="T6" s="8"/>
      <c r="U6" s="10" t="s">
        <v>19</v>
      </c>
      <c r="V6" s="10" t="s">
        <v>123</v>
      </c>
      <c r="W6" s="11" t="s">
        <v>124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125</v>
      </c>
      <c r="AD6" t="s">
        <v>6</v>
      </c>
      <c r="AE6" t="s">
        <v>116</v>
      </c>
      <c r="AF6" t="s">
        <v>85</v>
      </c>
      <c r="AG6" t="s">
        <v>73</v>
      </c>
      <c r="AH6" t="s">
        <v>19</v>
      </c>
    </row>
    <row r="7" ht="14.25" customHeight="1" spans="1:34">
      <c r="A7" s="4" t="s">
        <v>126</v>
      </c>
      <c r="B7" s="4" t="s">
        <v>127</v>
      </c>
      <c r="C7" s="4" t="s">
        <v>72</v>
      </c>
      <c r="D7" s="4" t="s">
        <v>73</v>
      </c>
      <c r="E7" s="4" t="s">
        <v>74</v>
      </c>
      <c r="F7" s="4" t="s">
        <v>73</v>
      </c>
      <c r="G7" s="4" t="s">
        <v>128</v>
      </c>
      <c r="H7" s="8" t="s">
        <v>129</v>
      </c>
      <c r="I7" s="8" t="s">
        <v>77</v>
      </c>
      <c r="J7" s="8" t="s">
        <v>2</v>
      </c>
      <c r="K7" s="8" t="s">
        <v>130</v>
      </c>
      <c r="L7" s="8">
        <v>1</v>
      </c>
      <c r="M7" s="8">
        <v>1</v>
      </c>
      <c r="N7" s="8" t="s">
        <v>131</v>
      </c>
      <c r="O7" s="8" t="s">
        <v>121</v>
      </c>
      <c r="P7" s="8" t="s">
        <v>122</v>
      </c>
      <c r="Q7" s="8"/>
      <c r="R7" s="10" t="s">
        <v>132</v>
      </c>
      <c r="S7" s="11" t="s">
        <v>19</v>
      </c>
      <c r="T7" s="8"/>
      <c r="U7" s="10" t="s">
        <v>19</v>
      </c>
      <c r="V7" s="10" t="s">
        <v>132</v>
      </c>
      <c r="W7" s="11" t="s">
        <v>124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85</v>
      </c>
      <c r="AG7" t="s">
        <v>73</v>
      </c>
      <c r="AH7" t="s">
        <v>19</v>
      </c>
    </row>
    <row r="8" ht="14.25" customHeight="1" spans="1:34">
      <c r="A8" s="4" t="s">
        <v>135</v>
      </c>
      <c r="B8" s="4" t="s">
        <v>136</v>
      </c>
      <c r="C8" s="4" t="s">
        <v>72</v>
      </c>
      <c r="D8" s="4" t="s">
        <v>73</v>
      </c>
      <c r="E8" s="4" t="s">
        <v>74</v>
      </c>
      <c r="F8" s="4" t="s">
        <v>73</v>
      </c>
      <c r="G8" s="4" t="s">
        <v>137</v>
      </c>
      <c r="H8" s="8" t="s">
        <v>138</v>
      </c>
      <c r="I8" s="8" t="s">
        <v>77</v>
      </c>
      <c r="J8" s="8" t="s">
        <v>2</v>
      </c>
      <c r="K8" s="8" t="s">
        <v>139</v>
      </c>
      <c r="L8" s="8">
        <v>1</v>
      </c>
      <c r="M8" s="8">
        <v>1</v>
      </c>
      <c r="N8" s="8" t="s">
        <v>121</v>
      </c>
      <c r="O8" s="8" t="s">
        <v>121</v>
      </c>
      <c r="P8" s="8" t="s">
        <v>122</v>
      </c>
      <c r="Q8" s="8"/>
      <c r="R8" s="10" t="s">
        <v>140</v>
      </c>
      <c r="S8" s="11" t="s">
        <v>19</v>
      </c>
      <c r="T8" s="8"/>
      <c r="U8" s="10" t="s">
        <v>19</v>
      </c>
      <c r="V8" s="10" t="s">
        <v>140</v>
      </c>
      <c r="W8" s="11" t="s">
        <v>141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85</v>
      </c>
      <c r="AG8" t="s">
        <v>73</v>
      </c>
      <c r="AH8" t="s">
        <v>19</v>
      </c>
    </row>
    <row r="9" ht="14.25" customHeight="1" spans="1:34">
      <c r="A9" s="4" t="s">
        <v>144</v>
      </c>
      <c r="B9" s="4" t="s">
        <v>145</v>
      </c>
      <c r="C9" s="4" t="s">
        <v>72</v>
      </c>
      <c r="D9" s="4" t="s">
        <v>73</v>
      </c>
      <c r="E9" s="4" t="s">
        <v>74</v>
      </c>
      <c r="F9" s="4" t="s">
        <v>73</v>
      </c>
      <c r="G9" s="4" t="s">
        <v>146</v>
      </c>
      <c r="H9" s="8" t="s">
        <v>147</v>
      </c>
      <c r="I9" s="8" t="s">
        <v>77</v>
      </c>
      <c r="J9" s="8" t="s">
        <v>2</v>
      </c>
      <c r="K9" s="8" t="s">
        <v>148</v>
      </c>
      <c r="L9" s="8">
        <v>1</v>
      </c>
      <c r="M9" s="8">
        <v>2</v>
      </c>
      <c r="N9" s="8" t="s">
        <v>122</v>
      </c>
      <c r="O9" s="8" t="s">
        <v>149</v>
      </c>
      <c r="P9" s="8" t="s">
        <v>150</v>
      </c>
      <c r="Q9" s="8"/>
      <c r="R9" s="10" t="s">
        <v>151</v>
      </c>
      <c r="S9" s="11" t="s">
        <v>151</v>
      </c>
      <c r="T9" s="8" t="s">
        <v>152</v>
      </c>
      <c r="U9" s="10" t="s">
        <v>19</v>
      </c>
      <c r="V9" s="10" t="s">
        <v>19</v>
      </c>
      <c r="W9" s="11" t="s">
        <v>19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19</v>
      </c>
      <c r="AD9" t="s">
        <v>6</v>
      </c>
      <c r="AE9" t="s">
        <v>153</v>
      </c>
      <c r="AF9" t="s">
        <v>85</v>
      </c>
      <c r="AG9" t="s">
        <v>73</v>
      </c>
      <c r="AH9" t="s">
        <v>19</v>
      </c>
    </row>
    <row r="10" ht="14.25" customHeight="1" spans="1:34">
      <c r="A10" s="4" t="s">
        <v>154</v>
      </c>
      <c r="B10" s="4" t="s">
        <v>155</v>
      </c>
      <c r="C10" s="4" t="s">
        <v>72</v>
      </c>
      <c r="D10" s="4" t="s">
        <v>73</v>
      </c>
      <c r="E10" s="4" t="s">
        <v>74</v>
      </c>
      <c r="F10" s="4" t="s">
        <v>73</v>
      </c>
      <c r="G10" s="4" t="s">
        <v>88</v>
      </c>
      <c r="H10" s="8" t="s">
        <v>89</v>
      </c>
      <c r="I10" s="8" t="s">
        <v>77</v>
      </c>
      <c r="J10" s="8" t="s">
        <v>2</v>
      </c>
      <c r="K10" s="8" t="s">
        <v>90</v>
      </c>
      <c r="L10" s="8">
        <v>1</v>
      </c>
      <c r="M10" s="8">
        <v>4</v>
      </c>
      <c r="N10" s="8" t="s">
        <v>79</v>
      </c>
      <c r="O10" s="8" t="s">
        <v>93</v>
      </c>
      <c r="P10" s="8" t="s">
        <v>156</v>
      </c>
      <c r="Q10" s="8"/>
      <c r="R10" s="10" t="s">
        <v>157</v>
      </c>
      <c r="S10" s="11" t="s">
        <v>19</v>
      </c>
      <c r="T10" s="8"/>
      <c r="U10" s="10" t="s">
        <v>19</v>
      </c>
      <c r="V10" s="10" t="s">
        <v>157</v>
      </c>
      <c r="W10" s="11" t="s">
        <v>158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159</v>
      </c>
      <c r="AD10" t="s">
        <v>6</v>
      </c>
      <c r="AE10" t="s">
        <v>116</v>
      </c>
      <c r="AF10" t="s">
        <v>85</v>
      </c>
      <c r="AG10" t="s">
        <v>73</v>
      </c>
      <c r="AH10" t="s">
        <v>19</v>
      </c>
    </row>
    <row r="11" ht="14.25" customHeight="1" spans="1:34">
      <c r="A11" s="4" t="s">
        <v>160</v>
      </c>
      <c r="B11" s="4" t="s">
        <v>161</v>
      </c>
      <c r="C11" s="4" t="s">
        <v>72</v>
      </c>
      <c r="D11" s="4" t="s">
        <v>73</v>
      </c>
      <c r="E11" s="4" t="s">
        <v>74</v>
      </c>
      <c r="F11" s="4" t="s">
        <v>73</v>
      </c>
      <c r="G11" s="4" t="s">
        <v>162</v>
      </c>
      <c r="H11" s="8" t="s">
        <v>163</v>
      </c>
      <c r="I11" s="8" t="s">
        <v>77</v>
      </c>
      <c r="J11" s="8" t="s">
        <v>2</v>
      </c>
      <c r="K11" s="8" t="s">
        <v>164</v>
      </c>
      <c r="L11" s="8">
        <v>1</v>
      </c>
      <c r="M11" s="8">
        <v>1</v>
      </c>
      <c r="N11" s="8" t="s">
        <v>93</v>
      </c>
      <c r="O11" s="8" t="s">
        <v>122</v>
      </c>
      <c r="P11" s="8" t="s">
        <v>156</v>
      </c>
      <c r="Q11" s="8"/>
      <c r="R11" s="10" t="s">
        <v>165</v>
      </c>
      <c r="S11" s="11" t="s">
        <v>19</v>
      </c>
      <c r="T11" s="8"/>
      <c r="U11" s="10" t="s">
        <v>19</v>
      </c>
      <c r="V11" s="10" t="s">
        <v>165</v>
      </c>
      <c r="W11" s="11" t="s">
        <v>166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167</v>
      </c>
      <c r="AD11" t="s">
        <v>6</v>
      </c>
      <c r="AE11" t="s">
        <v>168</v>
      </c>
      <c r="AF11" t="s">
        <v>85</v>
      </c>
      <c r="AG11" t="s">
        <v>73</v>
      </c>
      <c r="AH11" t="s">
        <v>19</v>
      </c>
    </row>
    <row r="12" ht="14.25" customHeight="1" spans="1:34">
      <c r="A12" s="4" t="s">
        <v>169</v>
      </c>
      <c r="B12" s="4" t="s">
        <v>170</v>
      </c>
      <c r="C12" s="4" t="s">
        <v>72</v>
      </c>
      <c r="D12" s="4" t="s">
        <v>73</v>
      </c>
      <c r="E12" s="4" t="s">
        <v>74</v>
      </c>
      <c r="F12" s="4" t="s">
        <v>73</v>
      </c>
      <c r="G12" s="4" t="s">
        <v>171</v>
      </c>
      <c r="H12" s="8" t="s">
        <v>172</v>
      </c>
      <c r="I12" s="8" t="s">
        <v>77</v>
      </c>
      <c r="J12" s="8" t="s">
        <v>2</v>
      </c>
      <c r="K12" s="8" t="s">
        <v>173</v>
      </c>
      <c r="L12" s="8">
        <v>1</v>
      </c>
      <c r="M12" s="8">
        <v>1</v>
      </c>
      <c r="N12" s="8" t="s">
        <v>121</v>
      </c>
      <c r="O12" s="8" t="s">
        <v>122</v>
      </c>
      <c r="P12" s="8" t="s">
        <v>156</v>
      </c>
      <c r="Q12" s="8"/>
      <c r="R12" s="10" t="s">
        <v>174</v>
      </c>
      <c r="S12" s="11" t="s">
        <v>19</v>
      </c>
      <c r="T12" s="8"/>
      <c r="U12" s="10" t="s">
        <v>19</v>
      </c>
      <c r="V12" s="10" t="s">
        <v>174</v>
      </c>
      <c r="W12" s="11" t="s">
        <v>175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176</v>
      </c>
      <c r="AD12" t="s">
        <v>6</v>
      </c>
      <c r="AE12" t="s">
        <v>177</v>
      </c>
      <c r="AF12" t="s">
        <v>85</v>
      </c>
      <c r="AG12" t="s">
        <v>73</v>
      </c>
      <c r="AH12" t="s">
        <v>19</v>
      </c>
    </row>
    <row r="13" ht="14.25" customHeight="1" spans="1:34">
      <c r="A13" s="4" t="s">
        <v>178</v>
      </c>
      <c r="B13" s="4" t="s">
        <v>179</v>
      </c>
      <c r="C13" s="4" t="s">
        <v>72</v>
      </c>
      <c r="D13" s="4" t="s">
        <v>73</v>
      </c>
      <c r="E13" s="4" t="s">
        <v>74</v>
      </c>
      <c r="F13" s="4" t="s">
        <v>73</v>
      </c>
      <c r="G13" s="4" t="s">
        <v>180</v>
      </c>
      <c r="H13" s="8" t="s">
        <v>181</v>
      </c>
      <c r="I13" s="8" t="s">
        <v>77</v>
      </c>
      <c r="J13" s="8" t="s">
        <v>2</v>
      </c>
      <c r="K13" s="8" t="s">
        <v>182</v>
      </c>
      <c r="L13" s="8">
        <v>1</v>
      </c>
      <c r="M13" s="8">
        <v>1</v>
      </c>
      <c r="N13" s="8" t="s">
        <v>156</v>
      </c>
      <c r="O13" s="8" t="s">
        <v>156</v>
      </c>
      <c r="P13" s="8" t="s">
        <v>183</v>
      </c>
      <c r="Q13" s="8"/>
      <c r="R13" s="10" t="s">
        <v>184</v>
      </c>
      <c r="S13" s="11" t="s">
        <v>19</v>
      </c>
      <c r="T13" s="8"/>
      <c r="U13" s="10" t="s">
        <v>19</v>
      </c>
      <c r="V13" s="10" t="s">
        <v>184</v>
      </c>
      <c r="W13" s="11" t="s">
        <v>166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85</v>
      </c>
      <c r="AG13" t="s">
        <v>73</v>
      </c>
      <c r="AH13" t="s">
        <v>19</v>
      </c>
    </row>
    <row r="14" ht="14.25" customHeight="1" spans="1:34">
      <c r="A14" s="4" t="s">
        <v>187</v>
      </c>
      <c r="B14" s="4" t="s">
        <v>188</v>
      </c>
      <c r="C14" s="4" t="s">
        <v>72</v>
      </c>
      <c r="D14" s="4" t="s">
        <v>73</v>
      </c>
      <c r="E14" s="4" t="s">
        <v>74</v>
      </c>
      <c r="F14" s="4" t="s">
        <v>73</v>
      </c>
      <c r="G14" s="4" t="s">
        <v>189</v>
      </c>
      <c r="H14" s="8" t="s">
        <v>190</v>
      </c>
      <c r="I14" s="8" t="s">
        <v>77</v>
      </c>
      <c r="J14" s="8" t="s">
        <v>2</v>
      </c>
      <c r="K14" s="8" t="s">
        <v>191</v>
      </c>
      <c r="L14" s="8">
        <v>1</v>
      </c>
      <c r="M14" s="8">
        <v>10</v>
      </c>
      <c r="N14" s="8" t="s">
        <v>183</v>
      </c>
      <c r="O14" s="8" t="s">
        <v>192</v>
      </c>
      <c r="P14" s="8" t="s">
        <v>193</v>
      </c>
      <c r="Q14" s="8"/>
      <c r="R14" s="10" t="s">
        <v>194</v>
      </c>
      <c r="S14" s="11" t="s">
        <v>194</v>
      </c>
      <c r="T14" s="8" t="s">
        <v>195</v>
      </c>
      <c r="U14" s="10" t="s">
        <v>19</v>
      </c>
      <c r="V14" s="10" t="s">
        <v>19</v>
      </c>
      <c r="W14" s="11" t="s">
        <v>19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19</v>
      </c>
      <c r="AD14" t="s">
        <v>6</v>
      </c>
      <c r="AE14" t="s">
        <v>196</v>
      </c>
      <c r="AF14" t="s">
        <v>85</v>
      </c>
      <c r="AG14" t="s">
        <v>73</v>
      </c>
      <c r="AH14" t="s">
        <v>19</v>
      </c>
    </row>
    <row r="15" customHeight="1" spans="1:32">
      <c r="A15" s="9" t="s">
        <v>197</v>
      </c>
      <c r="B15" s="9"/>
      <c r="C15" s="9" t="s">
        <v>198</v>
      </c>
      <c r="D15" s="9"/>
      <c r="E15" s="9"/>
      <c r="F15" s="9"/>
      <c r="G15" s="9" t="s">
        <v>198</v>
      </c>
      <c r="H15" s="9" t="s">
        <v>198</v>
      </c>
      <c r="I15" s="9" t="s">
        <v>198</v>
      </c>
      <c r="J15" s="9" t="s">
        <v>198</v>
      </c>
      <c r="K15" s="9" t="s">
        <v>198</v>
      </c>
      <c r="L15" s="9" t="s">
        <v>198</v>
      </c>
      <c r="M15" s="9" t="s">
        <v>198</v>
      </c>
      <c r="N15" s="9" t="s">
        <v>198</v>
      </c>
      <c r="O15" s="9" t="s">
        <v>198</v>
      </c>
      <c r="P15" s="9" t="s">
        <v>198</v>
      </c>
      <c r="Q15" s="9"/>
      <c r="R15" s="12" t="s">
        <v>20</v>
      </c>
      <c r="S15" s="12" t="s">
        <v>21</v>
      </c>
      <c r="T15" s="9" t="s">
        <v>198</v>
      </c>
      <c r="U15" s="12"/>
      <c r="V15" s="12" t="s">
        <v>199</v>
      </c>
      <c r="W15" s="12" t="s">
        <v>22</v>
      </c>
      <c r="X15" s="12"/>
      <c r="Y15" s="12"/>
      <c r="Z15" s="12"/>
      <c r="AA15" s="9"/>
      <c r="AB15" s="12"/>
      <c r="AC15" s="9"/>
      <c r="AD15" s="9" t="s">
        <v>198</v>
      </c>
      <c r="AE15" s="9"/>
      <c r="AF1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200</v>
      </c>
      <c r="B1" s="3" t="s">
        <v>201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202</v>
      </c>
      <c r="H1" s="3" t="s">
        <v>203</v>
      </c>
      <c r="I1" s="3" t="s">
        <v>13</v>
      </c>
      <c r="J1" s="3" t="s">
        <v>17</v>
      </c>
      <c r="K1" s="3" t="s">
        <v>18</v>
      </c>
      <c r="L1" s="7" t="s">
        <v>204</v>
      </c>
      <c r="M1" s="3" t="s">
        <v>205</v>
      </c>
      <c r="N1" s="3" t="s">
        <v>206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207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D30" sqref="D30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41</v>
      </c>
      <c r="B1" s="3" t="s">
        <v>18</v>
      </c>
      <c r="K1" s="6" t="s">
        <v>208</v>
      </c>
    </row>
    <row r="2" ht="14.25" customHeight="1" spans="1:11">
      <c r="A2" s="42" t="s">
        <v>70</v>
      </c>
      <c r="B2" s="5">
        <v>0</v>
      </c>
      <c r="C2">
        <v>0</v>
      </c>
      <c r="D2">
        <v>1939731</v>
      </c>
      <c r="E2">
        <f>B2-C2</f>
        <v>0</v>
      </c>
      <c r="K2" t="str">
        <f>$K$1&amp;D2</f>
        <v>,1939731</v>
      </c>
    </row>
    <row r="3" ht="14.25" customHeight="1" spans="1:11">
      <c r="A3" s="4" t="s">
        <v>86</v>
      </c>
      <c r="B3" s="5">
        <v>3496</v>
      </c>
      <c r="C3" t="str">
        <f>VLOOKUP(A3,HOP!A:H,8,0)</f>
        <v>3496.00</v>
      </c>
      <c r="D3" t="str">
        <f>VLOOKUP(A3,HOP!A:B,2,0)</f>
        <v>1931636</v>
      </c>
      <c r="E3">
        <f t="shared" ref="E3:E14" si="0">B3-C3</f>
        <v>0</v>
      </c>
      <c r="K3" t="str">
        <f t="shared" ref="K3:K14" si="1">$K$1&amp;D3</f>
        <v>,1931636</v>
      </c>
    </row>
    <row r="4" ht="14.25" customHeight="1" spans="1:11">
      <c r="A4" s="42" t="s">
        <v>98</v>
      </c>
      <c r="B4" s="5">
        <v>0</v>
      </c>
      <c r="C4">
        <v>0</v>
      </c>
      <c r="D4">
        <v>1909704</v>
      </c>
      <c r="E4">
        <f t="shared" si="0"/>
        <v>0</v>
      </c>
      <c r="K4" t="str">
        <f t="shared" si="1"/>
        <v>,1909704</v>
      </c>
    </row>
    <row r="5" ht="14.25" customHeight="1" spans="1:11">
      <c r="A5" s="4" t="s">
        <v>109</v>
      </c>
      <c r="B5" s="5">
        <v>255</v>
      </c>
      <c r="C5" t="str">
        <f>VLOOKUP(A5,HOP!A:H,8,0)</f>
        <v>255.00</v>
      </c>
      <c r="D5" t="str">
        <f>VLOOKUP(A5,HOP!A:B,2,0)</f>
        <v>1941005</v>
      </c>
      <c r="E5">
        <f t="shared" si="0"/>
        <v>0</v>
      </c>
      <c r="K5" t="str">
        <f t="shared" si="1"/>
        <v>,1941005</v>
      </c>
    </row>
    <row r="6" ht="14.25" customHeight="1" spans="1:11">
      <c r="A6" s="4" t="s">
        <v>117</v>
      </c>
      <c r="B6" s="5">
        <v>557</v>
      </c>
      <c r="C6" t="str">
        <f>VLOOKUP(A6,HOP!A:H,8,0)</f>
        <v>557.00</v>
      </c>
      <c r="D6" t="str">
        <f>VLOOKUP(A6,HOP!A:B,2,0)</f>
        <v>1929178</v>
      </c>
      <c r="E6">
        <f t="shared" si="0"/>
        <v>0</v>
      </c>
      <c r="K6" t="str">
        <f t="shared" si="1"/>
        <v>,1929178</v>
      </c>
    </row>
    <row r="7" ht="14.25" customHeight="1" spans="1:11">
      <c r="A7" s="4" t="s">
        <v>126</v>
      </c>
      <c r="B7" s="5">
        <v>793</v>
      </c>
      <c r="C7" t="str">
        <f>VLOOKUP(A7,HOP!A:H,8,0)</f>
        <v>793.00</v>
      </c>
      <c r="D7" t="str">
        <f>VLOOKUP(A7,HOP!A:B,2,0)</f>
        <v>1940406</v>
      </c>
      <c r="E7">
        <f t="shared" si="0"/>
        <v>0</v>
      </c>
      <c r="K7" t="str">
        <f t="shared" si="1"/>
        <v>,1940406</v>
      </c>
    </row>
    <row r="8" ht="14.25" customHeight="1" spans="1:11">
      <c r="A8" s="4" t="s">
        <v>135</v>
      </c>
      <c r="B8" s="5">
        <v>1346</v>
      </c>
      <c r="C8" t="str">
        <f>VLOOKUP(A8,HOP!A:H,8,0)</f>
        <v>1346.00</v>
      </c>
      <c r="D8" t="str">
        <f>VLOOKUP(A8,HOP!A:B,2,0)</f>
        <v>1941934</v>
      </c>
      <c r="E8">
        <f t="shared" si="0"/>
        <v>0</v>
      </c>
      <c r="K8" t="str">
        <f t="shared" si="1"/>
        <v>,1941934</v>
      </c>
    </row>
    <row r="9" ht="14.25" customHeight="1" spans="1:11">
      <c r="A9" s="42" t="s">
        <v>144</v>
      </c>
      <c r="B9" s="5">
        <v>0</v>
      </c>
      <c r="C9">
        <v>0</v>
      </c>
      <c r="D9">
        <v>1942657</v>
      </c>
      <c r="E9">
        <f t="shared" si="0"/>
        <v>0</v>
      </c>
      <c r="K9" t="str">
        <f t="shared" si="1"/>
        <v>,1942657</v>
      </c>
    </row>
    <row r="10" ht="14.25" customHeight="1" spans="1:11">
      <c r="A10" s="4" t="s">
        <v>154</v>
      </c>
      <c r="B10" s="5">
        <v>2140</v>
      </c>
      <c r="C10" t="str">
        <f>VLOOKUP(A10,HOP!A:H,8,0)</f>
        <v>2140.00</v>
      </c>
      <c r="D10" t="str">
        <f>VLOOKUP(A10,HOP!A:B,2,0)</f>
        <v>1939653</v>
      </c>
      <c r="E10">
        <f t="shared" si="0"/>
        <v>0</v>
      </c>
      <c r="K10" t="str">
        <f t="shared" si="1"/>
        <v>,1939653</v>
      </c>
    </row>
    <row r="11" ht="14.25" customHeight="1" spans="1:11">
      <c r="A11" s="4" t="s">
        <v>160</v>
      </c>
      <c r="B11" s="5">
        <v>920</v>
      </c>
      <c r="C11" t="str">
        <f>VLOOKUP(A11,HOP!A:H,8,0)</f>
        <v>920.00</v>
      </c>
      <c r="D11" t="str">
        <f>VLOOKUP(A11,HOP!A:B,2,0)</f>
        <v>1941043</v>
      </c>
      <c r="E11">
        <f t="shared" si="0"/>
        <v>0</v>
      </c>
      <c r="K11" t="str">
        <f t="shared" si="1"/>
        <v>,1941043</v>
      </c>
    </row>
    <row r="12" ht="14.25" customHeight="1" spans="1:11">
      <c r="A12" s="4" t="s">
        <v>169</v>
      </c>
      <c r="B12" s="5">
        <v>361</v>
      </c>
      <c r="C12" t="str">
        <f>VLOOKUP(A12,HOP!A:H,8,0)</f>
        <v>361.00</v>
      </c>
      <c r="D12" t="str">
        <f>VLOOKUP(A12,HOP!A:B,2,0)</f>
        <v>1941932</v>
      </c>
      <c r="E12">
        <f t="shared" si="0"/>
        <v>0</v>
      </c>
      <c r="K12" t="str">
        <f t="shared" si="1"/>
        <v>,1941932</v>
      </c>
    </row>
    <row r="13" ht="14.25" customHeight="1" spans="1:11">
      <c r="A13" s="4" t="s">
        <v>178</v>
      </c>
      <c r="B13" s="5">
        <v>819</v>
      </c>
      <c r="C13" t="str">
        <f>VLOOKUP(A13,HOP!A:H,8,0)</f>
        <v>819.00</v>
      </c>
      <c r="D13" t="str">
        <f>VLOOKUP(A13,HOP!A:B,2,0)</f>
        <v>1943376</v>
      </c>
      <c r="E13">
        <f t="shared" si="0"/>
        <v>0</v>
      </c>
      <c r="K13" t="str">
        <f t="shared" si="1"/>
        <v>,1943376</v>
      </c>
    </row>
    <row r="14" ht="14.25" customHeight="1" spans="1:11">
      <c r="A14" s="42" t="s">
        <v>187</v>
      </c>
      <c r="B14" s="5">
        <v>0</v>
      </c>
      <c r="C14">
        <v>0</v>
      </c>
      <c r="D14">
        <v>1943644</v>
      </c>
      <c r="E14">
        <f t="shared" si="0"/>
        <v>0</v>
      </c>
      <c r="K14" t="str">
        <f t="shared" si="1"/>
        <v>,1943644</v>
      </c>
    </row>
    <row r="16" spans="2:2">
      <c r="B16">
        <f>SUM(B2:B15)</f>
        <v>10687</v>
      </c>
    </row>
    <row r="18" spans="1:1">
      <c r="A18" t="s">
        <v>209</v>
      </c>
    </row>
    <row r="19" spans="1:1">
      <c r="A19" s="6" t="s">
        <v>210</v>
      </c>
    </row>
    <row r="20" spans="1:1">
      <c r="A20" s="6" t="s">
        <v>211</v>
      </c>
    </row>
  </sheetData>
  <autoFilter ref="A1:AF1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C30" sqref="C30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212</v>
      </c>
      <c r="B1" s="2" t="s">
        <v>213</v>
      </c>
      <c r="C1" s="2" t="s">
        <v>47</v>
      </c>
      <c r="D1" s="2" t="s">
        <v>214</v>
      </c>
      <c r="E1" s="2" t="s">
        <v>54</v>
      </c>
      <c r="F1" s="2" t="s">
        <v>215</v>
      </c>
      <c r="G1" s="2" t="s">
        <v>64</v>
      </c>
      <c r="H1" s="2" t="s">
        <v>216</v>
      </c>
      <c r="I1" s="2" t="s">
        <v>217</v>
      </c>
      <c r="J1" s="2" t="s">
        <v>218</v>
      </c>
      <c r="K1" s="2" t="s">
        <v>53</v>
      </c>
    </row>
    <row r="2" s="1" customFormat="1" ht="20" customHeight="1" spans="1:11">
      <c r="A2" s="2" t="s">
        <v>219</v>
      </c>
      <c r="B2" s="2" t="s">
        <v>220</v>
      </c>
      <c r="C2" s="2" t="s">
        <v>89</v>
      </c>
      <c r="D2" s="2" t="s">
        <v>221</v>
      </c>
      <c r="E2" s="2" t="s">
        <v>222</v>
      </c>
      <c r="F2" s="2" t="s">
        <v>223</v>
      </c>
      <c r="G2" s="2" t="s">
        <v>224</v>
      </c>
      <c r="H2" s="2" t="s">
        <v>225</v>
      </c>
      <c r="I2" s="2" t="s">
        <v>226</v>
      </c>
      <c r="J2" s="2" t="s">
        <v>227</v>
      </c>
      <c r="K2" s="2" t="s">
        <v>228</v>
      </c>
    </row>
    <row r="3" s="1" customFormat="1" ht="20" customHeight="1" spans="1:11">
      <c r="A3" s="2" t="s">
        <v>229</v>
      </c>
      <c r="B3" s="2" t="s">
        <v>230</v>
      </c>
      <c r="C3" s="2" t="s">
        <v>231</v>
      </c>
      <c r="D3" s="2" t="s">
        <v>232</v>
      </c>
      <c r="E3" s="2" t="s">
        <v>104</v>
      </c>
      <c r="F3" s="2" t="s">
        <v>105</v>
      </c>
      <c r="G3" s="2" t="s">
        <v>224</v>
      </c>
      <c r="H3" s="2" t="s">
        <v>233</v>
      </c>
      <c r="I3" s="2" t="s">
        <v>234</v>
      </c>
      <c r="J3" s="2" t="s">
        <v>235</v>
      </c>
      <c r="K3" s="2" t="s">
        <v>236</v>
      </c>
    </row>
    <row r="4" s="1" customFormat="1" ht="20" customHeight="1" spans="1:11">
      <c r="A4" s="2" t="s">
        <v>178</v>
      </c>
      <c r="B4" s="2" t="s">
        <v>179</v>
      </c>
      <c r="C4" s="2" t="s">
        <v>181</v>
      </c>
      <c r="D4" s="2" t="s">
        <v>237</v>
      </c>
      <c r="E4" s="2" t="s">
        <v>156</v>
      </c>
      <c r="F4" s="2" t="s">
        <v>183</v>
      </c>
      <c r="G4" s="2" t="s">
        <v>224</v>
      </c>
      <c r="H4" s="2" t="s">
        <v>238</v>
      </c>
      <c r="I4" s="2" t="s">
        <v>182</v>
      </c>
      <c r="J4" s="2" t="s">
        <v>239</v>
      </c>
      <c r="K4" s="2" t="s">
        <v>240</v>
      </c>
    </row>
    <row r="5" s="1" customFormat="1" ht="20" customHeight="1" spans="1:11">
      <c r="A5" s="2" t="s">
        <v>241</v>
      </c>
      <c r="B5" s="2" t="s">
        <v>242</v>
      </c>
      <c r="C5" s="2" t="s">
        <v>181</v>
      </c>
      <c r="D5" s="2" t="s">
        <v>243</v>
      </c>
      <c r="E5" s="2" t="s">
        <v>222</v>
      </c>
      <c r="F5" s="2" t="s">
        <v>244</v>
      </c>
      <c r="G5" s="2" t="s">
        <v>224</v>
      </c>
      <c r="H5" s="2" t="s">
        <v>245</v>
      </c>
      <c r="I5" s="2" t="s">
        <v>246</v>
      </c>
      <c r="J5" s="2" t="s">
        <v>247</v>
      </c>
      <c r="K5" s="2" t="s">
        <v>248</v>
      </c>
    </row>
    <row r="6" s="1" customFormat="1" ht="20" customHeight="1" spans="1:11">
      <c r="A6" s="2" t="s">
        <v>135</v>
      </c>
      <c r="B6" s="2" t="s">
        <v>136</v>
      </c>
      <c r="C6" s="2" t="s">
        <v>138</v>
      </c>
      <c r="D6" s="2" t="s">
        <v>249</v>
      </c>
      <c r="E6" s="2" t="s">
        <v>121</v>
      </c>
      <c r="F6" s="2" t="s">
        <v>122</v>
      </c>
      <c r="G6" s="2" t="s">
        <v>224</v>
      </c>
      <c r="H6" s="2" t="s">
        <v>250</v>
      </c>
      <c r="I6" s="2" t="s">
        <v>139</v>
      </c>
      <c r="J6" s="2" t="s">
        <v>251</v>
      </c>
      <c r="K6" s="2" t="s">
        <v>252</v>
      </c>
    </row>
    <row r="7" s="1" customFormat="1" ht="20" customHeight="1" spans="1:11">
      <c r="A7" s="2" t="s">
        <v>169</v>
      </c>
      <c r="B7" s="2" t="s">
        <v>170</v>
      </c>
      <c r="C7" s="2" t="s">
        <v>172</v>
      </c>
      <c r="D7" s="2" t="s">
        <v>253</v>
      </c>
      <c r="E7" s="2" t="s">
        <v>122</v>
      </c>
      <c r="F7" s="2" t="s">
        <v>156</v>
      </c>
      <c r="G7" s="2" t="s">
        <v>224</v>
      </c>
      <c r="H7" s="2" t="s">
        <v>254</v>
      </c>
      <c r="I7" s="2" t="s">
        <v>173</v>
      </c>
      <c r="J7" s="2" t="s">
        <v>255</v>
      </c>
      <c r="K7" s="2" t="s">
        <v>256</v>
      </c>
    </row>
    <row r="8" s="1" customFormat="1" ht="20" customHeight="1" spans="1:11">
      <c r="A8" s="2" t="s">
        <v>257</v>
      </c>
      <c r="B8" s="2" t="s">
        <v>258</v>
      </c>
      <c r="C8" s="2" t="s">
        <v>259</v>
      </c>
      <c r="D8" s="2" t="s">
        <v>260</v>
      </c>
      <c r="E8" s="2" t="s">
        <v>261</v>
      </c>
      <c r="F8" s="2" t="s">
        <v>262</v>
      </c>
      <c r="G8" s="2" t="s">
        <v>224</v>
      </c>
      <c r="H8" s="2" t="s">
        <v>263</v>
      </c>
      <c r="I8" s="2" t="s">
        <v>264</v>
      </c>
      <c r="J8" s="2" t="s">
        <v>265</v>
      </c>
      <c r="K8" s="2" t="s">
        <v>266</v>
      </c>
    </row>
    <row r="9" s="1" customFormat="1" ht="20" customHeight="1" spans="1:11">
      <c r="A9" s="2" t="s">
        <v>160</v>
      </c>
      <c r="B9" s="2" t="s">
        <v>161</v>
      </c>
      <c r="C9" s="2" t="s">
        <v>163</v>
      </c>
      <c r="D9" s="2" t="s">
        <v>267</v>
      </c>
      <c r="E9" s="2" t="s">
        <v>122</v>
      </c>
      <c r="F9" s="2" t="s">
        <v>156</v>
      </c>
      <c r="G9" s="2" t="s">
        <v>224</v>
      </c>
      <c r="H9" s="2" t="s">
        <v>268</v>
      </c>
      <c r="I9" s="2" t="s">
        <v>164</v>
      </c>
      <c r="J9" s="2" t="s">
        <v>269</v>
      </c>
      <c r="K9" s="2" t="s">
        <v>270</v>
      </c>
    </row>
    <row r="10" s="1" customFormat="1" ht="20" customHeight="1" spans="1:11">
      <c r="A10" s="2" t="s">
        <v>109</v>
      </c>
      <c r="B10" s="2" t="s">
        <v>110</v>
      </c>
      <c r="C10" s="2" t="s">
        <v>89</v>
      </c>
      <c r="D10" s="2" t="s">
        <v>271</v>
      </c>
      <c r="E10" s="2" t="s">
        <v>93</v>
      </c>
      <c r="F10" s="2" t="s">
        <v>112</v>
      </c>
      <c r="G10" s="2" t="s">
        <v>224</v>
      </c>
      <c r="H10" s="2" t="s">
        <v>272</v>
      </c>
      <c r="I10" s="2" t="s">
        <v>111</v>
      </c>
      <c r="J10" s="2" t="s">
        <v>273</v>
      </c>
      <c r="K10" s="2" t="s">
        <v>274</v>
      </c>
    </row>
    <row r="11" s="1" customFormat="1" ht="20" customHeight="1" spans="1:11">
      <c r="A11" s="2" t="s">
        <v>275</v>
      </c>
      <c r="B11" s="2" t="s">
        <v>276</v>
      </c>
      <c r="C11" s="2" t="s">
        <v>129</v>
      </c>
      <c r="D11" s="2" t="s">
        <v>277</v>
      </c>
      <c r="E11" s="2" t="s">
        <v>149</v>
      </c>
      <c r="F11" s="2" t="s">
        <v>104</v>
      </c>
      <c r="G11" s="2" t="s">
        <v>224</v>
      </c>
      <c r="H11" s="2" t="s">
        <v>278</v>
      </c>
      <c r="I11" s="2" t="s">
        <v>279</v>
      </c>
      <c r="J11" s="2" t="s">
        <v>280</v>
      </c>
      <c r="K11" s="2" t="s">
        <v>281</v>
      </c>
    </row>
    <row r="12" s="1" customFormat="1" ht="20" customHeight="1" spans="1:11">
      <c r="A12" s="2" t="s">
        <v>126</v>
      </c>
      <c r="B12" s="2" t="s">
        <v>127</v>
      </c>
      <c r="C12" s="2" t="s">
        <v>129</v>
      </c>
      <c r="D12" s="2" t="s">
        <v>282</v>
      </c>
      <c r="E12" s="2" t="s">
        <v>121</v>
      </c>
      <c r="F12" s="2" t="s">
        <v>122</v>
      </c>
      <c r="G12" s="2" t="s">
        <v>224</v>
      </c>
      <c r="H12" s="2" t="s">
        <v>283</v>
      </c>
      <c r="I12" s="2" t="s">
        <v>130</v>
      </c>
      <c r="J12" s="2" t="s">
        <v>284</v>
      </c>
      <c r="K12" s="2" t="s">
        <v>285</v>
      </c>
    </row>
    <row r="13" s="1" customFormat="1" ht="20" customHeight="1" spans="1:11">
      <c r="A13" s="2" t="s">
        <v>286</v>
      </c>
      <c r="B13" s="2" t="s">
        <v>287</v>
      </c>
      <c r="C13" s="2" t="s">
        <v>288</v>
      </c>
      <c r="D13" s="2" t="s">
        <v>289</v>
      </c>
      <c r="E13" s="2" t="s">
        <v>244</v>
      </c>
      <c r="F13" s="2" t="s">
        <v>290</v>
      </c>
      <c r="G13" s="2" t="s">
        <v>224</v>
      </c>
      <c r="H13" s="2" t="s">
        <v>291</v>
      </c>
      <c r="I13" s="2" t="s">
        <v>292</v>
      </c>
      <c r="J13" s="2" t="s">
        <v>293</v>
      </c>
      <c r="K13" s="2" t="s">
        <v>294</v>
      </c>
    </row>
    <row r="14" s="1" customFormat="1" ht="20" customHeight="1" spans="1:11">
      <c r="A14" s="2" t="s">
        <v>295</v>
      </c>
      <c r="B14" s="2" t="s">
        <v>296</v>
      </c>
      <c r="C14" s="2" t="s">
        <v>231</v>
      </c>
      <c r="D14" s="2" t="s">
        <v>297</v>
      </c>
      <c r="E14" s="2" t="s">
        <v>298</v>
      </c>
      <c r="F14" s="2" t="s">
        <v>105</v>
      </c>
      <c r="G14" s="2" t="s">
        <v>224</v>
      </c>
      <c r="H14" s="2" t="s">
        <v>299</v>
      </c>
      <c r="I14" s="2" t="s">
        <v>300</v>
      </c>
      <c r="J14" s="2" t="s">
        <v>301</v>
      </c>
      <c r="K14" s="2" t="s">
        <v>302</v>
      </c>
    </row>
    <row r="15" s="1" customFormat="1" ht="20" customHeight="1" spans="1:11">
      <c r="A15" s="2" t="s">
        <v>154</v>
      </c>
      <c r="B15" s="2" t="s">
        <v>155</v>
      </c>
      <c r="C15" s="2" t="s">
        <v>89</v>
      </c>
      <c r="D15" s="2" t="s">
        <v>303</v>
      </c>
      <c r="E15" s="2" t="s">
        <v>93</v>
      </c>
      <c r="F15" s="2" t="s">
        <v>156</v>
      </c>
      <c r="G15" s="2" t="s">
        <v>224</v>
      </c>
      <c r="H15" s="2" t="s">
        <v>304</v>
      </c>
      <c r="I15" s="2" t="s">
        <v>90</v>
      </c>
      <c r="J15" s="2" t="s">
        <v>305</v>
      </c>
      <c r="K15" s="2" t="s">
        <v>306</v>
      </c>
    </row>
    <row r="16" s="1" customFormat="1" ht="20" customHeight="1" spans="1:11">
      <c r="A16" s="2" t="s">
        <v>86</v>
      </c>
      <c r="B16" s="2" t="s">
        <v>87</v>
      </c>
      <c r="C16" s="2" t="s">
        <v>89</v>
      </c>
      <c r="D16" s="2" t="s">
        <v>303</v>
      </c>
      <c r="E16" s="2" t="s">
        <v>92</v>
      </c>
      <c r="F16" s="2" t="s">
        <v>93</v>
      </c>
      <c r="G16" s="2" t="s">
        <v>224</v>
      </c>
      <c r="H16" s="2" t="s">
        <v>307</v>
      </c>
      <c r="I16" s="2" t="s">
        <v>90</v>
      </c>
      <c r="J16" s="2" t="s">
        <v>305</v>
      </c>
      <c r="K16" s="2" t="s">
        <v>308</v>
      </c>
    </row>
    <row r="17" s="1" customFormat="1" ht="20" customHeight="1" spans="1:11">
      <c r="A17" s="2" t="s">
        <v>309</v>
      </c>
      <c r="B17" s="2" t="s">
        <v>310</v>
      </c>
      <c r="C17" s="2" t="s">
        <v>89</v>
      </c>
      <c r="D17" s="2" t="s">
        <v>311</v>
      </c>
      <c r="E17" s="2" t="s">
        <v>312</v>
      </c>
      <c r="F17" s="2" t="s">
        <v>313</v>
      </c>
      <c r="G17" s="2" t="s">
        <v>224</v>
      </c>
      <c r="H17" s="2" t="s">
        <v>314</v>
      </c>
      <c r="I17" s="2" t="s">
        <v>315</v>
      </c>
      <c r="J17" s="2" t="s">
        <v>316</v>
      </c>
      <c r="K17" s="2" t="s">
        <v>317</v>
      </c>
    </row>
    <row r="18" s="1" customFormat="1" ht="20" customHeight="1" spans="1:11">
      <c r="A18" s="2" t="s">
        <v>117</v>
      </c>
      <c r="B18" s="2" t="s">
        <v>118</v>
      </c>
      <c r="C18" s="2" t="s">
        <v>89</v>
      </c>
      <c r="D18" s="2" t="s">
        <v>318</v>
      </c>
      <c r="E18" s="2" t="s">
        <v>121</v>
      </c>
      <c r="F18" s="2" t="s">
        <v>122</v>
      </c>
      <c r="G18" s="2" t="s">
        <v>224</v>
      </c>
      <c r="H18" s="2" t="s">
        <v>319</v>
      </c>
      <c r="I18" s="2" t="s">
        <v>119</v>
      </c>
      <c r="J18" s="2" t="s">
        <v>320</v>
      </c>
      <c r="K18" s="2" t="s">
        <v>321</v>
      </c>
    </row>
    <row r="19" s="1" customFormat="1" ht="20" customHeight="1" spans="1:11">
      <c r="A19" s="2" t="s">
        <v>322</v>
      </c>
      <c r="B19" s="2" t="s">
        <v>323</v>
      </c>
      <c r="C19" s="2" t="s">
        <v>147</v>
      </c>
      <c r="D19" s="2" t="s">
        <v>324</v>
      </c>
      <c r="E19" s="2" t="s">
        <v>290</v>
      </c>
      <c r="F19" s="2" t="s">
        <v>223</v>
      </c>
      <c r="G19" s="2" t="s">
        <v>224</v>
      </c>
      <c r="H19" s="2" t="s">
        <v>325</v>
      </c>
      <c r="I19" s="2" t="s">
        <v>326</v>
      </c>
      <c r="J19" s="2" t="s">
        <v>327</v>
      </c>
      <c r="K19" s="2" t="s">
        <v>328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2021-01-12T07:03:46Z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