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<sst xmlns="http://schemas.openxmlformats.org/spreadsheetml/2006/main" count="56" uniqueCount="51">
  <si>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</si>
  <si>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</si>
  <si>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</si>
  <si>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</si>
  <si>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</si>
  <si>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</si>
  <si>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</si>
  <si>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</si>
  <si>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</si>
  <si>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</si>
  <si>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</si>
  <si>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</si>
  <si>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</si>
  <si>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</si>
  <si>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</si>
  <si>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</si>
  <si>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</si>
  <si>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</si>
  <si>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</si>
  <si>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</si>
  <si>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</si>
  <si>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</si>
  <si>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</si>
  <si>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[新加坡]新加坡丽思卡尔顿美年酒店 (Staycation Approved)(The Ritz-Carlton, Millenia Singapore (Staycation Approved))(21778169)</t>
  </si>
  <si>
    <t>加冷景豪华特大床房(连住3晚及以上)&lt;今日特价 &gt;&lt;单人入住&gt;&lt;中宾&gt;&lt;单早&gt;</t>
  </si>
  <si>
    <t>CNY</t>
  </si>
  <si>
    <t>LU/YINGNAN</t>
  </si>
  <si>
    <t>CA2019210118CNY-W</t>
  </si>
  <si>
    <t>未提现</t>
  </si>
  <si>
    <t>携程开票</t>
  </si>
  <si>
    <t>,</t>
  </si>
  <si>
    <t>A210118144914459</t>
  </si>
  <si>
    <t>合计10100元/12059.59 HKD</t>
  </si>
  <si>
    <t>CNY / HKD 当前参考汇率: 1.194019278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</si>
  <si>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</si>
  <si>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</si>
  <si>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</si>
  <si>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</si>
  <si>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</si>
  <si>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</si>
  <si>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</si>
  <si>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</si>
  <si>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</si>
  <si>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新加坡丽思卡尔顿美年酒店</t>
  </si>
  <si>
    <t>LU YINGNAN</t>
  </si>
  <si>
    <t>2021-01-12</t>
  </si>
  <si>
    <t>2021-01-17</t>
  </si>
  <si>
    <t>RMB</t>
  </si>
  <si>
    <t>10100.00</t>
  </si>
  <si>
    <t/>
  </si>
  <si>
    <t>2021/1/7 13:12:19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</si>
</sst>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14259876712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44208</v>
      </c>
      <c r="G2" s="5">
        <v>44213</v>
      </c>
      <c r="H2" s="4">
        <v>1</v>
      </c>
      <c r="I2" s="4">
        <v>5</v>
      </c>
      <c r="J2" s="4">
        <v>5</v>
      </c>
      <c r="K2" s="4" t="s">
        <v>25</v>
      </c>
      <c r="L2" s="4">
        <v>10100</v>
      </c>
      <c r="M2" s="4">
        <v>10100</v>
      </c>
      <c r="N2" s="4" t="s">
        <v>26</v>
      </c>
      <c r="O2" s="4" t="s">
        <v>27</v>
      </c>
      <c r="P2" s="4" t="s">
        <v>28</v>
      </c>
      <c r="Q2" s="4">
        <v>0</v>
      </c>
      <c r="R2" s="6">
        <v>44203</v>
      </c>
      <c r="S2" s="5">
        <v>44214</v>
      </c>
      <c r="T2" s="4" t="s">
        <v>29</v>
      </c>
      <c r="U2" s="4">
        <v>1942108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17" sqref="G17"/>
    </sheetView>
  </sheetViews>
  <sheetFormatPr defaultColWidth="9" defaultRowHeight="13.5" outlineLevelRow="7"/>
  <cols>
    <col min="1" max="1" width="12.87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30</v>
      </c>
    </row>
    <row r="2" s="4" customFormat="1" spans="1:11">
      <c r="A2" s="4">
        <v>14259876712</v>
      </c>
      <c r="B2" s="4">
        <v>10100</v>
      </c>
      <c r="C2" s="4" t="str">
        <f>VLOOKUP(A2,HOP!A:H,8,0)</f>
        <v>10100.00</v>
      </c>
      <c r="D2" s="4">
        <f>VLOOKUP(A2,HOP!A:B,2,0)</f>
        <v>1942108</v>
      </c>
      <c r="E2" s="4">
        <f>B2-C2</f>
        <v>0</v>
      </c>
      <c r="K2" s="4" t="str">
        <f>$K$1&amp;D2</f>
        <v>,1942108</v>
      </c>
    </row>
    <row r="4" spans="2:2">
      <c r="B4" s="4">
        <f>SUM(B2:B3)</f>
        <v>10100</v>
      </c>
    </row>
    <row r="6" spans="1:1">
      <c r="A6" s="4" t="s">
        <v>31</v>
      </c>
    </row>
    <row r="7" spans="1:1">
      <c r="A7" s="4" t="s">
        <v>32</v>
      </c>
    </row>
    <row r="8" spans="1:1">
      <c r="A8" s="4" t="s">
        <v>33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C7" sqref="C7"/>
    </sheetView>
  </sheetViews>
  <sheetFormatPr defaultColWidth="8" defaultRowHeight="12.75" outlineLevelRow="1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34</v>
      </c>
      <c r="B1" s="2" t="s">
        <v>35</v>
      </c>
      <c r="C1" s="2" t="s">
        <v>36</v>
      </c>
      <c r="D1" s="2" t="s">
        <v>37</v>
      </c>
      <c r="E1" s="2" t="s">
        <v>5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  <c r="K1" s="2" t="s">
        <v>17</v>
      </c>
    </row>
    <row r="2" s="1" customFormat="1" ht="20" customHeight="1" spans="1:11">
      <c r="A2" s="3">
        <v>14259876712</v>
      </c>
      <c r="B2" s="3">
        <v>1942108</v>
      </c>
      <c r="C2" s="2" t="s">
        <v>43</v>
      </c>
      <c r="D2" s="2" t="s">
        <v>44</v>
      </c>
      <c r="E2" s="2" t="s">
        <v>45</v>
      </c>
      <c r="F2" s="2" t="s">
        <v>46</v>
      </c>
      <c r="G2" s="2" t="s">
        <v>47</v>
      </c>
      <c r="H2" s="2" t="s">
        <v>48</v>
      </c>
      <c r="I2" s="2" t="s">
        <v>49</v>
      </c>
      <c r="J2" s="2" t="s">
        <v>49</v>
      </c>
      <c r="K2" s="2" t="s">
        <v>50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2021-01-18T06:42:01Z</dcterms:created>
  <dcterms:modified xsi:type="dcterms:W3CDTF">2021-01-18T06:54:11Z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