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5"/>
  </bookViews>
  <sheets>
    <sheet name="总表" sheetId="1" r:id="rId1"/>
    <sheet name="订单详情" sheetId="2" r:id="rId2"/>
    <sheet name="承担退款" sheetId="3" r:id="rId3"/>
    <sheet name="调整金额" sheetId="4" r:id="rId4"/>
    <sheet name="商家承担优惠" sheetId="5" r:id="rId5"/>
    <sheet name="对账" sheetId="6" r:id="rId6"/>
    <sheet name="HOP" sheetId="7" r:id="rId7"/>
  </sheets>
  <definedNames>
    <definedName name="_xlnm._FilterDatabase" localSheetId="5" hidden="1">对账!$A$1:$L$1</definedName>
  </definedNames>
  <calcPr calcId="144525"/>
</workbook>
</file>

<file path=xl/sharedStrings.xml><?xml version="1.0" encoding="utf-8"?>
<sst xmlns="http://schemas.openxmlformats.org/spreadsheetml/2006/main" count="680" uniqueCount="297">
  <si>
    <t>账单ID</t>
  </si>
  <si>
    <t>结算周期</t>
  </si>
  <si>
    <t>结算时区</t>
  </si>
  <si>
    <t>结算币种</t>
  </si>
  <si>
    <t>应付金额</t>
  </si>
  <si>
    <t>退款金额</t>
  </si>
  <si>
    <t>承担优惠</t>
  </si>
  <si>
    <t>调整金额</t>
  </si>
  <si>
    <t>结算金额</t>
  </si>
  <si>
    <t>627424911</t>
  </si>
  <si>
    <t>20210111-20210117</t>
  </si>
  <si>
    <t>UTC+08:00</t>
  </si>
  <si>
    <t>人民币(CNY)</t>
  </si>
  <si>
    <t>12600.00</t>
  </si>
  <si>
    <t>0.00</t>
  </si>
  <si>
    <t>酒店名称</t>
  </si>
  <si>
    <t>城市名称</t>
  </si>
  <si>
    <t>供应商订单号</t>
  </si>
  <si>
    <t>酒店确认号</t>
  </si>
  <si>
    <t>美团点评订单号</t>
  </si>
  <si>
    <t>商品名称</t>
  </si>
  <si>
    <t>入离日</t>
  </si>
  <si>
    <t>客人姓名</t>
  </si>
  <si>
    <t>应收技术服务费</t>
  </si>
  <si>
    <t>订单底价</t>
  </si>
  <si>
    <t/>
  </si>
  <si>
    <t>Macow</t>
  </si>
  <si>
    <t>1943604</t>
  </si>
  <si>
    <t>2558044745022303143</t>
  </si>
  <si>
    <t>豪华双床房</t>
  </si>
  <si>
    <t>2021-01-10~2021-01-11</t>
  </si>
  <si>
    <t>chen/bing,chen/bing</t>
  </si>
  <si>
    <t>35.42</t>
  </si>
  <si>
    <t>506.00</t>
  </si>
  <si>
    <t>1943125</t>
  </si>
  <si>
    <t>1943125,1943125</t>
  </si>
  <si>
    <t>2846275121155528483</t>
  </si>
  <si>
    <t>顶级双床房</t>
  </si>
  <si>
    <t>2021-01-09~2021-01-11</t>
  </si>
  <si>
    <t>luo/hao,luo/hao,zhang/meiqin</t>
  </si>
  <si>
    <t>70.77</t>
  </si>
  <si>
    <t>1011.00</t>
  </si>
  <si>
    <t>1943960</t>
  </si>
  <si>
    <t>3422735873489637063</t>
  </si>
  <si>
    <t>2021-01-11~2021-01-12</t>
  </si>
  <si>
    <t>miao/chao,miao/chao</t>
  </si>
  <si>
    <t>35.98</t>
  </si>
  <si>
    <t>514.00</t>
  </si>
  <si>
    <t>81655677</t>
  </si>
  <si>
    <t>2341871962241733888</t>
  </si>
  <si>
    <t>无障碍特大床房</t>
  </si>
  <si>
    <t>2021-01-12~2021-01-13</t>
  </si>
  <si>
    <t>JIANGXIAOLIN,JIANG/XIAOLIN</t>
  </si>
  <si>
    <t>31.71</t>
  </si>
  <si>
    <t>453.00</t>
  </si>
  <si>
    <t>93233546</t>
  </si>
  <si>
    <t>2341871962945439104</t>
  </si>
  <si>
    <t>特大床一室房(带沙发床)</t>
  </si>
  <si>
    <t>YUSHANWU,YUSHAN/WU,LEI/YU</t>
  </si>
  <si>
    <t>56.49</t>
  </si>
  <si>
    <t>807.00</t>
  </si>
  <si>
    <t>1944440</t>
  </si>
  <si>
    <t>3422735873514216775</t>
  </si>
  <si>
    <t>37.31</t>
  </si>
  <si>
    <t>533.00</t>
  </si>
  <si>
    <t>1944803</t>
  </si>
  <si>
    <t>2630102339109199056</t>
  </si>
  <si>
    <t>高级客房</t>
  </si>
  <si>
    <t>2021-01-13~2021-01-14</t>
  </si>
  <si>
    <t>LI/LI,LI/LI</t>
  </si>
  <si>
    <t>10.22</t>
  </si>
  <si>
    <t>146.00</t>
  </si>
  <si>
    <t>1945216</t>
  </si>
  <si>
    <t>2702159933151233477</t>
  </si>
  <si>
    <t>Superior Double Room</t>
  </si>
  <si>
    <t>CHEN/dong mei,CHEN/dong mei</t>
  </si>
  <si>
    <t>11.41</t>
  </si>
  <si>
    <t>163.00</t>
  </si>
  <si>
    <t>1944814</t>
  </si>
  <si>
    <t>3422735873526293463</t>
  </si>
  <si>
    <t>Yang/Wenxin,Yang/Wenxin</t>
  </si>
  <si>
    <t>1943629</t>
  </si>
  <si>
    <t>3422735873478715727</t>
  </si>
  <si>
    <t>2021-01-14~2021-01-15</t>
  </si>
  <si>
    <t>Li/Yunxian,Li/Yunxian</t>
  </si>
  <si>
    <t>37.24</t>
  </si>
  <si>
    <t>532.00</t>
  </si>
  <si>
    <t>1945987</t>
  </si>
  <si>
    <t>2341871962968478976</t>
  </si>
  <si>
    <t>尊贵套房</t>
  </si>
  <si>
    <t>2021-01-15~2021-01-16</t>
  </si>
  <si>
    <t>jun,ZHANG/XIANBAO</t>
  </si>
  <si>
    <t>106.96</t>
  </si>
  <si>
    <t>1528.00</t>
  </si>
  <si>
    <t>1946187</t>
  </si>
  <si>
    <t>2341871962970909184</t>
  </si>
  <si>
    <t>标准双床房</t>
  </si>
  <si>
    <t>余建赋,JIN/HAJUNG</t>
  </si>
  <si>
    <t>36.82</t>
  </si>
  <si>
    <t>526.00</t>
  </si>
  <si>
    <t>1947313</t>
  </si>
  <si>
    <t>2341871962978909312</t>
  </si>
  <si>
    <t>BenYandong,Ben/Yandong,Zhang/Jinlong</t>
  </si>
  <si>
    <t>23.80</t>
  </si>
  <si>
    <t>340.00</t>
  </si>
  <si>
    <t>1948949</t>
  </si>
  <si>
    <t>2341871962990536064</t>
  </si>
  <si>
    <t>尊尚客房</t>
  </si>
  <si>
    <t>河南丽程,TSZMAN/TSE</t>
  </si>
  <si>
    <t>20.44</t>
  </si>
  <si>
    <t>292.00</t>
  </si>
  <si>
    <t>1945036</t>
  </si>
  <si>
    <t>2774217527188350534</t>
  </si>
  <si>
    <t>豪华客房</t>
  </si>
  <si>
    <t>Liu/Xian,Liu/Xian</t>
  </si>
  <si>
    <t>42.98</t>
  </si>
  <si>
    <t>614.00</t>
  </si>
  <si>
    <t>Dubai</t>
  </si>
  <si>
    <t>94433854</t>
  </si>
  <si>
    <t>3134505497410148691</t>
  </si>
  <si>
    <t>豪华特大床房</t>
  </si>
  <si>
    <t>shi/Taihong,shi/Taihong</t>
  </si>
  <si>
    <t>49.77</t>
  </si>
  <si>
    <t>711.00</t>
  </si>
  <si>
    <t>1948179</t>
  </si>
  <si>
    <t>2341871962984464384</t>
  </si>
  <si>
    <t>商务套房</t>
  </si>
  <si>
    <t>2021-01-16~2021-01-17</t>
  </si>
  <si>
    <t>Duanlv,Tremor/Edwin</t>
  </si>
  <si>
    <t>24.08</t>
  </si>
  <si>
    <t>344.00</t>
  </si>
  <si>
    <t>1949133</t>
  </si>
  <si>
    <t>1949133,1949133</t>
  </si>
  <si>
    <t>2341871962991231360</t>
  </si>
  <si>
    <t>标准房</t>
  </si>
  <si>
    <t>2021-01-15~2021-01-17</t>
  </si>
  <si>
    <t>客服,WANG/ENSHENG,WANG/ENSHENG</t>
  </si>
  <si>
    <t>23.38</t>
  </si>
  <si>
    <t>334.00</t>
  </si>
  <si>
    <t>1949266</t>
  </si>
  <si>
    <t>2341871962993015808</t>
  </si>
  <si>
    <t>豪华大/双房</t>
  </si>
  <si>
    <t>QiaoHao,TAN/WAN YEN</t>
  </si>
  <si>
    <t>48.65</t>
  </si>
  <si>
    <t>695.00</t>
  </si>
  <si>
    <t>1949610</t>
  </si>
  <si>
    <t>2341871962994214656</t>
  </si>
  <si>
    <t>客服,AKAHIRA/HIDEAKI</t>
  </si>
  <si>
    <t>48.58</t>
  </si>
  <si>
    <t>694.00</t>
  </si>
  <si>
    <t>1946076</t>
  </si>
  <si>
    <t>2413929557007987973</t>
  </si>
  <si>
    <t>mai/weiming,mai/weiming,qin/yunqing</t>
  </si>
  <si>
    <t>47.32</t>
  </si>
  <si>
    <t>676.00</t>
  </si>
  <si>
    <t>1948945</t>
  </si>
  <si>
    <t>2558044745103734195</t>
  </si>
  <si>
    <t>liu/zhiliang,liu/zhiliang</t>
  </si>
  <si>
    <t>1941841</t>
  </si>
  <si>
    <t>2702159933041460021</t>
  </si>
  <si>
    <t>LI/WEI,LI/WEI,JI/SHISHI</t>
  </si>
  <si>
    <t>36.47</t>
  </si>
  <si>
    <t>521.00</t>
  </si>
  <si>
    <t>1949244</t>
  </si>
  <si>
    <t>2918332715295804564</t>
  </si>
  <si>
    <t>经典特大床房</t>
  </si>
  <si>
    <t>li/chunhua,li/chunhua</t>
  </si>
  <si>
    <t>25.76</t>
  </si>
  <si>
    <t>368.00</t>
  </si>
  <si>
    <t>入离日期</t>
  </si>
  <si>
    <t>美团退还技术服务费</t>
  </si>
  <si>
    <t>供应商实际退款金额</t>
  </si>
  <si>
    <t>类型</t>
  </si>
  <si>
    <t>调整说明</t>
  </si>
  <si>
    <t>调账人</t>
  </si>
  <si>
    <t>调账时间</t>
  </si>
  <si>
    <t>备注</t>
  </si>
  <si>
    <t>产品名称</t>
  </si>
  <si>
    <t>入住姓名</t>
  </si>
  <si>
    <t>优惠金额</t>
  </si>
  <si>
    <t>优惠名称</t>
  </si>
  <si>
    <t>21-1月澳门临时兜底补贴</t>
  </si>
  <si>
    <t>0112澳门人工采集T1</t>
  </si>
  <si>
    <t>酒旅抵券</t>
  </si>
  <si>
    <t>0115澳门人工采集T1</t>
  </si>
  <si>
    <t>,</t>
  </si>
  <si>
    <t>A210119084827459</t>
  </si>
  <si>
    <t>合计12600元</t>
  </si>
  <si>
    <t>客户订单号</t>
  </si>
  <si>
    <t>汇智订单号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</si>
  <si>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</si>
  <si>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</si>
  <si>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</si>
  <si>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</si>
  <si>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</si>
  <si>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</si>
  <si>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</si>
  <si>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</si>
  <si>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新加坡文华大酒店(SG Clean)</t>
  </si>
  <si>
    <t>AKAHIRA HIDEAKI</t>
  </si>
  <si>
    <t>2021-01-16</t>
  </si>
  <si>
    <t>2021-01-17</t>
  </si>
  <si>
    <t>RMB</t>
  </si>
  <si>
    <t>HIDEAKI/AKAHIRA</t>
  </si>
  <si>
    <t>2021/1/15 22:46:11</t>
  </si>
  <si>
    <t>1949433</t>
  </si>
  <si>
    <t>迪拜 JW 万豪侯爵酒店</t>
  </si>
  <si>
    <t>shi Taihong</t>
  </si>
  <si>
    <t>2021-01-15</t>
  </si>
  <si>
    <t>Taihong/shi</t>
  </si>
  <si>
    <t>2021/1/15 21:34:27</t>
  </si>
  <si>
    <t>TAN WAN YEN</t>
  </si>
  <si>
    <t>WAN YEN/TAN</t>
  </si>
  <si>
    <t>2021/1/15 20:35:55</t>
  </si>
  <si>
    <t>迪拜阿古来尔瑞士酒店</t>
  </si>
  <si>
    <t>li chunhua</t>
  </si>
  <si>
    <t>chunhua/li</t>
  </si>
  <si>
    <t>2021/1/15 20:26:34</t>
  </si>
  <si>
    <t>澳门财神酒店</t>
  </si>
  <si>
    <t>WANG ENSHENG,WANG ENSHENG</t>
  </si>
  <si>
    <t>ENSHENG/WANG</t>
  </si>
  <si>
    <t>2021/1/15 19:40:43</t>
  </si>
  <si>
    <t>香港港岛太平洋酒店</t>
  </si>
  <si>
    <t>TSZMAN TSE</t>
  </si>
  <si>
    <t>TSE/TSZMAN</t>
  </si>
  <si>
    <t>2021/1/15 18:23:03</t>
  </si>
  <si>
    <t>澳门假日酒店</t>
  </si>
  <si>
    <t>liu zhiliang</t>
  </si>
  <si>
    <t>zhiliang/liu</t>
  </si>
  <si>
    <t>2021/1/15 18:20:56</t>
  </si>
  <si>
    <t>澳门金龙酒店</t>
  </si>
  <si>
    <t>Tremor Edwin</t>
  </si>
  <si>
    <t>Edwin/Tremor</t>
  </si>
  <si>
    <t>2021/1/15 10:57:53</t>
  </si>
  <si>
    <t>香港悦品度假酒店</t>
  </si>
  <si>
    <t>Ben Yandong,Zhang Jinlong</t>
  </si>
  <si>
    <t>Yandong/Ben</t>
  </si>
  <si>
    <t>2021/1/14 19:47:07</t>
  </si>
  <si>
    <t>华美达江原道束草酒店</t>
  </si>
  <si>
    <t>JIN HAJUNG</t>
  </si>
  <si>
    <t>HAJUNG/JIN</t>
  </si>
  <si>
    <t>2021/1/14 8:53:51</t>
  </si>
  <si>
    <t>澳门大仓酒店</t>
  </si>
  <si>
    <t>mai weiming,qin yunqing</t>
  </si>
  <si>
    <t>weiming/mai</t>
  </si>
  <si>
    <t>2021/1/14 4:10:07</t>
  </si>
  <si>
    <t>澳门丽思卡尔顿酒店</t>
  </si>
  <si>
    <t>ZHANG XIANBAO</t>
  </si>
  <si>
    <t>XIANBAO/ZHANG</t>
  </si>
  <si>
    <t>2021/1/13 23:11:39</t>
  </si>
  <si>
    <t>澳门新东方置地酒店</t>
  </si>
  <si>
    <t>CHEN dong mei</t>
  </si>
  <si>
    <t>2021-01-13</t>
  </si>
  <si>
    <t>2021-01-14</t>
  </si>
  <si>
    <t>dong mei/CHEN</t>
  </si>
  <si>
    <t>2021/1/13 16:15:01</t>
  </si>
  <si>
    <t>澳门英皇娱乐酒店</t>
  </si>
  <si>
    <t>Liu Xian</t>
  </si>
  <si>
    <t>Xian/Liu</t>
  </si>
  <si>
    <t>2021/1/13 14:10:32</t>
  </si>
  <si>
    <t>Yang Wenxin</t>
  </si>
  <si>
    <t>Wenxin/Yang</t>
  </si>
  <si>
    <t>2021/1/13 9:16:10</t>
  </si>
  <si>
    <t>LI LI</t>
  </si>
  <si>
    <t>LI/LI</t>
  </si>
  <si>
    <t>2021/1/13 8:47:01</t>
  </si>
  <si>
    <t>澳门凯旋门酒店</t>
  </si>
  <si>
    <t>miao chao</t>
  </si>
  <si>
    <t>2021-01-12</t>
  </si>
  <si>
    <t>chao/miao</t>
  </si>
  <si>
    <t>2021/1/12 12:28:32</t>
  </si>
  <si>
    <t>1944416</t>
  </si>
  <si>
    <t>卡马里奥万豪居家度假酒店</t>
  </si>
  <si>
    <t>YUSHAN WU,LEI YU</t>
  </si>
  <si>
    <t>WU/YUSHAN</t>
  </si>
  <si>
    <t>2021/1/12 11:35:16</t>
  </si>
  <si>
    <t>2021-01-11</t>
  </si>
  <si>
    <t>2021/1/11 9:58:23</t>
  </si>
  <si>
    <t>Li Yunxian</t>
  </si>
  <si>
    <t>Yunxian/Li</t>
  </si>
  <si>
    <t>2021/1/10 13:12:36</t>
  </si>
  <si>
    <t>chen bing</t>
  </si>
  <si>
    <t>2021-01-10</t>
  </si>
  <si>
    <t>bing/chen</t>
  </si>
  <si>
    <t>2021/1/10 11:41:22</t>
  </si>
  <si>
    <t>luo hao,zhang meiqin</t>
  </si>
  <si>
    <t>2021-01-09</t>
  </si>
  <si>
    <t>hao/luo</t>
  </si>
  <si>
    <t>2021/1/9 8:39:51</t>
  </si>
  <si>
    <t>LI WEI,JI SHISHI</t>
  </si>
  <si>
    <t>WEI/LI</t>
  </si>
  <si>
    <t>2021/1/6 22:12:29</t>
  </si>
  <si>
    <t>1921149</t>
  </si>
  <si>
    <t>温哥华吉尔福德喜来登酒店</t>
  </si>
  <si>
    <t>JIANG XIAOLIN</t>
  </si>
  <si>
    <t>XIAOLIN/JIANG</t>
  </si>
  <si>
    <t>2020/12/7 13:30:57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</si>
</sst>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4" borderId="5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13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A1" sqref="$A1:$XFD1048576"/>
    </sheetView>
  </sheetViews>
  <sheetFormatPr defaultColWidth="9" defaultRowHeight="13.5"/>
  <sheetData>
    <row r="1" spans="1:10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</row>
    <row r="2" spans="1:10">
      <c r="A2" t="s">
        <v>25</v>
      </c>
      <c r="B2" t="s">
        <v>26</v>
      </c>
      <c r="C2" t="s">
        <v>27</v>
      </c>
      <c r="D2" t="s">
        <v>27</v>
      </c>
      <c r="E2" t="s">
        <v>28</v>
      </c>
      <c r="F2" t="s">
        <v>29</v>
      </c>
      <c r="G2" t="s">
        <v>30</v>
      </c>
      <c r="H2" t="s">
        <v>31</v>
      </c>
      <c r="I2" t="s">
        <v>32</v>
      </c>
      <c r="J2" t="s">
        <v>33</v>
      </c>
    </row>
    <row r="3" spans="1:10">
      <c r="A3" t="s">
        <v>25</v>
      </c>
      <c r="B3" t="s">
        <v>26</v>
      </c>
      <c r="C3" t="s">
        <v>34</v>
      </c>
      <c r="D3" t="s">
        <v>35</v>
      </c>
      <c r="E3" t="s">
        <v>36</v>
      </c>
      <c r="F3" t="s">
        <v>37</v>
      </c>
      <c r="G3" t="s">
        <v>38</v>
      </c>
      <c r="H3" t="s">
        <v>39</v>
      </c>
      <c r="I3" t="s">
        <v>40</v>
      </c>
      <c r="J3" t="s">
        <v>41</v>
      </c>
    </row>
    <row r="4" spans="1:10">
      <c r="A4" t="s">
        <v>25</v>
      </c>
      <c r="B4" t="s">
        <v>26</v>
      </c>
      <c r="C4" t="s">
        <v>42</v>
      </c>
      <c r="D4" t="s">
        <v>42</v>
      </c>
      <c r="E4" t="s">
        <v>43</v>
      </c>
      <c r="F4" t="s">
        <v>37</v>
      </c>
      <c r="G4" t="s">
        <v>44</v>
      </c>
      <c r="H4" t="s">
        <v>45</v>
      </c>
      <c r="I4" t="s">
        <v>46</v>
      </c>
      <c r="J4" t="s">
        <v>47</v>
      </c>
    </row>
    <row r="5" spans="1:10">
      <c r="A5" t="s">
        <v>25</v>
      </c>
      <c r="B5" t="s">
        <v>25</v>
      </c>
      <c r="C5" t="s">
        <v>48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</row>
    <row r="6" spans="1:10">
      <c r="A6" t="s">
        <v>25</v>
      </c>
      <c r="B6" t="s">
        <v>25</v>
      </c>
      <c r="C6" t="s">
        <v>55</v>
      </c>
      <c r="D6" t="s">
        <v>55</v>
      </c>
      <c r="E6" t="s">
        <v>56</v>
      </c>
      <c r="F6" t="s">
        <v>57</v>
      </c>
      <c r="G6" t="s">
        <v>51</v>
      </c>
      <c r="H6" t="s">
        <v>58</v>
      </c>
      <c r="I6" t="s">
        <v>59</v>
      </c>
      <c r="J6" t="s">
        <v>60</v>
      </c>
    </row>
    <row r="7" spans="1:10">
      <c r="A7" t="s">
        <v>25</v>
      </c>
      <c r="B7" t="s">
        <v>26</v>
      </c>
      <c r="C7" t="s">
        <v>61</v>
      </c>
      <c r="D7" t="s">
        <v>61</v>
      </c>
      <c r="E7" t="s">
        <v>62</v>
      </c>
      <c r="F7" t="s">
        <v>37</v>
      </c>
      <c r="G7" t="s">
        <v>51</v>
      </c>
      <c r="H7" t="s">
        <v>45</v>
      </c>
      <c r="I7" t="s">
        <v>63</v>
      </c>
      <c r="J7" t="s">
        <v>64</v>
      </c>
    </row>
    <row r="8" spans="1:10">
      <c r="A8" t="s">
        <v>25</v>
      </c>
      <c r="B8" t="s">
        <v>26</v>
      </c>
      <c r="C8" t="s">
        <v>65</v>
      </c>
      <c r="D8" t="s">
        <v>65</v>
      </c>
      <c r="E8" t="s">
        <v>66</v>
      </c>
      <c r="F8" t="s">
        <v>67</v>
      </c>
      <c r="G8" t="s">
        <v>68</v>
      </c>
      <c r="H8" t="s">
        <v>69</v>
      </c>
      <c r="I8" t="s">
        <v>70</v>
      </c>
      <c r="J8" t="s">
        <v>71</v>
      </c>
    </row>
    <row r="9" spans="1:10">
      <c r="A9" t="s">
        <v>25</v>
      </c>
      <c r="B9" t="s">
        <v>26</v>
      </c>
      <c r="C9" t="s">
        <v>72</v>
      </c>
      <c r="D9" t="s">
        <v>72</v>
      </c>
      <c r="E9" t="s">
        <v>73</v>
      </c>
      <c r="F9" t="s">
        <v>74</v>
      </c>
      <c r="G9" t="s">
        <v>68</v>
      </c>
      <c r="H9" t="s">
        <v>75</v>
      </c>
      <c r="I9" t="s">
        <v>76</v>
      </c>
      <c r="J9" t="s">
        <v>77</v>
      </c>
    </row>
    <row r="10" spans="1:10">
      <c r="A10" t="s">
        <v>25</v>
      </c>
      <c r="B10" t="s">
        <v>26</v>
      </c>
      <c r="C10" t="s">
        <v>78</v>
      </c>
      <c r="D10" t="s">
        <v>78</v>
      </c>
      <c r="E10" t="s">
        <v>79</v>
      </c>
      <c r="F10" t="s">
        <v>67</v>
      </c>
      <c r="G10" t="s">
        <v>68</v>
      </c>
      <c r="H10" t="s">
        <v>80</v>
      </c>
      <c r="I10" t="s">
        <v>70</v>
      </c>
      <c r="J10" t="s">
        <v>71</v>
      </c>
    </row>
    <row r="11" spans="1:10">
      <c r="A11" t="s">
        <v>25</v>
      </c>
      <c r="B11" t="s">
        <v>26</v>
      </c>
      <c r="C11" t="s">
        <v>81</v>
      </c>
      <c r="D11" t="s">
        <v>81</v>
      </c>
      <c r="E11" t="s">
        <v>82</v>
      </c>
      <c r="F11" t="s">
        <v>29</v>
      </c>
      <c r="G11" t="s">
        <v>83</v>
      </c>
      <c r="H11" t="s">
        <v>84</v>
      </c>
      <c r="I11" t="s">
        <v>85</v>
      </c>
      <c r="J11" t="s">
        <v>86</v>
      </c>
    </row>
    <row r="12" spans="1:10">
      <c r="A12" t="s">
        <v>25</v>
      </c>
      <c r="B12" t="s">
        <v>25</v>
      </c>
      <c r="C12" t="s">
        <v>87</v>
      </c>
      <c r="D12" t="s">
        <v>87</v>
      </c>
      <c r="E12" t="s">
        <v>88</v>
      </c>
      <c r="F12" t="s">
        <v>89</v>
      </c>
      <c r="G12" t="s">
        <v>90</v>
      </c>
      <c r="H12" t="s">
        <v>91</v>
      </c>
      <c r="I12" t="s">
        <v>92</v>
      </c>
      <c r="J12" t="s">
        <v>93</v>
      </c>
    </row>
    <row r="13" spans="1:10">
      <c r="A13" t="s">
        <v>25</v>
      </c>
      <c r="B13" t="s">
        <v>25</v>
      </c>
      <c r="C13" t="s">
        <v>94</v>
      </c>
      <c r="D13" t="s">
        <v>94</v>
      </c>
      <c r="E13" t="s">
        <v>95</v>
      </c>
      <c r="F13" t="s">
        <v>96</v>
      </c>
      <c r="G13" t="s">
        <v>90</v>
      </c>
      <c r="H13" t="s">
        <v>97</v>
      </c>
      <c r="I13" t="s">
        <v>98</v>
      </c>
      <c r="J13" t="s">
        <v>99</v>
      </c>
    </row>
    <row r="14" spans="1:10">
      <c r="A14" t="s">
        <v>25</v>
      </c>
      <c r="B14" t="s">
        <v>25</v>
      </c>
      <c r="C14" t="s">
        <v>100</v>
      </c>
      <c r="D14" t="s">
        <v>100</v>
      </c>
      <c r="E14" t="s">
        <v>101</v>
      </c>
      <c r="F14" t="s">
        <v>67</v>
      </c>
      <c r="G14" t="s">
        <v>90</v>
      </c>
      <c r="H14" t="s">
        <v>102</v>
      </c>
      <c r="I14" t="s">
        <v>103</v>
      </c>
      <c r="J14" t="s">
        <v>104</v>
      </c>
    </row>
    <row r="15" spans="1:10">
      <c r="A15" t="s">
        <v>25</v>
      </c>
      <c r="B15" t="s">
        <v>25</v>
      </c>
      <c r="C15" t="s">
        <v>105</v>
      </c>
      <c r="D15" t="s">
        <v>105</v>
      </c>
      <c r="E15" t="s">
        <v>106</v>
      </c>
      <c r="F15" t="s">
        <v>107</v>
      </c>
      <c r="G15" t="s">
        <v>90</v>
      </c>
      <c r="H15" t="s">
        <v>108</v>
      </c>
      <c r="I15" t="s">
        <v>109</v>
      </c>
      <c r="J15" t="s">
        <v>110</v>
      </c>
    </row>
    <row r="16" spans="1:10">
      <c r="A16" t="s">
        <v>25</v>
      </c>
      <c r="B16" t="s">
        <v>26</v>
      </c>
      <c r="C16" t="s">
        <v>111</v>
      </c>
      <c r="D16" t="s">
        <v>111</v>
      </c>
      <c r="E16" t="s">
        <v>112</v>
      </c>
      <c r="F16" t="s">
        <v>113</v>
      </c>
      <c r="G16" t="s">
        <v>90</v>
      </c>
      <c r="H16" t="s">
        <v>114</v>
      </c>
      <c r="I16" t="s">
        <v>115</v>
      </c>
      <c r="J16" t="s">
        <v>116</v>
      </c>
    </row>
    <row r="17" spans="1:10">
      <c r="A17" t="s">
        <v>25</v>
      </c>
      <c r="B17" t="s">
        <v>117</v>
      </c>
      <c r="C17" t="s">
        <v>118</v>
      </c>
      <c r="D17" t="s">
        <v>118</v>
      </c>
      <c r="E17" t="s">
        <v>119</v>
      </c>
      <c r="F17" t="s">
        <v>120</v>
      </c>
      <c r="G17" t="s">
        <v>90</v>
      </c>
      <c r="H17" t="s">
        <v>121</v>
      </c>
      <c r="I17" t="s">
        <v>122</v>
      </c>
      <c r="J17" t="s">
        <v>123</v>
      </c>
    </row>
    <row r="18" spans="1:10">
      <c r="A18" t="s">
        <v>25</v>
      </c>
      <c r="B18" t="s">
        <v>25</v>
      </c>
      <c r="C18" t="s">
        <v>124</v>
      </c>
      <c r="D18" t="s">
        <v>124</v>
      </c>
      <c r="E18" t="s">
        <v>125</v>
      </c>
      <c r="F18" t="s">
        <v>126</v>
      </c>
      <c r="G18" t="s">
        <v>127</v>
      </c>
      <c r="H18" t="s">
        <v>128</v>
      </c>
      <c r="I18" t="s">
        <v>129</v>
      </c>
      <c r="J18" t="s">
        <v>130</v>
      </c>
    </row>
    <row r="19" spans="1:10">
      <c r="A19" t="s">
        <v>25</v>
      </c>
      <c r="B19" t="s">
        <v>25</v>
      </c>
      <c r="C19" t="s">
        <v>131</v>
      </c>
      <c r="D19" t="s">
        <v>132</v>
      </c>
      <c r="E19" t="s">
        <v>133</v>
      </c>
      <c r="F19" t="s">
        <v>134</v>
      </c>
      <c r="G19" t="s">
        <v>135</v>
      </c>
      <c r="H19" t="s">
        <v>136</v>
      </c>
      <c r="I19" t="s">
        <v>137</v>
      </c>
      <c r="J19" t="s">
        <v>138</v>
      </c>
    </row>
    <row r="20" spans="1:10">
      <c r="A20" t="s">
        <v>25</v>
      </c>
      <c r="B20" t="s">
        <v>25</v>
      </c>
      <c r="C20" t="s">
        <v>139</v>
      </c>
      <c r="D20" t="s">
        <v>139</v>
      </c>
      <c r="E20" t="s">
        <v>140</v>
      </c>
      <c r="F20" t="s">
        <v>141</v>
      </c>
      <c r="G20" t="s">
        <v>127</v>
      </c>
      <c r="H20" t="s">
        <v>142</v>
      </c>
      <c r="I20" t="s">
        <v>143</v>
      </c>
      <c r="J20" t="s">
        <v>144</v>
      </c>
    </row>
    <row r="21" spans="1:10">
      <c r="A21" t="s">
        <v>25</v>
      </c>
      <c r="B21" t="s">
        <v>25</v>
      </c>
      <c r="C21" t="s">
        <v>145</v>
      </c>
      <c r="D21" t="s">
        <v>145</v>
      </c>
      <c r="E21" t="s">
        <v>146</v>
      </c>
      <c r="F21" t="s">
        <v>141</v>
      </c>
      <c r="G21" t="s">
        <v>127</v>
      </c>
      <c r="H21" t="s">
        <v>147</v>
      </c>
      <c r="I21" t="s">
        <v>148</v>
      </c>
      <c r="J21" t="s">
        <v>149</v>
      </c>
    </row>
    <row r="22" spans="1:10">
      <c r="A22" t="s">
        <v>25</v>
      </c>
      <c r="B22" t="s">
        <v>26</v>
      </c>
      <c r="C22" t="s">
        <v>150</v>
      </c>
      <c r="D22" t="s">
        <v>150</v>
      </c>
      <c r="E22" t="s">
        <v>151</v>
      </c>
      <c r="F22" t="s">
        <v>29</v>
      </c>
      <c r="G22" t="s">
        <v>127</v>
      </c>
      <c r="H22" t="s">
        <v>152</v>
      </c>
      <c r="I22" t="s">
        <v>153</v>
      </c>
      <c r="J22" t="s">
        <v>154</v>
      </c>
    </row>
    <row r="23" spans="1:10">
      <c r="A23" t="s">
        <v>25</v>
      </c>
      <c r="B23" t="s">
        <v>26</v>
      </c>
      <c r="C23" t="s">
        <v>155</v>
      </c>
      <c r="D23" t="s">
        <v>155</v>
      </c>
      <c r="E23" t="s">
        <v>156</v>
      </c>
      <c r="F23" t="s">
        <v>67</v>
      </c>
      <c r="G23" t="s">
        <v>127</v>
      </c>
      <c r="H23" t="s">
        <v>157</v>
      </c>
      <c r="I23" t="s">
        <v>70</v>
      </c>
      <c r="J23" t="s">
        <v>71</v>
      </c>
    </row>
    <row r="24" spans="1:10">
      <c r="A24" t="s">
        <v>25</v>
      </c>
      <c r="B24" t="s">
        <v>26</v>
      </c>
      <c r="C24" t="s">
        <v>158</v>
      </c>
      <c r="D24" t="s">
        <v>158</v>
      </c>
      <c r="E24" t="s">
        <v>159</v>
      </c>
      <c r="F24" t="s">
        <v>37</v>
      </c>
      <c r="G24" t="s">
        <v>127</v>
      </c>
      <c r="H24" t="s">
        <v>160</v>
      </c>
      <c r="I24" t="s">
        <v>161</v>
      </c>
      <c r="J24" t="s">
        <v>162</v>
      </c>
    </row>
    <row r="25" spans="1:10">
      <c r="A25" t="s">
        <v>25</v>
      </c>
      <c r="B25" t="s">
        <v>117</v>
      </c>
      <c r="C25" t="s">
        <v>163</v>
      </c>
      <c r="D25" t="s">
        <v>163</v>
      </c>
      <c r="E25" t="s">
        <v>164</v>
      </c>
      <c r="F25" t="s">
        <v>165</v>
      </c>
      <c r="G25" t="s">
        <v>127</v>
      </c>
      <c r="H25" t="s">
        <v>166</v>
      </c>
      <c r="I25" t="s">
        <v>167</v>
      </c>
      <c r="J25" t="s">
        <v>168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169</v>
      </c>
      <c r="H1" t="s">
        <v>22</v>
      </c>
      <c r="I1" t="s">
        <v>170</v>
      </c>
      <c r="J1" t="s">
        <v>171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"/>
  <sheetViews>
    <sheetView workbookViewId="0">
      <selection activeCell="A1" sqref="A1"/>
    </sheetView>
  </sheetViews>
  <sheetFormatPr defaultColWidth="9" defaultRowHeight="13.5" outlineLevelCol="7"/>
  <sheetData>
    <row r="1" spans="1:8">
      <c r="A1" t="s">
        <v>15</v>
      </c>
      <c r="B1" t="s">
        <v>172</v>
      </c>
      <c r="C1" t="s">
        <v>173</v>
      </c>
      <c r="D1" t="s">
        <v>174</v>
      </c>
      <c r="E1" t="s">
        <v>175</v>
      </c>
      <c r="F1" t="s">
        <v>3</v>
      </c>
      <c r="G1" t="s">
        <v>7</v>
      </c>
      <c r="H1" t="s">
        <v>176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"/>
    </sheetView>
  </sheetViews>
  <sheetFormatPr defaultColWidth="9" defaultRowHeight="13.5"/>
  <sheetData>
    <row r="1" spans="1:9">
      <c r="A1" t="s">
        <v>15</v>
      </c>
      <c r="B1" t="s">
        <v>16</v>
      </c>
      <c r="C1" t="s">
        <v>17</v>
      </c>
      <c r="D1" t="s">
        <v>19</v>
      </c>
      <c r="E1" t="s">
        <v>177</v>
      </c>
      <c r="F1" t="s">
        <v>169</v>
      </c>
      <c r="G1" t="s">
        <v>178</v>
      </c>
      <c r="H1" t="s">
        <v>179</v>
      </c>
      <c r="I1" t="s">
        <v>180</v>
      </c>
    </row>
    <row r="2" spans="1:9">
      <c r="A2" t="s">
        <v>25</v>
      </c>
      <c r="B2" t="s">
        <v>26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  <c r="H2" t="s">
        <v>14</v>
      </c>
      <c r="I2" t="s">
        <v>181</v>
      </c>
    </row>
    <row r="3" spans="1:9">
      <c r="A3" t="s">
        <v>25</v>
      </c>
      <c r="B3" t="s">
        <v>26</v>
      </c>
      <c r="C3" t="s">
        <v>34</v>
      </c>
      <c r="D3" t="s">
        <v>36</v>
      </c>
      <c r="E3" t="s">
        <v>37</v>
      </c>
      <c r="F3" t="s">
        <v>38</v>
      </c>
      <c r="G3" t="s">
        <v>39</v>
      </c>
      <c r="H3" t="s">
        <v>14</v>
      </c>
      <c r="I3" t="s">
        <v>181</v>
      </c>
    </row>
    <row r="4" spans="1:9">
      <c r="A4" t="s">
        <v>25</v>
      </c>
      <c r="B4" t="s">
        <v>26</v>
      </c>
      <c r="C4" t="s">
        <v>65</v>
      </c>
      <c r="D4" t="s">
        <v>66</v>
      </c>
      <c r="E4" t="s">
        <v>67</v>
      </c>
      <c r="F4" t="s">
        <v>68</v>
      </c>
      <c r="G4" t="s">
        <v>69</v>
      </c>
      <c r="H4" t="s">
        <v>14</v>
      </c>
      <c r="I4" t="s">
        <v>182</v>
      </c>
    </row>
    <row r="5" spans="1:9">
      <c r="A5" t="s">
        <v>25</v>
      </c>
      <c r="B5" t="s">
        <v>26</v>
      </c>
      <c r="C5" t="s">
        <v>72</v>
      </c>
      <c r="D5" t="s">
        <v>73</v>
      </c>
      <c r="E5" t="s">
        <v>74</v>
      </c>
      <c r="F5" t="s">
        <v>68</v>
      </c>
      <c r="G5" t="s">
        <v>75</v>
      </c>
      <c r="H5" t="s">
        <v>14</v>
      </c>
      <c r="I5" t="s">
        <v>183</v>
      </c>
    </row>
    <row r="6" spans="1:9">
      <c r="A6" t="s">
        <v>25</v>
      </c>
      <c r="B6" t="s">
        <v>26</v>
      </c>
      <c r="C6" t="s">
        <v>78</v>
      </c>
      <c r="D6" t="s">
        <v>79</v>
      </c>
      <c r="E6" t="s">
        <v>67</v>
      </c>
      <c r="F6" t="s">
        <v>68</v>
      </c>
      <c r="G6" t="s">
        <v>80</v>
      </c>
      <c r="H6" t="s">
        <v>14</v>
      </c>
      <c r="I6" t="s">
        <v>182</v>
      </c>
    </row>
    <row r="7" spans="1:9">
      <c r="A7" t="s">
        <v>25</v>
      </c>
      <c r="B7" t="s">
        <v>26</v>
      </c>
      <c r="C7" t="s">
        <v>81</v>
      </c>
      <c r="D7" t="s">
        <v>82</v>
      </c>
      <c r="E7" t="s">
        <v>29</v>
      </c>
      <c r="F7" t="s">
        <v>83</v>
      </c>
      <c r="G7" t="s">
        <v>84</v>
      </c>
      <c r="H7" t="s">
        <v>14</v>
      </c>
      <c r="I7" t="s">
        <v>181</v>
      </c>
    </row>
    <row r="8" spans="1:9">
      <c r="A8" t="s">
        <v>25</v>
      </c>
      <c r="B8" t="s">
        <v>26</v>
      </c>
      <c r="C8" t="s">
        <v>111</v>
      </c>
      <c r="D8" t="s">
        <v>112</v>
      </c>
      <c r="E8" t="s">
        <v>113</v>
      </c>
      <c r="F8" t="s">
        <v>90</v>
      </c>
      <c r="G8" t="s">
        <v>114</v>
      </c>
      <c r="H8" t="s">
        <v>14</v>
      </c>
      <c r="I8" t="s">
        <v>181</v>
      </c>
    </row>
    <row r="9" spans="1:9">
      <c r="A9" t="s">
        <v>25</v>
      </c>
      <c r="B9" t="s">
        <v>26</v>
      </c>
      <c r="C9" t="s">
        <v>155</v>
      </c>
      <c r="D9" t="s">
        <v>156</v>
      </c>
      <c r="E9" t="s">
        <v>67</v>
      </c>
      <c r="F9" t="s">
        <v>127</v>
      </c>
      <c r="G9" t="s">
        <v>157</v>
      </c>
      <c r="H9" t="s">
        <v>14</v>
      </c>
      <c r="I9" t="s">
        <v>184</v>
      </c>
    </row>
    <row r="10" spans="1:9">
      <c r="A10" t="s">
        <v>25</v>
      </c>
      <c r="B10" t="s">
        <v>26</v>
      </c>
      <c r="C10" t="s">
        <v>158</v>
      </c>
      <c r="D10" t="s">
        <v>159</v>
      </c>
      <c r="E10" t="s">
        <v>37</v>
      </c>
      <c r="F10" t="s">
        <v>127</v>
      </c>
      <c r="G10" t="s">
        <v>160</v>
      </c>
      <c r="H10" t="s">
        <v>14</v>
      </c>
      <c r="I10" t="s">
        <v>183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G21" sqref="G21"/>
    </sheetView>
  </sheetViews>
  <sheetFormatPr defaultColWidth="9" defaultRowHeight="13.5"/>
  <cols>
    <col min="1" max="1" width="20.875" customWidth="1"/>
  </cols>
  <sheetData>
    <row r="1" spans="1:11">
      <c r="A1" t="s">
        <v>19</v>
      </c>
      <c r="B1" t="s">
        <v>24</v>
      </c>
      <c r="K1" t="s">
        <v>185</v>
      </c>
    </row>
    <row r="2" spans="1:11">
      <c r="A2" t="s">
        <v>28</v>
      </c>
      <c r="B2" s="3">
        <v>506</v>
      </c>
      <c r="C2" t="str">
        <f>VLOOKUP(A2,HOP!A:H,8,0)</f>
        <v>506.00</v>
      </c>
      <c r="D2" t="str">
        <f>VLOOKUP(A2,HOP!A:B,2,0)</f>
        <v>1943604</v>
      </c>
      <c r="E2">
        <f>B2-C2</f>
        <v>0</v>
      </c>
      <c r="K2" t="str">
        <f>$K$1&amp;D2</f>
        <v>,1943604</v>
      </c>
    </row>
    <row r="3" spans="1:11">
      <c r="A3" t="s">
        <v>36</v>
      </c>
      <c r="B3" s="3">
        <v>1011</v>
      </c>
      <c r="C3" t="str">
        <f>VLOOKUP(A3,HOP!A:H,8,0)</f>
        <v>1011.00</v>
      </c>
      <c r="D3" t="str">
        <f>VLOOKUP(A3,HOP!A:B,2,0)</f>
        <v>1943125</v>
      </c>
      <c r="E3">
        <f t="shared" ref="E3:E25" si="0">B3-C3</f>
        <v>0</v>
      </c>
      <c r="K3" t="str">
        <f t="shared" ref="K3:K25" si="1">$K$1&amp;D3</f>
        <v>,1943125</v>
      </c>
    </row>
    <row r="4" spans="1:11">
      <c r="A4" t="s">
        <v>43</v>
      </c>
      <c r="B4" s="3">
        <v>514</v>
      </c>
      <c r="C4" t="str">
        <f>VLOOKUP(A4,HOP!A:H,8,0)</f>
        <v>514.00</v>
      </c>
      <c r="D4" t="str">
        <f>VLOOKUP(A4,HOP!A:B,2,0)</f>
        <v>1943960</v>
      </c>
      <c r="E4">
        <f t="shared" si="0"/>
        <v>0</v>
      </c>
      <c r="K4" t="str">
        <f t="shared" si="1"/>
        <v>,1943960</v>
      </c>
    </row>
    <row r="5" spans="1:11">
      <c r="A5" t="s">
        <v>49</v>
      </c>
      <c r="B5" s="3">
        <v>453</v>
      </c>
      <c r="C5" t="str">
        <f>VLOOKUP(A5,HOP!A:H,8,0)</f>
        <v>453.00</v>
      </c>
      <c r="D5" t="str">
        <f>VLOOKUP(A5,HOP!A:B,2,0)</f>
        <v>1921149</v>
      </c>
      <c r="E5">
        <f t="shared" si="0"/>
        <v>0</v>
      </c>
      <c r="K5" t="str">
        <f t="shared" si="1"/>
        <v>,1921149</v>
      </c>
    </row>
    <row r="6" spans="1:11">
      <c r="A6" t="s">
        <v>56</v>
      </c>
      <c r="B6" s="3">
        <v>807</v>
      </c>
      <c r="C6" t="str">
        <f>VLOOKUP(A6,HOP!A:H,8,0)</f>
        <v>807.00</v>
      </c>
      <c r="D6" t="str">
        <f>VLOOKUP(A6,HOP!A:B,2,0)</f>
        <v>1944416</v>
      </c>
      <c r="E6">
        <f t="shared" si="0"/>
        <v>0</v>
      </c>
      <c r="K6" t="str">
        <f t="shared" si="1"/>
        <v>,1944416</v>
      </c>
    </row>
    <row r="7" spans="1:11">
      <c r="A7" t="s">
        <v>62</v>
      </c>
      <c r="B7" s="3">
        <v>533</v>
      </c>
      <c r="C7" t="str">
        <f>VLOOKUP(A7,HOP!A:H,8,0)</f>
        <v>533.00</v>
      </c>
      <c r="D7" t="str">
        <f>VLOOKUP(A7,HOP!A:B,2,0)</f>
        <v>1944440</v>
      </c>
      <c r="E7">
        <f t="shared" si="0"/>
        <v>0</v>
      </c>
      <c r="K7" t="str">
        <f t="shared" si="1"/>
        <v>,1944440</v>
      </c>
    </row>
    <row r="8" spans="1:11">
      <c r="A8" t="s">
        <v>66</v>
      </c>
      <c r="B8" s="3">
        <v>146</v>
      </c>
      <c r="C8" t="str">
        <f>VLOOKUP(A8,HOP!A:H,8,0)</f>
        <v>146.00</v>
      </c>
      <c r="D8" t="str">
        <f>VLOOKUP(A8,HOP!A:B,2,0)</f>
        <v>1944803</v>
      </c>
      <c r="E8">
        <f t="shared" si="0"/>
        <v>0</v>
      </c>
      <c r="K8" t="str">
        <f t="shared" si="1"/>
        <v>,1944803</v>
      </c>
    </row>
    <row r="9" spans="1:11">
      <c r="A9" t="s">
        <v>73</v>
      </c>
      <c r="B9" s="3">
        <v>163</v>
      </c>
      <c r="C9" t="str">
        <f>VLOOKUP(A9,HOP!A:H,8,0)</f>
        <v>163.00</v>
      </c>
      <c r="D9" t="str">
        <f>VLOOKUP(A9,HOP!A:B,2,0)</f>
        <v>1945216</v>
      </c>
      <c r="E9">
        <f t="shared" si="0"/>
        <v>0</v>
      </c>
      <c r="K9" t="str">
        <f t="shared" si="1"/>
        <v>,1945216</v>
      </c>
    </row>
    <row r="10" spans="1:11">
      <c r="A10" t="s">
        <v>79</v>
      </c>
      <c r="B10" s="3">
        <v>146</v>
      </c>
      <c r="C10" t="str">
        <f>VLOOKUP(A10,HOP!A:H,8,0)</f>
        <v>146.00</v>
      </c>
      <c r="D10" t="str">
        <f>VLOOKUP(A10,HOP!A:B,2,0)</f>
        <v>1944814</v>
      </c>
      <c r="E10">
        <f t="shared" si="0"/>
        <v>0</v>
      </c>
      <c r="K10" t="str">
        <f t="shared" si="1"/>
        <v>,1944814</v>
      </c>
    </row>
    <row r="11" spans="1:11">
      <c r="A11" t="s">
        <v>82</v>
      </c>
      <c r="B11" s="3">
        <v>532</v>
      </c>
      <c r="C11" t="str">
        <f>VLOOKUP(A11,HOP!A:H,8,0)</f>
        <v>532.00</v>
      </c>
      <c r="D11" t="str">
        <f>VLOOKUP(A11,HOP!A:B,2,0)</f>
        <v>1943629</v>
      </c>
      <c r="E11">
        <f t="shared" si="0"/>
        <v>0</v>
      </c>
      <c r="K11" t="str">
        <f t="shared" si="1"/>
        <v>,1943629</v>
      </c>
    </row>
    <row r="12" spans="1:11">
      <c r="A12" t="s">
        <v>88</v>
      </c>
      <c r="B12" s="3">
        <v>1528</v>
      </c>
      <c r="C12" t="str">
        <f>VLOOKUP(A12,HOP!A:H,8,0)</f>
        <v>1528.00</v>
      </c>
      <c r="D12" t="str">
        <f>VLOOKUP(A12,HOP!A:B,2,0)</f>
        <v>1945987</v>
      </c>
      <c r="E12">
        <f t="shared" si="0"/>
        <v>0</v>
      </c>
      <c r="K12" t="str">
        <f t="shared" si="1"/>
        <v>,1945987</v>
      </c>
    </row>
    <row r="13" spans="1:11">
      <c r="A13" t="s">
        <v>95</v>
      </c>
      <c r="B13" s="3">
        <v>526</v>
      </c>
      <c r="C13" t="str">
        <f>VLOOKUP(A13,HOP!A:H,8,0)</f>
        <v>526.00</v>
      </c>
      <c r="D13" t="str">
        <f>VLOOKUP(A13,HOP!A:B,2,0)</f>
        <v>1946187</v>
      </c>
      <c r="E13">
        <f t="shared" si="0"/>
        <v>0</v>
      </c>
      <c r="K13" t="str">
        <f t="shared" si="1"/>
        <v>,1946187</v>
      </c>
    </row>
    <row r="14" spans="1:11">
      <c r="A14" t="s">
        <v>101</v>
      </c>
      <c r="B14" s="3">
        <v>340</v>
      </c>
      <c r="C14" t="str">
        <f>VLOOKUP(A14,HOP!A:H,8,0)</f>
        <v>340.00</v>
      </c>
      <c r="D14" t="str">
        <f>VLOOKUP(A14,HOP!A:B,2,0)</f>
        <v>1947313</v>
      </c>
      <c r="E14">
        <f t="shared" si="0"/>
        <v>0</v>
      </c>
      <c r="K14" t="str">
        <f t="shared" si="1"/>
        <v>,1947313</v>
      </c>
    </row>
    <row r="15" spans="1:11">
      <c r="A15" t="s">
        <v>106</v>
      </c>
      <c r="B15" s="3">
        <v>292</v>
      </c>
      <c r="C15" t="str">
        <f>VLOOKUP(A15,HOP!A:H,8,0)</f>
        <v>292.00</v>
      </c>
      <c r="D15" t="str">
        <f>VLOOKUP(A15,HOP!A:B,2,0)</f>
        <v>1948949</v>
      </c>
      <c r="E15">
        <f t="shared" si="0"/>
        <v>0</v>
      </c>
      <c r="K15" t="str">
        <f t="shared" si="1"/>
        <v>,1948949</v>
      </c>
    </row>
    <row r="16" spans="1:11">
      <c r="A16" t="s">
        <v>112</v>
      </c>
      <c r="B16" s="3">
        <v>614</v>
      </c>
      <c r="C16" t="str">
        <f>VLOOKUP(A16,HOP!A:H,8,0)</f>
        <v>614.00</v>
      </c>
      <c r="D16" t="str">
        <f>VLOOKUP(A16,HOP!A:B,2,0)</f>
        <v>1945036</v>
      </c>
      <c r="E16">
        <f t="shared" si="0"/>
        <v>0</v>
      </c>
      <c r="K16" t="str">
        <f t="shared" si="1"/>
        <v>,1945036</v>
      </c>
    </row>
    <row r="17" spans="1:11">
      <c r="A17" t="s">
        <v>119</v>
      </c>
      <c r="B17" s="3">
        <v>711</v>
      </c>
      <c r="C17" t="str">
        <f>VLOOKUP(A17,HOP!A:H,8,0)</f>
        <v>711.00</v>
      </c>
      <c r="D17" t="str">
        <f>VLOOKUP(A17,HOP!A:B,2,0)</f>
        <v>1949433</v>
      </c>
      <c r="E17">
        <f t="shared" si="0"/>
        <v>0</v>
      </c>
      <c r="K17" t="str">
        <f t="shared" si="1"/>
        <v>,1949433</v>
      </c>
    </row>
    <row r="18" spans="1:11">
      <c r="A18" t="s">
        <v>125</v>
      </c>
      <c r="B18" s="3">
        <v>344</v>
      </c>
      <c r="C18" t="str">
        <f>VLOOKUP(A18,HOP!A:H,8,0)</f>
        <v>344.00</v>
      </c>
      <c r="D18" t="str">
        <f>VLOOKUP(A18,HOP!A:B,2,0)</f>
        <v>1948179</v>
      </c>
      <c r="E18">
        <f t="shared" si="0"/>
        <v>0</v>
      </c>
      <c r="K18" t="str">
        <f t="shared" si="1"/>
        <v>,1948179</v>
      </c>
    </row>
    <row r="19" spans="1:11">
      <c r="A19" t="s">
        <v>133</v>
      </c>
      <c r="B19" s="3">
        <v>334</v>
      </c>
      <c r="C19" t="str">
        <f>VLOOKUP(A19,HOP!A:H,8,0)</f>
        <v>334.00</v>
      </c>
      <c r="D19" t="str">
        <f>VLOOKUP(A19,HOP!A:B,2,0)</f>
        <v>1949133</v>
      </c>
      <c r="E19">
        <f t="shared" si="0"/>
        <v>0</v>
      </c>
      <c r="K19" t="str">
        <f t="shared" si="1"/>
        <v>,1949133</v>
      </c>
    </row>
    <row r="20" spans="1:11">
      <c r="A20" t="s">
        <v>140</v>
      </c>
      <c r="B20" s="3">
        <v>695</v>
      </c>
      <c r="C20" t="str">
        <f>VLOOKUP(A20,HOP!A:H,8,0)</f>
        <v>695.00</v>
      </c>
      <c r="D20" t="str">
        <f>VLOOKUP(A20,HOP!A:B,2,0)</f>
        <v>1949266</v>
      </c>
      <c r="E20">
        <f t="shared" si="0"/>
        <v>0</v>
      </c>
      <c r="K20" t="str">
        <f t="shared" si="1"/>
        <v>,1949266</v>
      </c>
    </row>
    <row r="21" spans="1:11">
      <c r="A21" t="s">
        <v>146</v>
      </c>
      <c r="B21" s="3">
        <v>694</v>
      </c>
      <c r="C21" t="str">
        <f>VLOOKUP(A21,HOP!A:H,8,0)</f>
        <v>694.00</v>
      </c>
      <c r="D21" t="str">
        <f>VLOOKUP(A21,HOP!A:B,2,0)</f>
        <v>1949610</v>
      </c>
      <c r="E21">
        <f t="shared" si="0"/>
        <v>0</v>
      </c>
      <c r="K21" t="str">
        <f t="shared" si="1"/>
        <v>,1949610</v>
      </c>
    </row>
    <row r="22" spans="1:11">
      <c r="A22" t="s">
        <v>151</v>
      </c>
      <c r="B22" s="3">
        <v>676</v>
      </c>
      <c r="C22" t="str">
        <f>VLOOKUP(A22,HOP!A:H,8,0)</f>
        <v>676.00</v>
      </c>
      <c r="D22" t="str">
        <f>VLOOKUP(A22,HOP!A:B,2,0)</f>
        <v>1946076</v>
      </c>
      <c r="E22">
        <f t="shared" si="0"/>
        <v>0</v>
      </c>
      <c r="K22" t="str">
        <f t="shared" si="1"/>
        <v>,1946076</v>
      </c>
    </row>
    <row r="23" spans="1:11">
      <c r="A23" t="s">
        <v>156</v>
      </c>
      <c r="B23" s="3">
        <v>146</v>
      </c>
      <c r="C23" t="str">
        <f>VLOOKUP(A23,HOP!A:H,8,0)</f>
        <v>146.00</v>
      </c>
      <c r="D23" t="str">
        <f>VLOOKUP(A23,HOP!A:B,2,0)</f>
        <v>1948945</v>
      </c>
      <c r="E23">
        <f t="shared" si="0"/>
        <v>0</v>
      </c>
      <c r="K23" t="str">
        <f t="shared" si="1"/>
        <v>,1948945</v>
      </c>
    </row>
    <row r="24" spans="1:11">
      <c r="A24" t="s">
        <v>159</v>
      </c>
      <c r="B24" s="3">
        <v>521</v>
      </c>
      <c r="C24" t="str">
        <f>VLOOKUP(A24,HOP!A:H,8,0)</f>
        <v>521.00</v>
      </c>
      <c r="D24" t="str">
        <f>VLOOKUP(A24,HOP!A:B,2,0)</f>
        <v>1941841</v>
      </c>
      <c r="E24">
        <f t="shared" si="0"/>
        <v>0</v>
      </c>
      <c r="K24" t="str">
        <f t="shared" si="1"/>
        <v>,1941841</v>
      </c>
    </row>
    <row r="25" spans="1:11">
      <c r="A25" t="s">
        <v>164</v>
      </c>
      <c r="B25" s="3">
        <v>368</v>
      </c>
      <c r="C25" t="str">
        <f>VLOOKUP(A25,HOP!A:H,8,0)</f>
        <v>368.00</v>
      </c>
      <c r="D25" t="str">
        <f>VLOOKUP(A25,HOP!A:B,2,0)</f>
        <v>1949244</v>
      </c>
      <c r="E25">
        <f t="shared" si="0"/>
        <v>0</v>
      </c>
      <c r="K25" t="str">
        <f t="shared" si="1"/>
        <v>,1949244</v>
      </c>
    </row>
    <row r="27" spans="2:2">
      <c r="B27">
        <f>SUM(B2:B26)</f>
        <v>12600</v>
      </c>
    </row>
    <row r="29" spans="1:1">
      <c r="A29" s="4" t="s">
        <v>186</v>
      </c>
    </row>
    <row r="30" spans="1:1">
      <c r="A30" t="s">
        <v>187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1" sqref="A$1:A$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188</v>
      </c>
      <c r="B1" s="2" t="s">
        <v>189</v>
      </c>
      <c r="C1" s="2" t="s">
        <v>15</v>
      </c>
      <c r="D1" s="2" t="s">
        <v>190</v>
      </c>
      <c r="E1" s="2" t="s">
        <v>191</v>
      </c>
      <c r="F1" s="2" t="s">
        <v>192</v>
      </c>
      <c r="G1" s="2" t="s">
        <v>193</v>
      </c>
      <c r="H1" s="2" t="s">
        <v>194</v>
      </c>
      <c r="I1" s="2" t="s">
        <v>195</v>
      </c>
      <c r="J1" s="2" t="s">
        <v>196</v>
      </c>
      <c r="K1" s="2" t="s">
        <v>197</v>
      </c>
    </row>
    <row r="2" s="1" customFormat="1" ht="20" customHeight="1" spans="1:11">
      <c r="A2" s="2" t="s">
        <v>146</v>
      </c>
      <c r="B2" s="2" t="s">
        <v>145</v>
      </c>
      <c r="C2" s="2" t="s">
        <v>198</v>
      </c>
      <c r="D2" s="2" t="s">
        <v>199</v>
      </c>
      <c r="E2" s="2" t="s">
        <v>200</v>
      </c>
      <c r="F2" s="2" t="s">
        <v>201</v>
      </c>
      <c r="G2" s="2" t="s">
        <v>202</v>
      </c>
      <c r="H2" s="2" t="s">
        <v>149</v>
      </c>
      <c r="I2" s="2" t="s">
        <v>203</v>
      </c>
      <c r="J2" s="2" t="s">
        <v>25</v>
      </c>
      <c r="K2" s="2" t="s">
        <v>204</v>
      </c>
    </row>
    <row r="3" s="1" customFormat="1" ht="20" customHeight="1" spans="1:11">
      <c r="A3" s="2" t="s">
        <v>119</v>
      </c>
      <c r="B3" s="2" t="s">
        <v>205</v>
      </c>
      <c r="C3" s="2" t="s">
        <v>206</v>
      </c>
      <c r="D3" s="2" t="s">
        <v>207</v>
      </c>
      <c r="E3" s="2" t="s">
        <v>208</v>
      </c>
      <c r="F3" s="2" t="s">
        <v>200</v>
      </c>
      <c r="G3" s="2" t="s">
        <v>202</v>
      </c>
      <c r="H3" s="2" t="s">
        <v>123</v>
      </c>
      <c r="I3" s="2" t="s">
        <v>209</v>
      </c>
      <c r="J3" s="2" t="s">
        <v>25</v>
      </c>
      <c r="K3" s="2" t="s">
        <v>210</v>
      </c>
    </row>
    <row r="4" s="1" customFormat="1" ht="20" customHeight="1" spans="1:11">
      <c r="A4" s="2" t="s">
        <v>140</v>
      </c>
      <c r="B4" s="2" t="s">
        <v>139</v>
      </c>
      <c r="C4" s="2" t="s">
        <v>198</v>
      </c>
      <c r="D4" s="2" t="s">
        <v>211</v>
      </c>
      <c r="E4" s="2" t="s">
        <v>200</v>
      </c>
      <c r="F4" s="2" t="s">
        <v>201</v>
      </c>
      <c r="G4" s="2" t="s">
        <v>202</v>
      </c>
      <c r="H4" s="2" t="s">
        <v>144</v>
      </c>
      <c r="I4" s="2" t="s">
        <v>212</v>
      </c>
      <c r="J4" s="2" t="s">
        <v>25</v>
      </c>
      <c r="K4" s="2" t="s">
        <v>213</v>
      </c>
    </row>
    <row r="5" s="1" customFormat="1" ht="20" customHeight="1" spans="1:11">
      <c r="A5" s="2" t="s">
        <v>164</v>
      </c>
      <c r="B5" s="2" t="s">
        <v>163</v>
      </c>
      <c r="C5" s="2" t="s">
        <v>214</v>
      </c>
      <c r="D5" s="2" t="s">
        <v>215</v>
      </c>
      <c r="E5" s="2" t="s">
        <v>200</v>
      </c>
      <c r="F5" s="2" t="s">
        <v>201</v>
      </c>
      <c r="G5" s="2" t="s">
        <v>202</v>
      </c>
      <c r="H5" s="2" t="s">
        <v>168</v>
      </c>
      <c r="I5" s="2" t="s">
        <v>216</v>
      </c>
      <c r="J5" s="2" t="s">
        <v>25</v>
      </c>
      <c r="K5" s="2" t="s">
        <v>217</v>
      </c>
    </row>
    <row r="6" s="1" customFormat="1" ht="20" customHeight="1" spans="1:11">
      <c r="A6" s="2" t="s">
        <v>133</v>
      </c>
      <c r="B6" s="2" t="s">
        <v>131</v>
      </c>
      <c r="C6" s="2" t="s">
        <v>218</v>
      </c>
      <c r="D6" s="2" t="s">
        <v>219</v>
      </c>
      <c r="E6" s="2" t="s">
        <v>208</v>
      </c>
      <c r="F6" s="2" t="s">
        <v>201</v>
      </c>
      <c r="G6" s="2" t="s">
        <v>202</v>
      </c>
      <c r="H6" s="2" t="s">
        <v>138</v>
      </c>
      <c r="I6" s="2" t="s">
        <v>220</v>
      </c>
      <c r="J6" s="2" t="s">
        <v>25</v>
      </c>
      <c r="K6" s="2" t="s">
        <v>221</v>
      </c>
    </row>
    <row r="7" s="1" customFormat="1" ht="20" customHeight="1" spans="1:11">
      <c r="A7" s="2" t="s">
        <v>106</v>
      </c>
      <c r="B7" s="2" t="s">
        <v>105</v>
      </c>
      <c r="C7" s="2" t="s">
        <v>222</v>
      </c>
      <c r="D7" s="2" t="s">
        <v>223</v>
      </c>
      <c r="E7" s="2" t="s">
        <v>208</v>
      </c>
      <c r="F7" s="2" t="s">
        <v>200</v>
      </c>
      <c r="G7" s="2" t="s">
        <v>202</v>
      </c>
      <c r="H7" s="2" t="s">
        <v>110</v>
      </c>
      <c r="I7" s="2" t="s">
        <v>224</v>
      </c>
      <c r="J7" s="2" t="s">
        <v>25</v>
      </c>
      <c r="K7" s="2" t="s">
        <v>225</v>
      </c>
    </row>
    <row r="8" s="1" customFormat="1" ht="20" customHeight="1" spans="1:11">
      <c r="A8" s="2" t="s">
        <v>156</v>
      </c>
      <c r="B8" s="2" t="s">
        <v>155</v>
      </c>
      <c r="C8" s="2" t="s">
        <v>226</v>
      </c>
      <c r="D8" s="2" t="s">
        <v>227</v>
      </c>
      <c r="E8" s="2" t="s">
        <v>200</v>
      </c>
      <c r="F8" s="2" t="s">
        <v>201</v>
      </c>
      <c r="G8" s="2" t="s">
        <v>202</v>
      </c>
      <c r="H8" s="2" t="s">
        <v>71</v>
      </c>
      <c r="I8" s="2" t="s">
        <v>228</v>
      </c>
      <c r="J8" s="2" t="s">
        <v>25</v>
      </c>
      <c r="K8" s="2" t="s">
        <v>229</v>
      </c>
    </row>
    <row r="9" s="1" customFormat="1" ht="20" customHeight="1" spans="1:11">
      <c r="A9" s="2" t="s">
        <v>125</v>
      </c>
      <c r="B9" s="2" t="s">
        <v>124</v>
      </c>
      <c r="C9" s="2" t="s">
        <v>230</v>
      </c>
      <c r="D9" s="2" t="s">
        <v>231</v>
      </c>
      <c r="E9" s="2" t="s">
        <v>200</v>
      </c>
      <c r="F9" s="2" t="s">
        <v>201</v>
      </c>
      <c r="G9" s="2" t="s">
        <v>202</v>
      </c>
      <c r="H9" s="2" t="s">
        <v>130</v>
      </c>
      <c r="I9" s="2" t="s">
        <v>232</v>
      </c>
      <c r="J9" s="2" t="s">
        <v>25</v>
      </c>
      <c r="K9" s="2" t="s">
        <v>233</v>
      </c>
    </row>
    <row r="10" s="1" customFormat="1" ht="20" customHeight="1" spans="1:11">
      <c r="A10" s="2" t="s">
        <v>101</v>
      </c>
      <c r="B10" s="2" t="s">
        <v>100</v>
      </c>
      <c r="C10" s="2" t="s">
        <v>234</v>
      </c>
      <c r="D10" s="2" t="s">
        <v>235</v>
      </c>
      <c r="E10" s="2" t="s">
        <v>208</v>
      </c>
      <c r="F10" s="2" t="s">
        <v>200</v>
      </c>
      <c r="G10" s="2" t="s">
        <v>202</v>
      </c>
      <c r="H10" s="2" t="s">
        <v>104</v>
      </c>
      <c r="I10" s="2" t="s">
        <v>236</v>
      </c>
      <c r="J10" s="2" t="s">
        <v>25</v>
      </c>
      <c r="K10" s="2" t="s">
        <v>237</v>
      </c>
    </row>
    <row r="11" s="1" customFormat="1" ht="20" customHeight="1" spans="1:11">
      <c r="A11" s="2" t="s">
        <v>95</v>
      </c>
      <c r="B11" s="2" t="s">
        <v>94</v>
      </c>
      <c r="C11" s="2" t="s">
        <v>238</v>
      </c>
      <c r="D11" s="2" t="s">
        <v>239</v>
      </c>
      <c r="E11" s="2" t="s">
        <v>208</v>
      </c>
      <c r="F11" s="2" t="s">
        <v>200</v>
      </c>
      <c r="G11" s="2" t="s">
        <v>202</v>
      </c>
      <c r="H11" s="2" t="s">
        <v>99</v>
      </c>
      <c r="I11" s="2" t="s">
        <v>240</v>
      </c>
      <c r="J11" s="2" t="s">
        <v>25</v>
      </c>
      <c r="K11" s="2" t="s">
        <v>241</v>
      </c>
    </row>
    <row r="12" s="1" customFormat="1" ht="20" customHeight="1" spans="1:11">
      <c r="A12" s="2" t="s">
        <v>151</v>
      </c>
      <c r="B12" s="2" t="s">
        <v>150</v>
      </c>
      <c r="C12" s="2" t="s">
        <v>242</v>
      </c>
      <c r="D12" s="2" t="s">
        <v>243</v>
      </c>
      <c r="E12" s="2" t="s">
        <v>200</v>
      </c>
      <c r="F12" s="2" t="s">
        <v>201</v>
      </c>
      <c r="G12" s="2" t="s">
        <v>202</v>
      </c>
      <c r="H12" s="2" t="s">
        <v>154</v>
      </c>
      <c r="I12" s="2" t="s">
        <v>244</v>
      </c>
      <c r="J12" s="2" t="s">
        <v>25</v>
      </c>
      <c r="K12" s="2" t="s">
        <v>245</v>
      </c>
    </row>
    <row r="13" s="1" customFormat="1" ht="20" customHeight="1" spans="1:11">
      <c r="A13" s="2" t="s">
        <v>88</v>
      </c>
      <c r="B13" s="2" t="s">
        <v>87</v>
      </c>
      <c r="C13" s="2" t="s">
        <v>246</v>
      </c>
      <c r="D13" s="2" t="s">
        <v>247</v>
      </c>
      <c r="E13" s="2" t="s">
        <v>208</v>
      </c>
      <c r="F13" s="2" t="s">
        <v>200</v>
      </c>
      <c r="G13" s="2" t="s">
        <v>202</v>
      </c>
      <c r="H13" s="2" t="s">
        <v>93</v>
      </c>
      <c r="I13" s="2" t="s">
        <v>248</v>
      </c>
      <c r="J13" s="2" t="s">
        <v>25</v>
      </c>
      <c r="K13" s="2" t="s">
        <v>249</v>
      </c>
    </row>
    <row r="14" s="1" customFormat="1" ht="20" customHeight="1" spans="1:11">
      <c r="A14" s="2" t="s">
        <v>73</v>
      </c>
      <c r="B14" s="2" t="s">
        <v>72</v>
      </c>
      <c r="C14" s="2" t="s">
        <v>250</v>
      </c>
      <c r="D14" s="2" t="s">
        <v>251</v>
      </c>
      <c r="E14" s="2" t="s">
        <v>252</v>
      </c>
      <c r="F14" s="2" t="s">
        <v>253</v>
      </c>
      <c r="G14" s="2" t="s">
        <v>202</v>
      </c>
      <c r="H14" s="2" t="s">
        <v>77</v>
      </c>
      <c r="I14" s="2" t="s">
        <v>254</v>
      </c>
      <c r="J14" s="2" t="s">
        <v>25</v>
      </c>
      <c r="K14" s="2" t="s">
        <v>255</v>
      </c>
    </row>
    <row r="15" s="1" customFormat="1" ht="20" customHeight="1" spans="1:11">
      <c r="A15" s="2" t="s">
        <v>112</v>
      </c>
      <c r="B15" s="2" t="s">
        <v>111</v>
      </c>
      <c r="C15" s="2" t="s">
        <v>256</v>
      </c>
      <c r="D15" s="2" t="s">
        <v>257</v>
      </c>
      <c r="E15" s="2" t="s">
        <v>208</v>
      </c>
      <c r="F15" s="2" t="s">
        <v>200</v>
      </c>
      <c r="G15" s="2" t="s">
        <v>202</v>
      </c>
      <c r="H15" s="2" t="s">
        <v>116</v>
      </c>
      <c r="I15" s="2" t="s">
        <v>258</v>
      </c>
      <c r="J15" s="2" t="s">
        <v>25</v>
      </c>
      <c r="K15" s="2" t="s">
        <v>259</v>
      </c>
    </row>
    <row r="16" s="1" customFormat="1" ht="20" customHeight="1" spans="1:11">
      <c r="A16" s="2" t="s">
        <v>79</v>
      </c>
      <c r="B16" s="2" t="s">
        <v>78</v>
      </c>
      <c r="C16" s="2" t="s">
        <v>226</v>
      </c>
      <c r="D16" s="2" t="s">
        <v>260</v>
      </c>
      <c r="E16" s="2" t="s">
        <v>252</v>
      </c>
      <c r="F16" s="2" t="s">
        <v>253</v>
      </c>
      <c r="G16" s="2" t="s">
        <v>202</v>
      </c>
      <c r="H16" s="2" t="s">
        <v>71</v>
      </c>
      <c r="I16" s="2" t="s">
        <v>261</v>
      </c>
      <c r="J16" s="2" t="s">
        <v>25</v>
      </c>
      <c r="K16" s="2" t="s">
        <v>262</v>
      </c>
    </row>
    <row r="17" s="1" customFormat="1" ht="20" customHeight="1" spans="1:11">
      <c r="A17" s="2" t="s">
        <v>66</v>
      </c>
      <c r="B17" s="2" t="s">
        <v>65</v>
      </c>
      <c r="C17" s="2" t="s">
        <v>226</v>
      </c>
      <c r="D17" s="2" t="s">
        <v>263</v>
      </c>
      <c r="E17" s="2" t="s">
        <v>252</v>
      </c>
      <c r="F17" s="2" t="s">
        <v>253</v>
      </c>
      <c r="G17" s="2" t="s">
        <v>202</v>
      </c>
      <c r="H17" s="2" t="s">
        <v>71</v>
      </c>
      <c r="I17" s="2" t="s">
        <v>264</v>
      </c>
      <c r="J17" s="2" t="s">
        <v>25</v>
      </c>
      <c r="K17" s="2" t="s">
        <v>265</v>
      </c>
    </row>
    <row r="18" s="1" customFormat="1" ht="20" customHeight="1" spans="1:11">
      <c r="A18" s="2" t="s">
        <v>62</v>
      </c>
      <c r="B18" s="2" t="s">
        <v>61</v>
      </c>
      <c r="C18" s="2" t="s">
        <v>266</v>
      </c>
      <c r="D18" s="2" t="s">
        <v>267</v>
      </c>
      <c r="E18" s="2" t="s">
        <v>268</v>
      </c>
      <c r="F18" s="2" t="s">
        <v>252</v>
      </c>
      <c r="G18" s="2" t="s">
        <v>202</v>
      </c>
      <c r="H18" s="2" t="s">
        <v>64</v>
      </c>
      <c r="I18" s="2" t="s">
        <v>269</v>
      </c>
      <c r="J18" s="2" t="s">
        <v>25</v>
      </c>
      <c r="K18" s="2" t="s">
        <v>270</v>
      </c>
    </row>
    <row r="19" s="1" customFormat="1" ht="20" customHeight="1" spans="1:11">
      <c r="A19" s="2" t="s">
        <v>56</v>
      </c>
      <c r="B19" s="2" t="s">
        <v>271</v>
      </c>
      <c r="C19" s="2" t="s">
        <v>272</v>
      </c>
      <c r="D19" s="2" t="s">
        <v>273</v>
      </c>
      <c r="E19" s="2" t="s">
        <v>268</v>
      </c>
      <c r="F19" s="2" t="s">
        <v>252</v>
      </c>
      <c r="G19" s="2" t="s">
        <v>202</v>
      </c>
      <c r="H19" s="2" t="s">
        <v>60</v>
      </c>
      <c r="I19" s="2" t="s">
        <v>274</v>
      </c>
      <c r="J19" s="2" t="s">
        <v>25</v>
      </c>
      <c r="K19" s="2" t="s">
        <v>275</v>
      </c>
    </row>
    <row r="20" s="1" customFormat="1" ht="20" customHeight="1" spans="1:11">
      <c r="A20" s="2" t="s">
        <v>43</v>
      </c>
      <c r="B20" s="2" t="s">
        <v>42</v>
      </c>
      <c r="C20" s="2" t="s">
        <v>266</v>
      </c>
      <c r="D20" s="2" t="s">
        <v>267</v>
      </c>
      <c r="E20" s="2" t="s">
        <v>276</v>
      </c>
      <c r="F20" s="2" t="s">
        <v>268</v>
      </c>
      <c r="G20" s="2" t="s">
        <v>202</v>
      </c>
      <c r="H20" s="2" t="s">
        <v>47</v>
      </c>
      <c r="I20" s="2" t="s">
        <v>269</v>
      </c>
      <c r="J20" s="2" t="s">
        <v>25</v>
      </c>
      <c r="K20" s="2" t="s">
        <v>277</v>
      </c>
    </row>
    <row r="21" s="1" customFormat="1" ht="20" customHeight="1" spans="1:11">
      <c r="A21" s="2" t="s">
        <v>82</v>
      </c>
      <c r="B21" s="2" t="s">
        <v>81</v>
      </c>
      <c r="C21" s="2" t="s">
        <v>242</v>
      </c>
      <c r="D21" s="2" t="s">
        <v>278</v>
      </c>
      <c r="E21" s="2" t="s">
        <v>253</v>
      </c>
      <c r="F21" s="2" t="s">
        <v>208</v>
      </c>
      <c r="G21" s="2" t="s">
        <v>202</v>
      </c>
      <c r="H21" s="2" t="s">
        <v>86</v>
      </c>
      <c r="I21" s="2" t="s">
        <v>279</v>
      </c>
      <c r="J21" s="2" t="s">
        <v>25</v>
      </c>
      <c r="K21" s="2" t="s">
        <v>280</v>
      </c>
    </row>
    <row r="22" s="1" customFormat="1" ht="20" customHeight="1" spans="1:11">
      <c r="A22" s="2" t="s">
        <v>28</v>
      </c>
      <c r="B22" s="2" t="s">
        <v>27</v>
      </c>
      <c r="C22" s="2" t="s">
        <v>242</v>
      </c>
      <c r="D22" s="2" t="s">
        <v>281</v>
      </c>
      <c r="E22" s="2" t="s">
        <v>282</v>
      </c>
      <c r="F22" s="2" t="s">
        <v>276</v>
      </c>
      <c r="G22" s="2" t="s">
        <v>202</v>
      </c>
      <c r="H22" s="2" t="s">
        <v>33</v>
      </c>
      <c r="I22" s="2" t="s">
        <v>283</v>
      </c>
      <c r="J22" s="2" t="s">
        <v>25</v>
      </c>
      <c r="K22" s="2" t="s">
        <v>284</v>
      </c>
    </row>
    <row r="23" s="1" customFormat="1" ht="20" customHeight="1" spans="1:11">
      <c r="A23" s="2" t="s">
        <v>36</v>
      </c>
      <c r="B23" s="2" t="s">
        <v>34</v>
      </c>
      <c r="C23" s="2" t="s">
        <v>266</v>
      </c>
      <c r="D23" s="2" t="s">
        <v>285</v>
      </c>
      <c r="E23" s="2" t="s">
        <v>286</v>
      </c>
      <c r="F23" s="2" t="s">
        <v>276</v>
      </c>
      <c r="G23" s="2" t="s">
        <v>202</v>
      </c>
      <c r="H23" s="2" t="s">
        <v>41</v>
      </c>
      <c r="I23" s="2" t="s">
        <v>287</v>
      </c>
      <c r="J23" s="2" t="s">
        <v>25</v>
      </c>
      <c r="K23" s="2" t="s">
        <v>288</v>
      </c>
    </row>
    <row r="24" s="1" customFormat="1" ht="20" customHeight="1" spans="1:11">
      <c r="A24" s="2" t="s">
        <v>159</v>
      </c>
      <c r="B24" s="2" t="s">
        <v>158</v>
      </c>
      <c r="C24" s="2" t="s">
        <v>266</v>
      </c>
      <c r="D24" s="2" t="s">
        <v>289</v>
      </c>
      <c r="E24" s="2" t="s">
        <v>200</v>
      </c>
      <c r="F24" s="2" t="s">
        <v>201</v>
      </c>
      <c r="G24" s="2" t="s">
        <v>202</v>
      </c>
      <c r="H24" s="2" t="s">
        <v>162</v>
      </c>
      <c r="I24" s="2" t="s">
        <v>290</v>
      </c>
      <c r="J24" s="2" t="s">
        <v>25</v>
      </c>
      <c r="K24" s="2" t="s">
        <v>291</v>
      </c>
    </row>
    <row r="25" s="1" customFormat="1" ht="20" customHeight="1" spans="1:11">
      <c r="A25" s="2" t="s">
        <v>49</v>
      </c>
      <c r="B25" s="2" t="s">
        <v>292</v>
      </c>
      <c r="C25" s="2" t="s">
        <v>293</v>
      </c>
      <c r="D25" s="2" t="s">
        <v>294</v>
      </c>
      <c r="E25" s="2" t="s">
        <v>268</v>
      </c>
      <c r="F25" s="2" t="s">
        <v>252</v>
      </c>
      <c r="G25" s="2" t="s">
        <v>202</v>
      </c>
      <c r="H25" s="2" t="s">
        <v>54</v>
      </c>
      <c r="I25" s="2" t="s">
        <v>295</v>
      </c>
      <c r="J25" s="2" t="s">
        <v>25</v>
      </c>
      <c r="K25" s="2" t="s">
        <v>296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订单详情</vt:lpstr>
      <vt:lpstr>承担退款</vt:lpstr>
      <vt:lpstr>调整金额</vt:lpstr>
      <vt:lpstr>商家承担优惠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苑子1381885933</cp:lastModifiedBy>
  <dcterms:created xsi:type="dcterms:W3CDTF">2021-01-19T00:40:00Z</dcterms:created>
  <dcterms:modified xsi:type="dcterms:W3CDTF">2021-01-19T00:52:35Z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