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对账!$A$1:$P$6</definedName>
  </definedNames>
  <calcPr calcId="144525"/>
</workbook>
</file>

<file path=xl/sharedStrings.xml><?xml version="1.0" encoding="utf-8"?>
<sst xmlns="http://schemas.openxmlformats.org/spreadsheetml/2006/main" count="128" uniqueCount="64">
  <si>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</si>
  <si>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</si>
  <si>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</si>
  <si>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</si>
  <si>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</si>
  <si>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</si>
  <si>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</si>
  <si>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</si>
  <si>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</si>
  <si>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</si>
  <si>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</si>
  <si>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</si>
  <si>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</si>
  <si>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</si>
  <si>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</si>
  <si>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</si>
  <si>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</si>
  <si>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</si>
  <si>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</si>
  <si>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</si>
  <si>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供应商订单号</t>
  </si>
  <si>
    <t>Ctrip</t>
  </si>
  <si>
    <t>正常</t>
  </si>
  <si>
    <t>[上海]上海半岛酒店(65359608)</t>
  </si>
  <si>
    <t>豪华客房&lt;双人入住&gt;&lt;特惠专享&gt;&lt;双早&gt;&lt;大床&gt;</t>
  </si>
  <si>
    <t>CNY</t>
  </si>
  <si>
    <t>胡寰海</t>
  </si>
  <si>
    <t>CA4143210119CNY</t>
  </si>
  <si>
    <t>未提现</t>
  </si>
  <si>
    <t>携程开票</t>
  </si>
  <si>
    <t>[大理市]大理碧玉间海景客栈(65288932)</t>
  </si>
  <si>
    <t>月见海景大床房&lt;双人入住&gt;&lt;无早&gt;&lt;特价大促销&gt;</t>
  </si>
  <si>
    <t>梁秀</t>
  </si>
  <si>
    <t>远山180度海景大床房&lt;双人入住&gt;&lt;无早&gt;&lt;特价大促销&gt;</t>
  </si>
  <si>
    <t>黄敏兴</t>
  </si>
  <si>
    <t>取消</t>
  </si>
  <si>
    <t>上花180度海景大床房&lt;双人入住&gt;&lt;无早&gt;&lt;特价大促销&gt;</t>
  </si>
  <si>
    <t>海月海景大床房&lt;中宾&gt;&lt;双人入住&gt;&lt;无早&gt;&lt;特价大促销&gt;</t>
  </si>
  <si>
    <t>,</t>
  </si>
  <si>
    <t>系统无单</t>
  </si>
  <si>
    <t>A210119143146459</t>
  </si>
  <si>
    <t>合计11986元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</si>
  <si>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</si>
  <si>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</si>
  <si>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</si>
  <si>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</si>
  <si>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</si>
  <si>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</si>
  <si>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</si>
  <si>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</si>
  <si>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</si>
  <si>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大理碧玉间海景客栈</t>
  </si>
  <si>
    <t>2021-01-03</t>
  </si>
  <si>
    <t>2021-01-04</t>
  </si>
  <si>
    <t>RMB</t>
  </si>
  <si>
    <t>166.00</t>
  </si>
  <si>
    <t/>
  </si>
  <si>
    <t>2021/1/3 11:12:49</t>
  </si>
  <si>
    <t>160.00</t>
  </si>
  <si>
    <t>2021/1/3 8:04:19</t>
  </si>
  <si>
    <t>上海半岛酒店</t>
  </si>
  <si>
    <t>2020-12-31</t>
  </si>
  <si>
    <t>11660.00</t>
  </si>
  <si>
    <t>2020/12/12 15:28:56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</si>
</sst>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3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F17" sqref="F17"/>
    </sheetView>
  </sheetViews>
  <sheetFormatPr defaultColWidth="9" defaultRowHeight="13.5" outlineLevelRow="7"/>
  <cols>
    <col min="1" max="16384" width="9" style="4"/>
  </cols>
  <sheetData>
    <row r="1" s="4" customFormat="1" spans="1:2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</row>
    <row r="2" s="4" customFormat="1" spans="1:20">
      <c r="A2" s="4">
        <v>14110754114</v>
      </c>
      <c r="B2" s="4" t="s">
        <v>21</v>
      </c>
      <c r="C2" s="4" t="s">
        <v>22</v>
      </c>
      <c r="D2" s="4" t="s">
        <v>23</v>
      </c>
      <c r="E2" s="4" t="s">
        <v>24</v>
      </c>
      <c r="F2" s="5">
        <v>44196</v>
      </c>
      <c r="G2" s="5">
        <v>44200</v>
      </c>
      <c r="H2" s="4">
        <v>1</v>
      </c>
      <c r="I2" s="4">
        <v>4</v>
      </c>
      <c r="J2" s="4">
        <v>4</v>
      </c>
      <c r="K2" s="4" t="s">
        <v>25</v>
      </c>
      <c r="L2" s="4">
        <v>11660</v>
      </c>
      <c r="M2" s="4">
        <v>11660</v>
      </c>
      <c r="N2" s="4" t="s">
        <v>26</v>
      </c>
      <c r="O2" s="4" t="s">
        <v>27</v>
      </c>
      <c r="P2" s="4" t="s">
        <v>28</v>
      </c>
      <c r="Q2" s="4">
        <v>0</v>
      </c>
      <c r="R2" s="6">
        <v>44177</v>
      </c>
      <c r="S2" s="5">
        <v>44215</v>
      </c>
      <c r="T2" s="4" t="s">
        <v>29</v>
      </c>
    </row>
    <row r="3" s="4" customFormat="1" spans="1:20">
      <c r="A3" s="4">
        <v>14238935051</v>
      </c>
      <c r="B3" s="4" t="s">
        <v>21</v>
      </c>
      <c r="C3" s="4" t="s">
        <v>22</v>
      </c>
      <c r="D3" s="4" t="s">
        <v>30</v>
      </c>
      <c r="E3" s="4" t="s">
        <v>31</v>
      </c>
      <c r="F3" s="5">
        <v>44199</v>
      </c>
      <c r="G3" s="5">
        <v>44200</v>
      </c>
      <c r="H3" s="4">
        <v>1</v>
      </c>
      <c r="I3" s="4">
        <v>1</v>
      </c>
      <c r="J3" s="4">
        <v>1</v>
      </c>
      <c r="K3" s="4" t="s">
        <v>25</v>
      </c>
      <c r="L3" s="4">
        <v>177</v>
      </c>
      <c r="M3" s="4">
        <v>177</v>
      </c>
      <c r="N3" s="4" t="s">
        <v>32</v>
      </c>
      <c r="O3" s="4" t="s">
        <v>27</v>
      </c>
      <c r="P3" s="4" t="s">
        <v>28</v>
      </c>
      <c r="Q3" s="4">
        <v>0</v>
      </c>
      <c r="R3" s="6">
        <v>44199</v>
      </c>
      <c r="S3" s="5">
        <v>44215</v>
      </c>
      <c r="T3" s="4" t="s">
        <v>29</v>
      </c>
    </row>
    <row r="4" s="4" customFormat="1" spans="1:20">
      <c r="A4" s="4">
        <v>14238937200</v>
      </c>
      <c r="B4" s="4" t="s">
        <v>21</v>
      </c>
      <c r="C4" s="4" t="s">
        <v>22</v>
      </c>
      <c r="D4" s="4" t="s">
        <v>30</v>
      </c>
      <c r="E4" s="4" t="s">
        <v>33</v>
      </c>
      <c r="F4" s="5">
        <v>44199</v>
      </c>
      <c r="G4" s="5">
        <v>44200</v>
      </c>
      <c r="H4" s="4">
        <v>1</v>
      </c>
      <c r="I4" s="4">
        <v>1</v>
      </c>
      <c r="J4" s="4">
        <v>1</v>
      </c>
      <c r="K4" s="4" t="s">
        <v>25</v>
      </c>
      <c r="L4" s="4">
        <v>160</v>
      </c>
      <c r="M4" s="4">
        <v>160</v>
      </c>
      <c r="N4" s="4" t="s">
        <v>34</v>
      </c>
      <c r="O4" s="4" t="s">
        <v>27</v>
      </c>
      <c r="P4" s="4" t="s">
        <v>28</v>
      </c>
      <c r="Q4" s="4">
        <v>0</v>
      </c>
      <c r="R4" s="6">
        <v>44199</v>
      </c>
      <c r="S4" s="5">
        <v>44215</v>
      </c>
      <c r="T4" s="4" t="s">
        <v>29</v>
      </c>
    </row>
    <row r="5" s="4" customFormat="1" spans="1:20">
      <c r="A5" s="4">
        <v>14238935051</v>
      </c>
      <c r="B5" s="4" t="s">
        <v>21</v>
      </c>
      <c r="C5" s="4" t="s">
        <v>35</v>
      </c>
      <c r="D5" s="4" t="s">
        <v>30</v>
      </c>
      <c r="E5" s="4" t="s">
        <v>31</v>
      </c>
      <c r="F5" s="5">
        <v>44199</v>
      </c>
      <c r="G5" s="5">
        <v>44200</v>
      </c>
      <c r="H5" s="4">
        <v>1</v>
      </c>
      <c r="I5" s="4">
        <v>1</v>
      </c>
      <c r="J5" s="4">
        <v>1</v>
      </c>
      <c r="K5" s="4" t="s">
        <v>25</v>
      </c>
      <c r="L5" s="4">
        <v>-177</v>
      </c>
      <c r="M5" s="4">
        <v>-177</v>
      </c>
      <c r="N5" s="4" t="s">
        <v>32</v>
      </c>
      <c r="O5" s="4" t="s">
        <v>27</v>
      </c>
      <c r="P5" s="4" t="s">
        <v>28</v>
      </c>
      <c r="Q5" s="4">
        <v>0</v>
      </c>
      <c r="R5" s="6">
        <v>44199</v>
      </c>
      <c r="S5" s="5">
        <v>44215</v>
      </c>
      <c r="T5" s="4" t="s">
        <v>29</v>
      </c>
    </row>
    <row r="6" s="4" customFormat="1" spans="1:20">
      <c r="A6" s="4">
        <v>14238939818</v>
      </c>
      <c r="B6" s="4" t="s">
        <v>21</v>
      </c>
      <c r="C6" s="4" t="s">
        <v>22</v>
      </c>
      <c r="D6" s="4" t="s">
        <v>30</v>
      </c>
      <c r="E6" s="4" t="s">
        <v>36</v>
      </c>
      <c r="F6" s="5">
        <v>44199</v>
      </c>
      <c r="G6" s="5">
        <v>44200</v>
      </c>
      <c r="H6" s="4">
        <v>1</v>
      </c>
      <c r="I6" s="4">
        <v>1</v>
      </c>
      <c r="J6" s="4">
        <v>1</v>
      </c>
      <c r="K6" s="4" t="s">
        <v>25</v>
      </c>
      <c r="L6" s="4">
        <v>169</v>
      </c>
      <c r="M6" s="4">
        <v>169</v>
      </c>
      <c r="N6" s="4" t="s">
        <v>32</v>
      </c>
      <c r="O6" s="4" t="s">
        <v>27</v>
      </c>
      <c r="P6" s="4" t="s">
        <v>28</v>
      </c>
      <c r="Q6" s="4">
        <v>0</v>
      </c>
      <c r="R6" s="6">
        <v>44199</v>
      </c>
      <c r="S6" s="5">
        <v>44215</v>
      </c>
      <c r="T6" s="4" t="s">
        <v>29</v>
      </c>
    </row>
    <row r="7" s="4" customFormat="1" spans="1:20">
      <c r="A7" s="4">
        <v>14238939818</v>
      </c>
      <c r="B7" s="4" t="s">
        <v>21</v>
      </c>
      <c r="C7" s="4" t="s">
        <v>35</v>
      </c>
      <c r="D7" s="4" t="s">
        <v>30</v>
      </c>
      <c r="E7" s="4" t="s">
        <v>36</v>
      </c>
      <c r="F7" s="5">
        <v>44199</v>
      </c>
      <c r="G7" s="5">
        <v>44200</v>
      </c>
      <c r="H7" s="4">
        <v>1</v>
      </c>
      <c r="I7" s="4">
        <v>1</v>
      </c>
      <c r="J7" s="4">
        <v>1</v>
      </c>
      <c r="K7" s="4" t="s">
        <v>25</v>
      </c>
      <c r="L7" s="4">
        <v>-169</v>
      </c>
      <c r="M7" s="4">
        <v>-169</v>
      </c>
      <c r="N7" s="4" t="s">
        <v>32</v>
      </c>
      <c r="O7" s="4" t="s">
        <v>27</v>
      </c>
      <c r="P7" s="4" t="s">
        <v>28</v>
      </c>
      <c r="Q7" s="4">
        <v>0</v>
      </c>
      <c r="R7" s="6">
        <v>44199</v>
      </c>
      <c r="S7" s="5">
        <v>44215</v>
      </c>
      <c r="T7" s="4" t="s">
        <v>29</v>
      </c>
    </row>
    <row r="8" s="4" customFormat="1" spans="1:20">
      <c r="A8" s="4">
        <v>14239438014</v>
      </c>
      <c r="B8" s="4" t="s">
        <v>21</v>
      </c>
      <c r="C8" s="4" t="s">
        <v>22</v>
      </c>
      <c r="D8" s="4" t="s">
        <v>30</v>
      </c>
      <c r="E8" s="4" t="s">
        <v>37</v>
      </c>
      <c r="F8" s="5">
        <v>44199</v>
      </c>
      <c r="G8" s="5">
        <v>44200</v>
      </c>
      <c r="H8" s="4">
        <v>1</v>
      </c>
      <c r="I8" s="4">
        <v>1</v>
      </c>
      <c r="J8" s="4">
        <v>1</v>
      </c>
      <c r="K8" s="4" t="s">
        <v>25</v>
      </c>
      <c r="L8" s="4">
        <v>166</v>
      </c>
      <c r="M8" s="4">
        <v>166</v>
      </c>
      <c r="N8" s="4" t="s">
        <v>32</v>
      </c>
      <c r="O8" s="4" t="s">
        <v>27</v>
      </c>
      <c r="P8" s="4" t="s">
        <v>28</v>
      </c>
      <c r="Q8" s="4">
        <v>0</v>
      </c>
      <c r="R8" s="6">
        <v>44199</v>
      </c>
      <c r="S8" s="5">
        <v>44215</v>
      </c>
      <c r="T8" s="4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D35" sqref="D35"/>
    </sheetView>
  </sheetViews>
  <sheetFormatPr defaultColWidth="9" defaultRowHeight="13.5"/>
  <cols>
    <col min="1" max="1" width="13.5" style="4" customWidth="1"/>
    <col min="2" max="16369" width="9" style="4"/>
  </cols>
  <sheetData>
    <row r="1" s="4" customFormat="1" spans="1:11">
      <c r="A1" s="4" t="s">
        <v>0</v>
      </c>
      <c r="B1" s="4" t="s">
        <v>12</v>
      </c>
      <c r="K1" s="4" t="s">
        <v>38</v>
      </c>
    </row>
    <row r="2" s="4" customFormat="1" spans="1:11">
      <c r="A2" s="4">
        <v>14110754114</v>
      </c>
      <c r="B2" s="4">
        <v>11660</v>
      </c>
      <c r="C2" s="4" t="str">
        <f>VLOOKUP(A2,HOP!A:H,8,0)</f>
        <v>11660.00</v>
      </c>
      <c r="D2" s="4">
        <f>VLOOKUP(A2,HOP!A:B,2,0)</f>
        <v>1924194</v>
      </c>
      <c r="E2" s="4">
        <f>B2-C2</f>
        <v>0</v>
      </c>
      <c r="K2" s="4" t="str">
        <f>$K$1&amp;D2</f>
        <v>,1924194</v>
      </c>
    </row>
    <row r="3" s="4" customFormat="1" spans="1:11">
      <c r="A3" s="4">
        <v>14238935051</v>
      </c>
      <c r="B3" s="4">
        <v>0</v>
      </c>
      <c r="C3" s="4" t="e">
        <f>VLOOKUP(A3,HOP!A:H,8,0)</f>
        <v>#N/A</v>
      </c>
      <c r="D3" s="4" t="e">
        <f>VLOOKUP(A3,HOP!A:B,2,0)</f>
        <v>#N/A</v>
      </c>
      <c r="E3" s="4" t="e">
        <f>B3-C3</f>
        <v>#N/A</v>
      </c>
      <c r="F3" s="4" t="s">
        <v>39</v>
      </c>
      <c r="K3" s="4" t="e">
        <f>$K$1&amp;D3</f>
        <v>#N/A</v>
      </c>
    </row>
    <row r="4" s="4" customFormat="1" spans="1:11">
      <c r="A4" s="4">
        <v>14238937200</v>
      </c>
      <c r="B4" s="4">
        <v>160</v>
      </c>
      <c r="C4" s="4" t="str">
        <f>VLOOKUP(A4,HOP!A:H,8,0)</f>
        <v>160.00</v>
      </c>
      <c r="D4" s="4">
        <f>VLOOKUP(A4,HOP!A:B,2,0)</f>
        <v>1939612</v>
      </c>
      <c r="E4" s="4">
        <f>B4-C4</f>
        <v>0</v>
      </c>
      <c r="K4" s="4" t="str">
        <f>$K$1&amp;D4</f>
        <v>,1939612</v>
      </c>
    </row>
    <row r="5" s="4" customFormat="1" spans="1:11">
      <c r="A5" s="4">
        <v>14238939818</v>
      </c>
      <c r="B5" s="4">
        <v>0</v>
      </c>
      <c r="C5" s="4" t="e">
        <f>VLOOKUP(A5,HOP!A:H,8,0)</f>
        <v>#N/A</v>
      </c>
      <c r="D5" s="4">
        <v>1939611</v>
      </c>
      <c r="E5" s="4" t="e">
        <f>B5-C5</f>
        <v>#N/A</v>
      </c>
      <c r="K5" s="4" t="str">
        <f>$K$1&amp;D5</f>
        <v>,1939611</v>
      </c>
    </row>
    <row r="6" s="4" customFormat="1" spans="1:11">
      <c r="A6" s="4">
        <v>14239438014</v>
      </c>
      <c r="B6" s="4">
        <v>166</v>
      </c>
      <c r="C6" s="4" t="str">
        <f>VLOOKUP(A6,HOP!A:H,8,0)</f>
        <v>166.00</v>
      </c>
      <c r="D6" s="4">
        <f>VLOOKUP(A6,HOP!A:B,2,0)</f>
        <v>1939679</v>
      </c>
      <c r="E6" s="4">
        <f>B6-C6</f>
        <v>0</v>
      </c>
      <c r="K6" s="4" t="str">
        <f>$K$1&amp;D6</f>
        <v>,1939679</v>
      </c>
    </row>
    <row r="8" spans="2:2">
      <c r="B8" s="4">
        <f>SUM(B2:B7)</f>
        <v>11986</v>
      </c>
    </row>
    <row r="10" spans="1:1">
      <c r="A10" s="4" t="s">
        <v>40</v>
      </c>
    </row>
    <row r="11" spans="1:1">
      <c r="A11" s="4" t="s">
        <v>41</v>
      </c>
    </row>
  </sheetData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workbookViewId="0">
      <selection activeCell="C12" sqref="C12"/>
    </sheetView>
  </sheetViews>
  <sheetFormatPr defaultColWidth="8" defaultRowHeight="12.75" outlineLevelRow="3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42</v>
      </c>
      <c r="B1" s="2" t="s">
        <v>43</v>
      </c>
      <c r="C1" s="2" t="s">
        <v>44</v>
      </c>
      <c r="D1" s="2" t="s">
        <v>45</v>
      </c>
      <c r="E1" s="2" t="s">
        <v>5</v>
      </c>
      <c r="F1" s="2" t="s">
        <v>46</v>
      </c>
      <c r="G1" s="2" t="s">
        <v>47</v>
      </c>
      <c r="H1" s="2" t="s">
        <v>48</v>
      </c>
      <c r="I1" s="2" t="s">
        <v>49</v>
      </c>
      <c r="J1" s="2" t="s">
        <v>50</v>
      </c>
      <c r="K1" s="2" t="s">
        <v>17</v>
      </c>
    </row>
    <row r="2" s="1" customFormat="1" ht="20" customHeight="1" spans="1:11">
      <c r="A2" s="3">
        <v>14239438014</v>
      </c>
      <c r="B2" s="3">
        <v>1939679</v>
      </c>
      <c r="C2" s="2" t="s">
        <v>51</v>
      </c>
      <c r="D2" s="2" t="s">
        <v>32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56</v>
      </c>
      <c r="J2" s="2" t="s">
        <v>56</v>
      </c>
      <c r="K2" s="2" t="s">
        <v>57</v>
      </c>
    </row>
    <row r="3" s="1" customFormat="1" ht="20" customHeight="1" spans="1:11">
      <c r="A3" s="3">
        <v>14238937200</v>
      </c>
      <c r="B3" s="3">
        <v>1939612</v>
      </c>
      <c r="C3" s="2" t="s">
        <v>51</v>
      </c>
      <c r="D3" s="2" t="s">
        <v>34</v>
      </c>
      <c r="E3" s="2" t="s">
        <v>52</v>
      </c>
      <c r="F3" s="2" t="s">
        <v>53</v>
      </c>
      <c r="G3" s="2" t="s">
        <v>54</v>
      </c>
      <c r="H3" s="2" t="s">
        <v>58</v>
      </c>
      <c r="I3" s="2" t="s">
        <v>56</v>
      </c>
      <c r="J3" s="2" t="s">
        <v>56</v>
      </c>
      <c r="K3" s="2" t="s">
        <v>59</v>
      </c>
    </row>
    <row r="4" s="1" customFormat="1" ht="20" customHeight="1" spans="1:11">
      <c r="A4" s="3">
        <v>14110754114</v>
      </c>
      <c r="B4" s="3">
        <v>1924194</v>
      </c>
      <c r="C4" s="2" t="s">
        <v>60</v>
      </c>
      <c r="D4" s="2" t="s">
        <v>26</v>
      </c>
      <c r="E4" s="2" t="s">
        <v>61</v>
      </c>
      <c r="F4" s="2" t="s">
        <v>53</v>
      </c>
      <c r="G4" s="2" t="s">
        <v>54</v>
      </c>
      <c r="H4" s="2" t="s">
        <v>62</v>
      </c>
      <c r="I4" s="2" t="s">
        <v>56</v>
      </c>
      <c r="J4" s="2" t="s">
        <v>56</v>
      </c>
      <c r="K4" s="2" t="s">
        <v>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2021-01-19T06:27:00Z</dcterms:created>
  <dcterms:modified xsi:type="dcterms:W3CDTF">2021-01-19T06:37:39Z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