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<sst xmlns="http://schemas.openxmlformats.org/spreadsheetml/2006/main" count="73" uniqueCount="56">
  <si>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</si>
  <si>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</si>
  <si>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</si>
  <si>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</si>
  <si>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</si>
  <si>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</si>
  <si>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</si>
  <si>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</si>
  <si>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</si>
  <si>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</si>
  <si>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</si>
  <si>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</si>
  <si>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</si>
  <si>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</si>
  <si>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</si>
  <si>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</si>
  <si>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</si>
  <si>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</si>
  <si>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</si>
  <si>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</si>
  <si>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</si>
  <si>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</si>
  <si>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</si>
  <si>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</si>
  <si>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豪华园景房&lt;双人入住&gt;&lt;双早&gt;&lt;大床&gt;</t>
  </si>
  <si>
    <t>CNY</t>
  </si>
  <si>
    <t>吴文洁</t>
  </si>
  <si>
    <t>CA4143210123CNY</t>
  </si>
  <si>
    <t>未提现</t>
  </si>
  <si>
    <t>携程开票</t>
  </si>
  <si>
    <t>[贵阳]贵阳安纳塔拉度假酒店(69460947)</t>
  </si>
  <si>
    <t>豪华园景露台大床房&lt;双人入住&gt;&lt;双早&gt;&lt;特价大促销&gt;</t>
  </si>
  <si>
    <t>肖仲华</t>
  </si>
  <si>
    <t>,</t>
  </si>
  <si>
    <t>A210123164622459</t>
  </si>
  <si>
    <t>合计7848元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</si>
  <si>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</si>
  <si>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</si>
  <si>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</si>
  <si>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</si>
  <si>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</si>
  <si>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</si>
  <si>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</si>
  <si>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</si>
  <si>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</si>
  <si>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贵阳安纳塔拉度假酒店</t>
  </si>
  <si>
    <t>2021-01-07</t>
  </si>
  <si>
    <t>2021-01-08</t>
  </si>
  <si>
    <t>RMB</t>
  </si>
  <si>
    <t>633.00</t>
  </si>
  <si>
    <t/>
  </si>
  <si>
    <t>2021/1/7 15:47:13</t>
  </si>
  <si>
    <t>上海半岛酒店</t>
  </si>
  <si>
    <t>2021-01-05</t>
  </si>
  <si>
    <t>7215.00</t>
  </si>
  <si>
    <t>2021/1/5 11:31:31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</si>
</sst>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14249121970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44201</v>
      </c>
      <c r="G2" s="5">
        <v>44204</v>
      </c>
      <c r="H2" s="4">
        <v>1</v>
      </c>
      <c r="I2" s="4">
        <v>3</v>
      </c>
      <c r="J2" s="4">
        <v>3</v>
      </c>
      <c r="K2" s="4" t="s">
        <v>25</v>
      </c>
      <c r="L2" s="4">
        <v>7215</v>
      </c>
      <c r="M2" s="4">
        <v>7215</v>
      </c>
      <c r="N2" s="4" t="s">
        <v>26</v>
      </c>
      <c r="O2" s="4" t="s">
        <v>27</v>
      </c>
      <c r="P2" s="4" t="s">
        <v>28</v>
      </c>
      <c r="Q2" s="4">
        <v>0</v>
      </c>
      <c r="R2" s="6">
        <v>44201</v>
      </c>
      <c r="S2" s="5">
        <v>44219</v>
      </c>
      <c r="T2" s="4" t="s">
        <v>29</v>
      </c>
    </row>
    <row r="3" s="4" customFormat="1" spans="1:20">
      <c r="A3" s="4">
        <v>14260420783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44203</v>
      </c>
      <c r="G3" s="5">
        <v>44204</v>
      </c>
      <c r="H3" s="4">
        <v>1</v>
      </c>
      <c r="I3" s="4">
        <v>1</v>
      </c>
      <c r="J3" s="4">
        <v>1</v>
      </c>
      <c r="K3" s="4" t="s">
        <v>25</v>
      </c>
      <c r="L3" s="4">
        <v>633</v>
      </c>
      <c r="M3" s="4">
        <v>633</v>
      </c>
      <c r="N3" s="4" t="s">
        <v>32</v>
      </c>
      <c r="O3" s="4" t="s">
        <v>27</v>
      </c>
      <c r="P3" s="4" t="s">
        <v>28</v>
      </c>
      <c r="Q3" s="4">
        <v>0</v>
      </c>
      <c r="R3" s="6">
        <v>44203</v>
      </c>
      <c r="S3" s="5">
        <v>44219</v>
      </c>
      <c r="T3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J9" sqref="J9"/>
    </sheetView>
  </sheetViews>
  <sheetFormatPr defaultColWidth="9" defaultRowHeight="13.5" outlineLevelRow="7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33</v>
      </c>
    </row>
    <row r="2" s="4" customFormat="1" spans="1:11">
      <c r="A2" s="4">
        <v>14249121970</v>
      </c>
      <c r="B2" s="4">
        <v>7215</v>
      </c>
      <c r="C2" s="4" t="str">
        <f>VLOOKUP(A2,HOP!A:H,8,0)</f>
        <v>7215.00</v>
      </c>
      <c r="D2" s="4">
        <f>VLOOKUP(A2,HOP!A:B,2,0)</f>
        <v>1940794</v>
      </c>
      <c r="E2" s="4">
        <f>B2-C2</f>
        <v>0</v>
      </c>
      <c r="K2" s="4" t="str">
        <f>$K$1&amp;D2</f>
        <v>,1940794</v>
      </c>
    </row>
    <row r="3" s="4" customFormat="1" spans="1:11">
      <c r="A3" s="4">
        <v>14260420783</v>
      </c>
      <c r="B3" s="4">
        <v>633</v>
      </c>
      <c r="C3" s="4" t="str">
        <f>VLOOKUP(A3,HOP!A:H,8,0)</f>
        <v>633.00</v>
      </c>
      <c r="D3" s="4">
        <f>VLOOKUP(A3,HOP!A:B,2,0)</f>
        <v>1942168</v>
      </c>
      <c r="E3" s="4">
        <f>B3-C3</f>
        <v>0</v>
      </c>
      <c r="K3" s="4" t="str">
        <f>$K$1&amp;D3</f>
        <v>,1942168</v>
      </c>
    </row>
    <row r="5" spans="2:2">
      <c r="B5" s="4">
        <f>SUM(B2:B4)</f>
        <v>7848</v>
      </c>
    </row>
    <row r="7" spans="1:1">
      <c r="A7" s="4" t="s">
        <v>34</v>
      </c>
    </row>
    <row r="8" spans="1:1">
      <c r="A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27" sqref="C27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36</v>
      </c>
      <c r="B1" s="2" t="s">
        <v>37</v>
      </c>
      <c r="C1" s="2" t="s">
        <v>38</v>
      </c>
      <c r="D1" s="2" t="s">
        <v>39</v>
      </c>
      <c r="E1" s="2" t="s">
        <v>5</v>
      </c>
      <c r="F1" s="2" t="s">
        <v>40</v>
      </c>
      <c r="G1" s="2" t="s">
        <v>41</v>
      </c>
      <c r="H1" s="2" t="s">
        <v>42</v>
      </c>
      <c r="I1" s="2" t="s">
        <v>43</v>
      </c>
      <c r="J1" s="2" t="s">
        <v>44</v>
      </c>
      <c r="K1" s="2" t="s">
        <v>17</v>
      </c>
    </row>
    <row r="2" s="1" customFormat="1" ht="20" customHeight="1" spans="1:11">
      <c r="A2" s="3">
        <v>14260420783</v>
      </c>
      <c r="B2" s="3">
        <v>1942168</v>
      </c>
      <c r="C2" s="2" t="s">
        <v>45</v>
      </c>
      <c r="D2" s="2" t="s">
        <v>32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50</v>
      </c>
      <c r="K2" s="2" t="s">
        <v>51</v>
      </c>
    </row>
    <row r="3" s="1" customFormat="1" ht="20" customHeight="1" spans="1:11">
      <c r="A3" s="3">
        <v>14249121970</v>
      </c>
      <c r="B3" s="3">
        <v>1940794</v>
      </c>
      <c r="C3" s="2" t="s">
        <v>52</v>
      </c>
      <c r="D3" s="2" t="s">
        <v>26</v>
      </c>
      <c r="E3" s="2" t="s">
        <v>53</v>
      </c>
      <c r="F3" s="2" t="s">
        <v>47</v>
      </c>
      <c r="G3" s="2" t="s">
        <v>48</v>
      </c>
      <c r="H3" s="2" t="s">
        <v>54</v>
      </c>
      <c r="I3" s="2" t="s">
        <v>50</v>
      </c>
      <c r="J3" s="2" t="s">
        <v>50</v>
      </c>
      <c r="K3" s="2" t="s">
        <v>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2021-01-23T08:44:37Z</dcterms:created>
  <dcterms:modified xsi:type="dcterms:W3CDTF">2021-01-23T08:49:24Z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