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对账!$A$1:$AI$9</definedName>
  </definedNames>
  <calcPr calcId="144525"/>
</workbook>
</file>

<file path=xl/sharedStrings.xml><?xml version="1.0" encoding="utf-8"?>
<sst xmlns="http://schemas.openxmlformats.org/spreadsheetml/2006/main" count="485" uniqueCount="205">
  <si>
    <t>去哪儿网酒店预付对账单</t>
  </si>
  <si>
    <t>供应商名称：</t>
  </si>
  <si>
    <t>港丰国际</t>
  </si>
  <si>
    <t>结算周期：</t>
  </si>
  <si>
    <t>2021-01-18至2021-01-24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</si>
  <si>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</si>
  <si>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</si>
  <si>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</si>
  <si>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</si>
  <si>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</si>
  <si>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</si>
  <si>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</si>
  <si>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</si>
  <si>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</si>
  <si>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</si>
  <si>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</si>
  <si>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</si>
  <si>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</si>
  <si>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</si>
  <si>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</si>
  <si>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¥16,124.00</t>
  </si>
  <si>
    <t>¥1,924.00</t>
  </si>
  <si>
    <t>¥1,663.00</t>
  </si>
  <si>
    <t>¥12,537.00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</si>
  <si>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</si>
  <si>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</si>
  <si>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</si>
  <si>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</si>
  <si>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</si>
  <si>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</si>
  <si>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</si>
  <si>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</si>
  <si>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</si>
  <si>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</si>
  <si>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</si>
  <si>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</si>
  <si>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</si>
  <si>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</si>
  <si>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</si>
  <si>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</si>
  <si>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</si>
  <si>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</si>
  <si>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</si>
  <si>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</si>
  <si>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</si>
  <si>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</si>
  <si>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</si>
  <si>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</si>
  <si>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</si>
  <si>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</si>
  <si>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</si>
  <si>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</si>
  <si>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</si>
  <si>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</si>
  <si>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</si>
  <si>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</si>
  <si>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</si>
  <si>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</si>
  <si>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</si>
  <si>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</si>
  <si>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</si>
  <si>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</si>
  <si>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</si>
  <si>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</si>
  <si>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</si>
  <si>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</si>
  <si>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</si>
  <si>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</si>
  <si>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</si>
  <si>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</si>
  <si>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702513091214</t>
  </si>
  <si>
    <t>1948996</t>
  </si>
  <si>
    <t>酒店预付</t>
  </si>
  <si>
    <t>否</t>
  </si>
  <si>
    <t>普通</t>
  </si>
  <si>
    <t>221905010</t>
  </si>
  <si>
    <t>澳门利澳酒店</t>
  </si>
  <si>
    <t>1619975</t>
  </si>
  <si>
    <t>LI/WEIXING</t>
  </si>
  <si>
    <t>2021-01-15</t>
  </si>
  <si>
    <t>2021-01-18</t>
  </si>
  <si>
    <t>¥3,174.00</t>
  </si>
  <si>
    <t>¥510.00</t>
  </si>
  <si>
    <t>¥2,664.00</t>
  </si>
  <si>
    <t>standard suite</t>
  </si>
  <si>
    <t>WEBSITE</t>
  </si>
  <si>
    <t>702512141978</t>
  </si>
  <si>
    <t>1947815</t>
  </si>
  <si>
    <t>158559575</t>
  </si>
  <si>
    <t>迪拜 JW 万豪侯爵酒店</t>
  </si>
  <si>
    <t>GU/HUI</t>
  </si>
  <si>
    <t>2021-01-14</t>
  </si>
  <si>
    <t>2021-01-16</t>
  </si>
  <si>
    <t>¥1,552.00</t>
  </si>
  <si>
    <t>¥142.00</t>
  </si>
  <si>
    <t>¥1,410.00</t>
  </si>
  <si>
    <t>deluxe king room</t>
  </si>
  <si>
    <t>702509657103</t>
  </si>
  <si>
    <t>1944079</t>
  </si>
  <si>
    <t>221941157</t>
  </si>
  <si>
    <t>澳门威尼斯人</t>
  </si>
  <si>
    <t>KOU/XIANG</t>
  </si>
  <si>
    <t>2021-01-11</t>
  </si>
  <si>
    <t>2021-02-10</t>
  </si>
  <si>
    <t>2021-02-12</t>
  </si>
  <si>
    <t>¥1,548.00</t>
  </si>
  <si>
    <t>2021-01-19 09:32:44</t>
  </si>
  <si>
    <t>Royale Deluxe Suite</t>
  </si>
  <si>
    <t>702517695392</t>
  </si>
  <si>
    <t>1955435</t>
  </si>
  <si>
    <t>221942717</t>
  </si>
  <si>
    <t>澳门喜来登大酒店</t>
  </si>
  <si>
    <t>ZOU/MINGJIAN</t>
  </si>
  <si>
    <t>2021-01-19</t>
  </si>
  <si>
    <t>2021-01-20</t>
  </si>
  <si>
    <t>¥466.00</t>
  </si>
  <si>
    <t>¥76.00</t>
  </si>
  <si>
    <t>¥390.00</t>
  </si>
  <si>
    <t>Deluxe Room</t>
  </si>
  <si>
    <t>702488133241</t>
  </si>
  <si>
    <t>1929971</t>
  </si>
  <si>
    <t>158584787</t>
  </si>
  <si>
    <t>曼谷湄南河畔华美达广场酒店</t>
  </si>
  <si>
    <t>CHEN/XUESONG</t>
  </si>
  <si>
    <t>2020-12-21</t>
  </si>
  <si>
    <t>2021-08-19</t>
  </si>
  <si>
    <t>2021-08-20</t>
  </si>
  <si>
    <t>¥376.00</t>
  </si>
  <si>
    <t>2021-01-21 21:01:44</t>
  </si>
  <si>
    <t>deluxe pool view twin</t>
  </si>
  <si>
    <t>702488560433</t>
  </si>
  <si>
    <t>1930384</t>
  </si>
  <si>
    <t>221905052</t>
  </si>
  <si>
    <t>澳门凯旋门酒店</t>
  </si>
  <si>
    <t>LIANG/ZHIHAO</t>
  </si>
  <si>
    <t>2021-01-22</t>
  </si>
  <si>
    <t>¥2,416.00</t>
  </si>
  <si>
    <t>¥180.00</t>
  </si>
  <si>
    <t>¥2,236.00</t>
  </si>
  <si>
    <t>premier twin room</t>
  </si>
  <si>
    <t>702516264003</t>
  </si>
  <si>
    <t>1953292</t>
  </si>
  <si>
    <t>TAN/JIAMING|ZHOU/ZIXUAN</t>
  </si>
  <si>
    <t>¥1,888.00</t>
  </si>
  <si>
    <t>¥163.00</t>
  </si>
  <si>
    <t>¥1,725.00</t>
  </si>
  <si>
    <t>702504840284</t>
  </si>
  <si>
    <t>1941569</t>
  </si>
  <si>
    <t>221919455</t>
  </si>
  <si>
    <t>澳门大仓酒店</t>
  </si>
  <si>
    <t>HE/YUNCHUAN</t>
  </si>
  <si>
    <t>2021-01-06</t>
  </si>
  <si>
    <t>2021-01-17</t>
  </si>
  <si>
    <t>2021-01-24</t>
  </si>
  <si>
    <t>¥4,704.00</t>
  </si>
  <si>
    <t>¥592.00</t>
  </si>
  <si>
    <t>¥4,112.00</t>
  </si>
  <si>
    <t>Deluxe Twin Room</t>
  </si>
  <si>
    <t>合计</t>
  </si>
  <si>
    <t/>
  </si>
  <si>
    <t>¥14,200.00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</si>
  <si>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</si>
  <si>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</si>
  <si>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</si>
  <si>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</si>
  <si>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</si>
  <si>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</si>
  <si>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</si>
  <si>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</si>
  <si>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</si>
  <si>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t>A210126162105459</t>
  </si>
  <si>
    <r>
      <t>合计</t>
    </r>
    <r>
      <rPr>
        <sz val="10"/>
        <rFont val="Arial"/>
        <charset val="134"/>
      </rPr>
      <t>12537</t>
    </r>
    <r>
      <rPr>
        <sz val="10"/>
        <rFont val="宋体"/>
        <charset val="134"/>
      </rPr>
      <t>元/15018HKD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</si>
  <si>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</si>
  <si>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</si>
  <si>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</si>
  <si>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</si>
  <si>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</si>
  <si>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</si>
  <si>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</si>
  <si>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ZOU MINGJIAN</t>
  </si>
  <si>
    <t>RMB</t>
  </si>
  <si>
    <t>390.00</t>
  </si>
  <si>
    <t>13650747836</t>
  </si>
  <si>
    <t>2021/1/19 15:37:15</t>
  </si>
  <si>
    <t>TAN JIAMING,ZHOU ZIXUAN</t>
  </si>
  <si>
    <t>1725.00</t>
  </si>
  <si>
    <t>TAN/JIAMING</t>
  </si>
  <si>
    <t>+85363280513</t>
  </si>
  <si>
    <t>2021/1/18 11:03:55</t>
  </si>
  <si>
    <t>LI WEIXING</t>
  </si>
  <si>
    <t>2664.00</t>
  </si>
  <si>
    <t>138****5832</t>
  </si>
  <si>
    <t>2021/1/15 18:40:15</t>
  </si>
  <si>
    <t>GU HUI</t>
  </si>
  <si>
    <t>1410.00</t>
  </si>
  <si>
    <t>156****3333</t>
  </si>
  <si>
    <t>2021/1/14 23:36:39</t>
  </si>
  <si>
    <t>HE YUNCHUAN</t>
  </si>
  <si>
    <t>4112.01</t>
  </si>
  <si>
    <t>133****0881</t>
  </si>
  <si>
    <t>2021/1/6 16:16:45</t>
  </si>
  <si>
    <t>LIANG ZHIHAO</t>
  </si>
  <si>
    <t>2236.00</t>
  </si>
  <si>
    <t>13834239566</t>
  </si>
  <si>
    <t>2020/12/21 23:10:44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</si>
</sst>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14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6" borderId="16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9" borderId="13" applyNumberForma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9" fillId="9" borderId="12" applyNumberFormat="0" applyAlignment="0" applyProtection="0">
      <alignment vertical="center"/>
    </xf>
    <xf numFmtId="0" fontId="34" fillId="35" borderId="18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8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8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25" t="s">
        <v>19</v>
      </c>
      <c r="K8" s="25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topLeftCell="U1" workbookViewId="0">
      <selection activeCell="X36" sqref="X3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3" t="s">
        <v>41</v>
      </c>
      <c r="B1" s="3" t="s">
        <v>42</v>
      </c>
      <c r="C1" s="3" t="s">
        <v>25</v>
      </c>
      <c r="D1" s="3" t="s">
        <v>43</v>
      </c>
      <c r="E1" s="3" t="s">
        <v>44</v>
      </c>
      <c r="F1" s="3" t="s">
        <v>45</v>
      </c>
      <c r="G1" s="3" t="s">
        <v>46</v>
      </c>
      <c r="H1" s="3" t="s">
        <v>47</v>
      </c>
      <c r="I1" s="3" t="s">
        <v>48</v>
      </c>
      <c r="J1" s="3" t="s">
        <v>49</v>
      </c>
      <c r="K1" s="3" t="s">
        <v>50</v>
      </c>
      <c r="L1" s="3" t="s">
        <v>51</v>
      </c>
      <c r="M1" s="3" t="s">
        <v>52</v>
      </c>
      <c r="N1" s="3" t="s">
        <v>53</v>
      </c>
      <c r="O1" s="3" t="s">
        <v>54</v>
      </c>
      <c r="P1" s="3" t="s">
        <v>55</v>
      </c>
      <c r="Q1" s="3" t="s">
        <v>56</v>
      </c>
      <c r="R1" s="3" t="s">
        <v>10</v>
      </c>
      <c r="S1" s="3" t="s">
        <v>11</v>
      </c>
      <c r="T1" s="3" t="s">
        <v>57</v>
      </c>
      <c r="U1" s="3" t="s">
        <v>58</v>
      </c>
      <c r="V1" s="3" t="s">
        <v>59</v>
      </c>
      <c r="W1" s="3" t="s">
        <v>60</v>
      </c>
      <c r="X1" s="7" t="s">
        <v>61</v>
      </c>
      <c r="Y1" s="7" t="s">
        <v>62</v>
      </c>
      <c r="Z1" s="3" t="s">
        <v>17</v>
      </c>
      <c r="AA1" s="3" t="s">
        <v>14</v>
      </c>
      <c r="AB1" s="3" t="s">
        <v>63</v>
      </c>
      <c r="AC1" s="3" t="s">
        <v>18</v>
      </c>
      <c r="AD1" s="3" t="s">
        <v>64</v>
      </c>
      <c r="AE1" s="3" t="s">
        <v>65</v>
      </c>
      <c r="AF1" s="3" t="s">
        <v>66</v>
      </c>
      <c r="AG1" s="3" t="s">
        <v>67</v>
      </c>
      <c r="AH1" s="3" t="s">
        <v>68</v>
      </c>
      <c r="AI1" s="3" t="s">
        <v>69</v>
      </c>
    </row>
    <row r="2" ht="14.25" customHeight="1" spans="1:34">
      <c r="A2" s="4" t="s">
        <v>70</v>
      </c>
      <c r="B2" s="4" t="s">
        <v>71</v>
      </c>
      <c r="C2" s="4" t="s">
        <v>72</v>
      </c>
      <c r="D2" s="4" t="s">
        <v>73</v>
      </c>
      <c r="E2" s="4" t="s">
        <v>74</v>
      </c>
      <c r="F2" s="4" t="s">
        <v>73</v>
      </c>
      <c r="G2" s="4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3</v>
      </c>
      <c r="N2" s="8" t="s">
        <v>79</v>
      </c>
      <c r="O2" s="8" t="s">
        <v>79</v>
      </c>
      <c r="P2" s="8" t="s">
        <v>80</v>
      </c>
      <c r="Q2" s="8"/>
      <c r="R2" s="10" t="s">
        <v>81</v>
      </c>
      <c r="S2" s="11" t="s">
        <v>19</v>
      </c>
      <c r="T2" s="8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4" t="s">
        <v>86</v>
      </c>
      <c r="B3" s="4" t="s">
        <v>87</v>
      </c>
      <c r="C3" s="4" t="s">
        <v>72</v>
      </c>
      <c r="D3" s="4" t="s">
        <v>73</v>
      </c>
      <c r="E3" s="4" t="s">
        <v>74</v>
      </c>
      <c r="F3" s="4" t="s">
        <v>73</v>
      </c>
      <c r="G3" s="4" t="s">
        <v>88</v>
      </c>
      <c r="H3" s="8" t="s">
        <v>89</v>
      </c>
      <c r="I3" s="8" t="s">
        <v>77</v>
      </c>
      <c r="J3" s="8" t="s">
        <v>2</v>
      </c>
      <c r="K3" s="8" t="s">
        <v>90</v>
      </c>
      <c r="L3" s="8">
        <v>1</v>
      </c>
      <c r="M3" s="8">
        <v>2</v>
      </c>
      <c r="N3" s="8" t="s">
        <v>91</v>
      </c>
      <c r="O3" s="8" t="s">
        <v>92</v>
      </c>
      <c r="P3" s="8" t="s">
        <v>80</v>
      </c>
      <c r="Q3" s="8"/>
      <c r="R3" s="10" t="s">
        <v>93</v>
      </c>
      <c r="S3" s="11" t="s">
        <v>19</v>
      </c>
      <c r="T3" s="8"/>
      <c r="U3" s="10" t="s">
        <v>19</v>
      </c>
      <c r="V3" s="10" t="s">
        <v>93</v>
      </c>
      <c r="W3" s="11" t="s">
        <v>94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85</v>
      </c>
      <c r="AG3" t="s">
        <v>73</v>
      </c>
      <c r="AH3" t="s">
        <v>19</v>
      </c>
    </row>
    <row r="4" ht="14.25" customHeight="1" spans="1:34">
      <c r="A4" s="4" t="s">
        <v>97</v>
      </c>
      <c r="B4" s="4" t="s">
        <v>98</v>
      </c>
      <c r="C4" s="4" t="s">
        <v>72</v>
      </c>
      <c r="D4" s="4" t="s">
        <v>73</v>
      </c>
      <c r="E4" s="4" t="s">
        <v>74</v>
      </c>
      <c r="F4" s="4" t="s">
        <v>73</v>
      </c>
      <c r="G4" s="4" t="s">
        <v>99</v>
      </c>
      <c r="H4" s="8" t="s">
        <v>100</v>
      </c>
      <c r="I4" s="8" t="s">
        <v>77</v>
      </c>
      <c r="J4" s="8" t="s">
        <v>2</v>
      </c>
      <c r="K4" s="8" t="s">
        <v>101</v>
      </c>
      <c r="L4" s="8">
        <v>1</v>
      </c>
      <c r="M4" s="8">
        <v>2</v>
      </c>
      <c r="N4" s="8" t="s">
        <v>102</v>
      </c>
      <c r="O4" s="8" t="s">
        <v>103</v>
      </c>
      <c r="P4" s="8" t="s">
        <v>104</v>
      </c>
      <c r="Q4" s="8"/>
      <c r="R4" s="10" t="s">
        <v>105</v>
      </c>
      <c r="S4" s="11" t="s">
        <v>105</v>
      </c>
      <c r="T4" s="8" t="s">
        <v>106</v>
      </c>
      <c r="U4" s="10" t="s">
        <v>19</v>
      </c>
      <c r="V4" s="10" t="s">
        <v>19</v>
      </c>
      <c r="W4" s="11" t="s">
        <v>19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19</v>
      </c>
      <c r="AD4" t="s">
        <v>6</v>
      </c>
      <c r="AE4" t="s">
        <v>107</v>
      </c>
      <c r="AF4" t="s">
        <v>85</v>
      </c>
      <c r="AG4" t="s">
        <v>73</v>
      </c>
      <c r="AH4" t="s">
        <v>19</v>
      </c>
    </row>
    <row r="5" ht="14.25" customHeight="1" spans="1:34">
      <c r="A5" s="4" t="s">
        <v>108</v>
      </c>
      <c r="B5" s="4" t="s">
        <v>109</v>
      </c>
      <c r="C5" s="4" t="s">
        <v>72</v>
      </c>
      <c r="D5" s="4" t="s">
        <v>73</v>
      </c>
      <c r="E5" s="4" t="s">
        <v>74</v>
      </c>
      <c r="F5" s="4" t="s">
        <v>73</v>
      </c>
      <c r="G5" s="4" t="s">
        <v>110</v>
      </c>
      <c r="H5" s="8" t="s">
        <v>111</v>
      </c>
      <c r="I5" s="8" t="s">
        <v>77</v>
      </c>
      <c r="J5" s="8" t="s">
        <v>2</v>
      </c>
      <c r="K5" s="8" t="s">
        <v>112</v>
      </c>
      <c r="L5" s="8">
        <v>1</v>
      </c>
      <c r="M5" s="8">
        <v>1</v>
      </c>
      <c r="N5" s="8" t="s">
        <v>113</v>
      </c>
      <c r="O5" s="8" t="s">
        <v>113</v>
      </c>
      <c r="P5" s="8" t="s">
        <v>114</v>
      </c>
      <c r="Q5" s="8"/>
      <c r="R5" s="10" t="s">
        <v>115</v>
      </c>
      <c r="S5" s="11" t="s">
        <v>19</v>
      </c>
      <c r="T5" s="8"/>
      <c r="U5" s="10" t="s">
        <v>19</v>
      </c>
      <c r="V5" s="10" t="s">
        <v>115</v>
      </c>
      <c r="W5" s="11" t="s">
        <v>116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85</v>
      </c>
      <c r="AG5" t="s">
        <v>73</v>
      </c>
      <c r="AH5" t="s">
        <v>19</v>
      </c>
    </row>
    <row r="6" ht="14.25" customHeight="1" spans="1:34">
      <c r="A6" s="4" t="s">
        <v>119</v>
      </c>
      <c r="B6" s="4" t="s">
        <v>120</v>
      </c>
      <c r="C6" s="4" t="s">
        <v>72</v>
      </c>
      <c r="D6" s="4" t="s">
        <v>73</v>
      </c>
      <c r="E6" s="4" t="s">
        <v>74</v>
      </c>
      <c r="F6" s="4" t="s">
        <v>73</v>
      </c>
      <c r="G6" s="4" t="s">
        <v>121</v>
      </c>
      <c r="H6" s="8" t="s">
        <v>122</v>
      </c>
      <c r="I6" s="8" t="s">
        <v>77</v>
      </c>
      <c r="J6" s="8" t="s">
        <v>2</v>
      </c>
      <c r="K6" s="8" t="s">
        <v>123</v>
      </c>
      <c r="L6" s="8">
        <v>1</v>
      </c>
      <c r="M6" s="8">
        <v>1</v>
      </c>
      <c r="N6" s="8" t="s">
        <v>124</v>
      </c>
      <c r="O6" s="8" t="s">
        <v>125</v>
      </c>
      <c r="P6" s="8" t="s">
        <v>126</v>
      </c>
      <c r="Q6" s="8"/>
      <c r="R6" s="10" t="s">
        <v>127</v>
      </c>
      <c r="S6" s="11" t="s">
        <v>127</v>
      </c>
      <c r="T6" s="8" t="s">
        <v>128</v>
      </c>
      <c r="U6" s="10" t="s">
        <v>19</v>
      </c>
      <c r="V6" s="10" t="s">
        <v>19</v>
      </c>
      <c r="W6" s="11" t="s">
        <v>19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19</v>
      </c>
      <c r="AD6" t="s">
        <v>6</v>
      </c>
      <c r="AE6" t="s">
        <v>129</v>
      </c>
      <c r="AF6" t="s">
        <v>85</v>
      </c>
      <c r="AG6" t="s">
        <v>73</v>
      </c>
      <c r="AH6" t="s">
        <v>19</v>
      </c>
    </row>
    <row r="7" ht="14.25" customHeight="1" spans="1:34">
      <c r="A7" s="4" t="s">
        <v>130</v>
      </c>
      <c r="B7" s="4" t="s">
        <v>131</v>
      </c>
      <c r="C7" s="4" t="s">
        <v>72</v>
      </c>
      <c r="D7" s="4" t="s">
        <v>73</v>
      </c>
      <c r="E7" s="4" t="s">
        <v>74</v>
      </c>
      <c r="F7" s="4" t="s">
        <v>73</v>
      </c>
      <c r="G7" s="4" t="s">
        <v>132</v>
      </c>
      <c r="H7" s="8" t="s">
        <v>133</v>
      </c>
      <c r="I7" s="8" t="s">
        <v>77</v>
      </c>
      <c r="J7" s="8" t="s">
        <v>2</v>
      </c>
      <c r="K7" s="8" t="s">
        <v>134</v>
      </c>
      <c r="L7" s="8">
        <v>1</v>
      </c>
      <c r="M7" s="8">
        <v>4</v>
      </c>
      <c r="N7" s="8" t="s">
        <v>124</v>
      </c>
      <c r="O7" s="8" t="s">
        <v>80</v>
      </c>
      <c r="P7" s="8" t="s">
        <v>135</v>
      </c>
      <c r="Q7" s="8"/>
      <c r="R7" s="10" t="s">
        <v>136</v>
      </c>
      <c r="S7" s="11" t="s">
        <v>19</v>
      </c>
      <c r="T7" s="8"/>
      <c r="U7" s="10" t="s">
        <v>19</v>
      </c>
      <c r="V7" s="10" t="s">
        <v>136</v>
      </c>
      <c r="W7" s="11" t="s">
        <v>137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85</v>
      </c>
      <c r="AG7" t="s">
        <v>73</v>
      </c>
      <c r="AH7" t="s">
        <v>19</v>
      </c>
    </row>
    <row r="8" ht="14.25" customHeight="1" spans="1:34">
      <c r="A8" s="4" t="s">
        <v>140</v>
      </c>
      <c r="B8" s="4" t="s">
        <v>141</v>
      </c>
      <c r="C8" s="4" t="s">
        <v>72</v>
      </c>
      <c r="D8" s="4" t="s">
        <v>73</v>
      </c>
      <c r="E8" s="4" t="s">
        <v>74</v>
      </c>
      <c r="F8" s="4" t="s">
        <v>73</v>
      </c>
      <c r="G8" s="4" t="s">
        <v>132</v>
      </c>
      <c r="H8" s="8" t="s">
        <v>133</v>
      </c>
      <c r="I8" s="8" t="s">
        <v>77</v>
      </c>
      <c r="J8" s="8" t="s">
        <v>2</v>
      </c>
      <c r="K8" s="8" t="s">
        <v>142</v>
      </c>
      <c r="L8" s="8">
        <v>1</v>
      </c>
      <c r="M8" s="8">
        <v>4</v>
      </c>
      <c r="N8" s="8" t="s">
        <v>80</v>
      </c>
      <c r="O8" s="8" t="s">
        <v>80</v>
      </c>
      <c r="P8" s="8" t="s">
        <v>135</v>
      </c>
      <c r="Q8" s="8"/>
      <c r="R8" s="10" t="s">
        <v>143</v>
      </c>
      <c r="S8" s="11" t="s">
        <v>19</v>
      </c>
      <c r="T8" s="8"/>
      <c r="U8" s="10" t="s">
        <v>19</v>
      </c>
      <c r="V8" s="10" t="s">
        <v>143</v>
      </c>
      <c r="W8" s="11" t="s">
        <v>144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145</v>
      </c>
      <c r="AD8" t="s">
        <v>6</v>
      </c>
      <c r="AE8" t="s">
        <v>139</v>
      </c>
      <c r="AF8" t="s">
        <v>85</v>
      </c>
      <c r="AG8" t="s">
        <v>73</v>
      </c>
      <c r="AH8" t="s">
        <v>19</v>
      </c>
    </row>
    <row r="9" ht="14.25" customHeight="1" spans="1:34">
      <c r="A9" s="4" t="s">
        <v>146</v>
      </c>
      <c r="B9" s="4" t="s">
        <v>147</v>
      </c>
      <c r="C9" s="4" t="s">
        <v>72</v>
      </c>
      <c r="D9" s="4" t="s">
        <v>73</v>
      </c>
      <c r="E9" s="4" t="s">
        <v>74</v>
      </c>
      <c r="F9" s="4" t="s">
        <v>73</v>
      </c>
      <c r="G9" s="4" t="s">
        <v>148</v>
      </c>
      <c r="H9" s="8" t="s">
        <v>149</v>
      </c>
      <c r="I9" s="8" t="s">
        <v>77</v>
      </c>
      <c r="J9" s="8" t="s">
        <v>2</v>
      </c>
      <c r="K9" s="8" t="s">
        <v>150</v>
      </c>
      <c r="L9" s="8">
        <v>1</v>
      </c>
      <c r="M9" s="8">
        <v>7</v>
      </c>
      <c r="N9" s="8" t="s">
        <v>151</v>
      </c>
      <c r="O9" s="8" t="s">
        <v>152</v>
      </c>
      <c r="P9" s="8" t="s">
        <v>153</v>
      </c>
      <c r="Q9" s="8"/>
      <c r="R9" s="10" t="s">
        <v>154</v>
      </c>
      <c r="S9" s="11" t="s">
        <v>19</v>
      </c>
      <c r="T9" s="8"/>
      <c r="U9" s="10" t="s">
        <v>19</v>
      </c>
      <c r="V9" s="10" t="s">
        <v>154</v>
      </c>
      <c r="W9" s="11" t="s">
        <v>155</v>
      </c>
      <c r="X9" s="11" t="s">
        <v>19</v>
      </c>
      <c r="Y9" s="10" t="s">
        <v>19</v>
      </c>
      <c r="Z9" s="11" t="s">
        <v>19</v>
      </c>
      <c r="AA9" s="13" t="s">
        <v>19</v>
      </c>
      <c r="AB9" t="s">
        <v>19</v>
      </c>
      <c r="AC9" t="s">
        <v>156</v>
      </c>
      <c r="AD9" t="s">
        <v>6</v>
      </c>
      <c r="AE9" t="s">
        <v>157</v>
      </c>
      <c r="AF9" t="s">
        <v>85</v>
      </c>
      <c r="AG9" t="s">
        <v>73</v>
      </c>
      <c r="AH9" t="s">
        <v>19</v>
      </c>
    </row>
    <row r="10" customHeight="1" spans="1:32">
      <c r="A10" s="9" t="s">
        <v>158</v>
      </c>
      <c r="B10" s="9"/>
      <c r="C10" s="9" t="s">
        <v>159</v>
      </c>
      <c r="D10" s="9"/>
      <c r="E10" s="9"/>
      <c r="F10" s="9"/>
      <c r="G10" s="9" t="s">
        <v>159</v>
      </c>
      <c r="H10" s="9" t="s">
        <v>159</v>
      </c>
      <c r="I10" s="9" t="s">
        <v>159</v>
      </c>
      <c r="J10" s="9" t="s">
        <v>159</v>
      </c>
      <c r="K10" s="9" t="s">
        <v>159</v>
      </c>
      <c r="L10" s="9" t="s">
        <v>159</v>
      </c>
      <c r="M10" s="9" t="s">
        <v>159</v>
      </c>
      <c r="N10" s="9" t="s">
        <v>159</v>
      </c>
      <c r="O10" s="9" t="s">
        <v>159</v>
      </c>
      <c r="P10" s="9" t="s">
        <v>159</v>
      </c>
      <c r="Q10" s="9"/>
      <c r="R10" s="12" t="s">
        <v>20</v>
      </c>
      <c r="S10" s="12" t="s">
        <v>21</v>
      </c>
      <c r="T10" s="9" t="s">
        <v>159</v>
      </c>
      <c r="U10" s="12"/>
      <c r="V10" s="12" t="s">
        <v>160</v>
      </c>
      <c r="W10" s="12" t="s">
        <v>22</v>
      </c>
      <c r="X10" s="12"/>
      <c r="Y10" s="12"/>
      <c r="Z10" s="12"/>
      <c r="AA10" s="9"/>
      <c r="AB10" s="12"/>
      <c r="AC10" s="9"/>
      <c r="AD10" s="9" t="s">
        <v>159</v>
      </c>
      <c r="AE10" s="9"/>
      <c r="AF10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3" t="s">
        <v>161</v>
      </c>
      <c r="B1" s="3" t="s">
        <v>162</v>
      </c>
      <c r="C1" s="3" t="s">
        <v>48</v>
      </c>
      <c r="D1" s="3" t="s">
        <v>49</v>
      </c>
      <c r="E1" s="3" t="s">
        <v>44</v>
      </c>
      <c r="F1" s="3" t="s">
        <v>45</v>
      </c>
      <c r="G1" s="3" t="s">
        <v>163</v>
      </c>
      <c r="H1" s="3" t="s">
        <v>164</v>
      </c>
      <c r="I1" s="3" t="s">
        <v>13</v>
      </c>
      <c r="J1" s="3" t="s">
        <v>17</v>
      </c>
      <c r="K1" s="3" t="s">
        <v>18</v>
      </c>
      <c r="L1" s="7" t="s">
        <v>165</v>
      </c>
      <c r="M1" s="3" t="s">
        <v>166</v>
      </c>
      <c r="N1" s="3" t="s">
        <v>167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3" t="s">
        <v>41</v>
      </c>
      <c r="B1" s="3" t="s">
        <v>42</v>
      </c>
      <c r="C1" s="3" t="s">
        <v>53</v>
      </c>
      <c r="D1" s="3" t="s">
        <v>54</v>
      </c>
      <c r="E1" s="3" t="s">
        <v>55</v>
      </c>
      <c r="F1" s="3" t="s">
        <v>168</v>
      </c>
      <c r="G1" s="3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G26" sqref="G26"/>
    </sheetView>
  </sheetViews>
  <sheetFormatPr defaultColWidth="9.14285714285714" defaultRowHeight="12.75"/>
  <cols>
    <col min="1" max="1" width="14.7142857142857" customWidth="1"/>
    <col min="2" max="2" width="13.2857142857143" customWidth="1"/>
  </cols>
  <sheetData>
    <row r="1" spans="1:11">
      <c r="A1" s="3" t="s">
        <v>41</v>
      </c>
      <c r="B1" s="3" t="s">
        <v>18</v>
      </c>
      <c r="K1" t="s">
        <v>169</v>
      </c>
    </row>
    <row r="2" ht="14.25" customHeight="1" spans="1:11">
      <c r="A2" s="42" t="s">
        <v>70</v>
      </c>
      <c r="B2" s="5">
        <v>2664</v>
      </c>
      <c r="C2" t="str">
        <f>VLOOKUP(A2,HOP!A:H,8,0)</f>
        <v>2664.00</v>
      </c>
      <c r="D2" t="str">
        <f>VLOOKUP(A2,HOP!A:B,2,0)</f>
        <v>1948996</v>
      </c>
      <c r="E2">
        <f>B2-C2</f>
        <v>0</v>
      </c>
      <c r="K2" t="str">
        <f>$K$1&amp;D2</f>
        <v>,1948996</v>
      </c>
    </row>
    <row r="3" ht="14.25" customHeight="1" spans="1:11">
      <c r="A3" s="4" t="s">
        <v>86</v>
      </c>
      <c r="B3" s="5">
        <v>1410</v>
      </c>
      <c r="C3" t="str">
        <f>VLOOKUP(A3,HOP!A:H,8,0)</f>
        <v>1410.00</v>
      </c>
      <c r="D3" t="str">
        <f>VLOOKUP(A3,HOP!A:B,2,0)</f>
        <v>1947815</v>
      </c>
      <c r="E3">
        <f t="shared" ref="E3:E9" si="0">B3-C3</f>
        <v>0</v>
      </c>
      <c r="K3" t="str">
        <f t="shared" ref="K3:K9" si="1">$K$1&amp;D3</f>
        <v>,1947815</v>
      </c>
    </row>
    <row r="4" ht="14.25" customHeight="1" spans="1:11">
      <c r="A4" s="42" t="s">
        <v>97</v>
      </c>
      <c r="B4" s="5">
        <v>0</v>
      </c>
      <c r="C4">
        <v>0</v>
      </c>
      <c r="D4">
        <v>1944079</v>
      </c>
      <c r="E4">
        <f t="shared" si="0"/>
        <v>0</v>
      </c>
      <c r="K4" t="str">
        <f t="shared" si="1"/>
        <v>,1944079</v>
      </c>
    </row>
    <row r="5" ht="14.25" customHeight="1" spans="1:11">
      <c r="A5" s="4" t="s">
        <v>108</v>
      </c>
      <c r="B5" s="5">
        <v>390</v>
      </c>
      <c r="C5" t="str">
        <f>VLOOKUP(A5,HOP!A:H,8,0)</f>
        <v>390.00</v>
      </c>
      <c r="D5" t="str">
        <f>VLOOKUP(A5,HOP!A:B,2,0)</f>
        <v>1955435</v>
      </c>
      <c r="E5">
        <f t="shared" si="0"/>
        <v>0</v>
      </c>
      <c r="K5" t="str">
        <f t="shared" si="1"/>
        <v>,1955435</v>
      </c>
    </row>
    <row r="6" ht="14.25" customHeight="1" spans="1:11">
      <c r="A6" s="42" t="s">
        <v>119</v>
      </c>
      <c r="B6" s="5">
        <v>0</v>
      </c>
      <c r="C6">
        <v>0</v>
      </c>
      <c r="D6">
        <v>1929971</v>
      </c>
      <c r="E6">
        <f t="shared" si="0"/>
        <v>0</v>
      </c>
      <c r="K6" t="str">
        <f t="shared" si="1"/>
        <v>,1929971</v>
      </c>
    </row>
    <row r="7" ht="14.25" customHeight="1" spans="1:11">
      <c r="A7" s="4" t="s">
        <v>130</v>
      </c>
      <c r="B7" s="5">
        <v>2236</v>
      </c>
      <c r="C7" t="str">
        <f>VLOOKUP(A7,HOP!A:H,8,0)</f>
        <v>2236.00</v>
      </c>
      <c r="D7" t="str">
        <f>VLOOKUP(A7,HOP!A:B,2,0)</f>
        <v>1930384</v>
      </c>
      <c r="E7">
        <f t="shared" si="0"/>
        <v>0</v>
      </c>
      <c r="K7" t="str">
        <f t="shared" si="1"/>
        <v>,1930384</v>
      </c>
    </row>
    <row r="8" ht="14.25" customHeight="1" spans="1:11">
      <c r="A8" s="4" t="s">
        <v>140</v>
      </c>
      <c r="B8" s="5">
        <v>1725</v>
      </c>
      <c r="C8" t="str">
        <f>VLOOKUP(A8,HOP!A:H,8,0)</f>
        <v>1725.00</v>
      </c>
      <c r="D8" t="str">
        <f>VLOOKUP(A8,HOP!A:B,2,0)</f>
        <v>1953292</v>
      </c>
      <c r="E8">
        <f t="shared" si="0"/>
        <v>0</v>
      </c>
      <c r="K8" t="str">
        <f t="shared" si="1"/>
        <v>,1953292</v>
      </c>
    </row>
    <row r="9" ht="14.25" customHeight="1" spans="1:11">
      <c r="A9" s="4" t="s">
        <v>146</v>
      </c>
      <c r="B9" s="5">
        <v>4112</v>
      </c>
      <c r="C9" t="str">
        <f>VLOOKUP(A9,HOP!A:H,8,0)</f>
        <v>4112.01</v>
      </c>
      <c r="D9" t="str">
        <f>VLOOKUP(A9,HOP!A:B,2,0)</f>
        <v>1941569</v>
      </c>
      <c r="E9">
        <f t="shared" si="0"/>
        <v>-0.0100000000002183</v>
      </c>
      <c r="K9" t="str">
        <f t="shared" si="1"/>
        <v>,1941569</v>
      </c>
    </row>
    <row r="11" spans="2:2">
      <c r="B11">
        <f>SUM(B2:B10)</f>
        <v>12537</v>
      </c>
    </row>
    <row r="13" spans="1:1">
      <c r="A13" t="s">
        <v>170</v>
      </c>
    </row>
    <row r="14" spans="1:1">
      <c r="A14" s="6" t="s">
        <v>171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C24" sqref="C24"/>
    </sheetView>
  </sheetViews>
  <sheetFormatPr defaultColWidth="9.14285714285714" defaultRowHeight="12.75" outlineLevelRow="6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172</v>
      </c>
      <c r="B1" s="2" t="s">
        <v>173</v>
      </c>
      <c r="C1" s="2" t="s">
        <v>47</v>
      </c>
      <c r="D1" s="2" t="s">
        <v>174</v>
      </c>
      <c r="E1" s="2" t="s">
        <v>54</v>
      </c>
      <c r="F1" s="2" t="s">
        <v>175</v>
      </c>
      <c r="G1" s="2" t="s">
        <v>64</v>
      </c>
      <c r="H1" s="2" t="s">
        <v>176</v>
      </c>
      <c r="I1" s="2" t="s">
        <v>177</v>
      </c>
      <c r="J1" s="2" t="s">
        <v>178</v>
      </c>
      <c r="K1" s="2" t="s">
        <v>53</v>
      </c>
    </row>
    <row r="2" s="1" customFormat="1" ht="20" customHeight="1" spans="1:11">
      <c r="A2" s="2" t="s">
        <v>108</v>
      </c>
      <c r="B2" s="2" t="s">
        <v>109</v>
      </c>
      <c r="C2" s="2" t="s">
        <v>111</v>
      </c>
      <c r="D2" s="2" t="s">
        <v>179</v>
      </c>
      <c r="E2" s="2" t="s">
        <v>113</v>
      </c>
      <c r="F2" s="2" t="s">
        <v>114</v>
      </c>
      <c r="G2" s="2" t="s">
        <v>180</v>
      </c>
      <c r="H2" s="2" t="s">
        <v>181</v>
      </c>
      <c r="I2" s="2" t="s">
        <v>112</v>
      </c>
      <c r="J2" s="2" t="s">
        <v>182</v>
      </c>
      <c r="K2" s="2" t="s">
        <v>183</v>
      </c>
    </row>
    <row r="3" s="1" customFormat="1" ht="20" customHeight="1" spans="1:11">
      <c r="A3" s="2" t="s">
        <v>140</v>
      </c>
      <c r="B3" s="2" t="s">
        <v>141</v>
      </c>
      <c r="C3" s="2" t="s">
        <v>133</v>
      </c>
      <c r="D3" s="2" t="s">
        <v>184</v>
      </c>
      <c r="E3" s="2" t="s">
        <v>80</v>
      </c>
      <c r="F3" s="2" t="s">
        <v>135</v>
      </c>
      <c r="G3" s="2" t="s">
        <v>180</v>
      </c>
      <c r="H3" s="2" t="s">
        <v>185</v>
      </c>
      <c r="I3" s="2" t="s">
        <v>186</v>
      </c>
      <c r="J3" s="2" t="s">
        <v>187</v>
      </c>
      <c r="K3" s="2" t="s">
        <v>188</v>
      </c>
    </row>
    <row r="4" s="1" customFormat="1" ht="20" customHeight="1" spans="1:11">
      <c r="A4" s="2" t="s">
        <v>70</v>
      </c>
      <c r="B4" s="2" t="s">
        <v>71</v>
      </c>
      <c r="C4" s="2" t="s">
        <v>76</v>
      </c>
      <c r="D4" s="2" t="s">
        <v>189</v>
      </c>
      <c r="E4" s="2" t="s">
        <v>79</v>
      </c>
      <c r="F4" s="2" t="s">
        <v>80</v>
      </c>
      <c r="G4" s="2" t="s">
        <v>180</v>
      </c>
      <c r="H4" s="2" t="s">
        <v>190</v>
      </c>
      <c r="I4" s="2" t="s">
        <v>78</v>
      </c>
      <c r="J4" s="2" t="s">
        <v>191</v>
      </c>
      <c r="K4" s="2" t="s">
        <v>192</v>
      </c>
    </row>
    <row r="5" s="1" customFormat="1" ht="20" customHeight="1" spans="1:11">
      <c r="A5" s="2" t="s">
        <v>86</v>
      </c>
      <c r="B5" s="2" t="s">
        <v>87</v>
      </c>
      <c r="C5" s="2" t="s">
        <v>89</v>
      </c>
      <c r="D5" s="2" t="s">
        <v>193</v>
      </c>
      <c r="E5" s="2" t="s">
        <v>92</v>
      </c>
      <c r="F5" s="2" t="s">
        <v>80</v>
      </c>
      <c r="G5" s="2" t="s">
        <v>180</v>
      </c>
      <c r="H5" s="2" t="s">
        <v>194</v>
      </c>
      <c r="I5" s="2" t="s">
        <v>90</v>
      </c>
      <c r="J5" s="2" t="s">
        <v>195</v>
      </c>
      <c r="K5" s="2" t="s">
        <v>196</v>
      </c>
    </row>
    <row r="6" s="1" customFormat="1" ht="20" customHeight="1" spans="1:11">
      <c r="A6" s="2" t="s">
        <v>146</v>
      </c>
      <c r="B6" s="2" t="s">
        <v>147</v>
      </c>
      <c r="C6" s="2" t="s">
        <v>149</v>
      </c>
      <c r="D6" s="2" t="s">
        <v>197</v>
      </c>
      <c r="E6" s="2" t="s">
        <v>152</v>
      </c>
      <c r="F6" s="2" t="s">
        <v>153</v>
      </c>
      <c r="G6" s="2" t="s">
        <v>180</v>
      </c>
      <c r="H6" s="2" t="s">
        <v>198</v>
      </c>
      <c r="I6" s="2" t="s">
        <v>150</v>
      </c>
      <c r="J6" s="2" t="s">
        <v>199</v>
      </c>
      <c r="K6" s="2" t="s">
        <v>200</v>
      </c>
    </row>
    <row r="7" s="1" customFormat="1" ht="20" customHeight="1" spans="1:11">
      <c r="A7" s="2" t="s">
        <v>130</v>
      </c>
      <c r="B7" s="2" t="s">
        <v>131</v>
      </c>
      <c r="C7" s="2" t="s">
        <v>133</v>
      </c>
      <c r="D7" s="2" t="s">
        <v>201</v>
      </c>
      <c r="E7" s="2" t="s">
        <v>80</v>
      </c>
      <c r="F7" s="2" t="s">
        <v>135</v>
      </c>
      <c r="G7" s="2" t="s">
        <v>180</v>
      </c>
      <c r="H7" s="2" t="s">
        <v>202</v>
      </c>
      <c r="I7" s="2" t="s">
        <v>134</v>
      </c>
      <c r="J7" s="2" t="s">
        <v>203</v>
      </c>
      <c r="K7" s="2" t="s">
        <v>204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2021-01-26T08:28:49Z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