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<sst xmlns="http://schemas.openxmlformats.org/spreadsheetml/2006/main" count="91" uniqueCount="54">
  <si>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</si>
  <si>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</si>
  <si>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</si>
  <si>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</si>
  <si>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</si>
  <si>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</si>
  <si>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</si>
  <si>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</si>
  <si>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</si>
  <si>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</si>
  <si>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</si>
  <si>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</si>
  <si>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</si>
  <si>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</si>
  <si>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</si>
  <si>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</si>
  <si>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</si>
  <si>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</si>
  <si>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</si>
  <si>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</si>
  <si>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供应商订单号</t>
  </si>
  <si>
    <t>Ctrip</t>
  </si>
  <si>
    <t>正常</t>
  </si>
  <si>
    <t>[上海]上海半岛酒店(65359608)</t>
  </si>
  <si>
    <t>特级豪华江景房&lt;双人入住&gt;&lt;双早&gt;&lt;大床&gt;</t>
  </si>
  <si>
    <t>CNY</t>
  </si>
  <si>
    <t>郑颖</t>
  </si>
  <si>
    <t>CA4143210126CNY</t>
  </si>
  <si>
    <t>未提现</t>
  </si>
  <si>
    <t>携程开票</t>
  </si>
  <si>
    <t>贾波</t>
  </si>
  <si>
    <t>SUN/YUANRU</t>
  </si>
  <si>
    <t>,</t>
  </si>
  <si>
    <t>A210126175428459</t>
  </si>
  <si>
    <t>合计12356元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</si>
  <si>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</si>
  <si>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</si>
  <si>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</si>
  <si>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</si>
  <si>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</si>
  <si>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</si>
  <si>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</si>
  <si>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</si>
  <si>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</si>
  <si>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上海半岛酒店</t>
  </si>
  <si>
    <t>2021-01-10</t>
  </si>
  <si>
    <t>2021-01-11</t>
  </si>
  <si>
    <t>RMB</t>
  </si>
  <si>
    <t>4099.00</t>
  </si>
  <si>
    <t/>
  </si>
  <si>
    <t>2021/1/10 13:35:48</t>
  </si>
  <si>
    <t>2021/1/8 12:13:28</t>
  </si>
  <si>
    <t>4158.00</t>
  </si>
  <si>
    <t>2021/1/7 11:47:44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</si>
</sst>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7" borderId="8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21" borderId="9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1" borderId="5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"/>
  <sheetViews>
    <sheetView workbookViewId="0">
      <selection activeCell="A1" sqref="$A1:$XFD1048576"/>
    </sheetView>
  </sheetViews>
  <sheetFormatPr defaultColWidth="9" defaultRowHeight="13.5" outlineLevelRow="3"/>
  <cols>
    <col min="1" max="16384" width="9" style="4"/>
  </cols>
  <sheetData>
    <row r="1" s="4" customFormat="1" spans="1:2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</row>
    <row r="2" s="4" customFormat="1" spans="1:20">
      <c r="A2" s="4">
        <v>14259540655</v>
      </c>
      <c r="B2" s="4" t="s">
        <v>21</v>
      </c>
      <c r="C2" s="4" t="s">
        <v>22</v>
      </c>
      <c r="D2" s="4" t="s">
        <v>23</v>
      </c>
      <c r="E2" s="4" t="s">
        <v>24</v>
      </c>
      <c r="F2" s="5">
        <v>44206</v>
      </c>
      <c r="G2" s="5">
        <v>44207</v>
      </c>
      <c r="H2" s="4">
        <v>1</v>
      </c>
      <c r="I2" s="4">
        <v>1</v>
      </c>
      <c r="J2" s="4">
        <v>1</v>
      </c>
      <c r="K2" s="4" t="s">
        <v>25</v>
      </c>
      <c r="L2" s="4">
        <v>4158</v>
      </c>
      <c r="M2" s="4">
        <v>4158</v>
      </c>
      <c r="N2" s="4" t="s">
        <v>26</v>
      </c>
      <c r="O2" s="4" t="s">
        <v>27</v>
      </c>
      <c r="P2" s="4" t="s">
        <v>28</v>
      </c>
      <c r="Q2" s="4">
        <v>0</v>
      </c>
      <c r="R2" s="6">
        <v>44203</v>
      </c>
      <c r="S2" s="5">
        <v>44222</v>
      </c>
      <c r="T2" s="4" t="s">
        <v>29</v>
      </c>
    </row>
    <row r="3" s="4" customFormat="1" spans="1:20">
      <c r="A3" s="4">
        <v>14265124500</v>
      </c>
      <c r="B3" s="4" t="s">
        <v>21</v>
      </c>
      <c r="C3" s="4" t="s">
        <v>22</v>
      </c>
      <c r="D3" s="4" t="s">
        <v>23</v>
      </c>
      <c r="E3" s="4" t="s">
        <v>24</v>
      </c>
      <c r="F3" s="5">
        <v>44206</v>
      </c>
      <c r="G3" s="5">
        <v>44207</v>
      </c>
      <c r="H3" s="4">
        <v>1</v>
      </c>
      <c r="I3" s="4">
        <v>1</v>
      </c>
      <c r="J3" s="4">
        <v>1</v>
      </c>
      <c r="K3" s="4" t="s">
        <v>25</v>
      </c>
      <c r="L3" s="4">
        <v>4099</v>
      </c>
      <c r="M3" s="4">
        <v>4099</v>
      </c>
      <c r="N3" s="4" t="s">
        <v>30</v>
      </c>
      <c r="O3" s="4" t="s">
        <v>27</v>
      </c>
      <c r="P3" s="4" t="s">
        <v>28</v>
      </c>
      <c r="Q3" s="4">
        <v>0</v>
      </c>
      <c r="R3" s="6">
        <v>44204</v>
      </c>
      <c r="S3" s="5">
        <v>44222</v>
      </c>
      <c r="T3" s="4" t="s">
        <v>29</v>
      </c>
    </row>
    <row r="4" s="4" customFormat="1" spans="1:20">
      <c r="A4" s="4">
        <v>14274407835</v>
      </c>
      <c r="B4" s="4" t="s">
        <v>21</v>
      </c>
      <c r="C4" s="4" t="s">
        <v>22</v>
      </c>
      <c r="D4" s="4" t="s">
        <v>23</v>
      </c>
      <c r="E4" s="4" t="s">
        <v>24</v>
      </c>
      <c r="F4" s="5">
        <v>44206</v>
      </c>
      <c r="G4" s="5">
        <v>44207</v>
      </c>
      <c r="H4" s="4">
        <v>1</v>
      </c>
      <c r="I4" s="4">
        <v>1</v>
      </c>
      <c r="J4" s="4">
        <v>1</v>
      </c>
      <c r="K4" s="4" t="s">
        <v>25</v>
      </c>
      <c r="L4" s="4">
        <v>4099</v>
      </c>
      <c r="M4" s="4">
        <v>4099</v>
      </c>
      <c r="N4" s="4" t="s">
        <v>31</v>
      </c>
      <c r="O4" s="4" t="s">
        <v>27</v>
      </c>
      <c r="P4" s="4" t="s">
        <v>28</v>
      </c>
      <c r="Q4" s="4">
        <v>0</v>
      </c>
      <c r="R4" s="6">
        <v>44206</v>
      </c>
      <c r="S4" s="5">
        <v>44222</v>
      </c>
      <c r="T4" s="4" t="s">
        <v>29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workbookViewId="0">
      <selection activeCell="D23" sqref="D23"/>
    </sheetView>
  </sheetViews>
  <sheetFormatPr defaultColWidth="9" defaultRowHeight="13.5"/>
  <cols>
    <col min="1" max="16369" width="9" style="4"/>
  </cols>
  <sheetData>
    <row r="1" s="4" customFormat="1" spans="1:11">
      <c r="A1" s="4" t="s">
        <v>0</v>
      </c>
      <c r="B1" s="4" t="s">
        <v>12</v>
      </c>
      <c r="K1" s="4" t="s">
        <v>32</v>
      </c>
    </row>
    <row r="2" s="4" customFormat="1" spans="1:11">
      <c r="A2" s="4">
        <v>14259540655</v>
      </c>
      <c r="B2" s="4">
        <v>4158</v>
      </c>
      <c r="C2" s="4" t="str">
        <f>VLOOKUP(A2,HOP!A:H,8,0)</f>
        <v>4158.00</v>
      </c>
      <c r="D2" s="4">
        <f>VLOOKUP(A2,HOP!A:B,2,0)</f>
        <v>1942067</v>
      </c>
      <c r="E2" s="4">
        <f>B2-C2</f>
        <v>0</v>
      </c>
      <c r="K2" s="4" t="str">
        <f>$K$1&amp;D2</f>
        <v>,1942067</v>
      </c>
    </row>
    <row r="3" s="4" customFormat="1" spans="1:11">
      <c r="A3" s="4">
        <v>14265124500</v>
      </c>
      <c r="B3" s="4">
        <v>4099</v>
      </c>
      <c r="C3" s="4" t="str">
        <f>VLOOKUP(A3,HOP!A:H,8,0)</f>
        <v>4099.00</v>
      </c>
      <c r="D3" s="4">
        <f>VLOOKUP(A3,HOP!A:B,2,0)</f>
        <v>1942623</v>
      </c>
      <c r="E3" s="4">
        <f>B3-C3</f>
        <v>0</v>
      </c>
      <c r="K3" s="4" t="str">
        <f>$K$1&amp;D3</f>
        <v>,1942623</v>
      </c>
    </row>
    <row r="4" s="4" customFormat="1" spans="1:11">
      <c r="A4" s="4">
        <v>14274407835</v>
      </c>
      <c r="B4" s="4">
        <v>4099</v>
      </c>
      <c r="C4" s="4" t="str">
        <f>VLOOKUP(A4,HOP!A:H,8,0)</f>
        <v>4099.00</v>
      </c>
      <c r="D4" s="4">
        <f>VLOOKUP(A4,HOP!A:B,2,0)</f>
        <v>1943637</v>
      </c>
      <c r="E4" s="4">
        <f>B4-C4</f>
        <v>0</v>
      </c>
      <c r="K4" s="4" t="str">
        <f>$K$1&amp;D4</f>
        <v>,1943637</v>
      </c>
    </row>
    <row r="6" spans="2:2">
      <c r="B6" s="4">
        <f>SUM(B2:B5)</f>
        <v>12356</v>
      </c>
    </row>
    <row r="8" spans="1:1">
      <c r="A8" s="4" t="s">
        <v>33</v>
      </c>
    </row>
    <row r="9" spans="1:1">
      <c r="A9" s="4" t="s">
        <v>34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workbookViewId="0">
      <selection activeCell="C19" sqref="C19"/>
    </sheetView>
  </sheetViews>
  <sheetFormatPr defaultColWidth="8" defaultRowHeight="12.75" outlineLevelRow="3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35</v>
      </c>
      <c r="B1" s="2" t="s">
        <v>36</v>
      </c>
      <c r="C1" s="2" t="s">
        <v>37</v>
      </c>
      <c r="D1" s="2" t="s">
        <v>38</v>
      </c>
      <c r="E1" s="2" t="s">
        <v>5</v>
      </c>
      <c r="F1" s="2" t="s">
        <v>39</v>
      </c>
      <c r="G1" s="2" t="s">
        <v>40</v>
      </c>
      <c r="H1" s="2" t="s">
        <v>41</v>
      </c>
      <c r="I1" s="2" t="s">
        <v>42</v>
      </c>
      <c r="J1" s="2" t="s">
        <v>43</v>
      </c>
      <c r="K1" s="2" t="s">
        <v>17</v>
      </c>
    </row>
    <row r="2" s="1" customFormat="1" ht="20" customHeight="1" spans="1:11">
      <c r="A2" s="3">
        <v>14274407835</v>
      </c>
      <c r="B2" s="3">
        <v>1943637</v>
      </c>
      <c r="C2" s="2" t="s">
        <v>44</v>
      </c>
      <c r="D2" s="2" t="s">
        <v>31</v>
      </c>
      <c r="E2" s="2" t="s">
        <v>45</v>
      </c>
      <c r="F2" s="2" t="s">
        <v>46</v>
      </c>
      <c r="G2" s="2" t="s">
        <v>47</v>
      </c>
      <c r="H2" s="2" t="s">
        <v>48</v>
      </c>
      <c r="I2" s="2" t="s">
        <v>49</v>
      </c>
      <c r="J2" s="2" t="s">
        <v>49</v>
      </c>
      <c r="K2" s="2" t="s">
        <v>50</v>
      </c>
    </row>
    <row r="3" s="1" customFormat="1" ht="20" customHeight="1" spans="1:11">
      <c r="A3" s="3">
        <v>14265124500</v>
      </c>
      <c r="B3" s="3">
        <v>1942623</v>
      </c>
      <c r="C3" s="2" t="s">
        <v>44</v>
      </c>
      <c r="D3" s="2" t="s">
        <v>30</v>
      </c>
      <c r="E3" s="2" t="s">
        <v>45</v>
      </c>
      <c r="F3" s="2" t="s">
        <v>46</v>
      </c>
      <c r="G3" s="2" t="s">
        <v>47</v>
      </c>
      <c r="H3" s="2" t="s">
        <v>48</v>
      </c>
      <c r="I3" s="2" t="s">
        <v>49</v>
      </c>
      <c r="J3" s="2" t="s">
        <v>49</v>
      </c>
      <c r="K3" s="2" t="s">
        <v>51</v>
      </c>
    </row>
    <row r="4" s="1" customFormat="1" ht="20" customHeight="1" spans="1:11">
      <c r="A4" s="3">
        <v>14259540655</v>
      </c>
      <c r="B4" s="3">
        <v>1942067</v>
      </c>
      <c r="C4" s="2" t="s">
        <v>44</v>
      </c>
      <c r="D4" s="2" t="s">
        <v>26</v>
      </c>
      <c r="E4" s="2" t="s">
        <v>45</v>
      </c>
      <c r="F4" s="2" t="s">
        <v>46</v>
      </c>
      <c r="G4" s="2" t="s">
        <v>47</v>
      </c>
      <c r="H4" s="2" t="s">
        <v>52</v>
      </c>
      <c r="I4" s="2" t="s">
        <v>49</v>
      </c>
      <c r="J4" s="2" t="s">
        <v>49</v>
      </c>
      <c r="K4" s="2" t="s">
        <v>53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2021-01-26T09:53:19Z</dcterms:created>
  <dcterms:modified xsi:type="dcterms:W3CDTF">2021-01-26T09:56:29Z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